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worksheets/sheet128.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98.xml" ContentType="application/vnd.openxmlformats-officedocument.spreadsheetml.worksheet+xml"/>
  <Override PartName="/xl/worksheets/sheet117.xml" ContentType="application/vnd.openxmlformats-officedocument.spreadsheetml.worksheet+xml"/>
  <Override PartName="/xl/worksheets/sheet135.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worksheets/sheet69.xml" ContentType="application/vnd.openxmlformats-officedocument.spreadsheetml.worksheet+xml"/>
  <Override PartName="/xl/worksheets/sheet87.xml" ContentType="application/vnd.openxmlformats-officedocument.spreadsheetml.worksheet+xml"/>
  <Override PartName="/xl/worksheets/sheet106.xml" ContentType="application/vnd.openxmlformats-officedocument.spreadsheetml.worksheet+xml"/>
  <Override PartName="/xl/worksheets/sheet124.xml" ContentType="application/vnd.openxmlformats-officedocument.spreadsheetml.worksheet+xml"/>
  <Override PartName="/xl/externalLinks/externalLink1.xml" ContentType="application/vnd.openxmlformats-officedocument.spreadsheetml.externalLink+xml"/>
  <Override PartName="/xl/drawings/drawing20.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worksheets/sheet131.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worksheets/sheet120.xml" ContentType="application/vnd.openxmlformats-officedocument.spreadsheetml.workshee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Override PartName="/xl/worksheets/sheet90.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drawings/drawing7.xml" ContentType="application/vnd.openxmlformats-officedocument.drawingml.chartshapes+xml"/>
  <Override PartName="/xl/drawings/drawing29.xml" ContentType="application/vnd.openxmlformats-officedocument.drawing+xml"/>
  <Override PartName="/xl/worksheets/sheet8.xml" ContentType="application/vnd.openxmlformats-officedocument.spreadsheetml.worksheet+xml"/>
  <Override PartName="/xl/worksheets/sheet21.xml" ContentType="application/vnd.openxmlformats-officedocument.spreadsheetml.worksheet+xml"/>
  <Override PartName="/xl/drawings/drawing18.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worksheets/sheet129.xml" ContentType="application/vnd.openxmlformats-officedocument.spreadsheetml.worksheet+xml"/>
  <Override PartName="/xl/drawings/drawing3.xml" ContentType="application/vnd.openxmlformats-officedocument.drawing+xml"/>
  <Override PartName="/xl/charts/chart1.xml" ContentType="application/vnd.openxmlformats-officedocument.drawingml.chart+xml"/>
  <Override PartName="/xl/drawings/drawing25.xml" ContentType="application/vnd.openxmlformats-officedocument.drawing+xml"/>
  <Override PartName="/docProps/app.xml" ContentType="application/vnd.openxmlformats-officedocument.extended-properties+xml"/>
  <Override PartName="/xl/worksheets/sheet99.xml" ContentType="application/vnd.openxmlformats-officedocument.spreadsheetml.worksheet+xml"/>
  <Override PartName="/xl/worksheets/sheet107.xml" ContentType="application/vnd.openxmlformats-officedocument.spreadsheetml.worksheet+xml"/>
  <Override PartName="/xl/worksheets/sheet118.xml" ContentType="application/vnd.openxmlformats-officedocument.spreadsheetml.worksheet+xml"/>
  <Override PartName="/xl/worksheets/sheet136.xml" ContentType="application/vnd.openxmlformats-officedocument.spreadsheetml.worksheet+xml"/>
  <Override PartName="/xl/drawings/drawing14.xml" ContentType="application/vnd.openxmlformats-officedocument.drawing+xml"/>
  <Override PartName="/xl/worksheets/sheet59.xml" ContentType="application/vnd.openxmlformats-officedocument.spreadsheetml.worksheet+xml"/>
  <Override PartName="/xl/worksheets/sheet77.xml" ContentType="application/vnd.openxmlformats-officedocument.spreadsheetml.worksheet+xml"/>
  <Override PartName="/xl/worksheets/sheet88.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Override PartName="/xl/drawings/drawing21.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worksheets/sheet132.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xl/worksheets/sheet130.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Override PartName="/xl/charts/chart2.xml" ContentType="application/vnd.openxmlformats-officedocument.drawingml.chart+xml"/>
  <Default Extension="rels" ContentType="application/vnd.openxmlformats-package.relationships+xml"/>
  <Override PartName="/xl/worksheets/sheet5.xml" ContentType="application/vnd.openxmlformats-officedocument.spreadsheetml.worksheet+xml"/>
  <Override PartName="/xl/worksheets/sheet119.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worksheets/sheet89.xml" ContentType="application/vnd.openxmlformats-officedocument.spreadsheetml.worksheet+xml"/>
  <Override PartName="/xl/worksheets/sheet108.xml" ContentType="application/vnd.openxmlformats-officedocument.spreadsheetml.worksheet+xml"/>
  <Override PartName="/xl/worksheets/sheet126.xml" ContentType="application/vnd.openxmlformats-officedocument.spreadsheetml.worksheet+xml"/>
  <Override PartName="/xl/drawings/drawing22.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worksheets/sheet133.xml" ContentType="application/vnd.openxmlformats-officedocument.spreadsheetml.worksheet+xml"/>
  <Override PartName="/xl/drawings/drawing11.xml" ContentType="application/vnd.openxmlformats-officedocument.drawing+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22.xml" ContentType="application/vnd.openxmlformats-officedocument.spreadsheetml.workshee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drawings/drawing9.xml" ContentType="application/vnd.openxmlformats-officedocument.drawing+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drawings/drawing5.xml" ContentType="application/vnd.openxmlformats-officedocument.drawingml.chartshapes+xml"/>
  <Override PartName="/xl/drawings/drawing27.xml" ContentType="application/vnd.openxmlformats-officedocument.drawing+xml"/>
  <Override PartName="/xl/worksheets/sheet109.xml" ContentType="application/vnd.openxmlformats-officedocument.spreadsheetml.worksheet+xml"/>
  <Override PartName="/xl/drawings/drawing16.xml" ContentType="application/vnd.openxmlformats-officedocument.drawing+xml"/>
  <Override PartName="/xl/worksheets/sheet2.xml" ContentType="application/vnd.openxmlformats-officedocument.spreadsheetml.worksheet+xml"/>
  <Override PartName="/xl/worksheets/sheet116.xml" ContentType="application/vnd.openxmlformats-officedocument.spreadsheetml.worksheet+xml"/>
  <Override PartName="/xl/worksheets/sheet127.xml" ContentType="application/vnd.openxmlformats-officedocument.spreadsheetml.worksheet+xml"/>
  <Override PartName="/xl/drawings/drawing1.xml" ContentType="application/vnd.openxmlformats-officedocument.drawing+xml"/>
  <Override PartName="/xl/drawings/drawing23.xml" ContentType="application/vnd.openxmlformats-officedocument.drawing+xml"/>
  <Override PartName="/xl/worksheets/sheet68.xml" ContentType="application/vnd.openxmlformats-officedocument.spreadsheetml.worksheet+xml"/>
  <Override PartName="/xl/worksheets/sheet79.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Override PartName="/xl/worksheets/sheet134.xml" ContentType="application/vnd.openxmlformats-officedocument.spreadsheetml.worksheet+xml"/>
  <Override PartName="/xl/drawings/drawing12.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9780" windowWidth="18150" windowHeight="10515" tabRatio="897"/>
  </bookViews>
  <sheets>
    <sheet name="Indice" sheetId="8" r:id="rId1"/>
    <sheet name="QuadroResumo_Dados Gerais" sheetId="7" r:id="rId2"/>
    <sheet name="2.1.1" sheetId="9" r:id="rId3"/>
    <sheet name="2.1.2" sheetId="10" r:id="rId4"/>
    <sheet name="2.2.1" sheetId="11" r:id="rId5"/>
    <sheet name="3.1.1AtividadesCulturaisCri" sheetId="12" r:id="rId6"/>
    <sheet name="3.1.2AtividadesCulturaisCri" sheetId="13" r:id="rId7"/>
    <sheet name="3.2.1Comercio_npes" sheetId="14" r:id="rId8"/>
    <sheet name="3.2.2Comercio_Nuts" sheetId="15" r:id="rId9"/>
    <sheet name="3.3.1Edição_npes" sheetId="16" r:id="rId10"/>
    <sheet name="3.3.2A_Edição_Nuts " sheetId="17" r:id="rId11"/>
    <sheet name="3.3.2B_Edição_Nuts" sheetId="18" r:id="rId12"/>
    <sheet name="3.4.1_ActCinema_npes" sheetId="19" r:id="rId13"/>
    <sheet name="3.4.2A_ActCinema_Nuts" sheetId="20" r:id="rId14"/>
    <sheet name="3.4.2B_ActCinema_Nuts(Cont)" sheetId="21" r:id="rId15"/>
    <sheet name="3.5.1RadioTelevisão_npes" sheetId="22" r:id="rId16"/>
    <sheet name="3.5.2.RadioTelevisão_NuTS" sheetId="23" r:id="rId17"/>
    <sheet name="3.6.1_npes" sheetId="24" r:id="rId18"/>
    <sheet name="3.6.2A_ArqDesignFoto_NuTS" sheetId="25" r:id="rId19"/>
    <sheet name="3.6.2B Nuts_Cont" sheetId="26" r:id="rId20"/>
    <sheet name="3.71.Esino_npes" sheetId="27" r:id="rId21"/>
    <sheet name="3.7.2Ensino_NUTS" sheetId="28" r:id="rId22"/>
    <sheet name="3.81.ActArtisTeatroDança_npes2" sheetId="29" r:id="rId23"/>
    <sheet name="3.8.2ActArtistTeatroDança_Nuts" sheetId="30" r:id="rId24"/>
    <sheet name="3.8.2B_ActArtistTeatroDança_" sheetId="31" r:id="rId25"/>
    <sheet name="3.9.1BibliotecasMuseus_npes" sheetId="32" r:id="rId26"/>
    <sheet name="3.9.2_BibliotecasMuseus_Nuts" sheetId="33" r:id="rId27"/>
    <sheet name="3.10.1 Royalties" sheetId="34" r:id="rId28"/>
    <sheet name="4.1" sheetId="35" r:id="rId29"/>
    <sheet name="4.2" sheetId="36" r:id="rId30"/>
    <sheet name="4.3" sheetId="37" r:id="rId31"/>
    <sheet name="4.4" sheetId="38" r:id="rId32"/>
    <sheet name="4.5" sheetId="39" r:id="rId33"/>
    <sheet name="4.5.1" sheetId="40" r:id="rId34"/>
    <sheet name="4.5.2" sheetId="41" r:id="rId35"/>
    <sheet name="5.1.1" sheetId="42" r:id="rId36"/>
    <sheet name="5.1.2" sheetId="43" r:id="rId37"/>
    <sheet name="5.1.3" sheetId="44" r:id="rId38"/>
    <sheet name="5.1.4" sheetId="45" r:id="rId39"/>
    <sheet name="5.1.5" sheetId="46" r:id="rId40"/>
    <sheet name="5.1.6" sheetId="47" r:id="rId41"/>
    <sheet name="5.1.7" sheetId="48" r:id="rId42"/>
    <sheet name="5.1.8(A)" sheetId="49" r:id="rId43"/>
    <sheet name="5.1.8(B)" sheetId="50" r:id="rId44"/>
    <sheet name="5.1.9" sheetId="51" r:id="rId45"/>
    <sheet name="5.1.10" sheetId="52" r:id="rId46"/>
    <sheet name="5.1.11(A)" sheetId="53" r:id="rId47"/>
    <sheet name="5.1.11(B)" sheetId="54" r:id="rId48"/>
    <sheet name="5.1.12(A)" sheetId="55" r:id="rId49"/>
    <sheet name="5.1.12(B)" sheetId="56" r:id="rId50"/>
    <sheet name="5.1.13" sheetId="57" r:id="rId51"/>
    <sheet name="5.1.14" sheetId="58" r:id="rId52"/>
    <sheet name="5.1.15" sheetId="59" r:id="rId53"/>
    <sheet name="5.1.16(A)" sheetId="60" r:id="rId54"/>
    <sheet name="5.1.16(B)" sheetId="61" r:id="rId55"/>
    <sheet name="5.2.1" sheetId="62" r:id="rId56"/>
    <sheet name="5.2.2" sheetId="63" r:id="rId57"/>
    <sheet name="5.2.3" sheetId="64" r:id="rId58"/>
    <sheet name="5.2.4" sheetId="65" r:id="rId59"/>
    <sheet name="6.1.1" sheetId="66" r:id="rId60"/>
    <sheet name="6.1.2A" sheetId="67" r:id="rId61"/>
    <sheet name="6.1.2B" sheetId="68" r:id="rId62"/>
    <sheet name="6.1.3" sheetId="69" r:id="rId63"/>
    <sheet name="6.1.4" sheetId="70" r:id="rId64"/>
    <sheet name="6.1.5" sheetId="71" r:id="rId65"/>
    <sheet name="6.1.6" sheetId="72" r:id="rId66"/>
    <sheet name="7.1.1" sheetId="73" r:id="rId67"/>
    <sheet name="7.1.2" sheetId="74" r:id="rId68"/>
    <sheet name="7.1.3" sheetId="75" r:id="rId69"/>
    <sheet name="7.1.4" sheetId="76" r:id="rId70"/>
    <sheet name="7.1.5" sheetId="77" r:id="rId71"/>
    <sheet name="7.1.6" sheetId="78" r:id="rId72"/>
    <sheet name="7.1.7" sheetId="79" r:id="rId73"/>
    <sheet name="7.1.8" sheetId="80" r:id="rId74"/>
    <sheet name="7.1.9" sheetId="81" r:id="rId75"/>
    <sheet name="7.1.10" sheetId="82" r:id="rId76"/>
    <sheet name="7.1.11" sheetId="83" r:id="rId77"/>
    <sheet name="7.1.12" sheetId="84" r:id="rId78"/>
    <sheet name="7.1.12 (CONT)" sheetId="85" r:id="rId79"/>
    <sheet name="7.1.13(A)" sheetId="86" r:id="rId80"/>
    <sheet name="7.1.13(B)" sheetId="87" r:id="rId81"/>
    <sheet name="7.1.14(A)" sheetId="88" r:id="rId82"/>
    <sheet name="7.1.14(B)" sheetId="89" r:id="rId83"/>
    <sheet name="7.1.15" sheetId="90" r:id="rId84"/>
    <sheet name="7.1.16" sheetId="91" r:id="rId85"/>
    <sheet name="7.1.17" sheetId="92" r:id="rId86"/>
    <sheet name="7.1.18" sheetId="93" r:id="rId87"/>
    <sheet name="7.1.19" sheetId="94" r:id="rId88"/>
    <sheet name="7.1.20" sheetId="95" r:id="rId89"/>
    <sheet name="7.1.21" sheetId="96" r:id="rId90"/>
    <sheet name="7.1.22" sheetId="97" r:id="rId91"/>
    <sheet name="8.1.1" sheetId="98" r:id="rId92"/>
    <sheet name="8.2.1" sheetId="99" r:id="rId93"/>
    <sheet name="8.2.2" sheetId="100" r:id="rId94"/>
    <sheet name="8.2.3 " sheetId="101" r:id="rId95"/>
    <sheet name="8.2.4 (A)" sheetId="102" r:id="rId96"/>
    <sheet name="8.2.4 (B)" sheetId="103" r:id="rId97"/>
    <sheet name="9.1.1" sheetId="104" r:id="rId98"/>
    <sheet name="9.1.2" sheetId="105" r:id="rId99"/>
    <sheet name="9.1.3" sheetId="106" r:id="rId100"/>
    <sheet name="9.1.4(A)" sheetId="107" r:id="rId101"/>
    <sheet name="9.1.4(B)" sheetId="108" r:id="rId102"/>
    <sheet name="9.1.4 (C)" sheetId="109" r:id="rId103"/>
    <sheet name="9.1.4 (D)" sheetId="110" r:id="rId104"/>
    <sheet name="9.1.5" sheetId="111" r:id="rId105"/>
    <sheet name="9.1.6" sheetId="112" r:id="rId106"/>
    <sheet name="9.2.1" sheetId="113" r:id="rId107"/>
    <sheet name="9.2.2" sheetId="114" r:id="rId108"/>
    <sheet name="9.2.3" sheetId="115" r:id="rId109"/>
    <sheet name="9.2.4" sheetId="116" r:id="rId110"/>
    <sheet name="9.2.5" sheetId="117" r:id="rId111"/>
    <sheet name="Q10.1.1" sheetId="118" r:id="rId112"/>
    <sheet name="Q10.1.2 " sheetId="119" r:id="rId113"/>
    <sheet name="Q10.2.1" sheetId="120" r:id="rId114"/>
    <sheet name="Q10.2.2" sheetId="121" r:id="rId115"/>
    <sheet name="Q10.2.3" sheetId="122" r:id="rId116"/>
    <sheet name="Q10.2.4" sheetId="123" r:id="rId117"/>
    <sheet name="Q10.2.5" sheetId="124" r:id="rId118"/>
    <sheet name="Q11.1.1_2017_2016" sheetId="125" r:id="rId119"/>
    <sheet name="Q11.1.1_2015 " sheetId="126" r:id="rId120"/>
    <sheet name="Q11.2.1" sheetId="127" r:id="rId121"/>
    <sheet name="Q11.2.2" sheetId="128" r:id="rId122"/>
    <sheet name="Q11.2.3A" sheetId="129" r:id="rId123"/>
    <sheet name="Q11.2.3B" sheetId="130" r:id="rId124"/>
    <sheet name="Q11.2.4" sheetId="131" r:id="rId125"/>
    <sheet name="Q11.2.5" sheetId="132" r:id="rId126"/>
    <sheet name="Q11.2.6A" sheetId="133" r:id="rId127"/>
    <sheet name="Q11.2.6B" sheetId="134" r:id="rId128"/>
    <sheet name="Q11.2.7A" sheetId="135" r:id="rId129"/>
    <sheet name="Q11.2.7B" sheetId="136" r:id="rId130"/>
    <sheet name="Q11.2.8A" sheetId="137" r:id="rId131"/>
    <sheet name="Q11.2.8B" sheetId="138" r:id="rId132"/>
    <sheet name="Q11.2.9" sheetId="139" r:id="rId133"/>
    <sheet name="Q11.2.10" sheetId="140" r:id="rId134"/>
    <sheet name="Q11.2.11" sheetId="141" r:id="rId135"/>
    <sheet name="Q11.2.12" sheetId="142" r:id="rId136"/>
  </sheets>
  <externalReferences>
    <externalReference r:id="rId137"/>
  </externalReferences>
  <definedNames>
    <definedName name="_Regression_Int" localSheetId="55" hidden="1">1</definedName>
    <definedName name="_Regression_Int" localSheetId="56" hidden="1">1</definedName>
    <definedName name="_Regression_Int" localSheetId="57" hidden="1">1</definedName>
    <definedName name="_Regression_Int" localSheetId="58" hidden="1">1</definedName>
    <definedName name="_Regression_Int" localSheetId="59" hidden="1">1</definedName>
    <definedName name="_Regression_Int" localSheetId="63" hidden="1">1</definedName>
    <definedName name="_Regression_Int" localSheetId="64" hidden="1">1</definedName>
    <definedName name="_Regression_Int" localSheetId="65" hidden="1">1</definedName>
    <definedName name="_xlnm.Print_Area" localSheetId="2">'2.1.1'!$A$1:$I$26</definedName>
    <definedName name="_xlnm.Print_Area" localSheetId="3">'2.1.2'!$A$1:$I$32</definedName>
    <definedName name="_xlnm.Print_Area" localSheetId="4">'2.2.1'!$A$1:$I$38</definedName>
    <definedName name="_xlnm.Print_Area" localSheetId="5">'3.1.1AtividadesCulturaisCri'!$A$1:$K$24</definedName>
    <definedName name="_xlnm.Print_Area" localSheetId="6">'3.1.2AtividadesCulturaisCri'!$A$1:$K$30</definedName>
    <definedName name="_xlnm.Print_Area" localSheetId="27">'3.10.1 Royalties'!$A$1:$G$51</definedName>
    <definedName name="_xlnm.Print_Area" localSheetId="7">'3.2.1Comercio_npes'!$A$1:$K$37</definedName>
    <definedName name="_xlnm.Print_Area" localSheetId="8">'3.2.2Comercio_Nuts'!$A$1:$K$51</definedName>
    <definedName name="_xlnm.Print_Area" localSheetId="9">'3.3.1Edição_npes'!$A$1:$K$61</definedName>
    <definedName name="_xlnm.Print_Area" localSheetId="10">'3.3.2A_Edição_Nuts '!$A$1:$K$51</definedName>
    <definedName name="_xlnm.Print_Area" localSheetId="11">'3.3.2B_Edição_Nuts'!$A$1:$K$50</definedName>
    <definedName name="_xlnm.Print_Area" localSheetId="12">'3.4.1_ActCinema_npes'!$A$1:$K$55</definedName>
    <definedName name="_xlnm.Print_Area" localSheetId="13">'3.4.2A_ActCinema_Nuts'!$A$1:$K$52</definedName>
    <definedName name="_xlnm.Print_Area" localSheetId="14">'3.4.2B_ActCinema_Nuts(Cont)'!$A$1:$K$50</definedName>
    <definedName name="_xlnm.Print_Area" localSheetId="15">'3.5.1RadioTelevisão_npes'!$A$1:$K$45</definedName>
    <definedName name="_xlnm.Print_Area" localSheetId="16">'3.5.2.RadioTelevisão_NuTS'!$A$1:$K$56</definedName>
    <definedName name="_xlnm.Print_Area" localSheetId="17">'3.6.1_npes'!$A$1:$K$61</definedName>
    <definedName name="_xlnm.Print_Area" localSheetId="18">'3.6.2A_ArqDesignFoto_NuTS'!$A$1:$K$49</definedName>
    <definedName name="_xlnm.Print_Area" localSheetId="19">'3.6.2B Nuts_Cont'!$A$1:$K$49</definedName>
    <definedName name="_xlnm.Print_Area" localSheetId="21">'3.7.2Ensino_NUTS'!$A$1:$K$25</definedName>
    <definedName name="_xlnm.Print_Area" localSheetId="20">'3.71.Esino_npes'!$A$1:$K$21</definedName>
    <definedName name="_xlnm.Print_Area" localSheetId="23">'3.8.2ActArtistTeatroDança_Nuts'!$A$1:$J$49</definedName>
    <definedName name="_xlnm.Print_Area" localSheetId="24">'3.8.2B_ActArtistTeatroDança_'!$A$1:$K$37</definedName>
    <definedName name="_xlnm.Print_Area" localSheetId="22">'3.81.ActArtisTeatroDança_npes2'!$A$1:$K$53</definedName>
    <definedName name="_xlnm.Print_Area" localSheetId="25">'3.9.1BibliotecasMuseus_npes'!$A$1:$K$45</definedName>
    <definedName name="_xlnm.Print_Area" localSheetId="26">'3.9.2_BibliotecasMuseus_Nuts'!$A$1:$K$61</definedName>
    <definedName name="_xlnm.Print_Area" localSheetId="28">'4.1'!$A$1:$G$28</definedName>
    <definedName name="_xlnm.Print_Area" localSheetId="29">'4.2'!$A$1:$G$28</definedName>
    <definedName name="_xlnm.Print_Area" localSheetId="30">'4.3'!$A$1:$G$28</definedName>
    <definedName name="_xlnm.Print_Area" localSheetId="31">'4.4'!$A$1:$G$28</definedName>
    <definedName name="_xlnm.Print_Area" localSheetId="32">'4.5'!$A$1:$G$28</definedName>
    <definedName name="_xlnm.Print_Area" localSheetId="33">'4.5.1'!$A$1:$G$28</definedName>
    <definedName name="_xlnm.Print_Area" localSheetId="34">'4.5.2'!$A$1:$G$28</definedName>
    <definedName name="_xlnm.Print_Area" localSheetId="35">'5.1.1'!$A$1:$H$28</definedName>
    <definedName name="_xlnm.Print_Area" localSheetId="45">'5.1.10'!$A$1:$J$26</definedName>
    <definedName name="_xlnm.Print_Area" localSheetId="46">'5.1.11(A)'!$A$1:$L$23</definedName>
    <definedName name="_xlnm.Print_Area" localSheetId="47">'5.1.11(B)'!$A$1:$L$24</definedName>
    <definedName name="_xlnm.Print_Area" localSheetId="48">'5.1.12(A)'!$A$1:$G$21</definedName>
    <definedName name="_xlnm.Print_Area" localSheetId="49">'5.1.12(B)'!$A$1:$H$24</definedName>
    <definedName name="_xlnm.Print_Area" localSheetId="50">'5.1.13'!$A$1:$H$22</definedName>
    <definedName name="_xlnm.Print_Area" localSheetId="51">'5.1.14'!$A$1:$F$23</definedName>
    <definedName name="_xlnm.Print_Area" localSheetId="52">'5.1.15'!$A$1:$E$24</definedName>
    <definedName name="_xlnm.Print_Area" localSheetId="53">'5.1.16(A)'!$A$1:$G$20</definedName>
    <definedName name="_xlnm.Print_Area" localSheetId="54">'5.1.16(B)'!$A$1:$G$25</definedName>
    <definedName name="_xlnm.Print_Area" localSheetId="36">'5.1.2'!$A$1:$H$30</definedName>
    <definedName name="_xlnm.Print_Area" localSheetId="37">'5.1.3'!$A$1:$E$24</definedName>
    <definedName name="_xlnm.Print_Area" localSheetId="38">'5.1.4'!$A$1:$D$25</definedName>
    <definedName name="_xlnm.Print_Area" localSheetId="39">'5.1.5'!$A$1:$G$25</definedName>
    <definedName name="_xlnm.Print_Area" localSheetId="40">'5.1.6'!$A$1:$H$29</definedName>
    <definedName name="_xlnm.Print_Area" localSheetId="41">'5.1.7'!$A$1:$G$29</definedName>
    <definedName name="_xlnm.Print_Area" localSheetId="42">'5.1.8(A)'!$A$1:$G$23</definedName>
    <definedName name="_xlnm.Print_Area" localSheetId="43">'5.1.8(B)'!$A$1:$G$23</definedName>
    <definedName name="_xlnm.Print_Area" localSheetId="44">'5.1.9'!$A$1:$K$26</definedName>
    <definedName name="_xlnm.Print_Area" localSheetId="55">'5.2.1'!$A$1:$E$62</definedName>
    <definedName name="_xlnm.Print_Area" localSheetId="56">'5.2.2'!$A$1:$E$65</definedName>
    <definedName name="_xlnm.Print_Area" localSheetId="57">'5.2.3'!$A$1:$G$63</definedName>
    <definedName name="_xlnm.Print_Area" localSheetId="58">'5.2.4'!$A$1:$G$63</definedName>
    <definedName name="_xlnm.Print_Area" localSheetId="59">'6.1.1'!$A$1:$G$38</definedName>
    <definedName name="_xlnm.Print_Area" localSheetId="60">'6.1.2A'!$A$1:$G$47</definedName>
    <definedName name="_xlnm.Print_Area" localSheetId="61">'6.1.2B'!$A$1:$G$23</definedName>
    <definedName name="_xlnm.Print_Area" localSheetId="62">'6.1.3'!$A$1:$E$41</definedName>
    <definedName name="_xlnm.Print_Area" localSheetId="63">'6.1.4'!$A$1:$E$30</definedName>
    <definedName name="_xlnm.Print_Area" localSheetId="64">'6.1.5'!$A$1:$E$27</definedName>
    <definedName name="_xlnm.Print_Area" localSheetId="65">'6.1.6'!$A$1:$F$26</definedName>
    <definedName name="_xlnm.Print_Area" localSheetId="66">'7.1.1'!$A$1:$F$23</definedName>
    <definedName name="_xlnm.Print_Area" localSheetId="75">'7.1.10'!$A$1:$C$21</definedName>
    <definedName name="_xlnm.Print_Area" localSheetId="76">'7.1.11'!$A$1:$C$21</definedName>
    <definedName name="_xlnm.Print_Area" localSheetId="77">'7.1.12'!$A$1:$H$21</definedName>
    <definedName name="_xlnm.Print_Area" localSheetId="78">'7.1.12 (CONT)'!$A$1:$H$25</definedName>
    <definedName name="_xlnm.Print_Area" localSheetId="79">'7.1.13(A)'!$A$1:$H$15</definedName>
    <definedName name="_xlnm.Print_Area" localSheetId="80">'7.1.13(B)'!$A$1:$H$20</definedName>
    <definedName name="_xlnm.Print_Area" localSheetId="81">'7.1.14(A)'!$A$1:$J$13</definedName>
    <definedName name="_xlnm.Print_Area" localSheetId="82">'7.1.14(B)'!$A$1:$J$20</definedName>
    <definedName name="_xlnm.Print_Area" localSheetId="83">'7.1.15'!$A$1:$H$24</definedName>
    <definedName name="_xlnm.Print_Area" localSheetId="84">'7.1.16'!$A$1:$H$17</definedName>
    <definedName name="_xlnm.Print_Area" localSheetId="85">'7.1.17'!$A$1:$H$19</definedName>
    <definedName name="_xlnm.Print_Area" localSheetId="86">'7.1.18'!$A$1:$H$26</definedName>
    <definedName name="_xlnm.Print_Area" localSheetId="87">'7.1.19'!$A$1:$H$24</definedName>
    <definedName name="_xlnm.Print_Area" localSheetId="67">'7.1.2'!$A$1:$D$26</definedName>
    <definedName name="_xlnm.Print_Area" localSheetId="88">'7.1.20'!$A$1:$H$18</definedName>
    <definedName name="_xlnm.Print_Area" localSheetId="89">'7.1.21'!$A$1:$G$22</definedName>
    <definedName name="_xlnm.Print_Area" localSheetId="90">'7.1.22'!$A$1:$G$16</definedName>
    <definedName name="_xlnm.Print_Area" localSheetId="68">'7.1.3'!$A$1:$D$20</definedName>
    <definedName name="_xlnm.Print_Area" localSheetId="69">'7.1.4'!$A$1:$G$35</definedName>
    <definedName name="_xlnm.Print_Area" localSheetId="70">'7.1.5'!$A$1:$G$22</definedName>
    <definedName name="_xlnm.Print_Area" localSheetId="71">'7.1.6'!$A$1:$F$25</definedName>
    <definedName name="_xlnm.Print_Area" localSheetId="72">'7.1.7'!$A$1:$F$19</definedName>
    <definedName name="_xlnm.Print_Area" localSheetId="73">'7.1.8'!$A$1:$J$27</definedName>
    <definedName name="_xlnm.Print_Area" localSheetId="74">'7.1.9'!$A$1:$J$21</definedName>
    <definedName name="_xlnm.Print_Area" localSheetId="91">'8.1.1'!$A$1:$F$58</definedName>
    <definedName name="_xlnm.Print_Area" localSheetId="92">'8.2.1'!$A$1:$H$42</definedName>
    <definedName name="_xlnm.Print_Area" localSheetId="93">'8.2.2'!$A$1:$E$32</definedName>
    <definedName name="_xlnm.Print_Area" localSheetId="94">'8.2.3 '!$A$1:$G$52</definedName>
    <definedName name="_xlnm.Print_Area" localSheetId="95">'8.2.4 (A)'!$A$1:$G$25</definedName>
    <definedName name="_xlnm.Print_Area" localSheetId="96">'8.2.4 (B)'!$A$1:$G$33</definedName>
    <definedName name="_xlnm.Print_Area" localSheetId="97">'9.1.1'!$A$1:$G$39</definedName>
    <definedName name="_xlnm.Print_Area" localSheetId="98">'9.1.2'!$A$1:$G$34</definedName>
    <definedName name="_xlnm.Print_Area" localSheetId="99">'9.1.3'!$A$1:$G$33</definedName>
    <definedName name="_xlnm.Print_Area" localSheetId="102">'9.1.4 (C)'!$A$1:$G$52</definedName>
    <definedName name="_xlnm.Print_Area" localSheetId="103">'9.1.4 (D)'!$A$1:$G$76</definedName>
    <definedName name="_xlnm.Print_Area" localSheetId="100">'9.1.4(A)'!$A$1:$G$65</definedName>
    <definedName name="_xlnm.Print_Area" localSheetId="101">'9.1.4(B)'!$A$1:$G$63</definedName>
    <definedName name="_xlnm.Print_Area" localSheetId="104">'9.1.5'!$A$1:$G$75</definedName>
    <definedName name="_xlnm.Print_Area" localSheetId="105">'9.1.6'!$A$1:$G$73</definedName>
    <definedName name="_xlnm.Print_Area" localSheetId="106">'9.2.1'!$A$1:$E$33</definedName>
    <definedName name="_xlnm.Print_Area" localSheetId="107">'9.2.2'!$A$1:$E$27</definedName>
    <definedName name="_xlnm.Print_Area" localSheetId="108">'9.2.3'!$A$1:$J$26</definedName>
    <definedName name="_xlnm.Print_Area" localSheetId="109">'9.2.4'!$A$1:$E$24</definedName>
    <definedName name="_xlnm.Print_Area" localSheetId="110">'9.2.5'!$A$1:$E$28</definedName>
    <definedName name="_xlnm.Print_Area" localSheetId="111">Q10.1.1!$A$1:$E$55</definedName>
    <definedName name="_xlnm.Print_Area" localSheetId="112">'Q10.1.2 '!$A$1:$K$23</definedName>
    <definedName name="_xlnm.Print_Area" localSheetId="113">Q10.2.1!$A$1:$E$25</definedName>
    <definedName name="_xlnm.Print_Area" localSheetId="114">Q10.2.2!$A$1:$E$26</definedName>
    <definedName name="_xlnm.Print_Area" localSheetId="115">Q10.2.3!$A$1:$E$24</definedName>
    <definedName name="_xlnm.Print_Area" localSheetId="116">Q10.2.4!$A$1:$E$25</definedName>
    <definedName name="_xlnm.Print_Area" localSheetId="117">Q10.2.5!$A$1:$E$26</definedName>
    <definedName name="_xlnm.Print_Area" localSheetId="119">'Q11.1.1_2015 '!$A$1:$E$31</definedName>
    <definedName name="_xlnm.Print_Area" localSheetId="118">Q11.1.1_2017_2016!$A$1:$F$32</definedName>
    <definedName name="_xlnm.Print_Area" localSheetId="120">Q11.2.1!$A$1:$G$54</definedName>
    <definedName name="_xlnm.Print_Area" localSheetId="133">Q11.2.10!$A$1:$G$49</definedName>
    <definedName name="_xlnm.Print_Area" localSheetId="134">Q11.2.11!$A$1:$G$49</definedName>
    <definedName name="_xlnm.Print_Area" localSheetId="135">Q11.2.12!$A$1:$G$49</definedName>
    <definedName name="_xlnm.Print_Area" localSheetId="121">Q11.2.2!$A$1:$G$45</definedName>
    <definedName name="_xlnm.Print_Area" localSheetId="122">Q11.2.3A!$A$1:$G$43</definedName>
    <definedName name="_xlnm.Print_Area" localSheetId="123">Q11.2.3B!$A$1:$G$41</definedName>
    <definedName name="_xlnm.Print_Area" localSheetId="124">Q11.2.4!$A$1:$G$49</definedName>
    <definedName name="_xlnm.Print_Area" localSheetId="125">Q11.2.5!$A$1:$G$47</definedName>
    <definedName name="_xlnm.Print_Area" localSheetId="126">Q11.2.6A!$A$1:$G$38</definedName>
    <definedName name="_xlnm.Print_Area" localSheetId="127">Q11.2.6B!$A$1:$G$37</definedName>
    <definedName name="_xlnm.Print_Area" localSheetId="128">Q11.2.7A!$A$1:$G$48</definedName>
    <definedName name="_xlnm.Print_Area" localSheetId="129">Q11.2.7B!$A$1:$G$43</definedName>
    <definedName name="_xlnm.Print_Area" localSheetId="130">Q11.2.8A!$A$1:$G$38</definedName>
    <definedName name="_xlnm.Print_Area" localSheetId="131">Q11.2.8B!$A$1:$G$37</definedName>
    <definedName name="_xlnm.Print_Area" localSheetId="132">Q11.2.9!$A$1:$G$49</definedName>
    <definedName name="_xlnm.Print_Area" localSheetId="1">'QuadroResumo_Dados Gerais'!$A$1:$H$335</definedName>
    <definedName name="Print_Area_MI" localSheetId="4">#REF!</definedName>
    <definedName name="Print_Area_MI" localSheetId="32">#REF!</definedName>
    <definedName name="Print_Area_MI" localSheetId="56">'5.2.2'!$A$1:$B$16</definedName>
    <definedName name="Print_Area_MI" localSheetId="57">'5.2.3'!$A$1:$B$16</definedName>
    <definedName name="Print_Area_MI" localSheetId="58">'5.2.4'!$A$1:$B$16</definedName>
    <definedName name="Print_Area_MI" localSheetId="60">#REF!</definedName>
    <definedName name="Print_Area_MI" localSheetId="61">#REF!</definedName>
    <definedName name="Print_Area_MI" localSheetId="62">#REF!</definedName>
    <definedName name="Print_Area_MI" localSheetId="63">'6.1.4'!$A$1:$E$27</definedName>
    <definedName name="Print_Area_MI" localSheetId="64">'6.1.5'!$A$1:$E$24</definedName>
    <definedName name="Print_Area_MI" localSheetId="65">'6.1.6'!$A$1:$F$27</definedName>
    <definedName name="Print_Area_MI" localSheetId="76">#REF!</definedName>
    <definedName name="Print_Area_MI">#REF!</definedName>
    <definedName name="_xlnm.Print_Titles" localSheetId="1">'QuadroResumo_Dados Gerais'!$1:$3</definedName>
  </definedNames>
  <calcPr calcId="125725"/>
</workbook>
</file>

<file path=xl/calcChain.xml><?xml version="1.0" encoding="utf-8"?>
<calcChain xmlns="http://schemas.openxmlformats.org/spreadsheetml/2006/main">
  <c r="D8" i="142"/>
  <c r="E8"/>
  <c r="F8"/>
  <c r="G8"/>
  <c r="C9"/>
  <c r="C8" s="1"/>
  <c r="C10"/>
  <c r="B10" s="1"/>
  <c r="C11"/>
  <c r="B11" s="1"/>
  <c r="D13"/>
  <c r="E13"/>
  <c r="F13"/>
  <c r="G13"/>
  <c r="C14"/>
  <c r="C13" s="1"/>
  <c r="C15"/>
  <c r="B15" s="1"/>
  <c r="C16"/>
  <c r="B16" s="1"/>
  <c r="D17"/>
  <c r="E17"/>
  <c r="F17"/>
  <c r="G17"/>
  <c r="C18"/>
  <c r="C17" s="1"/>
  <c r="C19"/>
  <c r="B19" s="1"/>
  <c r="C20"/>
  <c r="B20" s="1"/>
  <c r="D21"/>
  <c r="E21"/>
  <c r="F21"/>
  <c r="G21"/>
  <c r="C22"/>
  <c r="C21" s="1"/>
  <c r="C23"/>
  <c r="B23" s="1"/>
  <c r="C24"/>
  <c r="B24" s="1"/>
  <c r="D25"/>
  <c r="E25"/>
  <c r="F25"/>
  <c r="G25"/>
  <c r="C26"/>
  <c r="C25" s="1"/>
  <c r="C27"/>
  <c r="B27" s="1"/>
  <c r="C28"/>
  <c r="B28" s="1"/>
  <c r="D29"/>
  <c r="E29"/>
  <c r="F29"/>
  <c r="G29"/>
  <c r="C30"/>
  <c r="C29" s="1"/>
  <c r="C31"/>
  <c r="B31" s="1"/>
  <c r="C32"/>
  <c r="B32" s="1"/>
  <c r="D33"/>
  <c r="E33"/>
  <c r="F33"/>
  <c r="G33"/>
  <c r="C34"/>
  <c r="C33" s="1"/>
  <c r="C35"/>
  <c r="B35" s="1"/>
  <c r="C36"/>
  <c r="B36" s="1"/>
  <c r="D41"/>
  <c r="E41"/>
  <c r="F41"/>
  <c r="G41"/>
  <c r="C42"/>
  <c r="C41" s="1"/>
  <c r="C43"/>
  <c r="B43" s="1"/>
  <c r="C44"/>
  <c r="B44" s="1"/>
  <c r="D9" i="141"/>
  <c r="E9"/>
  <c r="F9"/>
  <c r="G9"/>
  <c r="C10"/>
  <c r="C9" s="1"/>
  <c r="C11"/>
  <c r="B11" s="1"/>
  <c r="D13"/>
  <c r="E13"/>
  <c r="F13"/>
  <c r="G13"/>
  <c r="C14"/>
  <c r="C13" s="1"/>
  <c r="C15"/>
  <c r="B15" s="1"/>
  <c r="D17"/>
  <c r="E17"/>
  <c r="F17"/>
  <c r="G17"/>
  <c r="C18"/>
  <c r="C17" s="1"/>
  <c r="C19"/>
  <c r="B19" s="1"/>
  <c r="D29"/>
  <c r="E29"/>
  <c r="F29"/>
  <c r="G29"/>
  <c r="C30"/>
  <c r="C29" s="1"/>
  <c r="C31"/>
  <c r="B31" s="1"/>
  <c r="D33"/>
  <c r="E33"/>
  <c r="F33"/>
  <c r="G33"/>
  <c r="C34"/>
  <c r="C33" s="1"/>
  <c r="C35"/>
  <c r="B35" s="1"/>
  <c r="D37"/>
  <c r="E37"/>
  <c r="F37"/>
  <c r="G37"/>
  <c r="C38"/>
  <c r="C37" s="1"/>
  <c r="C39"/>
  <c r="B39" s="1"/>
  <c r="D41"/>
  <c r="E41"/>
  <c r="F41"/>
  <c r="G41"/>
  <c r="C42"/>
  <c r="C41" s="1"/>
  <c r="C43"/>
  <c r="B43" s="1"/>
  <c r="D9" i="140"/>
  <c r="E9"/>
  <c r="F9"/>
  <c r="G9"/>
  <c r="C10"/>
  <c r="C9" s="1"/>
  <c r="C11"/>
  <c r="B11" s="1"/>
  <c r="D13"/>
  <c r="E13"/>
  <c r="F13"/>
  <c r="G13"/>
  <c r="C14"/>
  <c r="C13" s="1"/>
  <c r="C15"/>
  <c r="B15" s="1"/>
  <c r="D17"/>
  <c r="E17"/>
  <c r="F17"/>
  <c r="G17"/>
  <c r="C18"/>
  <c r="C17" s="1"/>
  <c r="C19"/>
  <c r="B19" s="1"/>
  <c r="D21"/>
  <c r="E21"/>
  <c r="F21"/>
  <c r="G21"/>
  <c r="C22"/>
  <c r="C21" s="1"/>
  <c r="C23"/>
  <c r="B23" s="1"/>
  <c r="D25"/>
  <c r="E25"/>
  <c r="F25"/>
  <c r="G25"/>
  <c r="C26"/>
  <c r="C25" s="1"/>
  <c r="C27"/>
  <c r="B27" s="1"/>
  <c r="D29"/>
  <c r="E29"/>
  <c r="F29"/>
  <c r="G29"/>
  <c r="C30"/>
  <c r="C29" s="1"/>
  <c r="C31"/>
  <c r="B31" s="1"/>
  <c r="D33"/>
  <c r="E33"/>
  <c r="F33"/>
  <c r="G33"/>
  <c r="C34"/>
  <c r="C33" s="1"/>
  <c r="C35"/>
  <c r="B35" s="1"/>
  <c r="D41"/>
  <c r="E41"/>
  <c r="F41"/>
  <c r="G41"/>
  <c r="C42"/>
  <c r="C41" s="1"/>
  <c r="C43"/>
  <c r="B43" s="1"/>
  <c r="D9" i="139"/>
  <c r="E9"/>
  <c r="F9"/>
  <c r="G9"/>
  <c r="C10"/>
  <c r="C9" s="1"/>
  <c r="C11"/>
  <c r="B11" s="1"/>
  <c r="D13"/>
  <c r="E13"/>
  <c r="F13"/>
  <c r="G13"/>
  <c r="C14"/>
  <c r="C13" s="1"/>
  <c r="C15"/>
  <c r="B15" s="1"/>
  <c r="D17"/>
  <c r="E17"/>
  <c r="F17"/>
  <c r="G17"/>
  <c r="C18"/>
  <c r="C17" s="1"/>
  <c r="C19"/>
  <c r="B19" s="1"/>
  <c r="D21"/>
  <c r="E21"/>
  <c r="F21"/>
  <c r="G21"/>
  <c r="C22"/>
  <c r="C21" s="1"/>
  <c r="C23"/>
  <c r="B23" s="1"/>
  <c r="D29"/>
  <c r="E29"/>
  <c r="F29"/>
  <c r="G29"/>
  <c r="C30"/>
  <c r="C29" s="1"/>
  <c r="C31"/>
  <c r="B31" s="1"/>
  <c r="D33"/>
  <c r="E33"/>
  <c r="F33"/>
  <c r="G33"/>
  <c r="C34"/>
  <c r="C33" s="1"/>
  <c r="C35"/>
  <c r="B35" s="1"/>
  <c r="D37"/>
  <c r="E37"/>
  <c r="F37"/>
  <c r="G37"/>
  <c r="C38"/>
  <c r="C37" s="1"/>
  <c r="C39"/>
  <c r="B39" s="1"/>
  <c r="D41"/>
  <c r="E41"/>
  <c r="F41"/>
  <c r="G41"/>
  <c r="C42"/>
  <c r="C41" s="1"/>
  <c r="C43"/>
  <c r="B43" s="1"/>
  <c r="D9" i="138"/>
  <c r="E9"/>
  <c r="F9"/>
  <c r="G9"/>
  <c r="C10"/>
  <c r="C9" s="1"/>
  <c r="C11"/>
  <c r="B11" s="1"/>
  <c r="C12"/>
  <c r="B12" s="1"/>
  <c r="C13"/>
  <c r="B13" s="1"/>
  <c r="D21"/>
  <c r="E21"/>
  <c r="F21"/>
  <c r="G21"/>
  <c r="C22"/>
  <c r="C21" s="1"/>
  <c r="C23"/>
  <c r="B23" s="1"/>
  <c r="C24"/>
  <c r="B24" s="1"/>
  <c r="C25"/>
  <c r="B25" s="1"/>
  <c r="D27"/>
  <c r="E27"/>
  <c r="F27"/>
  <c r="G27"/>
  <c r="C28"/>
  <c r="C27" s="1"/>
  <c r="C29"/>
  <c r="B29" s="1"/>
  <c r="C30"/>
  <c r="B30" s="1"/>
  <c r="C31"/>
  <c r="B31" s="1"/>
  <c r="D9" i="137"/>
  <c r="E9"/>
  <c r="F9"/>
  <c r="G9"/>
  <c r="C10"/>
  <c r="C9" s="1"/>
  <c r="C11"/>
  <c r="B11" s="1"/>
  <c r="C12"/>
  <c r="B12" s="1"/>
  <c r="C13"/>
  <c r="B13" s="1"/>
  <c r="D15"/>
  <c r="E15"/>
  <c r="F15"/>
  <c r="G15"/>
  <c r="C16"/>
  <c r="C15" s="1"/>
  <c r="C17"/>
  <c r="B17" s="1"/>
  <c r="C18"/>
  <c r="B18" s="1"/>
  <c r="C19"/>
  <c r="B19" s="1"/>
  <c r="D21"/>
  <c r="E21"/>
  <c r="F21"/>
  <c r="G21"/>
  <c r="C22"/>
  <c r="C21" s="1"/>
  <c r="C23"/>
  <c r="B23" s="1"/>
  <c r="C24"/>
  <c r="B24" s="1"/>
  <c r="C25"/>
  <c r="B25" s="1"/>
  <c r="D33"/>
  <c r="E33"/>
  <c r="F33"/>
  <c r="G33"/>
  <c r="C34"/>
  <c r="C33" s="1"/>
  <c r="C35"/>
  <c r="B35" s="1"/>
  <c r="C36"/>
  <c r="B36" s="1"/>
  <c r="C37"/>
  <c r="B37" s="1"/>
  <c r="D8" i="136"/>
  <c r="E8"/>
  <c r="F8"/>
  <c r="G8"/>
  <c r="C9"/>
  <c r="C8" s="1"/>
  <c r="C10"/>
  <c r="B10" s="1"/>
  <c r="C11"/>
  <c r="B11" s="1"/>
  <c r="C12"/>
  <c r="B12" s="1"/>
  <c r="C13"/>
  <c r="B13" s="1"/>
  <c r="C14"/>
  <c r="B14" s="1"/>
  <c r="C15"/>
  <c r="B15" s="1"/>
  <c r="D24"/>
  <c r="E24"/>
  <c r="F24"/>
  <c r="G24"/>
  <c r="C25"/>
  <c r="C24" s="1"/>
  <c r="C26"/>
  <c r="B26" s="1"/>
  <c r="C27"/>
  <c r="B27" s="1"/>
  <c r="C28"/>
  <c r="B28" s="1"/>
  <c r="C29"/>
  <c r="B29" s="1"/>
  <c r="C30"/>
  <c r="B30" s="1"/>
  <c r="C31"/>
  <c r="B31" s="1"/>
  <c r="D32"/>
  <c r="E32"/>
  <c r="F32"/>
  <c r="G32"/>
  <c r="C33"/>
  <c r="C32" s="1"/>
  <c r="C34"/>
  <c r="B34" s="1"/>
  <c r="C35"/>
  <c r="B35" s="1"/>
  <c r="C36"/>
  <c r="B36" s="1"/>
  <c r="C37"/>
  <c r="B37" s="1"/>
  <c r="C38"/>
  <c r="B38" s="1"/>
  <c r="C39"/>
  <c r="B39" s="1"/>
  <c r="D8" i="135"/>
  <c r="E8"/>
  <c r="F8"/>
  <c r="G8"/>
  <c r="C9"/>
  <c r="C8" s="1"/>
  <c r="C10"/>
  <c r="B10" s="1"/>
  <c r="C11"/>
  <c r="B11" s="1"/>
  <c r="C12"/>
  <c r="B12" s="1"/>
  <c r="C13"/>
  <c r="B13" s="1"/>
  <c r="C14"/>
  <c r="B14" s="1"/>
  <c r="C15"/>
  <c r="B15" s="1"/>
  <c r="D16"/>
  <c r="E16"/>
  <c r="F16"/>
  <c r="G16"/>
  <c r="C17"/>
  <c r="C16" s="1"/>
  <c r="C18"/>
  <c r="B18" s="1"/>
  <c r="C19"/>
  <c r="B19" s="1"/>
  <c r="C20"/>
  <c r="B20" s="1"/>
  <c r="C21"/>
  <c r="B21" s="1"/>
  <c r="C22"/>
  <c r="B22" s="1"/>
  <c r="C23"/>
  <c r="B23" s="1"/>
  <c r="D24"/>
  <c r="E24"/>
  <c r="F24"/>
  <c r="G24"/>
  <c r="C25"/>
  <c r="C24" s="1"/>
  <c r="C26"/>
  <c r="B26" s="1"/>
  <c r="C27"/>
  <c r="B27" s="1"/>
  <c r="C28"/>
  <c r="B28" s="1"/>
  <c r="C29"/>
  <c r="B29" s="1"/>
  <c r="C30"/>
  <c r="B30" s="1"/>
  <c r="C31"/>
  <c r="B31" s="1"/>
  <c r="D32"/>
  <c r="E32"/>
  <c r="F32"/>
  <c r="G32"/>
  <c r="C33"/>
  <c r="C32" s="1"/>
  <c r="C34"/>
  <c r="B34" s="1"/>
  <c r="C35"/>
  <c r="B35" s="1"/>
  <c r="C36"/>
  <c r="B36" s="1"/>
  <c r="C37"/>
  <c r="B37" s="1"/>
  <c r="C38"/>
  <c r="B38" s="1"/>
  <c r="C39"/>
  <c r="B39" s="1"/>
  <c r="D40"/>
  <c r="E40"/>
  <c r="F40"/>
  <c r="G40"/>
  <c r="C41"/>
  <c r="C40" s="1"/>
  <c r="C42"/>
  <c r="B42" s="1"/>
  <c r="C43"/>
  <c r="B43" s="1"/>
  <c r="C44"/>
  <c r="B44" s="1"/>
  <c r="C45"/>
  <c r="B45" s="1"/>
  <c r="C46"/>
  <c r="B46" s="1"/>
  <c r="C47"/>
  <c r="B47" s="1"/>
  <c r="D21" i="134"/>
  <c r="E21"/>
  <c r="F21"/>
  <c r="G21"/>
  <c r="C22"/>
  <c r="C23"/>
  <c r="B23" s="1"/>
  <c r="C24"/>
  <c r="B24" s="1"/>
  <c r="C25"/>
  <c r="B25" s="1"/>
  <c r="D27"/>
  <c r="E27"/>
  <c r="F27"/>
  <c r="G27"/>
  <c r="C28"/>
  <c r="C29"/>
  <c r="B29" s="1"/>
  <c r="C30"/>
  <c r="B30" s="1"/>
  <c r="C31"/>
  <c r="B31" s="1"/>
  <c r="D9" i="133"/>
  <c r="E9"/>
  <c r="F9"/>
  <c r="G9"/>
  <c r="C10"/>
  <c r="C9" s="1"/>
  <c r="C11"/>
  <c r="B11" s="1"/>
  <c r="C12"/>
  <c r="B12" s="1"/>
  <c r="C13"/>
  <c r="B13" s="1"/>
  <c r="D15"/>
  <c r="E15"/>
  <c r="F15"/>
  <c r="G15"/>
  <c r="C16"/>
  <c r="C17"/>
  <c r="B17" s="1"/>
  <c r="C18"/>
  <c r="B18" s="1"/>
  <c r="C19"/>
  <c r="B19" s="1"/>
  <c r="D21"/>
  <c r="E21"/>
  <c r="F21"/>
  <c r="G21"/>
  <c r="C22"/>
  <c r="B22" s="1"/>
  <c r="C23"/>
  <c r="B23" s="1"/>
  <c r="C24"/>
  <c r="B24" s="1"/>
  <c r="C25"/>
  <c r="B25" s="1"/>
  <c r="D27"/>
  <c r="E27"/>
  <c r="F27"/>
  <c r="G27"/>
  <c r="C28"/>
  <c r="B28" s="1"/>
  <c r="C29"/>
  <c r="B29" s="1"/>
  <c r="C30"/>
  <c r="B30" s="1"/>
  <c r="C31"/>
  <c r="B31" s="1"/>
  <c r="D33"/>
  <c r="E33"/>
  <c r="F33"/>
  <c r="G33"/>
  <c r="C34"/>
  <c r="B34" s="1"/>
  <c r="C35"/>
  <c r="B35" s="1"/>
  <c r="C36"/>
  <c r="B36" s="1"/>
  <c r="C37"/>
  <c r="B37" s="1"/>
  <c r="D8" i="132"/>
  <c r="E8"/>
  <c r="F8"/>
  <c r="G8"/>
  <c r="C9"/>
  <c r="B9" s="1"/>
  <c r="C10"/>
  <c r="B10" s="1"/>
  <c r="C11"/>
  <c r="B11" s="1"/>
  <c r="D12"/>
  <c r="E12"/>
  <c r="F12"/>
  <c r="G12"/>
  <c r="C13"/>
  <c r="B13" s="1"/>
  <c r="C14"/>
  <c r="B14" s="1"/>
  <c r="C15"/>
  <c r="B15" s="1"/>
  <c r="D16"/>
  <c r="E16"/>
  <c r="F16"/>
  <c r="G16"/>
  <c r="C17"/>
  <c r="B17" s="1"/>
  <c r="C18"/>
  <c r="B18" s="1"/>
  <c r="C19"/>
  <c r="B19" s="1"/>
  <c r="D20"/>
  <c r="E20"/>
  <c r="F20"/>
  <c r="G20"/>
  <c r="C21"/>
  <c r="B21" s="1"/>
  <c r="C22"/>
  <c r="B22" s="1"/>
  <c r="C23"/>
  <c r="B23" s="1"/>
  <c r="D24"/>
  <c r="E24"/>
  <c r="F24"/>
  <c r="G24"/>
  <c r="C25"/>
  <c r="B25" s="1"/>
  <c r="C26"/>
  <c r="B26" s="1"/>
  <c r="C27"/>
  <c r="B27" s="1"/>
  <c r="D28"/>
  <c r="E28"/>
  <c r="F28"/>
  <c r="G28"/>
  <c r="B29"/>
  <c r="C29"/>
  <c r="C28" s="1"/>
  <c r="B30"/>
  <c r="C30"/>
  <c r="B31"/>
  <c r="C31"/>
  <c r="D32"/>
  <c r="E32"/>
  <c r="F32"/>
  <c r="G32"/>
  <c r="B33"/>
  <c r="B32" s="1"/>
  <c r="C33"/>
  <c r="C32" s="1"/>
  <c r="B34"/>
  <c r="C34"/>
  <c r="B35"/>
  <c r="C35"/>
  <c r="D36"/>
  <c r="E36"/>
  <c r="F36"/>
  <c r="G36"/>
  <c r="B37"/>
  <c r="B36" s="1"/>
  <c r="C37"/>
  <c r="C36" s="1"/>
  <c r="B38"/>
  <c r="C38"/>
  <c r="B39"/>
  <c r="C39"/>
  <c r="D40"/>
  <c r="E40"/>
  <c r="F40"/>
  <c r="G40"/>
  <c r="B41"/>
  <c r="B40" s="1"/>
  <c r="C41"/>
  <c r="C40" s="1"/>
  <c r="B42"/>
  <c r="C42"/>
  <c r="B43"/>
  <c r="C43"/>
  <c r="D8" i="131"/>
  <c r="E8"/>
  <c r="F8"/>
  <c r="G8"/>
  <c r="C9"/>
  <c r="C8" s="1"/>
  <c r="C10"/>
  <c r="B10" s="1"/>
  <c r="C11"/>
  <c r="B11" s="1"/>
  <c r="D12"/>
  <c r="E12"/>
  <c r="F12"/>
  <c r="G12"/>
  <c r="C13"/>
  <c r="C12" s="1"/>
  <c r="C14"/>
  <c r="B14" s="1"/>
  <c r="C15"/>
  <c r="B15" s="1"/>
  <c r="D16"/>
  <c r="E16"/>
  <c r="F16"/>
  <c r="G16"/>
  <c r="C17"/>
  <c r="C16" s="1"/>
  <c r="C18"/>
  <c r="B18" s="1"/>
  <c r="C19"/>
  <c r="B19" s="1"/>
  <c r="D21"/>
  <c r="E21"/>
  <c r="F21"/>
  <c r="G21"/>
  <c r="C22"/>
  <c r="C21" s="1"/>
  <c r="C23"/>
  <c r="B23" s="1"/>
  <c r="C24"/>
  <c r="B24" s="1"/>
  <c r="B25"/>
  <c r="C25"/>
  <c r="D25"/>
  <c r="E25"/>
  <c r="G25"/>
  <c r="D33"/>
  <c r="E33"/>
  <c r="F33"/>
  <c r="G33"/>
  <c r="B34"/>
  <c r="B33" s="1"/>
  <c r="C34"/>
  <c r="C33" s="1"/>
  <c r="B35"/>
  <c r="C35"/>
  <c r="B36"/>
  <c r="C36"/>
  <c r="D37"/>
  <c r="C37" s="1"/>
  <c r="E37"/>
  <c r="F37"/>
  <c r="G37"/>
  <c r="B38"/>
  <c r="C38"/>
  <c r="B39"/>
  <c r="C39"/>
  <c r="C40"/>
  <c r="B40" s="1"/>
  <c r="D41"/>
  <c r="E41"/>
  <c r="F41"/>
  <c r="G41"/>
  <c r="C42"/>
  <c r="B42" s="1"/>
  <c r="C43"/>
  <c r="B43" s="1"/>
  <c r="D9" i="130"/>
  <c r="E9"/>
  <c r="F9"/>
  <c r="G9"/>
  <c r="C10"/>
  <c r="B10" s="1"/>
  <c r="C11"/>
  <c r="B11" s="1"/>
  <c r="C12"/>
  <c r="B12" s="1"/>
  <c r="C13"/>
  <c r="B13" s="1"/>
  <c r="C14"/>
  <c r="B14" s="1"/>
  <c r="D16"/>
  <c r="E16"/>
  <c r="F16"/>
  <c r="G16"/>
  <c r="C17"/>
  <c r="B17" s="1"/>
  <c r="C18"/>
  <c r="B18" s="1"/>
  <c r="C19"/>
  <c r="B19" s="1"/>
  <c r="C20"/>
  <c r="B20" s="1"/>
  <c r="C21"/>
  <c r="B21" s="1"/>
  <c r="D23"/>
  <c r="E23"/>
  <c r="F23"/>
  <c r="G23"/>
  <c r="C24"/>
  <c r="B24" s="1"/>
  <c r="C25"/>
  <c r="B25" s="1"/>
  <c r="C26"/>
  <c r="B26" s="1"/>
  <c r="C27"/>
  <c r="B27" s="1"/>
  <c r="C28"/>
  <c r="B28" s="1"/>
  <c r="D30"/>
  <c r="E30"/>
  <c r="F30"/>
  <c r="G30"/>
  <c r="C31"/>
  <c r="B31" s="1"/>
  <c r="C32"/>
  <c r="B32" s="1"/>
  <c r="C33"/>
  <c r="B33" s="1"/>
  <c r="C34"/>
  <c r="B34" s="1"/>
  <c r="C35"/>
  <c r="B35" s="1"/>
  <c r="D9" i="129"/>
  <c r="E9"/>
  <c r="F9"/>
  <c r="G9"/>
  <c r="C10"/>
  <c r="B10" s="1"/>
  <c r="C11"/>
  <c r="B11" s="1"/>
  <c r="C12"/>
  <c r="B12" s="1"/>
  <c r="C13"/>
  <c r="B13" s="1"/>
  <c r="C14"/>
  <c r="B14" s="1"/>
  <c r="D16"/>
  <c r="E16"/>
  <c r="F16"/>
  <c r="G16"/>
  <c r="C17"/>
  <c r="B17" s="1"/>
  <c r="C18"/>
  <c r="B18" s="1"/>
  <c r="C19"/>
  <c r="B19" s="1"/>
  <c r="C20"/>
  <c r="B20" s="1"/>
  <c r="C21"/>
  <c r="B21" s="1"/>
  <c r="D23"/>
  <c r="E23"/>
  <c r="F23"/>
  <c r="G23"/>
  <c r="C24"/>
  <c r="B24" s="1"/>
  <c r="C25"/>
  <c r="B25" s="1"/>
  <c r="C26"/>
  <c r="B26" s="1"/>
  <c r="C27"/>
  <c r="B27" s="1"/>
  <c r="C28"/>
  <c r="B28" s="1"/>
  <c r="D30"/>
  <c r="E30"/>
  <c r="F30"/>
  <c r="G30"/>
  <c r="C31"/>
  <c r="B31" s="1"/>
  <c r="C32"/>
  <c r="B32" s="1"/>
  <c r="C33"/>
  <c r="B33" s="1"/>
  <c r="C34"/>
  <c r="B34" s="1"/>
  <c r="C35"/>
  <c r="B35" s="1"/>
  <c r="D37"/>
  <c r="E37"/>
  <c r="F37"/>
  <c r="G37"/>
  <c r="C38"/>
  <c r="B38" s="1"/>
  <c r="C39"/>
  <c r="B39" s="1"/>
  <c r="C40"/>
  <c r="B40" s="1"/>
  <c r="C41"/>
  <c r="B41" s="1"/>
  <c r="C42"/>
  <c r="B42" s="1"/>
  <c r="D9" i="128"/>
  <c r="E9"/>
  <c r="F9"/>
  <c r="G9"/>
  <c r="C11"/>
  <c r="B11" s="1"/>
  <c r="C13"/>
  <c r="B13" s="1"/>
  <c r="C15"/>
  <c r="B15" s="1"/>
  <c r="C17"/>
  <c r="B17" s="1"/>
  <c r="C19"/>
  <c r="B19" s="1"/>
  <c r="C21"/>
  <c r="B21" s="1"/>
  <c r="C23"/>
  <c r="B23" s="1"/>
  <c r="C25"/>
  <c r="B25" s="1"/>
  <c r="C27"/>
  <c r="B27" s="1"/>
  <c r="C29"/>
  <c r="B29" s="1"/>
  <c r="B14" i="127"/>
  <c r="C14"/>
  <c r="D14"/>
  <c r="E14"/>
  <c r="F14"/>
  <c r="B15"/>
  <c r="C15"/>
  <c r="D15" s="1"/>
  <c r="E15"/>
  <c r="F15"/>
  <c r="B16"/>
  <c r="C16"/>
  <c r="D16"/>
  <c r="E16"/>
  <c r="F16"/>
  <c r="G16" s="1"/>
  <c r="B17"/>
  <c r="C17"/>
  <c r="D17" s="1"/>
  <c r="E17"/>
  <c r="F17"/>
  <c r="B18"/>
  <c r="C18"/>
  <c r="D18"/>
  <c r="E18"/>
  <c r="F18"/>
  <c r="G18" s="1"/>
  <c r="B20"/>
  <c r="C20"/>
  <c r="D20" s="1"/>
  <c r="E20"/>
  <c r="F20"/>
  <c r="B22"/>
  <c r="C22"/>
  <c r="D22"/>
  <c r="E22"/>
  <c r="F22"/>
  <c r="G22" s="1"/>
  <c r="B8" i="126"/>
  <c r="B10"/>
  <c r="B11"/>
  <c r="B13"/>
  <c r="B14"/>
  <c r="B15"/>
  <c r="B16"/>
  <c r="C18"/>
  <c r="B18" s="1"/>
  <c r="D18"/>
  <c r="E18"/>
  <c r="B19"/>
  <c r="B20"/>
  <c r="C22"/>
  <c r="B22" s="1"/>
  <c r="D22"/>
  <c r="E22"/>
  <c r="C23"/>
  <c r="B23" s="1"/>
  <c r="D23"/>
  <c r="E23"/>
  <c r="C24"/>
  <c r="B24" s="1"/>
  <c r="D24"/>
  <c r="E24"/>
  <c r="G20" i="127" l="1"/>
  <c r="G17"/>
  <c r="G15"/>
  <c r="E12"/>
  <c r="E10" s="1"/>
  <c r="C12"/>
  <c r="F12"/>
  <c r="G12" s="1"/>
  <c r="B12"/>
  <c r="B10" s="1"/>
  <c r="C27" i="134"/>
  <c r="C21"/>
  <c r="F10" i="127"/>
  <c r="G10" s="1"/>
  <c r="B9" i="128"/>
  <c r="B30" i="129"/>
  <c r="B16"/>
  <c r="B30" i="130"/>
  <c r="B16"/>
  <c r="B37" i="131"/>
  <c r="D12" i="127"/>
  <c r="C10"/>
  <c r="D10" s="1"/>
  <c r="B37" i="129"/>
  <c r="B23"/>
  <c r="B9"/>
  <c r="B23" i="130"/>
  <c r="B9"/>
  <c r="B41" i="131"/>
  <c r="C15" i="133"/>
  <c r="B16"/>
  <c r="B15" s="1"/>
  <c r="G14" i="127"/>
  <c r="C9" i="128"/>
  <c r="C37" i="129"/>
  <c r="C30"/>
  <c r="C23"/>
  <c r="C16"/>
  <c r="C9"/>
  <c r="C30" i="130"/>
  <c r="C23"/>
  <c r="C16"/>
  <c r="C9"/>
  <c r="C41" i="131"/>
  <c r="B22"/>
  <c r="B21" s="1"/>
  <c r="B17"/>
  <c r="B16" s="1"/>
  <c r="B13"/>
  <c r="B12" s="1"/>
  <c r="B9"/>
  <c r="B8" s="1"/>
  <c r="B28" i="132"/>
  <c r="B24"/>
  <c r="B20"/>
  <c r="B16"/>
  <c r="B12"/>
  <c r="B8"/>
  <c r="C33" i="133"/>
  <c r="B27"/>
  <c r="C21"/>
  <c r="C24" i="132"/>
  <c r="C20"/>
  <c r="C16"/>
  <c r="C12"/>
  <c r="C8"/>
  <c r="B33" i="133"/>
  <c r="C27"/>
  <c r="B21"/>
  <c r="B10"/>
  <c r="B9" s="1"/>
  <c r="B28" i="134"/>
  <c r="B27" s="1"/>
  <c r="B22"/>
  <c r="B21" s="1"/>
  <c r="B41" i="135"/>
  <c r="B40" s="1"/>
  <c r="B33"/>
  <c r="B32" s="1"/>
  <c r="B25"/>
  <c r="B24" s="1"/>
  <c r="B17"/>
  <c r="B16" s="1"/>
  <c r="B9"/>
  <c r="B8" s="1"/>
  <c r="B33" i="136"/>
  <c r="B32" s="1"/>
  <c r="B25"/>
  <c r="B24" s="1"/>
  <c r="B9"/>
  <c r="B8" s="1"/>
  <c r="B34" i="137"/>
  <c r="B33" s="1"/>
  <c r="B22"/>
  <c r="B21" s="1"/>
  <c r="B16"/>
  <c r="B15" s="1"/>
  <c r="B10"/>
  <c r="B9" s="1"/>
  <c r="B28" i="138"/>
  <c r="B27" s="1"/>
  <c r="B22"/>
  <c r="B21" s="1"/>
  <c r="B10"/>
  <c r="B9" s="1"/>
  <c r="B42" i="139"/>
  <c r="B41" s="1"/>
  <c r="B38"/>
  <c r="B37" s="1"/>
  <c r="B34"/>
  <c r="B33" s="1"/>
  <c r="B30"/>
  <c r="B29" s="1"/>
  <c r="B22"/>
  <c r="B21" s="1"/>
  <c r="B18"/>
  <c r="B17" s="1"/>
  <c r="B14"/>
  <c r="B13" s="1"/>
  <c r="B10"/>
  <c r="B9" s="1"/>
  <c r="B42" i="140"/>
  <c r="B41" s="1"/>
  <c r="B34"/>
  <c r="B33" s="1"/>
  <c r="B30"/>
  <c r="B29" s="1"/>
  <c r="B26"/>
  <c r="B25" s="1"/>
  <c r="B22"/>
  <c r="B21" s="1"/>
  <c r="B18"/>
  <c r="B17" s="1"/>
  <c r="B14"/>
  <c r="B13" s="1"/>
  <c r="B10"/>
  <c r="B9" s="1"/>
  <c r="B42" i="141"/>
  <c r="B41" s="1"/>
  <c r="B38"/>
  <c r="B37" s="1"/>
  <c r="B34"/>
  <c r="B33" s="1"/>
  <c r="B30"/>
  <c r="B29" s="1"/>
  <c r="B18"/>
  <c r="B17" s="1"/>
  <c r="B14"/>
  <c r="B13" s="1"/>
  <c r="B10"/>
  <c r="B9" s="1"/>
  <c r="B42" i="142"/>
  <c r="B41" s="1"/>
  <c r="B34"/>
  <c r="B33" s="1"/>
  <c r="B30"/>
  <c r="B29" s="1"/>
  <c r="B26"/>
  <c r="B25" s="1"/>
  <c r="B22"/>
  <c r="B21" s="1"/>
  <c r="B18"/>
  <c r="B17" s="1"/>
  <c r="B14"/>
  <c r="B13" s="1"/>
  <c r="B9"/>
  <c r="B8" s="1"/>
  <c r="E11" i="124"/>
  <c r="D11"/>
  <c r="C11"/>
  <c r="B11"/>
  <c r="E9"/>
  <c r="D9"/>
  <c r="C9"/>
  <c r="B9"/>
  <c r="E11" i="123"/>
  <c r="D11"/>
  <c r="C11"/>
  <c r="B11"/>
  <c r="E9"/>
  <c r="D9"/>
  <c r="C9"/>
  <c r="B9"/>
  <c r="E11" i="122"/>
  <c r="D11"/>
  <c r="C11"/>
  <c r="B11"/>
  <c r="E9"/>
  <c r="D9"/>
  <c r="C9"/>
  <c r="B9"/>
  <c r="E11" i="121"/>
  <c r="D11"/>
  <c r="C11"/>
  <c r="B11"/>
  <c r="E9"/>
  <c r="D9"/>
  <c r="C9"/>
  <c r="B9"/>
  <c r="E11" i="120"/>
  <c r="D11"/>
  <c r="C11"/>
  <c r="B11"/>
  <c r="E9"/>
  <c r="D9"/>
  <c r="C9"/>
  <c r="B9"/>
  <c r="K10" i="119"/>
  <c r="H10"/>
  <c r="F10"/>
  <c r="D10"/>
  <c r="B10"/>
  <c r="K8"/>
  <c r="H8"/>
  <c r="F8"/>
  <c r="D8"/>
  <c r="B8"/>
  <c r="E38" i="118"/>
  <c r="C38"/>
  <c r="B38"/>
  <c r="E25"/>
  <c r="C25"/>
  <c r="B25"/>
  <c r="E14"/>
  <c r="C14"/>
  <c r="B14"/>
  <c r="E12"/>
  <c r="C12"/>
  <c r="B12"/>
  <c r="E10"/>
  <c r="C10"/>
  <c r="B10"/>
  <c r="E11" i="117" l="1"/>
  <c r="D11"/>
  <c r="C11"/>
  <c r="B11"/>
  <c r="E9"/>
  <c r="D9"/>
  <c r="C9"/>
  <c r="B9"/>
  <c r="E17" i="116"/>
  <c r="E16"/>
  <c r="E15"/>
  <c r="E14"/>
  <c r="E13"/>
  <c r="E12"/>
  <c r="E11"/>
  <c r="D9"/>
  <c r="C9"/>
  <c r="E9" s="1"/>
  <c r="B9"/>
  <c r="C19" i="115"/>
  <c r="C18"/>
  <c r="C16"/>
  <c r="C15"/>
  <c r="C14"/>
  <c r="C13"/>
  <c r="C12"/>
  <c r="J11"/>
  <c r="I11"/>
  <c r="I9" s="1"/>
  <c r="H11"/>
  <c r="G11"/>
  <c r="F11"/>
  <c r="E11"/>
  <c r="D11"/>
  <c r="C11"/>
  <c r="B11"/>
  <c r="J9"/>
  <c r="H9"/>
  <c r="G9"/>
  <c r="F9"/>
  <c r="E9"/>
  <c r="D9"/>
  <c r="C9"/>
  <c r="B9"/>
  <c r="B20" i="114"/>
  <c r="B19"/>
  <c r="B17"/>
  <c r="B16"/>
  <c r="B15"/>
  <c r="B14"/>
  <c r="B13"/>
  <c r="E11"/>
  <c r="D11"/>
  <c r="C11"/>
  <c r="B11"/>
  <c r="E9"/>
  <c r="D9"/>
  <c r="C9"/>
  <c r="B9"/>
  <c r="E15" i="113"/>
  <c r="D15"/>
  <c r="C15"/>
  <c r="B15"/>
  <c r="E13"/>
  <c r="D13"/>
  <c r="C13"/>
  <c r="B13"/>
  <c r="F30" i="112"/>
  <c r="E30"/>
  <c r="D30"/>
  <c r="C30"/>
  <c r="B30"/>
  <c r="I51" i="111"/>
  <c r="F11" i="107"/>
  <c r="E11"/>
  <c r="D11"/>
  <c r="C11"/>
  <c r="B11"/>
  <c r="F24" i="103" l="1"/>
  <c r="E24"/>
  <c r="C24"/>
  <c r="B24"/>
  <c r="F8"/>
  <c r="E8"/>
  <c r="C8"/>
  <c r="B8"/>
  <c r="F24" i="102"/>
  <c r="E24"/>
  <c r="C24"/>
  <c r="B24"/>
  <c r="G8"/>
  <c r="F8"/>
  <c r="E8"/>
  <c r="D8"/>
  <c r="C8"/>
  <c r="B8"/>
  <c r="G33" i="101"/>
  <c r="F33"/>
  <c r="E33"/>
  <c r="D33"/>
  <c r="C33"/>
  <c r="B33"/>
  <c r="G31"/>
  <c r="F31"/>
  <c r="E31"/>
  <c r="D31"/>
  <c r="C31"/>
  <c r="B31"/>
  <c r="G10"/>
  <c r="F10"/>
  <c r="E10"/>
  <c r="D10"/>
  <c r="C10"/>
  <c r="B10"/>
  <c r="G8"/>
  <c r="F8"/>
  <c r="E8"/>
  <c r="D8"/>
  <c r="C8"/>
  <c r="B8"/>
  <c r="E23" i="100"/>
  <c r="D23"/>
  <c r="C23"/>
  <c r="B23"/>
  <c r="E7"/>
  <c r="D7"/>
  <c r="C7"/>
  <c r="B7"/>
  <c r="H18" i="99"/>
  <c r="F18"/>
  <c r="E18"/>
  <c r="D18"/>
  <c r="C18"/>
  <c r="B18"/>
  <c r="H16"/>
  <c r="F16"/>
  <c r="E16"/>
  <c r="D16"/>
  <c r="C16"/>
  <c r="B16"/>
  <c r="H6" i="95"/>
  <c r="G6"/>
  <c r="F6"/>
  <c r="E6"/>
  <c r="D6"/>
  <c r="C6"/>
  <c r="B6"/>
  <c r="H13" i="93"/>
  <c r="G13"/>
  <c r="F13"/>
  <c r="E13"/>
  <c r="D13"/>
  <c r="C13"/>
  <c r="B13"/>
  <c r="H9"/>
  <c r="G9"/>
  <c r="F9"/>
  <c r="E9"/>
  <c r="D9"/>
  <c r="C9"/>
  <c r="B9"/>
  <c r="H7"/>
  <c r="G7"/>
  <c r="F7"/>
  <c r="E7"/>
  <c r="D7"/>
  <c r="C7"/>
  <c r="B7"/>
  <c r="H7" i="92"/>
  <c r="G7"/>
  <c r="F7"/>
  <c r="E7"/>
  <c r="D7"/>
  <c r="C7"/>
  <c r="B7"/>
  <c r="H6" i="91"/>
  <c r="G6"/>
  <c r="F6"/>
  <c r="E6"/>
  <c r="D6"/>
  <c r="C6"/>
  <c r="B6"/>
  <c r="H8" i="90"/>
  <c r="G8"/>
  <c r="F8"/>
  <c r="E8"/>
  <c r="D8"/>
  <c r="C8"/>
  <c r="B8"/>
  <c r="H6"/>
  <c r="G6"/>
  <c r="F6"/>
  <c r="E6"/>
  <c r="D6"/>
  <c r="C6"/>
  <c r="B6"/>
  <c r="D14" i="89"/>
  <c r="D12"/>
  <c r="D11"/>
  <c r="D10"/>
  <c r="J8"/>
  <c r="I8"/>
  <c r="H8"/>
  <c r="G8"/>
  <c r="F8"/>
  <c r="E8"/>
  <c r="D8"/>
  <c r="C8"/>
  <c r="B8"/>
  <c r="J6" i="88"/>
  <c r="I6"/>
  <c r="H6"/>
  <c r="G6"/>
  <c r="F6"/>
  <c r="E6"/>
  <c r="D6"/>
  <c r="C6"/>
  <c r="B6"/>
  <c r="H7" i="87"/>
  <c r="G7"/>
  <c r="F7"/>
  <c r="E7"/>
  <c r="D7"/>
  <c r="C7"/>
  <c r="B7"/>
  <c r="H8" i="86"/>
  <c r="G8"/>
  <c r="F8"/>
  <c r="E8"/>
  <c r="D8"/>
  <c r="C8"/>
  <c r="B8"/>
  <c r="H9" i="85"/>
  <c r="G9"/>
  <c r="F9"/>
  <c r="E9"/>
  <c r="D9"/>
  <c r="C9"/>
  <c r="B9"/>
  <c r="H7"/>
  <c r="G7"/>
  <c r="F7"/>
  <c r="E7"/>
  <c r="D7"/>
  <c r="C7"/>
  <c r="B7"/>
  <c r="H10" i="84"/>
  <c r="G10"/>
  <c r="F10"/>
  <c r="E10"/>
  <c r="D10"/>
  <c r="C10"/>
  <c r="B10"/>
  <c r="H8"/>
  <c r="G8"/>
  <c r="F8"/>
  <c r="E8"/>
  <c r="D8"/>
  <c r="C8"/>
  <c r="B8"/>
  <c r="C11" i="83"/>
  <c r="B11"/>
  <c r="C11" i="82"/>
  <c r="B11"/>
  <c r="J8" i="81"/>
  <c r="I8"/>
  <c r="H8"/>
  <c r="G8"/>
  <c r="F8"/>
  <c r="E8"/>
  <c r="D8"/>
  <c r="C8"/>
  <c r="B8"/>
  <c r="J10" i="80"/>
  <c r="I10"/>
  <c r="H10"/>
  <c r="G10"/>
  <c r="F10"/>
  <c r="E10"/>
  <c r="D10"/>
  <c r="C10"/>
  <c r="B10"/>
  <c r="J8"/>
  <c r="I8"/>
  <c r="H8"/>
  <c r="G8"/>
  <c r="F8"/>
  <c r="E8"/>
  <c r="D8"/>
  <c r="C8"/>
  <c r="B8"/>
  <c r="F6" i="79"/>
  <c r="E6"/>
  <c r="D6"/>
  <c r="C6"/>
  <c r="B6"/>
  <c r="F8" i="78"/>
  <c r="E8"/>
  <c r="D8"/>
  <c r="C8"/>
  <c r="B8"/>
  <c r="F6"/>
  <c r="E6"/>
  <c r="D6"/>
  <c r="C6"/>
  <c r="B6"/>
  <c r="G6" i="77"/>
  <c r="F6"/>
  <c r="E6"/>
  <c r="D6"/>
  <c r="C6"/>
  <c r="B6"/>
  <c r="G15" i="76"/>
  <c r="F15"/>
  <c r="E15"/>
  <c r="D15"/>
  <c r="C15"/>
  <c r="B15"/>
  <c r="G13"/>
  <c r="F13"/>
  <c r="E13"/>
  <c r="D13"/>
  <c r="C13"/>
  <c r="B13"/>
  <c r="D8" i="75"/>
  <c r="C8"/>
  <c r="B8"/>
  <c r="D10" i="74"/>
  <c r="C10"/>
  <c r="B10"/>
  <c r="D8"/>
  <c r="C8"/>
  <c r="B8"/>
  <c r="F10" i="73"/>
  <c r="E10"/>
  <c r="D10"/>
  <c r="C10"/>
  <c r="B10"/>
  <c r="F8"/>
  <c r="E8"/>
  <c r="D8"/>
  <c r="C8"/>
  <c r="B8"/>
  <c r="F12" i="72"/>
  <c r="E12"/>
  <c r="D12"/>
  <c r="C12"/>
  <c r="B12"/>
  <c r="F10"/>
  <c r="E10"/>
  <c r="D10"/>
  <c r="C10"/>
  <c r="B10"/>
  <c r="B21" i="71"/>
  <c r="B20"/>
  <c r="B19"/>
  <c r="B18"/>
  <c r="B17"/>
  <c r="B16"/>
  <c r="B15"/>
  <c r="B14"/>
  <c r="E12"/>
  <c r="D12"/>
  <c r="C12"/>
  <c r="B12"/>
  <c r="B24" i="70"/>
  <c r="B22"/>
  <c r="B20"/>
  <c r="B19"/>
  <c r="B18"/>
  <c r="B17"/>
  <c r="B16"/>
  <c r="E14"/>
  <c r="D14"/>
  <c r="C14"/>
  <c r="B14"/>
  <c r="E12"/>
  <c r="D12"/>
  <c r="C12"/>
  <c r="B12"/>
  <c r="B34" i="69"/>
  <c r="B33"/>
  <c r="B32"/>
  <c r="B31"/>
  <c r="B29"/>
  <c r="B28"/>
  <c r="B27"/>
  <c r="B26"/>
  <c r="B24"/>
  <c r="B23"/>
  <c r="B22"/>
  <c r="B21"/>
  <c r="B19"/>
  <c r="B18"/>
  <c r="B17"/>
  <c r="B16"/>
  <c r="B14"/>
  <c r="B13"/>
  <c r="B12"/>
  <c r="B11"/>
  <c r="E9"/>
  <c r="D9"/>
  <c r="C9"/>
  <c r="B9"/>
  <c r="G10" i="68"/>
  <c r="F10"/>
  <c r="E10"/>
  <c r="D10"/>
  <c r="C10"/>
  <c r="B10"/>
  <c r="G8"/>
  <c r="F8"/>
  <c r="E8"/>
  <c r="D8"/>
  <c r="C8"/>
  <c r="B8"/>
  <c r="G32" i="67"/>
  <c r="F32"/>
  <c r="E32"/>
  <c r="D32"/>
  <c r="C32"/>
  <c r="B32"/>
  <c r="G30"/>
  <c r="F30"/>
  <c r="E30"/>
  <c r="D30"/>
  <c r="C30"/>
  <c r="B30"/>
  <c r="G10"/>
  <c r="F10"/>
  <c r="E10"/>
  <c r="D10"/>
  <c r="C10"/>
  <c r="B10"/>
  <c r="G8"/>
  <c r="F8"/>
  <c r="E8"/>
  <c r="D8"/>
  <c r="C8"/>
  <c r="B8"/>
  <c r="C30" i="66"/>
  <c r="C28"/>
  <c r="C26"/>
  <c r="C25"/>
  <c r="C24"/>
  <c r="C23"/>
  <c r="C22"/>
  <c r="G20"/>
  <c r="F20"/>
  <c r="E20"/>
  <c r="D20"/>
  <c r="C20"/>
  <c r="B20"/>
  <c r="G18"/>
  <c r="F18"/>
  <c r="E18"/>
  <c r="D18"/>
  <c r="C18"/>
  <c r="B18"/>
  <c r="B52" i="65" l="1"/>
  <c r="B50"/>
  <c r="B48"/>
  <c r="B46"/>
  <c r="B45"/>
  <c r="B44"/>
  <c r="B43"/>
  <c r="B42"/>
  <c r="F40"/>
  <c r="E40"/>
  <c r="D40"/>
  <c r="C40"/>
  <c r="B40"/>
  <c r="B38"/>
  <c r="B36"/>
  <c r="B35"/>
  <c r="B34"/>
  <c r="B33"/>
  <c r="B32"/>
  <c r="B31"/>
  <c r="B30"/>
  <c r="B29"/>
  <c r="F27"/>
  <c r="E27"/>
  <c r="D27"/>
  <c r="C27"/>
  <c r="B27"/>
  <c r="B25"/>
  <c r="B24"/>
  <c r="B23"/>
  <c r="B22"/>
  <c r="B21"/>
  <c r="B20"/>
  <c r="B19"/>
  <c r="B18"/>
  <c r="F16"/>
  <c r="E16"/>
  <c r="D16"/>
  <c r="C16"/>
  <c r="B16"/>
  <c r="F14"/>
  <c r="E14"/>
  <c r="D14"/>
  <c r="C14"/>
  <c r="B14"/>
  <c r="F12"/>
  <c r="E12"/>
  <c r="D12"/>
  <c r="C12"/>
  <c r="B12"/>
  <c r="B52" i="64"/>
  <c r="B50"/>
  <c r="B48"/>
  <c r="B46"/>
  <c r="B45"/>
  <c r="B44"/>
  <c r="B43"/>
  <c r="B42"/>
  <c r="G40"/>
  <c r="F40"/>
  <c r="E40"/>
  <c r="D40"/>
  <c r="C40"/>
  <c r="B40"/>
  <c r="B38"/>
  <c r="B36"/>
  <c r="B35"/>
  <c r="B34"/>
  <c r="B33"/>
  <c r="B32"/>
  <c r="B31"/>
  <c r="B30"/>
  <c r="B29"/>
  <c r="G27"/>
  <c r="F27"/>
  <c r="E27"/>
  <c r="D27"/>
  <c r="C27"/>
  <c r="B27"/>
  <c r="B25"/>
  <c r="B24"/>
  <c r="B23"/>
  <c r="B22"/>
  <c r="B21"/>
  <c r="B20"/>
  <c r="B19"/>
  <c r="B18"/>
  <c r="G16"/>
  <c r="F16"/>
  <c r="E16"/>
  <c r="D16"/>
  <c r="C16"/>
  <c r="B16"/>
  <c r="G14"/>
  <c r="F14"/>
  <c r="E14"/>
  <c r="D14"/>
  <c r="C14"/>
  <c r="B14"/>
  <c r="G12"/>
  <c r="F12"/>
  <c r="E12"/>
  <c r="D12"/>
  <c r="C12"/>
  <c r="B12"/>
  <c r="B52" i="63"/>
  <c r="B50"/>
  <c r="B48"/>
  <c r="B46"/>
  <c r="B45"/>
  <c r="B44"/>
  <c r="B43"/>
  <c r="B42"/>
  <c r="E40"/>
  <c r="D40"/>
  <c r="C40"/>
  <c r="B40"/>
  <c r="B38"/>
  <c r="B36"/>
  <c r="B35"/>
  <c r="B34"/>
  <c r="B33"/>
  <c r="B32"/>
  <c r="B31"/>
  <c r="B30"/>
  <c r="B29"/>
  <c r="E27"/>
  <c r="D27"/>
  <c r="C27"/>
  <c r="B27"/>
  <c r="B25"/>
  <c r="B24"/>
  <c r="B23"/>
  <c r="B22"/>
  <c r="B21"/>
  <c r="B20"/>
  <c r="B19"/>
  <c r="B18"/>
  <c r="E16"/>
  <c r="D16"/>
  <c r="C16"/>
  <c r="B16"/>
  <c r="E14"/>
  <c r="D14"/>
  <c r="C14"/>
  <c r="B14"/>
  <c r="E12"/>
  <c r="D12"/>
  <c r="C12"/>
  <c r="B12"/>
  <c r="B9"/>
  <c r="B52" i="62"/>
  <c r="B50"/>
  <c r="B48"/>
  <c r="B46"/>
  <c r="B45"/>
  <c r="B44"/>
  <c r="B43"/>
  <c r="B42"/>
  <c r="E40"/>
  <c r="D40"/>
  <c r="C40"/>
  <c r="B40"/>
  <c r="B38"/>
  <c r="B36"/>
  <c r="B35"/>
  <c r="B34"/>
  <c r="B33"/>
  <c r="B32"/>
  <c r="B31"/>
  <c r="B30"/>
  <c r="B29"/>
  <c r="E27"/>
  <c r="D27"/>
  <c r="C27"/>
  <c r="B27"/>
  <c r="B25"/>
  <c r="B24"/>
  <c r="B23"/>
  <c r="B22"/>
  <c r="B21"/>
  <c r="B20"/>
  <c r="B19"/>
  <c r="B18"/>
  <c r="E16"/>
  <c r="D16"/>
  <c r="C16"/>
  <c r="B16"/>
  <c r="E14"/>
  <c r="D14"/>
  <c r="C14"/>
  <c r="B14"/>
  <c r="E12"/>
  <c r="D12"/>
  <c r="C12"/>
  <c r="B12"/>
  <c r="G8" i="61"/>
  <c r="F8"/>
  <c r="E8"/>
  <c r="D8"/>
  <c r="C8"/>
  <c r="G8" i="60"/>
  <c r="F8"/>
  <c r="E8"/>
  <c r="D8"/>
  <c r="C8"/>
  <c r="E7" i="59"/>
  <c r="D7"/>
  <c r="C7"/>
  <c r="F8" i="58"/>
  <c r="E8"/>
  <c r="D8"/>
  <c r="C8"/>
  <c r="H7" i="57"/>
  <c r="G7"/>
  <c r="F7"/>
  <c r="E7"/>
  <c r="D7"/>
  <c r="C7"/>
  <c r="H8" i="56"/>
  <c r="G8"/>
  <c r="F8"/>
  <c r="E8"/>
  <c r="D8"/>
  <c r="C8"/>
  <c r="G8" i="55"/>
  <c r="F8"/>
  <c r="E8"/>
  <c r="D8"/>
  <c r="C8"/>
  <c r="L7" i="54"/>
  <c r="K7"/>
  <c r="J7"/>
  <c r="I7"/>
  <c r="H7"/>
  <c r="G7"/>
  <c r="F7"/>
  <c r="E7"/>
  <c r="D7"/>
  <c r="C7"/>
  <c r="L7" i="53"/>
  <c r="K7"/>
  <c r="J7"/>
  <c r="I7"/>
  <c r="H7"/>
  <c r="G7"/>
  <c r="F7"/>
  <c r="E7"/>
  <c r="D7"/>
  <c r="C7"/>
  <c r="J10" i="52"/>
  <c r="I10"/>
  <c r="H10"/>
  <c r="G10"/>
  <c r="F10"/>
  <c r="E10"/>
  <c r="D10"/>
  <c r="C10"/>
  <c r="B10"/>
  <c r="J8"/>
  <c r="I8"/>
  <c r="H8"/>
  <c r="G8"/>
  <c r="F8"/>
  <c r="E8"/>
  <c r="D8"/>
  <c r="C8"/>
  <c r="B8"/>
  <c r="K8" i="51"/>
  <c r="J8"/>
  <c r="I8"/>
  <c r="H8"/>
  <c r="G8"/>
  <c r="F8"/>
  <c r="E8"/>
  <c r="D8"/>
  <c r="C8"/>
  <c r="G8" i="50"/>
  <c r="F8"/>
  <c r="E8"/>
  <c r="D8"/>
  <c r="C8"/>
  <c r="G8" i="49"/>
  <c r="F8"/>
  <c r="E8"/>
  <c r="D8"/>
  <c r="C8"/>
  <c r="B7" i="45"/>
  <c r="H15" i="42"/>
  <c r="H13"/>
  <c r="H11"/>
  <c r="H7"/>
  <c r="M22" i="29" l="1"/>
  <c r="M21"/>
  <c r="K16" i="13"/>
  <c r="J16"/>
  <c r="I16"/>
  <c r="H16"/>
  <c r="G16"/>
  <c r="F16"/>
  <c r="E16"/>
  <c r="D16"/>
  <c r="C16"/>
  <c r="K14"/>
  <c r="J14"/>
  <c r="I14"/>
  <c r="H14"/>
  <c r="G14"/>
  <c r="F14"/>
  <c r="E14"/>
  <c r="D14"/>
  <c r="C14"/>
  <c r="K14" i="12"/>
  <c r="J14"/>
  <c r="I14"/>
  <c r="H14"/>
  <c r="G14"/>
  <c r="F14"/>
  <c r="E14"/>
  <c r="D14"/>
  <c r="C14"/>
  <c r="D82" i="7"/>
  <c r="D116" l="1"/>
  <c r="D306"/>
  <c r="E116"/>
  <c r="F116"/>
  <c r="E82"/>
  <c r="F82"/>
  <c r="E306"/>
  <c r="F306"/>
  <c r="G306"/>
  <c r="G116"/>
  <c r="G82"/>
  <c r="G49"/>
  <c r="H116"/>
  <c r="H82"/>
  <c r="H244"/>
  <c r="H243"/>
  <c r="H242"/>
  <c r="H296"/>
</calcChain>
</file>

<file path=xl/sharedStrings.xml><?xml version="1.0" encoding="utf-8"?>
<sst xmlns="http://schemas.openxmlformats.org/spreadsheetml/2006/main" count="6529" uniqueCount="1624">
  <si>
    <t>Total</t>
  </si>
  <si>
    <t>Por sexo</t>
  </si>
  <si>
    <t xml:space="preserve">   Homens</t>
  </si>
  <si>
    <t xml:space="preserve">   Mulheres</t>
  </si>
  <si>
    <t>Escalão etário</t>
  </si>
  <si>
    <t xml:space="preserve">   15 - 24 anos</t>
  </si>
  <si>
    <t xml:space="preserve">   25 - 34 anos</t>
  </si>
  <si>
    <t xml:space="preserve">   45 - 54 anos</t>
  </si>
  <si>
    <t xml:space="preserve">   35 - 44 anos</t>
  </si>
  <si>
    <t xml:space="preserve">   55 e mais anos </t>
  </si>
  <si>
    <t xml:space="preserve">   Superior</t>
  </si>
  <si>
    <t>Em percentagem do emprego total</t>
  </si>
  <si>
    <t xml:space="preserve">     30-44 anos </t>
  </si>
  <si>
    <t xml:space="preserve">     45-64 anos</t>
  </si>
  <si>
    <t xml:space="preserve">     65 e mais anos</t>
  </si>
  <si>
    <t>Grau de urbanização</t>
  </si>
  <si>
    <t xml:space="preserve">     Monumentos        </t>
  </si>
  <si>
    <t xml:space="preserve">     Monumentos nacionais</t>
  </si>
  <si>
    <t xml:space="preserve">                Número de jornais</t>
  </si>
  <si>
    <t xml:space="preserve">                Número de revistas</t>
  </si>
  <si>
    <t>-</t>
  </si>
  <si>
    <t xml:space="preserve">     Total dos bens imóveis (protegidos)</t>
  </si>
  <si>
    <t>x</t>
  </si>
  <si>
    <t>Unidade</t>
  </si>
  <si>
    <t>%</t>
  </si>
  <si>
    <t>1000 euros</t>
  </si>
  <si>
    <t xml:space="preserve">        Receitas de bilheteira  </t>
  </si>
  <si>
    <t>§</t>
  </si>
  <si>
    <t>Em percentagem do total das exportações</t>
  </si>
  <si>
    <t>Em percentagem do total das importações</t>
  </si>
  <si>
    <t xml:space="preserve">   Secundário </t>
  </si>
  <si>
    <t>1 000 euros</t>
  </si>
  <si>
    <t xml:space="preserve">  Número de assinantes</t>
  </si>
  <si>
    <t xml:space="preserve">     Belas-artes</t>
  </si>
  <si>
    <t xml:space="preserve">     Design</t>
  </si>
  <si>
    <t xml:space="preserve">     Artesanato</t>
  </si>
  <si>
    <t xml:space="preserve">        Filmes exibidos</t>
  </si>
  <si>
    <t xml:space="preserve">        Total de sessões</t>
  </si>
  <si>
    <t xml:space="preserve">        Filmes produzidos</t>
  </si>
  <si>
    <t xml:space="preserve">        Filmes nacionais estreados</t>
  </si>
  <si>
    <t xml:space="preserve">        Filmes apoiados</t>
  </si>
  <si>
    <t xml:space="preserve">        Recintos de cinema</t>
  </si>
  <si>
    <t xml:space="preserve">        Lugares em recintos de cinema</t>
  </si>
  <si>
    <t xml:space="preserve">        Total de bilhetes vendidos</t>
  </si>
  <si>
    <t xml:space="preserve">     Nunca</t>
  </si>
  <si>
    <t xml:space="preserve">            - Animação cultural</t>
  </si>
  <si>
    <t xml:space="preserve">            - Dança</t>
  </si>
  <si>
    <t xml:space="preserve">            - Estudos artísticos</t>
  </si>
  <si>
    <t xml:space="preserve">            - Música </t>
  </si>
  <si>
    <t xml:space="preserve">            - Teatro</t>
  </si>
  <si>
    <t>Nível de escolaridade completo</t>
  </si>
  <si>
    <t>Comércio a retalho de livros, em estabelecimentos especializados</t>
  </si>
  <si>
    <t>Comércio a retalho de jornais, revistas e artigos de papelaria, em estabelecimentos especializados</t>
  </si>
  <si>
    <t>Comércio a retalho de  discos, CD, DVD, cassetes e similares, em estabelecimentos especializados</t>
  </si>
  <si>
    <t>Edição de livros</t>
  </si>
  <si>
    <t>Edição de jornais</t>
  </si>
  <si>
    <t>Edição de revistas e de outras publicações periódicas</t>
  </si>
  <si>
    <t>Edição de jogos de computador</t>
  </si>
  <si>
    <t>Produção de filmes, de vídeos e de programas de televisão</t>
  </si>
  <si>
    <t>Distribuição de filmes, de vídeos e de programas de televisão</t>
  </si>
  <si>
    <t>Aluguer de videocassetes e discos</t>
  </si>
  <si>
    <t>Criação artística e literária</t>
  </si>
  <si>
    <t xml:space="preserve">  Quadros, pinturas e desenhos </t>
  </si>
  <si>
    <t xml:space="preserve">  Gravuras </t>
  </si>
  <si>
    <t xml:space="preserve">  Esculturas</t>
  </si>
  <si>
    <t xml:space="preserve">  Selos </t>
  </si>
  <si>
    <t xml:space="preserve">  Pianos e outros instrumentos de cordas, com teclado</t>
  </si>
  <si>
    <t xml:space="preserve">  Outros instrumentos musicais de cordas (guitarras, violinos, harpas)</t>
  </si>
  <si>
    <t xml:space="preserve">  Outros instrumentos musicais de sopro (clarinetes, trompetes, gaitas de foles)</t>
  </si>
  <si>
    <t xml:space="preserve">  Instrumentos musicais de percussão (tambores, caixas, xilofones, pratos, castanholas, maracas)</t>
  </si>
  <si>
    <t xml:space="preserve">  Caixas de música e outros instrumentos</t>
  </si>
  <si>
    <t xml:space="preserve">  Partes e acessórios para instrumentos musicais</t>
  </si>
  <si>
    <t xml:space="preserve">Livros, brochuras e impressos semelhantes </t>
  </si>
  <si>
    <t>Jornais e publicações periódicas</t>
  </si>
  <si>
    <t xml:space="preserve">Instrumentos musicais, suas partes e acessórios </t>
  </si>
  <si>
    <t xml:space="preserve">    Total de visitantes </t>
  </si>
  <si>
    <t xml:space="preserve">    Visitantes inseridos em grupos escolares</t>
  </si>
  <si>
    <t xml:space="preserve">    Visitantes estrangeiros </t>
  </si>
  <si>
    <t>Televisão por Cabo</t>
  </si>
  <si>
    <t>Televisão por FTTH, xDSL-IP e FWA</t>
  </si>
  <si>
    <t>Índice de preços no consumidor de bens e serviços culturais</t>
  </si>
  <si>
    <t>Agências de publicidade</t>
  </si>
  <si>
    <t>N.º</t>
  </si>
  <si>
    <t xml:space="preserve">         Cursos, dos quais:</t>
  </si>
  <si>
    <t xml:space="preserve">     Audiovisuais e produção dos média</t>
  </si>
  <si>
    <t>Em percentagem do total de inscritos</t>
  </si>
  <si>
    <t>Em percentagem do total de diplomados</t>
  </si>
  <si>
    <t xml:space="preserve">   Até ao 3.º ciclo</t>
  </si>
  <si>
    <t>Royalties (fornecimentos e serviços externos)</t>
  </si>
  <si>
    <t>Número de processos de registo de obras literárias, artísticas e científicas na IGAC</t>
  </si>
  <si>
    <t>Atividades das bibliotecas e arquivos</t>
  </si>
  <si>
    <t>Atividades dos museus</t>
  </si>
  <si>
    <t>Atividades dos sítios e  monumentos históricos</t>
  </si>
  <si>
    <t>Atividades das artes do espetáculo</t>
  </si>
  <si>
    <t>Atividades técnicas de pós-produção para filmes, vídeos e programas de televisão</t>
  </si>
  <si>
    <t>Atividades de gravação de som e edição de música</t>
  </si>
  <si>
    <t>Atividades de rádio</t>
  </si>
  <si>
    <t>Atividades de  televisão</t>
  </si>
  <si>
    <t>Atividades de agências de notícias</t>
  </si>
  <si>
    <t>Atividades de arquitectura</t>
  </si>
  <si>
    <t>Atividades de design</t>
  </si>
  <si>
    <t>Atividades fotográficas</t>
  </si>
  <si>
    <t>Atividades de tradução e Interpretação</t>
  </si>
  <si>
    <t>Ensino de atividades culturais</t>
  </si>
  <si>
    <t>Atividades de apoio às artes do espetáculo</t>
  </si>
  <si>
    <t>Exploração de salas de espetáculos e atividades conexas</t>
  </si>
  <si>
    <t>Atividades de tradução e interpretação</t>
  </si>
  <si>
    <t>Atividades de arquitetura</t>
  </si>
  <si>
    <t xml:space="preserve">Objetos de arte, de coleção ou antiguidades </t>
  </si>
  <si>
    <t xml:space="preserve">  Coleções</t>
  </si>
  <si>
    <t xml:space="preserve">            Das quais:</t>
  </si>
  <si>
    <t xml:space="preserve">            Da qual: </t>
  </si>
  <si>
    <t xml:space="preserve">                Número de exemplares vendidos </t>
  </si>
  <si>
    <t xml:space="preserve">            Dos quais: </t>
  </si>
  <si>
    <t xml:space="preserve">                Filmes estreados</t>
  </si>
  <si>
    <t xml:space="preserve">        Total de espetadores </t>
  </si>
  <si>
    <t xml:space="preserve">Número de videogramas classificados com selo de autenticação emitido pela Inspeção-Geral das Atividades Culturais </t>
  </si>
  <si>
    <t xml:space="preserve">Número de videojogos classificados com selo de autenticação emitido pela Inspeção-Geral das Atividades Culturais </t>
  </si>
  <si>
    <t>Televisão por DHT (direct to home)</t>
  </si>
  <si>
    <t xml:space="preserve">     Até 29 anos</t>
  </si>
  <si>
    <t xml:space="preserve">     Área predominantemente urbana</t>
  </si>
  <si>
    <t xml:space="preserve">     Área mediamente urbana</t>
  </si>
  <si>
    <t xml:space="preserve">     Área predominantemente rural</t>
  </si>
  <si>
    <t>Administração local - Câmaras municipais</t>
  </si>
  <si>
    <t>Euros</t>
  </si>
  <si>
    <t xml:space="preserve">        Ecrãs em recintos de cinema</t>
  </si>
  <si>
    <t xml:space="preserve">  Publicações periódicas</t>
  </si>
  <si>
    <t>Royalties (rendimentos suplementares)</t>
  </si>
  <si>
    <t xml:space="preserve">Nota: Os dados estão de acordo com a CAE-Rev. 3, exceto os do ano de 2000, que estão segundo a CAE-Rev. 2. </t>
  </si>
  <si>
    <t xml:space="preserve">    Até 6 vezes</t>
  </si>
  <si>
    <t xml:space="preserve">    Mais de 6 vezes</t>
  </si>
  <si>
    <t xml:space="preserve">     Menos de 5 livros</t>
  </si>
  <si>
    <t xml:space="preserve">     Entre 5 - 10 livros</t>
  </si>
  <si>
    <t xml:space="preserve">     Mais de 10 livros</t>
  </si>
  <si>
    <t xml:space="preserve">  Número de alojamentos cablados (1)</t>
  </si>
  <si>
    <t xml:space="preserve">    Número de museus</t>
  </si>
  <si>
    <t>Nº</t>
  </si>
  <si>
    <t xml:space="preserve">   Galerias de arte e outros espaços de exposições temporárias </t>
  </si>
  <si>
    <t xml:space="preserve">   Exposições realizadas</t>
  </si>
  <si>
    <t xml:space="preserve">   Obras expostas</t>
  </si>
  <si>
    <t xml:space="preserve">   Número de publicações periódicas</t>
  </si>
  <si>
    <t xml:space="preserve">   Edições anuais</t>
  </si>
  <si>
    <t xml:space="preserve">   Tiragem total </t>
  </si>
  <si>
    <t xml:space="preserve">   Circulação total </t>
  </si>
  <si>
    <t>Em percentagem da despesa total média por agregado</t>
  </si>
  <si>
    <t>2012 = 100</t>
  </si>
  <si>
    <t xml:space="preserve">Bens e serviços culturais  </t>
  </si>
  <si>
    <t xml:space="preserve">    Jornais</t>
  </si>
  <si>
    <t xml:space="preserve">    Revistas e periódicos</t>
  </si>
  <si>
    <t xml:space="preserve">    Cinema, teatro e concertos</t>
  </si>
  <si>
    <t xml:space="preserve">    Instrumentos musicais</t>
  </si>
  <si>
    <t xml:space="preserve">  Dos quais:</t>
  </si>
  <si>
    <t>Artes</t>
  </si>
  <si>
    <t xml:space="preserve">      Despesas totais em atividades culturais e criativas:</t>
  </si>
  <si>
    <t xml:space="preserve">                Despesas correntes </t>
  </si>
  <si>
    <t xml:space="preserve">                Despesas de capital </t>
  </si>
  <si>
    <t>Nota:  Os dados estão de acordo com a CAE-Rev. 3, exceto os do ano de 2000, que estão segundo a CAE-Rev.2.</t>
  </si>
  <si>
    <t>(1) Um alojamento pode ter várias cablagens, devido à oferta por mais do que um operador.</t>
  </si>
  <si>
    <t>Quadro Resumo - Dados Gerais</t>
  </si>
  <si>
    <t xml:space="preserve">Nota: Valores calibrados tendo por referência as estimativas da população calculadas a partir dos resultados definitivos dos Censos 2011. </t>
  </si>
  <si>
    <t xml:space="preserve">Total </t>
  </si>
  <si>
    <t xml:space="preserve">Em 2011 há quebra da série relativamente aos anos anteriores. </t>
  </si>
  <si>
    <t xml:space="preserve">CD´s e discos compactos </t>
  </si>
  <si>
    <t>DVD´s</t>
  </si>
  <si>
    <t xml:space="preserve">  </t>
  </si>
  <si>
    <t xml:space="preserve">            - Outros</t>
  </si>
  <si>
    <t>11,2</t>
  </si>
  <si>
    <t>11,6</t>
  </si>
  <si>
    <t>9,2</t>
  </si>
  <si>
    <t>(1) A desagregação inclui em cada uma das categorias todos os cursos relacionados com estas. Da categoria "Outros" constam cursos que poderiam ser incluidos em mais do que uma categoria ou cursos que não correspondem a nenhuma das categorias acima designadas.</t>
  </si>
  <si>
    <t>Projeção de filmes e de vídeos</t>
  </si>
  <si>
    <t xml:space="preserve">  Instrumentos musicais cujo som é produzido ou amplificado por meios elétricos (órgãos, guitarras, acordeões)</t>
  </si>
  <si>
    <t>Nota: Em 2012, o inquérito aos Museus foi reformulado (alteração do universo, no tipo de recolha da informação e no questionário).</t>
  </si>
  <si>
    <t>Nota: Em 2012  existe uma quebra de série nos dados das Galerias de arte e outros espaços de exposições temporárias.</t>
  </si>
  <si>
    <t>Despesa média por agregado em:</t>
  </si>
  <si>
    <t>Nota: Em 2013 existe uma quebra de série. O questionário foi alterado e a recolha da informação passou a ser feita  por via eletrónica.</t>
  </si>
  <si>
    <r>
      <t xml:space="preserve">     Artes do espetáculo</t>
    </r>
    <r>
      <rPr>
        <sz val="8"/>
        <color indexed="8"/>
        <rFont val="Arial Narrow"/>
        <family val="2"/>
      </rPr>
      <t xml:space="preserve"> (1)</t>
    </r>
  </si>
  <si>
    <r>
      <t xml:space="preserve">Em percentagem do total das empresas </t>
    </r>
    <r>
      <rPr>
        <i/>
        <sz val="8"/>
        <color indexed="8"/>
        <rFont val="Arial Narrow"/>
        <family val="2"/>
      </rPr>
      <t>(Rv)</t>
    </r>
  </si>
  <si>
    <r>
      <t xml:space="preserve">Em percentagem do total das empresas </t>
    </r>
    <r>
      <rPr>
        <sz val="8"/>
        <color indexed="8"/>
        <rFont val="Arial Narrow"/>
        <family val="2"/>
      </rPr>
      <t>(Rv)</t>
    </r>
  </si>
  <si>
    <r>
      <t xml:space="preserve">Por sexo </t>
    </r>
    <r>
      <rPr>
        <sz val="8"/>
        <color indexed="8"/>
        <rFont val="Arial Narrow"/>
        <family val="2"/>
      </rPr>
      <t>(do indíviduo de referência do agregado)</t>
    </r>
  </si>
  <si>
    <r>
      <t xml:space="preserve">Escalão etário </t>
    </r>
    <r>
      <rPr>
        <sz val="8"/>
        <color indexed="8"/>
        <rFont val="Arial Narrow"/>
        <family val="2"/>
      </rPr>
      <t>(do indíviduo de referência do agregado)</t>
    </r>
  </si>
  <si>
    <r>
      <t>10</t>
    </r>
    <r>
      <rPr>
        <vertAlign val="superscript"/>
        <sz val="8"/>
        <color indexed="8"/>
        <rFont val="Arial Narrow"/>
        <family val="2"/>
      </rPr>
      <t xml:space="preserve"> 6 </t>
    </r>
    <r>
      <rPr>
        <sz val="8"/>
        <color indexed="8"/>
        <rFont val="Arial Narrow"/>
        <family val="2"/>
      </rPr>
      <t>euros</t>
    </r>
  </si>
  <si>
    <t xml:space="preserve">     Outros</t>
  </si>
  <si>
    <t xml:space="preserve">     História e arqueologia</t>
  </si>
  <si>
    <t xml:space="preserve">     Informação e jornalismo</t>
  </si>
  <si>
    <t xml:space="preserve">     Arquitetura e urbanismo</t>
  </si>
  <si>
    <t xml:space="preserve">   Número de galerias de arte e outros espaços de exposições temporárias</t>
  </si>
  <si>
    <t xml:space="preserve">    Museus, bibliotecas e jardins zoológicos</t>
  </si>
  <si>
    <t xml:space="preserve">  Antiguidades </t>
  </si>
  <si>
    <t xml:space="preserve">    Sim</t>
  </si>
  <si>
    <t xml:space="preserve">    Não</t>
  </si>
  <si>
    <t>Quantas vezes assistiu a espetáculos ao vivo, nos últimos 12 meses?</t>
  </si>
  <si>
    <t xml:space="preserve"> </t>
  </si>
  <si>
    <t>Nos últimos 12 meses  assistiu a alguma sessão de cinema?</t>
  </si>
  <si>
    <t>Nos últimos 12 meses  visitou locais culturais (por exemplo, monumentos, museus, galerias de arte)?</t>
  </si>
  <si>
    <t>Quantas vezes visitou locais culturais nos últimos 12 meses?</t>
  </si>
  <si>
    <t>Nos últimos 12 meses, com que frequência leu  jornais ou revistas, incluindo leitura na internet?</t>
  </si>
  <si>
    <t xml:space="preserve">      Menos de uma vez por mês</t>
  </si>
  <si>
    <t xml:space="preserve">      Pelo menos uma vez por mês</t>
  </si>
  <si>
    <t xml:space="preserve">      Pelo menos uma vez por semana</t>
  </si>
  <si>
    <t xml:space="preserve">      Todos os dias ou quase todos os dias</t>
  </si>
  <si>
    <t xml:space="preserve">      Até 6 vezes</t>
  </si>
  <si>
    <t xml:space="preserve">      Não</t>
  </si>
  <si>
    <t xml:space="preserve">      Sim</t>
  </si>
  <si>
    <t xml:space="preserve">      Mais de 6 vezes</t>
  </si>
  <si>
    <t xml:space="preserve">Nos últimos 12 meses leu algum livro como atividade de lazer? </t>
  </si>
  <si>
    <t>Nos últimos 12 meses  assistiu a algum espetáculo ao vivo (por exemplo, de teatro, concertos de música, bailado ou dança)?</t>
  </si>
  <si>
    <t>Lazer, recreação  e cultura (divisão 09 da COICOP) - Total</t>
  </si>
  <si>
    <t>Quantas vezes assistiu a sessões de cinema,nos últimos 12 meses, ?</t>
  </si>
  <si>
    <t>Nota: Os dados são provenientes do Inquérito às Despesas das Famílias (IDEF) 2015-2016 e do Inquérito aos Orçamentos Familiares (IOF) 2000.</t>
  </si>
  <si>
    <t xml:space="preserve">Leu menos de 5 livros, entre 5 e 10 livros ou mais de 10 livros ? </t>
  </si>
  <si>
    <t>Fonte: Inquérito à Educação e Formação de Adultos 2016 (IEFA).</t>
  </si>
  <si>
    <t>48 Rc</t>
  </si>
  <si>
    <t>Fonte: ICA - Instituto do Cinema e do Audiovisual, I.P.</t>
  </si>
  <si>
    <t>1.1. ENSINO CULTURAL</t>
  </si>
  <si>
    <t>1.1.1. Alunos inscritos no ensino superior por áreas de estudo</t>
  </si>
  <si>
    <t>1.1.2. Alunos diplomados no ensino superior por área de estudo</t>
  </si>
  <si>
    <t>1.2. EMPREGO NAS ATIVIDADES CULTURAIS E CRIATIVAS</t>
  </si>
  <si>
    <t>1.3. ÍNDICE DE PREÇOS NO CONSUMIDOR</t>
  </si>
  <si>
    <t>1.4. PROPRIEDADE INTELECTUAL</t>
  </si>
  <si>
    <t xml:space="preserve">1.5. EMPRESAS DAS ATIVIDADES CULTURAIS E CRIATIVAS </t>
  </si>
  <si>
    <t xml:space="preserve">1.5.1. Empresas com atividade económica principal </t>
  </si>
  <si>
    <t>1.5.2. Volume de negócios das empresas</t>
  </si>
  <si>
    <t>1.6. COMÉRCIO INTERNACIONAL DE BENS CULTURAIS</t>
  </si>
  <si>
    <t xml:space="preserve">1.6.1. Exportações de bens </t>
  </si>
  <si>
    <t xml:space="preserve">1.6.2. Importações de bens </t>
  </si>
  <si>
    <t>1.7. PARTICIPAÇÃO CULTURAL</t>
  </si>
  <si>
    <t>1.8. PATRIMÓNIO CULTURAL</t>
  </si>
  <si>
    <t xml:space="preserve">1.8.1.  Museus </t>
  </si>
  <si>
    <t xml:space="preserve">1.8.2. Património cultural imóvel </t>
  </si>
  <si>
    <t>1.9. ARTES PLÁSTICAS</t>
  </si>
  <si>
    <t xml:space="preserve">1.10. MATERIAIS IMPRESSOS E DE LITERATURA </t>
  </si>
  <si>
    <t xml:space="preserve">1.11. CINEMA </t>
  </si>
  <si>
    <t>1.11.1. Produção cinematográfica</t>
  </si>
  <si>
    <t xml:space="preserve">1.11.2.  Exibição </t>
  </si>
  <si>
    <t>1.12. DISTRIBUIÇÃO VIDEOGRÁFICA</t>
  </si>
  <si>
    <t xml:space="preserve">1.13. ESPETÁCULOS AO VIVO </t>
  </si>
  <si>
    <t>1.14. RADIODIFUSÃO</t>
  </si>
  <si>
    <t>1.15. DESPESAS DAS FAMÍLIAS EM CULTURA</t>
  </si>
  <si>
    <t>1.16. FINANCIAMENTO PÚBLICO DAS ATIVIDADES CULTURAIS E CRIATIVAS</t>
  </si>
  <si>
    <t>Fonte: ANACOM - Autotidade Nacional de Comunicações</t>
  </si>
  <si>
    <t>Nota: Os dados relativos ao Património Cultural Imóvel são provenientes:
         Contenente - DGPC - Direção-Geral do Património Cultural; R.A. dos Açores - Direção Regional de Cultura; R.A. da Madeira - Direção Regional de Cultura</t>
  </si>
  <si>
    <t xml:space="preserve">Nota: Os dados do Comércio Internacional de 2017 são provisórios e os de 2016 foram revistos (versão de 10-09-2018). </t>
  </si>
  <si>
    <t>4486 Rv</t>
  </si>
  <si>
    <t>3403 Rv</t>
  </si>
  <si>
    <t xml:space="preserve"> -</t>
  </si>
  <si>
    <t xml:space="preserve">Quadro Resumo - Dados Gerais - </t>
  </si>
  <si>
    <t>QUADRO 2.1.1 - Emprego nas atividades culturais e criativas, por região (NUTS II)</t>
  </si>
  <si>
    <t>QUADRO 2.1.2 - Emprego nas atividades culturais e criativas, por sexo, escalão etário e nível de escolaridade</t>
  </si>
  <si>
    <t>QUADRO 2.2.1 - Índice de Preços no Consumidor de bens e serviços culturais (2012 = 100)</t>
  </si>
  <si>
    <t>QUADRO 2.1.1</t>
  </si>
  <si>
    <t>Emprego nas atividades culturais e criativas, por região (NUTS II)</t>
  </si>
  <si>
    <t>Região (NUTS II)</t>
  </si>
  <si>
    <t>2017</t>
  </si>
  <si>
    <t>2016</t>
  </si>
  <si>
    <t>2015</t>
  </si>
  <si>
    <t>2014</t>
  </si>
  <si>
    <t>Sector cultural e criativo (1)</t>
  </si>
  <si>
    <t>Portugal</t>
  </si>
  <si>
    <t xml:space="preserve">     Continente</t>
  </si>
  <si>
    <t>78,5 Rc</t>
  </si>
  <si>
    <t xml:space="preserve">              Norte</t>
  </si>
  <si>
    <t xml:space="preserve">              Centro</t>
  </si>
  <si>
    <t xml:space="preserve">              Área Metropolitana de Lisboa</t>
  </si>
  <si>
    <t xml:space="preserve">              Alentejo</t>
  </si>
  <si>
    <t xml:space="preserve">              Algarve</t>
  </si>
  <si>
    <t xml:space="preserve">     Região Autónoma dos Açores</t>
  </si>
  <si>
    <t xml:space="preserve">     Região Autónoma da Madeira</t>
  </si>
  <si>
    <t>(1) Os dados incluem as seguintes divisões e grupos  da Classificação das Atividades Económicas (CAE-Rev.3): 476, 581, 591, 592, 601, 602, 741, 742, 743, 90 e 91.</t>
  </si>
  <si>
    <t>§: Valor com erro de amostragem associado superior a 20%, pelo que não pode ser divulgado</t>
  </si>
  <si>
    <r>
      <t>Fonte</t>
    </r>
    <r>
      <rPr>
        <sz val="8"/>
        <color indexed="8"/>
        <rFont val="Arial Narrow"/>
        <family val="2"/>
      </rPr>
      <t>: INE - Inquérito ao Emprego</t>
    </r>
  </si>
  <si>
    <r>
      <rPr>
        <b/>
        <sz val="8"/>
        <rFont val="Arial Narrow"/>
        <family val="2"/>
      </rPr>
      <t>Nota</t>
    </r>
    <r>
      <rPr>
        <sz val="8"/>
        <rFont val="Arial Narrow"/>
        <family val="2"/>
      </rPr>
      <t>: Valores calibrados tendo por referência as estimativas da população calculadas a partir dos resultados definitivos dos Censos 2011.</t>
    </r>
  </si>
  <si>
    <t>QUADRO 2.1.2</t>
  </si>
  <si>
    <t>Emprego nas atividades culturais e criativas, por sexo, escalão etário e nível de escolaridade</t>
  </si>
  <si>
    <t>Caracteristicas</t>
  </si>
  <si>
    <t xml:space="preserve">   15-24 anos</t>
  </si>
  <si>
    <t xml:space="preserve">   25-34 anos</t>
  </si>
  <si>
    <t xml:space="preserve">   35-44 anos</t>
  </si>
  <si>
    <t xml:space="preserve">   45-54 anos</t>
  </si>
  <si>
    <t xml:space="preserve">   Até ao 3º ciclo</t>
  </si>
  <si>
    <t xml:space="preserve">   Secundário e pós-secundário</t>
  </si>
  <si>
    <t>Nota:</t>
  </si>
  <si>
    <t>Valores calibrados tendo por referência as estimativas da população calculadas a partir dos resultados definitivos dos Censos 2011.</t>
  </si>
  <si>
    <t>QUADRO 2.2.1</t>
  </si>
  <si>
    <t>Índice de Preços no Consumidor de bens e serviços culturais (2012 = 100)</t>
  </si>
  <si>
    <t>(2012 = 100)</t>
  </si>
  <si>
    <t>Produtos - COICOP 2010</t>
  </si>
  <si>
    <t>Equipamento para receção, registo e reprodução de som</t>
  </si>
  <si>
    <t>Equipamento para receção, registo e reprodução de imagem</t>
  </si>
  <si>
    <t>Equipamento portátil de som e imagem</t>
  </si>
  <si>
    <t>Equipamento fotográfico e cinematográfico</t>
  </si>
  <si>
    <t>Equipamento de processamento de dados</t>
  </si>
  <si>
    <t>Meios ou suportes de gravação pré-gravados</t>
  </si>
  <si>
    <t>Reparação de equipamento audiovisual, fotográfico e de processamento de dados</t>
  </si>
  <si>
    <t>Instrumentos musicais</t>
  </si>
  <si>
    <t>Serviços recreativos e desportivos - Assistência</t>
  </si>
  <si>
    <t>Cinema, teatro e concertos</t>
  </si>
  <si>
    <t>Museus, bibliotecas e jardins zoológicos</t>
  </si>
  <si>
    <t>Serviços fotográficos</t>
  </si>
  <si>
    <t>Livros de ficção</t>
  </si>
  <si>
    <t>Outro tipo de livros</t>
  </si>
  <si>
    <t>Jornais</t>
  </si>
  <si>
    <t>Revistas e periódicos</t>
  </si>
  <si>
    <t>Artigos de papel</t>
  </si>
  <si>
    <r>
      <rPr>
        <b/>
        <sz val="8"/>
        <rFont val="Arial Narrow"/>
        <family val="2"/>
      </rPr>
      <t>Fonte</t>
    </r>
    <r>
      <rPr>
        <sz val="8"/>
        <rFont val="Arial Narrow"/>
        <family val="2"/>
      </rPr>
      <t>: INE - Índice de Preços no Consumidor</t>
    </r>
  </si>
  <si>
    <t>QUADRO 3.1.1 -  Principais variáveis das empresas culturais e criativas, por CAE - Rev.3 e escalões de pessoal ao serviço</t>
  </si>
  <si>
    <t>QUADRO 3.1.2 -  Principais variáveis das empresas culturais e criativas, por CAE - Rev.3 e por região (NUTS II)</t>
  </si>
  <si>
    <t>QUADRO 3.2.1 - Principais variáveis das empresas de comércio a retalho de bens culturais e recreativos, em estabelecimentos especializados, por CAE- Rev.3 e escalões de pessoal ao serviço</t>
  </si>
  <si>
    <t>QUADRO 3.2.2 -  Principais variáveis das empresas de comércio a retalho de bens culturais e recreativos,
em estabelecimentos especializados, por CAE - Rev.3, e por região (NUTS II)</t>
  </si>
  <si>
    <t>QUADRO 3.3.1 - Principais variáveis das empresas de edição, por CAE - Rev.3, e escalões de pessoal ao serviço</t>
  </si>
  <si>
    <t>QUADRO 3.3.2 - Principais variáveis das empresas de edição, por CAE - Rev.3, e por região (NUTS II)</t>
  </si>
  <si>
    <t>QUADRO 3.3.2 - Principais variáveis das empresas de edição, por CAE - Rev.3, e por região (NUTS II) - continuação</t>
  </si>
  <si>
    <t>QUADRO 3.4.1 -  Principais variáveis das empresas de atividades cinematográficas, de vídeo, de produção de programas de televisão, 
de gravação de som e de edição de música, por CAE- Rev.3, e escalões de pessoal ao serviço</t>
  </si>
  <si>
    <t>QUADRO 3.4.2 -  Principais variáveis das empresas de atividades cinematográficas, de vídeo, de produção de
programas de televisão, de gravação de som e de edição de música, por CAE- Rev.3, e por região (NUTS II)</t>
  </si>
  <si>
    <t>QUADRO 3.4.2 - Principais variáveis das empresas de atividades cinematográficas, de vídeo, de produção de
programas de televisão, de gravação de som e de edição de música, por CAE- Rev.3, e por região (NUTS II) (continuação)</t>
  </si>
  <si>
    <t>QUADRO 3.5.1 -  Principais variáveis das empresas de atividades de rádio e de televisão, por CAE- Rev.3, 
e escalões de pessoal ao serviço</t>
  </si>
  <si>
    <t>QUADRO 3.5.2 -  Principais variáveis das empresas de atividades de rádio e de televisão, por CAE- Rev.3, e por região (NUTS II)</t>
  </si>
  <si>
    <t>QUADRO 3.6.1 - Principais variáveis das empresas de atividades de arquitetura, agências de publicidade, atividades de design, atividades de tradução e interpretação, aluguer de videocassetes e discos, por CAE- Rev.3, e escalões de pessoal ao serviço</t>
  </si>
  <si>
    <t>QUADRO 3.6.2 -  Principais variáveis das empresas de atividades de arquitetura, agências de publicidade, atividades de design, atividades de tradução e interpretação, aluguer de videocassetes e discos, por CAE- Rev.3, e por região (NUTS II)</t>
  </si>
  <si>
    <t>QUADRO 3.6.2 - Principais variáveis das empresas de atividades de arquitetura, agências de publicidade, atividades de design, atividades de tradução e interpretação, aluguer de videocassetes e discos, por CAE- Rev.3, e por região (NUTS II) (continuação)</t>
  </si>
  <si>
    <t>QUADRO 3.7.1 - Principais variáveis das empresas de ensino de atividades culturais, por CAE- Rev.3, e escalões de pessoal ao serviço</t>
  </si>
  <si>
    <t>QUADRO 3.7.2 -  Principais variáveis das empresas de ensino de atividades culturais, por CAE- Rev.3, e por região (NUTS II)</t>
  </si>
  <si>
    <t>QUADRO 3.8.1 -  Principais variáveis das empresas de atividades de teatro, de música, de dança e outras atividades artísticas e literárias, por CAE-Rev.3 e escalões de pessoal ao serviço</t>
  </si>
  <si>
    <t>QUADRO 3.8.2 -  Principais variáveis das empresas de atividades de teatro, de música, de dança e outras atividades artísticas e literárias,
por CAE-Rev.3, e por região (NUTS II)</t>
  </si>
  <si>
    <t>QUADRO 3.8.2 -  Principais variáveis das empresas de atividades de teatro, de música, de dança e outras atividades artísticas e literárias,
por CAE-Rev.3, e por região (NUTS II) - continuação</t>
  </si>
  <si>
    <t>QUADRO 3.9.1 - Principais variáveis das empresas de atividades de bibliotecas, arquivos, museus e outras atividades culturais, por CAE-Rev.3 e, escalões de pessoal ao serviço</t>
  </si>
  <si>
    <t>QUADRO 3.9.2 - Principais variáveis das empresas de atividades de bibliotecas, arquivos, museus e outras atividades culturais, por CAE- Rev.3, e por região (NUTS II)</t>
  </si>
  <si>
    <t>QUADRO 3.10.1 -  Royalties – Fornecimentos e serviços externos e rendimentos suplementares, por atividades culturais e criativas</t>
  </si>
  <si>
    <t>QUADRO 3.1.1</t>
  </si>
  <si>
    <t xml:space="preserve"> Principais variáveis das empresas culturais e criativas, por CAE - Rev.3 e escalões de pessoal ao serviço</t>
  </si>
  <si>
    <t>Principais gastos</t>
  </si>
  <si>
    <t>Volume de Negócios</t>
  </si>
  <si>
    <t>Resultado líquido do período</t>
  </si>
  <si>
    <t>CAE-Rev.3</t>
  </si>
  <si>
    <t>Empresas</t>
  </si>
  <si>
    <t>Pessoal</t>
  </si>
  <si>
    <t>Gastos com o pessoal</t>
  </si>
  <si>
    <t>CMVMC</t>
  </si>
  <si>
    <t>FSE</t>
  </si>
  <si>
    <t>Vendas</t>
  </si>
  <si>
    <t xml:space="preserve">Prestações </t>
  </si>
  <si>
    <t>e escalões de</t>
  </si>
  <si>
    <t>ao</t>
  </si>
  <si>
    <t>de</t>
  </si>
  <si>
    <t>pessoal ao serviço</t>
  </si>
  <si>
    <t>Serviço</t>
  </si>
  <si>
    <t>serviços</t>
  </si>
  <si>
    <t>Nº.</t>
  </si>
  <si>
    <t>1000 Euros</t>
  </si>
  <si>
    <t xml:space="preserve"> Atividades culturais e criativas</t>
  </si>
  <si>
    <t>Menos de 10</t>
  </si>
  <si>
    <t>10 - 49</t>
  </si>
  <si>
    <t>50 - 249</t>
  </si>
  <si>
    <t>250 ou mais</t>
  </si>
  <si>
    <t>Nota: Inclui as seguintes classes da CAE-Rev.3: 4761, 4762, 4763, 5811, 5813, 5814, 5821, 5911, 5912, 5913, 5914, 5920, 6010, 6020, 6391, 7111, 7311, 7410, 7420, 7430, 7722, 8552, 9001, 9002, 9003, 9004, 9101,9102 e 9103.</t>
  </si>
  <si>
    <r>
      <t xml:space="preserve">Fonte: </t>
    </r>
    <r>
      <rPr>
        <sz val="8"/>
        <color indexed="8"/>
        <rFont val="Arial Narrow"/>
        <family val="2"/>
      </rPr>
      <t xml:space="preserve">Sistema de Contas Integradas das Empresas </t>
    </r>
  </si>
  <si>
    <t>QUADRO 3.1.2</t>
  </si>
  <si>
    <t xml:space="preserve"> Principais variáveis das empresas culturais e criativas, por CAE - Rev.3 e por região (NUTS II)</t>
  </si>
  <si>
    <t>e</t>
  </si>
  <si>
    <t>Região</t>
  </si>
  <si>
    <t>Continente</t>
  </si>
  <si>
    <t xml:space="preserve">     Norte</t>
  </si>
  <si>
    <t xml:space="preserve">     Centro</t>
  </si>
  <si>
    <t xml:space="preserve">     Área Metropolitana de Lisboa </t>
  </si>
  <si>
    <t xml:space="preserve">     Alentejo</t>
  </si>
  <si>
    <t xml:space="preserve">     Algarve</t>
  </si>
  <si>
    <t xml:space="preserve">R. A. Açores </t>
  </si>
  <si>
    <t xml:space="preserve">R. A. Madeira    </t>
  </si>
  <si>
    <t>QUADRO 3.2.1</t>
  </si>
  <si>
    <t>Principais variáveis das empresas de comércio a retalho de bens culturais e recreativos, em estabelecimentos especializados, por CAE- Rev.3 e escalões de pessoal ao serviço</t>
  </si>
  <si>
    <t>4761 - Comércio a retalho de livros, em estabelecimentos especializados</t>
  </si>
  <si>
    <t>…</t>
  </si>
  <si>
    <t>4762 - Comércio a retalho de jornais, revistas e artigos de papelaria, em estabelecimentos especializados</t>
  </si>
  <si>
    <t>4763 - Comércio a retalho de discos, CD, DVD, cassetes e similares, em estabelecimentos especializados</t>
  </si>
  <si>
    <t>QUADRO 3.2.2</t>
  </si>
  <si>
    <t xml:space="preserve"> Principais variáveis das empresas de comércio a retalho de bens culturais e recreativos,
em estabelecimentos especializados, por CAE - Rev.3, e por região (NUTS II)</t>
  </si>
  <si>
    <t xml:space="preserve">            </t>
  </si>
  <si>
    <t xml:space="preserve">R. A. Açores  </t>
  </si>
  <si>
    <t>ɘ</t>
  </si>
  <si>
    <t xml:space="preserve">R. A. Madeira </t>
  </si>
  <si>
    <t>QUADRO 3.3.1</t>
  </si>
  <si>
    <t>Principais variáveis das empresas de edição, por CAE - Rev.3, e escalões de pessoal ao serviço</t>
  </si>
  <si>
    <t>58 - Atividades de edição</t>
  </si>
  <si>
    <t>581 - Edição de livros, de jornais e de outras publicações</t>
  </si>
  <si>
    <t>5811 - Edição de livros</t>
  </si>
  <si>
    <t xml:space="preserve">5813 - Edição de jornais </t>
  </si>
  <si>
    <t>5814 - Edição de revistas e de outras publicações periódicas</t>
  </si>
  <si>
    <t>5821 - Edição de jogos de computador</t>
  </si>
  <si>
    <t>QUADRO 3.3.2</t>
  </si>
  <si>
    <t>Principais variáveis das empresas de edição, por CAE - Rev.3, e por região (NUTS II)</t>
  </si>
  <si>
    <t>Principais variáveis das empresas de edição, por CAE - Rev.3, e por região (NUTS II) - continuação</t>
  </si>
  <si>
    <t xml:space="preserve">      Norte</t>
  </si>
  <si>
    <t xml:space="preserve">      Centro</t>
  </si>
  <si>
    <t>QUADRO 3.4.1</t>
  </si>
  <si>
    <t xml:space="preserve"> Principais variáveis das empresas de atividades cinematográficas, de vídeo, de produção de programas de televisão, 
de gravação de som e de edição de música, por CAE- Rev.3, e escalões de pessoal ao serviço</t>
  </si>
  <si>
    <t>59 - Atividades cinematográficas, de vídeo, de produção de programas de televisão, de gravação de som e de edição de música</t>
  </si>
  <si>
    <t>591 - Atividades cinematográficas, de vídeo e de produção de programas de televisão</t>
  </si>
  <si>
    <t>5911 - Produção de filmes, de vídeos e de programas de televisão</t>
  </si>
  <si>
    <t>5912 - Atividades técnicas de pós-produção para filmes, vídeos e programas de televisão</t>
  </si>
  <si>
    <t>5913 - Distribuição de filmes, de vídeos e de programas de televisão</t>
  </si>
  <si>
    <t>5914 - Projeção de filmes e de vídeos</t>
  </si>
  <si>
    <t>5920 - Atividades de gravação de som e edição de música</t>
  </si>
  <si>
    <t>QUADRO 3.4.2</t>
  </si>
  <si>
    <t xml:space="preserve"> Principais variáveis das empresas de atividades cinematográficas, de vídeo, de produção de
programas de televisão, de gravação de som e de edição de música, por CAE- Rev.3, e por região (NUTS II)</t>
  </si>
  <si>
    <t>Principais variáveis das empresas de atividades cinematográficas, de vídeo, de produção de
programas de televisão, de gravação de som e de edição de música, por CAE- Rev.3, e por região (NUTS II) (continuação)</t>
  </si>
  <si>
    <t>QUADRO 3.5.1</t>
  </si>
  <si>
    <t xml:space="preserve"> Principais variáveis das empresas de atividades de rádio e de televisão, por CAE- Rev.3, 
e escalões de pessoal ao serviço</t>
  </si>
  <si>
    <t>60 - Atividades de rádio e de televisão</t>
  </si>
  <si>
    <t xml:space="preserve">6010 - Atividades de rádio </t>
  </si>
  <si>
    <t>6020 - Atividades de televisão</t>
  </si>
  <si>
    <t>6391 - Atividades de agências de notícias</t>
  </si>
  <si>
    <t>QUADRO 3.5.2</t>
  </si>
  <si>
    <t xml:space="preserve"> Principais variáveis das empresas de atividades de rádio e de televisão, por CAE- Rev.3, e por região (NUTS II)</t>
  </si>
  <si>
    <t>QUADRO 3.6.1</t>
  </si>
  <si>
    <t>Principais variáveis das empresas de atividades de arquitetura, agências de publicidade, atividades de design, atividades de tradução e interpretação, aluguer de videocassetes e discos, por CAE- Rev.3, e escalões de pessoal ao serviço</t>
  </si>
  <si>
    <t>7111 - Atividades de arquitetura</t>
  </si>
  <si>
    <t>7311 - Agências de publicidade</t>
  </si>
  <si>
    <t>7410 - Atividades de design</t>
  </si>
  <si>
    <t>7420 - Atividades fotográficas</t>
  </si>
  <si>
    <t>7430 - Atividades de tradução e interpretação</t>
  </si>
  <si>
    <t>7722 - Aluguer de videocassetes e discos</t>
  </si>
  <si>
    <t>QUADRO 3.6.2</t>
  </si>
  <si>
    <t xml:space="preserve"> Principais variáveis das empresas de atividades de arquitetura, agências de publicidade, atividades de design, atividades de tradução e interpretação, aluguer de videocassetes e discos, por CAE- Rev.3, e por região (NUTS II)</t>
  </si>
  <si>
    <t>Principais variáveis das empresas de atividades de arquitetura, agências de publicidade, atividades de design, atividades de tradução e interpretação, aluguer de videocassetes e discos, por CAE- Rev.3, e por região (NUTS II) (continuação)</t>
  </si>
  <si>
    <t>QUADRO 3.7.1</t>
  </si>
  <si>
    <t>Principais variáveis das empresas de ensino de atividades culturais, por CAE- Rev.3, e escalões de pessoal ao serviço</t>
  </si>
  <si>
    <t>8552 - Ensino de atividades culturais</t>
  </si>
  <si>
    <t>QUADRO 3.7.2</t>
  </si>
  <si>
    <t xml:space="preserve"> Principais variáveis das empresas de ensino de atividades culturais, por CAE- Rev.3, e por região (NUTS II)</t>
  </si>
  <si>
    <t>QUADRO 3.8.1</t>
  </si>
  <si>
    <t xml:space="preserve"> Principais variáveis das empresas de atividades de teatro, de música, de dança e outras atividades artísticas e literárias, por CAE-Rev.3 e escalões de pessoal ao serviço</t>
  </si>
  <si>
    <t>90 - Atividades de teatro, de música, de dança e outras atividades artísticas e literárias</t>
  </si>
  <si>
    <t>9001 - Atividades das artes do espetáculo</t>
  </si>
  <si>
    <t>9002 - Atividades de apoio às artes do espetáculo</t>
  </si>
  <si>
    <t>9003 - Criação artística e literária</t>
  </si>
  <si>
    <t>9004 - Exploração de salas de espetáculos e atividades conexas</t>
  </si>
  <si>
    <t>QUADRO 3.8.2</t>
  </si>
  <si>
    <t xml:space="preserve"> Principais variáveis das empresas de atividades de teatro, de música, de dança e outras atividades artísticas e literárias,
por CAE-Rev.3, e por região (NUTS II)</t>
  </si>
  <si>
    <t xml:space="preserve"> Principais variáveis das empresas de atividades de teatro, de música, de dança e outras atividades artísticas e literárias,
por CAE-Rev.3, e por região (NUTS II) - continuação</t>
  </si>
  <si>
    <t>QUADRO 3.9.1</t>
  </si>
  <si>
    <t>Principais variáveis das empresas de atividades de bibliotecas, arquivos, museus e outras atividades culturais, por CAE-Rev.3 e, escalões de pessoal ao serviço</t>
  </si>
  <si>
    <t>91 - Atividades das bibliotecas, arquivos, museus e outras atividades culturais</t>
  </si>
  <si>
    <t>9101 - Atividades das bibliotecas e arquivos</t>
  </si>
  <si>
    <t xml:space="preserve">9102 - Atividades dos museus </t>
  </si>
  <si>
    <t>9103 - Atividades dos sítios e monumentos históricos</t>
  </si>
  <si>
    <t>QUADRO 3.9.2</t>
  </si>
  <si>
    <t>Principais variáveis das empresas de atividades de bibliotecas, arquivos, museus e outras atividades culturais, por CAE- Rev.3, e por região (NUTS II)</t>
  </si>
  <si>
    <t>QUADRO 3.10.1</t>
  </si>
  <si>
    <t xml:space="preserve"> Royalties – Fornecimentos e serviços externos e rendimentos suplementares, por atividades culturais e criativas</t>
  </si>
  <si>
    <t>Atividades</t>
  </si>
  <si>
    <t xml:space="preserve">Royalties - Fornecimentos e serviços externos </t>
  </si>
  <si>
    <t xml:space="preserve">Royalties - Rendimentos suplementares </t>
  </si>
  <si>
    <t>Atividades culturais e criativas</t>
  </si>
  <si>
    <t>Comércio a retalho de discos, CD, DVD, cassetes e similares, em estabelecimentos especializados</t>
  </si>
  <si>
    <t>ₔ</t>
  </si>
  <si>
    <t>Atividades de televisão</t>
  </si>
  <si>
    <t>Atividades dos sítios e monumentos históricos</t>
  </si>
  <si>
    <t xml:space="preserve">QUADRO 4.1 - Comércio internacional de livros, brochuras e impressos semelhantes, por países </t>
  </si>
  <si>
    <t>QUADRO 4.2 -  Comércio internacional de jornais e publicações periódicas, por países</t>
  </si>
  <si>
    <t>QUADRO 4.3 -  Comércio internacional de CD´s, discos compactos e DVD´s, por países</t>
  </si>
  <si>
    <t>QUADRO 4.4 - Comércio internacional de instrumentos musicais, suas partes e acessórios, por países</t>
  </si>
  <si>
    <t>QUADRO 4.5 - Comércio internacional de objetos de arte, de coleção ou antiguidades, por países</t>
  </si>
  <si>
    <t>QUADRO 4.5.1 - Comércio internacional de quadros, pinturas e desenhos, por países</t>
  </si>
  <si>
    <t>QUADRO 4.5.2 -  Comércio internacional de antiguidades (1), por países</t>
  </si>
  <si>
    <t>QUADRO 4.1</t>
  </si>
  <si>
    <t xml:space="preserve">Comércio internacional de livros, brochuras e impressos semelhantes, por países </t>
  </si>
  <si>
    <t>Unidade: 1000 Euros</t>
  </si>
  <si>
    <t>Países</t>
  </si>
  <si>
    <t>Exportações de Bens</t>
  </si>
  <si>
    <t>Importações de Bens</t>
  </si>
  <si>
    <t>2017 (Po)</t>
  </si>
  <si>
    <t>União Europeia (UE-28)</t>
  </si>
  <si>
    <t>Outros países europeus</t>
  </si>
  <si>
    <t>Países Africanos de Língua Oficial</t>
  </si>
  <si>
    <t>Portuguesa (PALOP)</t>
  </si>
  <si>
    <t>Outros países africanos</t>
  </si>
  <si>
    <t>Estados Unidos da América</t>
  </si>
  <si>
    <t>Brasil</t>
  </si>
  <si>
    <t>Japão</t>
  </si>
  <si>
    <t>Outros países</t>
  </si>
  <si>
    <r>
      <t>Fonte</t>
    </r>
    <r>
      <rPr>
        <sz val="8"/>
        <color indexed="8"/>
        <rFont val="Arial Narrow"/>
        <family val="2"/>
      </rPr>
      <t>: INE - Estatísticas do Comércio Internacional (versão de 10-09-2018)</t>
    </r>
  </si>
  <si>
    <t>QUADRO 4.2</t>
  </si>
  <si>
    <t xml:space="preserve"> Comércio internacional de jornais e publicações periódicas, por países</t>
  </si>
  <si>
    <t xml:space="preserve">           Unidade: 1000 Euros</t>
  </si>
  <si>
    <t>ə</t>
  </si>
  <si>
    <t>QUADRO 4.3</t>
  </si>
  <si>
    <t xml:space="preserve"> Comércio internacional de CD´s, discos compactos e DVD´s, por países</t>
  </si>
  <si>
    <t>QUADRO 4.4</t>
  </si>
  <si>
    <t>Comércio internacional de instrumentos musicais, suas partes e acessórios, por países</t>
  </si>
  <si>
    <t>QUADRO 4.5</t>
  </si>
  <si>
    <t>Comércio internacional de objetos de arte, de coleção ou antiguidades, por países</t>
  </si>
  <si>
    <t xml:space="preserve">        Unidade: 1000 Euros</t>
  </si>
  <si>
    <t>QUADRO 4.5.1</t>
  </si>
  <si>
    <t>Comércio internacional de quadros, pinturas e desenhos, por países</t>
  </si>
  <si>
    <t>QUADRO 4.5.2</t>
  </si>
  <si>
    <r>
      <t xml:space="preserve">(1) Entende-se por </t>
    </r>
    <r>
      <rPr>
        <i/>
        <sz val="8"/>
        <color indexed="8"/>
        <rFont val="Arial Narrow"/>
        <family val="2"/>
      </rPr>
      <t>antiguidade</t>
    </r>
    <r>
      <rPr>
        <sz val="8"/>
        <color indexed="8"/>
        <rFont val="Arial Narrow"/>
        <family val="2"/>
      </rPr>
      <t xml:space="preserve"> qualquer objeto que se estime ter mais de 100 anos.</t>
    </r>
  </si>
  <si>
    <t>QUADRO 5.1.1 - Situação dos Museus observados</t>
  </si>
  <si>
    <t xml:space="preserve">QUADRO 5.1.2 -  Museus, segundo os critérios de seleção (1), por tipologia </t>
  </si>
  <si>
    <t>QUADRO 5.1.3 - Museus, segundo o funcionamento, por tipologia</t>
  </si>
  <si>
    <t>QUADRO 5.1.4 -  Museus, segundo o funcionamento, por região (NUTS II)</t>
  </si>
  <si>
    <t>QUADRO 5.1.5 -  Controlo dos visitantes nos Museus, por tipologia</t>
  </si>
  <si>
    <t>QUADRO 5.1.6 -  Visitantes dos Museus, por tipologia</t>
  </si>
  <si>
    <t xml:space="preserve">QUADRO 5.1.7 - Visitantes dos Museus, por região (NUTS II) </t>
  </si>
  <si>
    <t>QUADRO 5.1.8 - Museus, segundo o tipo dominante de bens, por tipologia</t>
  </si>
  <si>
    <t>QUADRO 5.1.8 - Museus, segundo o tipo dominante de bens, por tipologia - continuação</t>
  </si>
  <si>
    <t>QUADRO 5.1.9 - Número de bens dos Museus, segundo o tipo dominante dos bens, por tipologia</t>
  </si>
  <si>
    <t>QUADRO 5.1.10 - Número de bens dos Museus, segundo o tipo dominante dos bens, por região (NUTS II)</t>
  </si>
  <si>
    <t>QUADRO 5.1.11 - Pessoal ao serviço, remunerado, não remunerado e pessoal voluntário nos Museus, por tipologia</t>
  </si>
  <si>
    <t>QUADRO 5.1.11 - Pessoal ao serviço, remunerado, não remunerado e pessoal voluntário nos Museus, por tipologia - continuação</t>
  </si>
  <si>
    <t xml:space="preserve">QUADRO 5.1.12 - Museus, segundo as actividades orientadas para os visitantes, por tipologia </t>
  </si>
  <si>
    <t>QUADRO 5.1.12 - Museus, segundo as actividades orientadas para os visitantes, por tipologia- continuação</t>
  </si>
  <si>
    <t xml:space="preserve">QUADRO 5.1.13 - Serviço educativo dos Museus, por tipologia </t>
  </si>
  <si>
    <t xml:space="preserve">QUADRO 5.1.14 - Museus polinucleados e número de núcleos, por tipologia </t>
  </si>
  <si>
    <t>QUADRO 5.1.15 -  Museus segundo a personalidade jurídica, por tipologia</t>
  </si>
  <si>
    <t>QUADRO 5.1.16 - Forma jurídica do espaço ou entidade de que o museu depende, por tipologia</t>
  </si>
  <si>
    <t>QUADRO 5.1.16 - Forma jurídica do espaço ou entidade de que o museu depende, por tipologia  - continuação</t>
  </si>
  <si>
    <t>QUADRO 5.2.1 - Bens imóveis classificados, segundo a categoria, por região (NUTS III)</t>
  </si>
  <si>
    <t>QUADRO 5.2.2 - Bens imóveis classificados (1 ), segundo a categoria de proteção, por região (NUTS III)</t>
  </si>
  <si>
    <t>QUADRO 5.2.3 - Bens imóveis classificados, segundo a tipologia, por região (NUTS III)</t>
  </si>
  <si>
    <t>QUADRO 5.2.4 - Bens imóveis classificados, segundo a entidade proprietária, por região (NUTS III)</t>
  </si>
  <si>
    <t>QUADRO 5.1.1</t>
  </si>
  <si>
    <t>Situação dos Museus observados</t>
  </si>
  <si>
    <t>Situação</t>
  </si>
  <si>
    <t>Número</t>
  </si>
  <si>
    <t xml:space="preserve">                Total das entidades em observação</t>
  </si>
  <si>
    <t xml:space="preserve">                           Não responderam</t>
  </si>
  <si>
    <r>
      <t xml:space="preserve">                Total</t>
    </r>
    <r>
      <rPr>
        <sz val="8"/>
        <color indexed="8"/>
        <rFont val="Arial Narrow"/>
        <family val="2"/>
      </rPr>
      <t xml:space="preserve"> (com resposta)</t>
    </r>
  </si>
  <si>
    <t xml:space="preserve">                 Em atividade</t>
  </si>
  <si>
    <r>
      <t xml:space="preserve">                          Que </t>
    </r>
    <r>
      <rPr>
        <b/>
        <sz val="8"/>
        <color indexed="8"/>
        <rFont val="Arial Narrow"/>
        <family val="2"/>
      </rPr>
      <t>cumprem</t>
    </r>
    <r>
      <rPr>
        <sz val="8"/>
        <color indexed="8"/>
        <rFont val="Arial Narrow"/>
        <family val="2"/>
      </rPr>
      <t xml:space="preserve"> os 5 critérios </t>
    </r>
    <r>
      <rPr>
        <vertAlign val="superscript"/>
        <sz val="8"/>
        <color indexed="8"/>
        <rFont val="Arial Narrow"/>
        <family val="2"/>
      </rPr>
      <t>(1)</t>
    </r>
  </si>
  <si>
    <r>
      <t xml:space="preserve">                          Que </t>
    </r>
    <r>
      <rPr>
        <b/>
        <sz val="8"/>
        <color indexed="8"/>
        <rFont val="Arial Narrow"/>
        <family val="2"/>
      </rPr>
      <t>não cumprem</t>
    </r>
    <r>
      <rPr>
        <sz val="8"/>
        <color indexed="8"/>
        <rFont val="Arial Narrow"/>
        <family val="2"/>
      </rPr>
      <t xml:space="preserve"> os 5 critérios </t>
    </r>
  </si>
  <si>
    <t xml:space="preserve">                    Inativos</t>
  </si>
  <si>
    <t xml:space="preserve">                               Dos quais:  </t>
  </si>
  <si>
    <t xml:space="preserve">                                                       Aguardam início de atividade</t>
  </si>
  <si>
    <t xml:space="preserve">                 Aguardam início de actividade</t>
  </si>
  <si>
    <t xml:space="preserve">                                                       Com  cessação definitiva</t>
  </si>
  <si>
    <t xml:space="preserve">                 Com  actividade suspensa</t>
  </si>
  <si>
    <t xml:space="preserve">                 Com  cessação definitiva</t>
  </si>
  <si>
    <t>(1)  A definição dos critérios considerados é a seguinte:</t>
  </si>
  <si>
    <r>
      <t xml:space="preserve">     Critério 1</t>
    </r>
    <r>
      <rPr>
        <sz val="8"/>
        <color indexed="8"/>
        <rFont val="Arial Narrow"/>
        <family val="2"/>
      </rPr>
      <t>: museus que têm pelo menos uma sala de exposição</t>
    </r>
  </si>
  <si>
    <r>
      <t xml:space="preserve">     Critério 2</t>
    </r>
    <r>
      <rPr>
        <sz val="8"/>
        <color indexed="8"/>
        <rFont val="Arial Narrow"/>
        <family val="2"/>
      </rPr>
      <t>: museus abertos ao público (permanente ou sazonal)</t>
    </r>
  </si>
  <si>
    <r>
      <t xml:space="preserve">     Critério 3</t>
    </r>
    <r>
      <rPr>
        <sz val="8"/>
        <color indexed="8"/>
        <rFont val="Arial Narrow"/>
        <family val="2"/>
      </rPr>
      <t>: museus que têm pelo menos um conservador ou técnico superior (incluindo pessoal dirigente)</t>
    </r>
  </si>
  <si>
    <r>
      <t xml:space="preserve">     Critério 4</t>
    </r>
    <r>
      <rPr>
        <sz val="8"/>
        <color indexed="8"/>
        <rFont val="Arial Narrow"/>
        <family val="2"/>
      </rPr>
      <t>: museus que têm orçamento (ótica mínima: conhecimento do total da despesa)</t>
    </r>
  </si>
  <si>
    <r>
      <t xml:space="preserve">     Critério 5</t>
    </r>
    <r>
      <rPr>
        <sz val="8"/>
        <color indexed="8"/>
        <rFont val="Arial Narrow"/>
        <family val="2"/>
      </rPr>
      <t>: museus que têm inventário (ótica mínima: inventário sumário)</t>
    </r>
  </si>
  <si>
    <r>
      <t>Fonte</t>
    </r>
    <r>
      <rPr>
        <sz val="8"/>
        <color indexed="8"/>
        <rFont val="Arial Narrow"/>
        <family val="2"/>
      </rPr>
      <t>: INE - Inquérito aos Museus, 2017</t>
    </r>
  </si>
  <si>
    <t>QUADRO 5.1.2</t>
  </si>
  <si>
    <r>
      <t xml:space="preserve"> Museus, segundo os critérios de seleção</t>
    </r>
    <r>
      <rPr>
        <b/>
        <vertAlign val="superscript"/>
        <sz val="8"/>
        <color indexed="9"/>
        <rFont val="Arial Narrow"/>
        <family val="2"/>
      </rPr>
      <t xml:space="preserve"> (1)</t>
    </r>
    <r>
      <rPr>
        <b/>
        <sz val="8"/>
        <color indexed="9"/>
        <rFont val="Arial Narrow"/>
        <family val="2"/>
      </rPr>
      <t xml:space="preserve">, por tipologia </t>
    </r>
  </si>
  <si>
    <t>Unidade: N.º</t>
  </si>
  <si>
    <t>Tipologia</t>
  </si>
  <si>
    <t>Critério 1</t>
  </si>
  <si>
    <t>Critério 2</t>
  </si>
  <si>
    <t>Critério 3</t>
  </si>
  <si>
    <t>Critério 4</t>
  </si>
  <si>
    <t>Critério 5</t>
  </si>
  <si>
    <t>Critérios em conjunto</t>
  </si>
  <si>
    <t>Museus de Arte</t>
  </si>
  <si>
    <t>Museus de Arqueologia</t>
  </si>
  <si>
    <t>Museus de Ciências Naturais e de História Natural</t>
  </si>
  <si>
    <t>Museus de Ciências e de Técnica</t>
  </si>
  <si>
    <t>Museus de Etnografia e de Antropologia</t>
  </si>
  <si>
    <t>Museus Especializados</t>
  </si>
  <si>
    <t>Museus de História</t>
  </si>
  <si>
    <t>Museus Mistos e Pluridisciplinares</t>
  </si>
  <si>
    <t>Museus de Território</t>
  </si>
  <si>
    <t>Outros Museus</t>
  </si>
  <si>
    <t>Para mais informação consulte:</t>
  </si>
  <si>
    <t>Museus (N.º) por Tipologia; Anual</t>
  </si>
  <si>
    <t>QUADRO 5.1.3</t>
  </si>
  <si>
    <t>Museus, segundo o funcionamento, por tipologia</t>
  </si>
  <si>
    <t>Funcionamento</t>
  </si>
  <si>
    <t>Permanente</t>
  </si>
  <si>
    <t>Sazonal</t>
  </si>
  <si>
    <t>QUADRO 5.1.4</t>
  </si>
  <si>
    <t xml:space="preserve"> Museus, segundo o funcionamento, por região (NUTS II)</t>
  </si>
  <si>
    <t>Âmbito geográfico</t>
  </si>
  <si>
    <t xml:space="preserve">   Norte</t>
  </si>
  <si>
    <t xml:space="preserve">   Centro</t>
  </si>
  <si>
    <t xml:space="preserve">   Área Metropolitana de Lisboa</t>
  </si>
  <si>
    <t xml:space="preserve">   Alentejo</t>
  </si>
  <si>
    <t xml:space="preserve">   Algarve</t>
  </si>
  <si>
    <t>Região Autónoma dos Açores</t>
  </si>
  <si>
    <t>Região Autónoma da Madeira</t>
  </si>
  <si>
    <t>Museus (N.º) por Localização geográfica (NUTS - 2013); Anual</t>
  </si>
  <si>
    <t>QUADRO 5.1.5</t>
  </si>
  <si>
    <t xml:space="preserve"> Controlo dos visitantes nos Museus, por tipologia</t>
  </si>
  <si>
    <t>Número de museus</t>
  </si>
  <si>
    <t>Controlo de visitantes</t>
  </si>
  <si>
    <t>Controlo de entrada informatizado</t>
  </si>
  <si>
    <t>Sim</t>
  </si>
  <si>
    <t>Não</t>
  </si>
  <si>
    <t>QUADRO 5.1.6</t>
  </si>
  <si>
    <t xml:space="preserve"> Visitantes dos Museus, por tipologia</t>
  </si>
  <si>
    <t xml:space="preserve">     Visitantes, dos quais:</t>
  </si>
  <si>
    <t>Visitantes</t>
  </si>
  <si>
    <t>Inseridos em grupos escolares</t>
  </si>
  <si>
    <t>Estrangeiros</t>
  </si>
  <si>
    <t>Com entrada gratuita</t>
  </si>
  <si>
    <t>Em exposições temporárias</t>
  </si>
  <si>
    <t>Visitantes (N.º) de museus por Tipologia; Anual</t>
  </si>
  <si>
    <t>Visitantes inseridos em grupos escolares (N.º) de museus por Tipologia; Anual</t>
  </si>
  <si>
    <t>Visitantes estrangeiros (N.º) de museus por Tipologia; Anual</t>
  </si>
  <si>
    <t>QUADRO 5.1.7</t>
  </si>
  <si>
    <t xml:space="preserve">Visitantes dos Museus, por região (NUTS II) </t>
  </si>
  <si>
    <t>Visitantes (N.º) de museus por Localização geográfica (NUTS - 2013); Anual</t>
  </si>
  <si>
    <t>Visitantes inseridos em grupos escolares (N.º) de museus por Localização geográfica (NUTS - 2013); Anual</t>
  </si>
  <si>
    <t>Visitantes estrangeiros (N.º) de museus por Localização geográfica (NUTS - 2013); Anual</t>
  </si>
  <si>
    <t>Visitantes de museus por habitante (N.º) por Localização geográfica (NUTS - 2013); Anual</t>
  </si>
  <si>
    <t>QUADRO 5.1.8</t>
  </si>
  <si>
    <t>Museus, segundo o tipo dominante de bens, por tipologia</t>
  </si>
  <si>
    <r>
      <t>Tipos dominantes dos bens</t>
    </r>
    <r>
      <rPr>
        <b/>
        <vertAlign val="superscript"/>
        <sz val="8"/>
        <color indexed="9"/>
        <rFont val="Arial Narrow"/>
        <family val="2"/>
      </rPr>
      <t xml:space="preserve"> (1)</t>
    </r>
  </si>
  <si>
    <t xml:space="preserve"> Arqueologia</t>
  </si>
  <si>
    <t xml:space="preserve"> Arte</t>
  </si>
  <si>
    <t>Ciência e técnica</t>
  </si>
  <si>
    <t>Etnografia</t>
  </si>
  <si>
    <t>Espécies não vivas</t>
  </si>
  <si>
    <t>(1) Cada entidade pode ter mais do que um tipo dominante (até um máximo de três tipos dominantes).</t>
  </si>
  <si>
    <t>Museus, segundo o tipo dominante de bens, por tipologia - continuação</t>
  </si>
  <si>
    <t>Fotografia</t>
  </si>
  <si>
    <t>História</t>
  </si>
  <si>
    <t>Indústria</t>
  </si>
  <si>
    <t>Traje</t>
  </si>
  <si>
    <t>Outras</t>
  </si>
  <si>
    <t>QUADRO 5.1.9</t>
  </si>
  <si>
    <t>Número de bens dos Museus, segundo o tipo dominante dos bens, por tipologia</t>
  </si>
  <si>
    <t>Número de bens, segundo o tipo</t>
  </si>
  <si>
    <t>Bens arqueo-lógicos</t>
  </si>
  <si>
    <t>Bens artís-ticos e históricos</t>
  </si>
  <si>
    <t>Bens bibliográ-ficos e arquivísticos</t>
  </si>
  <si>
    <t>Bens técnico-científicos e industriais</t>
  </si>
  <si>
    <t>Bens etnográ-ficos</t>
  </si>
  <si>
    <t>Bens naturais vivos</t>
  </si>
  <si>
    <t>Bens naturais não vivos</t>
  </si>
  <si>
    <t xml:space="preserve">Outros bens </t>
  </si>
  <si>
    <t>Bens dos museus (N.º) por Tipologia; Anual</t>
  </si>
  <si>
    <t>QUADRO 5.1.10</t>
  </si>
  <si>
    <t>Número de bens dos Museus, segundo o tipo dominante dos bens, por região (NUTS II)</t>
  </si>
  <si>
    <t>Bens artísticos e históricos</t>
  </si>
  <si>
    <t xml:space="preserve">     Área Metropolitana de Lisboa</t>
  </si>
  <si>
    <t>Bens dos museus (N.º) por Localização geográfica (NUTS - 2013); Anual</t>
  </si>
  <si>
    <t>QUADRO 5.1.11</t>
  </si>
  <si>
    <t>Pessoal ao serviço, remunerado, não remunerado e pessoal voluntário nos Museus, por tipologia</t>
  </si>
  <si>
    <t>Pessoal ao serviço</t>
  </si>
  <si>
    <t>Pessoal remunerado</t>
  </si>
  <si>
    <t>Total geral</t>
  </si>
  <si>
    <t>Conservador/ técnico superior</t>
  </si>
  <si>
    <t>Outro pessoal técnico</t>
  </si>
  <si>
    <t>Administrativo</t>
  </si>
  <si>
    <t>Auxiliar e operário</t>
  </si>
  <si>
    <t>Conser-vador/ técnico superior</t>
  </si>
  <si>
    <t>Adminis-trativo</t>
  </si>
  <si>
    <t>Pessoal ao serviço (N.º) nos museus por Tipologia e Tipo de pessoal ao serviço; Anual</t>
  </si>
  <si>
    <t>Pessoal ao serviço, remunerado, não remunerado e pessoal voluntário nos Museus, por tipologia - continuação</t>
  </si>
  <si>
    <t>Pessoal não remunerado</t>
  </si>
  <si>
    <t>Pessoal voluntário</t>
  </si>
  <si>
    <t>Adminis-
trativo</t>
  </si>
  <si>
    <t>QUADRO 5.1.12</t>
  </si>
  <si>
    <t xml:space="preserve">Museus, segundo as actividades orientadas para os visitantes, por tipologia </t>
  </si>
  <si>
    <t>Renovação de exposição permanente</t>
  </si>
  <si>
    <t>Exposição temporária</t>
  </si>
  <si>
    <t>Ação dirigida ao público escolar</t>
  </si>
  <si>
    <t>Ação dirigida ao público adulto</t>
  </si>
  <si>
    <t xml:space="preserve">Ação dirigida a outro tipo de público </t>
  </si>
  <si>
    <t>Museus, segundo as actividades orientadas para os visitantes, por tipologia- continuação</t>
  </si>
  <si>
    <t>Conferência/ seminário/  curso</t>
  </si>
  <si>
    <t>Atelier/ oficina/ workshop</t>
  </si>
  <si>
    <t>Espetáculo</t>
  </si>
  <si>
    <t>Visita orientada</t>
  </si>
  <si>
    <t>Outra</t>
  </si>
  <si>
    <t>Nenhuma</t>
  </si>
  <si>
    <t>(1) Cada entidade pode ter realizado uma ou mais atividades orientadas para os visitantes.</t>
  </si>
  <si>
    <t>QUADRO 5.1.13</t>
  </si>
  <si>
    <t xml:space="preserve">Serviço educativo dos Museus, por tipologia </t>
  </si>
  <si>
    <t>Tem serviço educativo</t>
  </si>
  <si>
    <t>O serviço educativo está formalizado na lei orgânica</t>
  </si>
  <si>
    <t>Museus de Ciências Naturais 
e de História Natural</t>
  </si>
  <si>
    <t>QUADRO 5.1.14</t>
  </si>
  <si>
    <t xml:space="preserve">Museus polinucleados e número de núcleos, por tipologia </t>
  </si>
  <si>
    <t>Museu Polinucleado</t>
  </si>
  <si>
    <t xml:space="preserve"> Núcleos dos Museus Polinucleados</t>
  </si>
  <si>
    <t>QUADRO 5.1.15</t>
  </si>
  <si>
    <t xml:space="preserve"> Museus segundo a personalidade jurídica, por tipologia</t>
  </si>
  <si>
    <t>Museu tem personalidade jurídica própria</t>
  </si>
  <si>
    <t>QUADRO 5.1.16</t>
  </si>
  <si>
    <t>Forma jurídica do espaço ou entidade de que o museu depende, por tipologia</t>
  </si>
  <si>
    <t>Forma jurídica</t>
  </si>
  <si>
    <t>Administração central ou regional</t>
  </si>
  <si>
    <t>Administração local</t>
  </si>
  <si>
    <t>Empresa pública</t>
  </si>
  <si>
    <t>Empresa municipal ou intermunicipal</t>
  </si>
  <si>
    <t>Forma jurídica do espaço ou entidade de que o museu depende, por tipologia  - continuação</t>
  </si>
  <si>
    <t xml:space="preserve"> Forma jurídica</t>
  </si>
  <si>
    <t>Empresa privada</t>
  </si>
  <si>
    <t>Fundação de direito privado</t>
  </si>
  <si>
    <t>Fundação de direito público</t>
  </si>
  <si>
    <t>Instituição religiosa</t>
  </si>
  <si>
    <t>Outra entidade</t>
  </si>
  <si>
    <t>QUADRO 5.2.1</t>
  </si>
  <si>
    <t>Bens imóveis classificados, segundo a categoria, por região (NUTS III)</t>
  </si>
  <si>
    <t>Âmbito Geográfico</t>
  </si>
  <si>
    <t>Categoria dos bens imóveis</t>
  </si>
  <si>
    <t>Monumentos</t>
  </si>
  <si>
    <t>Conjuntos</t>
  </si>
  <si>
    <t>Sítios</t>
  </si>
  <si>
    <t>2016 (Rc)</t>
  </si>
  <si>
    <t>4 486</t>
  </si>
  <si>
    <t>3 403</t>
  </si>
  <si>
    <t xml:space="preserve">   Continente</t>
  </si>
  <si>
    <t xml:space="preserve">       Norte</t>
  </si>
  <si>
    <t xml:space="preserve">               Alto Minho</t>
  </si>
  <si>
    <t xml:space="preserve">               Cávado</t>
  </si>
  <si>
    <t xml:space="preserve">               Ave</t>
  </si>
  <si>
    <t xml:space="preserve">               Área Metropolitana do Porto</t>
  </si>
  <si>
    <t xml:space="preserve">               Alto Tâmega</t>
  </si>
  <si>
    <t xml:space="preserve">              Tâmega e Sousa</t>
  </si>
  <si>
    <t xml:space="preserve">               Douro</t>
  </si>
  <si>
    <t xml:space="preserve">              Terras de Trás-os-Montes</t>
  </si>
  <si>
    <t xml:space="preserve">       Centro</t>
  </si>
  <si>
    <t xml:space="preserve">               Oeste</t>
  </si>
  <si>
    <t xml:space="preserve">               Região de Aveiro</t>
  </si>
  <si>
    <t xml:space="preserve">               Região de Coimbra</t>
  </si>
  <si>
    <t xml:space="preserve">               Região de Leiria</t>
  </si>
  <si>
    <t xml:space="preserve">               Viseu Dão-Lafões</t>
  </si>
  <si>
    <t xml:space="preserve">               Beira Baixa</t>
  </si>
  <si>
    <t xml:space="preserve">               Médio Tejo</t>
  </si>
  <si>
    <t xml:space="preserve">               Beiras e Serra da Estrela</t>
  </si>
  <si>
    <t xml:space="preserve">       Área Metropolitana de Lisboa </t>
  </si>
  <si>
    <t xml:space="preserve">       Alentejo</t>
  </si>
  <si>
    <t xml:space="preserve">               Alentejo Litoral</t>
  </si>
  <si>
    <t xml:space="preserve">               Baixo Alentejo</t>
  </si>
  <si>
    <t xml:space="preserve">               Lezíria do Tejo</t>
  </si>
  <si>
    <t xml:space="preserve">               Alto Alentejo</t>
  </si>
  <si>
    <t xml:space="preserve">               Alentejo Central</t>
  </si>
  <si>
    <t xml:space="preserve">       Algarve</t>
  </si>
  <si>
    <t xml:space="preserve">   Região Autónoma dos Açores (1)</t>
  </si>
  <si>
    <t xml:space="preserve">   Região Autónoma da Madeira</t>
  </si>
  <si>
    <t>(1) Foram corrigidos os dados de 2016 de Portugal e  Região Autónoma dos  Açores devido à exclusão de 230 Sítios Arqueológicos que a Direção Regional de Cultura dos Açores por lapso os tinha contabilizado.</t>
  </si>
  <si>
    <r>
      <t>Fonte:</t>
    </r>
    <r>
      <rPr>
        <sz val="8"/>
        <color indexed="8"/>
        <rFont val="Arial Narrow"/>
        <family val="2"/>
      </rPr>
      <t xml:space="preserve"> Continente - DGPC - Direcção-Geral do Património Cultural </t>
    </r>
  </si>
  <si>
    <t xml:space="preserve">           Região Autónoma dos Açores - Direcção Regional da Cultura 
</t>
  </si>
  <si>
    <t xml:space="preserve">           Região Autónoma da Madeira - Direcção Regional da Cultura 
</t>
  </si>
  <si>
    <t>Bens imóveis culturais (N.º) por Localização geográfica (NUTS - 2013) e Tipo (bem imóvel cultural); Anual</t>
  </si>
  <si>
    <t>QUADRO 5.2.2</t>
  </si>
  <si>
    <t xml:space="preserve">     Categoria de Proteção </t>
  </si>
  <si>
    <t>Monumentos Nacionais</t>
  </si>
  <si>
    <t xml:space="preserve">Imóveis de </t>
  </si>
  <si>
    <t>Interesse</t>
  </si>
  <si>
    <t>Público</t>
  </si>
  <si>
    <t xml:space="preserve">Municipal </t>
  </si>
  <si>
    <t xml:space="preserve">              Alto Tâmega</t>
  </si>
  <si>
    <t xml:space="preserve">   Região Autónoma dos Açores (2)</t>
  </si>
  <si>
    <t>(1) Dentro das classificações existem vários conjuntos classificados (que incluem muitos imóveis), nomeadamente a Baixa Pombalina, o Campo dos Mártires da Pátria e o Paço do Lumiar (em Lisboa), a Zona Histórica do Porto, o Centro Histórico de Guimarães.</t>
  </si>
  <si>
    <t>(2) Foram corrigidos os dados de 2016 de Portugal e  Região Autónoma dos  Açores devido à exclusão de 230 Sítios Arqueológicos que a Direção Regional de Cultura dos Açores por lapso os tinha contabilizado.</t>
  </si>
  <si>
    <r>
      <t>Fonte:</t>
    </r>
    <r>
      <rPr>
        <sz val="8"/>
        <rFont val="Arial Narrow"/>
        <family val="2"/>
      </rPr>
      <t xml:space="preserve"> Continente - DGPC - Direcção-Geral do Património Cultural</t>
    </r>
  </si>
  <si>
    <t xml:space="preserve">           Região Autónoma dos Açores - Direcção Regional da Cultura
</t>
  </si>
  <si>
    <t>QUADRO 5.2.3</t>
  </si>
  <si>
    <t>Bens imóveis classificados, segundo a tipologia, por região (NUTS III)</t>
  </si>
  <si>
    <t xml:space="preserve">Tipologia </t>
  </si>
  <si>
    <t>Sítios Arqueológicos</t>
  </si>
  <si>
    <t>Arquitetura  Civil</t>
  </si>
  <si>
    <t>Arquitetura Militar</t>
  </si>
  <si>
    <t>Arquitetura Mista</t>
  </si>
  <si>
    <t>Arquitetura Religiosa</t>
  </si>
  <si>
    <t xml:space="preserve">        Alto Minho</t>
  </si>
  <si>
    <t xml:space="preserve">        Cávado</t>
  </si>
  <si>
    <t xml:space="preserve">        Ave</t>
  </si>
  <si>
    <t xml:space="preserve">        Área Metropolitana do Porto</t>
  </si>
  <si>
    <t xml:space="preserve">        Alto Tâmega</t>
  </si>
  <si>
    <t xml:space="preserve">        Tâmega e Sousa</t>
  </si>
  <si>
    <t xml:space="preserve">        Douro</t>
  </si>
  <si>
    <t xml:space="preserve">        Terras de Trás-os-Montes</t>
  </si>
  <si>
    <t xml:space="preserve">        Oeste</t>
  </si>
  <si>
    <t xml:space="preserve">        Região de Aveiro</t>
  </si>
  <si>
    <t xml:space="preserve">        Região de Coimbra</t>
  </si>
  <si>
    <t xml:space="preserve">        Região de Leiria</t>
  </si>
  <si>
    <t xml:space="preserve">        Viseu Dão-Lafões</t>
  </si>
  <si>
    <t xml:space="preserve">        Beira Baixa</t>
  </si>
  <si>
    <t xml:space="preserve">        Médio Tejo</t>
  </si>
  <si>
    <t xml:space="preserve">        Beiras e Serra da Estrela</t>
  </si>
  <si>
    <t xml:space="preserve">      Área Metropolitana de Lisboa </t>
  </si>
  <si>
    <t xml:space="preserve">      Alentejo</t>
  </si>
  <si>
    <t xml:space="preserve">       Alentejo Litoral</t>
  </si>
  <si>
    <t xml:space="preserve">       Baixo Alentejo</t>
  </si>
  <si>
    <t xml:space="preserve">       Lezíria do Tejo</t>
  </si>
  <si>
    <t xml:space="preserve">       Alto Alentejo</t>
  </si>
  <si>
    <t xml:space="preserve">       Alentejo Central</t>
  </si>
  <si>
    <t xml:space="preserve">      Algarve</t>
  </si>
  <si>
    <t>(1) Foram corrigidos os dados de 2016 de Portugal e Região Autónoma dos Açores devido à exclusão de 230 Sitíos Arqueológicos que a Direção Regional de Cultura dos Açores que por lapso os tinha contabilizado.</t>
  </si>
  <si>
    <r>
      <t>Fonte:</t>
    </r>
    <r>
      <rPr>
        <sz val="8"/>
        <rFont val="Arial Narrow"/>
        <family val="2"/>
      </rPr>
      <t xml:space="preserve"> Continente - DGPC - Direção-Geral do Património Cultural</t>
    </r>
  </si>
  <si>
    <t xml:space="preserve">           Região Autónoma dos Açores - Direcção Regional da Cultura dos Açores
</t>
  </si>
  <si>
    <t>QUADRO 5.2.4</t>
  </si>
  <si>
    <t>Bens imóveis classificados, segundo a entidade proprietária, por região (NUTS III)</t>
  </si>
  <si>
    <t>Entidade proprietária</t>
  </si>
  <si>
    <t>Privada</t>
  </si>
  <si>
    <t>Mista</t>
  </si>
  <si>
    <t>Não Confirmada</t>
  </si>
  <si>
    <t>Pública</t>
  </si>
  <si>
    <t xml:space="preserve">            Região Autónoma dos Açores - Direcção Regional da Cultura
</t>
  </si>
  <si>
    <t xml:space="preserve">            Região Autónoma da Madeira - Direcção Regional da Cultura 
</t>
  </si>
  <si>
    <t>QUADRO 6.1.1 - Exposições, obras expostas e autores representados, por região (NUTS II), 2011 - 2017</t>
  </si>
  <si>
    <t>QUADRO 6.1.2 - Número de obras expostas nas galerias de arte e outros espaços de exposições temporárias, segundo a classificação das obras, por região (NUTS II)</t>
  </si>
  <si>
    <t>QUADRO 6.1.2 - Número de obras expostas nas galerias de arte e outros espaços de exposições temporárias, segundo a classificação das obras, por região (NUTS II)  - continuação</t>
  </si>
  <si>
    <t>QUADRO 6.1.3 - Obras expostas nas galerias de arte e outros espaços de exposições temporárias, segundo a natureza dos espaços de exposição, por classificação das obras</t>
  </si>
  <si>
    <t xml:space="preserve">QUADRO 6.1.4 - Tipo de espaço das galerias de arte e outros espaços de exposições temporárias, por região (NUTS II) </t>
  </si>
  <si>
    <t>QUADRO 6.1.5 -  Localização das galerias de arte e outros espaços de exposições temporárias, por tipo de espaço</t>
  </si>
  <si>
    <t>QUADRO 6.1.6 -  Exposições realizadas segundo a entidade promotora(1), por região (Nuts II)</t>
  </si>
  <si>
    <t>QUADRO 7.1.1 -  Situação das publicações periódicas, por região (NUTS II)</t>
  </si>
  <si>
    <t>QUADRO 7.1.2 - Publicações periódicas segundo o suporte de difusão, por região (NUTS II)</t>
  </si>
  <si>
    <t>QUADRO 7.1.3 - Publicações periódicas segundo o suporte de difusão,
 por tipo de publicação</t>
  </si>
  <si>
    <t>QUADRO 7.1.4 - Número de publicações, tiragem e circulação total, exemplares vendidos e distribuídos gratuitamente,
por região (NUTS II), 2011 - 2017</t>
  </si>
  <si>
    <t xml:space="preserve">QUADRO 7.1.5 -  Número de publicações, tiragem e circulação total, exemplares vendidos e distribuídos gratuitamente, por tipo de publicação </t>
  </si>
  <si>
    <t xml:space="preserve">QUADRO 7.1.6 - Número de publicações, edições anuais, tiragem, circulação e média dos exemplares vendidos,
por região (NUTS II) </t>
  </si>
  <si>
    <t>QUADRO 7.1.7 -  Número de publicações, edições anuais, tiragem, circulação e média dos exemplares vendidos, por tipo de publicação</t>
  </si>
  <si>
    <t>QUADRO 7.1.8 -  Número de publicações, tiragem e circulação média por edição das publicações periódicas, 
por região (NUTS II)</t>
  </si>
  <si>
    <t>QUADRO 7.1.9 -  Número de publicações, tiragem e circulação média por edição das publicações periódicas, 
por tipo de publicação</t>
  </si>
  <si>
    <t xml:space="preserve">QUADRO 7.1.10 - Número de jornais segundo os escalões de tiragem e circulação média </t>
  </si>
  <si>
    <t>QUADRO 7.1.11 - Número de revistas segundo os escalões de tiragem e circulação média</t>
  </si>
  <si>
    <t>QUADRO 7.1.12 - Publicações periódicas segundo a periodicidade, por região (NUTS II)</t>
  </si>
  <si>
    <t>QUADRO 7.1.12 - Publicações periódicas segundo a periodicidade, por região (NUTS II) - continuação</t>
  </si>
  <si>
    <t>QUADRO 7.1.13 - Publicações periódicas segundo a periodicidade, por tipo de publicação</t>
  </si>
  <si>
    <t>QUADRO 7.1.13 - Publicações periódicas segundo a periodicidade, por tipo de publicação - continuação</t>
  </si>
  <si>
    <t xml:space="preserve">QUADRO 7.1.14 - Publicações periódicas segundo o tema do conteúdo principal, por tipo de publicação </t>
  </si>
  <si>
    <t>QUADRO 7.1.14 - Publicações periódicas segundo o tema do conteúdo principal, por tipo de publicação- continuação</t>
  </si>
  <si>
    <t xml:space="preserve">QUADRO 7.1.15 - Publicações periódicas segundo a língua dominante, por região (NUTS II) </t>
  </si>
  <si>
    <t>QUADRO 7.1.16 - Publicações periódicas segundo a língua dominante, por tipo de publicação</t>
  </si>
  <si>
    <t xml:space="preserve">QUADRO 7.1.17 - Publicações periódicas segundo os escalões do preço de capa das edições regulares, 
por tipo de publicação </t>
  </si>
  <si>
    <t>QUADRO 7.1.18 - Publicações periódicas segundo os escalões do preço de capa das edições regulares, 
por periodicidade</t>
  </si>
  <si>
    <t xml:space="preserve">QUADRO 7.1.19 - Publicações periódicas segundo o tempo de publicação, por região (NUTS II)  </t>
  </si>
  <si>
    <t>QUADRO 7.1.20 - Publicações periódicas segundo o tempo de publicação, por tipo de publicação</t>
  </si>
  <si>
    <t>QUADRO 7.1.21 - Receitas e despesas das publicações periódicas, por região (NUTS II)</t>
  </si>
  <si>
    <t>QUADRO 7.1.22 -  Receitas e despesas das publicações periódicas, por tipo de publicação</t>
  </si>
  <si>
    <t>QUADRO 6.1.1</t>
  </si>
  <si>
    <t>Exposições, obras expostas e autores representados, por região (NUTS II), 2011 - 2017</t>
  </si>
  <si>
    <t>Ano e Âmbito geográfico</t>
  </si>
  <si>
    <t>Exposições realizadas</t>
  </si>
  <si>
    <t>Galerias</t>
  </si>
  <si>
    <t>de arte</t>
  </si>
  <si>
    <t>Obras</t>
  </si>
  <si>
    <t>Autores/as</t>
  </si>
  <si>
    <t>e outros</t>
  </si>
  <si>
    <t>Individuais</t>
  </si>
  <si>
    <t>Coletivas</t>
  </si>
  <si>
    <t>expostas</t>
  </si>
  <si>
    <t>representados/as</t>
  </si>
  <si>
    <t>espaços</t>
  </si>
  <si>
    <t xml:space="preserve">       Continente</t>
  </si>
  <si>
    <t xml:space="preserve">       Região Autónoma dos Açores</t>
  </si>
  <si>
    <t xml:space="preserve">       Região Autónoma da Madeira</t>
  </si>
  <si>
    <r>
      <t>Fonte</t>
    </r>
    <r>
      <rPr>
        <sz val="8"/>
        <color indexed="8"/>
        <rFont val="Arial Narrow"/>
        <family val="2"/>
      </rPr>
      <t>: INE - Inquérito às Galerias de Arte e Outros Espaços de Exposições Temporárias 2017</t>
    </r>
  </si>
  <si>
    <t>Galerias de arte e outros espaços de exposições temporárias (N.º) por Localização geográfica (NUTS - 2013); Anual</t>
  </si>
  <si>
    <t>Exposições realizadas (N.º) nas galerias de arte e outros espaços de exposições temporárias por Localização geográfica (NUTS - 2013); Anual</t>
  </si>
  <si>
    <t>Obras expostas (N.º) nas galerias de arte e outros espaços de exposições temporárias por Localização geográfica (NUTS - 2013); Anual</t>
  </si>
  <si>
    <t>Autores representados (N.º) nas galerias de arte e outros espaços de exposições temporárias por Localização geográfica (NUTS - 2013); Anual</t>
  </si>
  <si>
    <t>QUADRO 6.1.2</t>
  </si>
  <si>
    <t>Número de obras expostas nas galerias de arte e outros espaços de exposições temporárias, segundo a classificação das obras, por região (NUTS II)</t>
  </si>
  <si>
    <t>Cerâmica</t>
  </si>
  <si>
    <t xml:space="preserve">Cinematografia </t>
  </si>
  <si>
    <t>Colecionação e Comemorativa</t>
  </si>
  <si>
    <t>Decoração / Artesanato</t>
  </si>
  <si>
    <t>Desenho</t>
  </si>
  <si>
    <t xml:space="preserve">          Norte</t>
  </si>
  <si>
    <t xml:space="preserve">          Centro</t>
  </si>
  <si>
    <t xml:space="preserve">          Área Metropolitana de Lisboa</t>
  </si>
  <si>
    <t xml:space="preserve">          Alentejo</t>
  </si>
  <si>
    <t xml:space="preserve">          Algarve</t>
  </si>
  <si>
    <t xml:space="preserve">    Região Autónoma dos Açores</t>
  </si>
  <si>
    <t xml:space="preserve">    Região Autónoma da Madeira</t>
  </si>
  <si>
    <t>Número de obras expostas nas galerias de arte e outros espaços de exposições temporárias, segundo a classificação das obras, por região (NUTS II)  - continuação</t>
  </si>
  <si>
    <t>Documental</t>
  </si>
  <si>
    <t xml:space="preserve">Equipamento/ Instalação </t>
  </si>
  <si>
    <t>Escultura</t>
  </si>
  <si>
    <t>Grafismo e Gravura</t>
  </si>
  <si>
    <t>Ilustração</t>
  </si>
  <si>
    <t xml:space="preserve">           Norte</t>
  </si>
  <si>
    <t xml:space="preserve">           Centro</t>
  </si>
  <si>
    <t xml:space="preserve">           Área Metropolitana de Lisboa</t>
  </si>
  <si>
    <t xml:space="preserve">           Alentejo</t>
  </si>
  <si>
    <t xml:space="preserve">           Algarve</t>
  </si>
  <si>
    <t>Multimédia</t>
  </si>
  <si>
    <t>Música/ Instrumentos musicais</t>
  </si>
  <si>
    <t>Ourivesaria/ Joalharia</t>
  </si>
  <si>
    <t>Pintura</t>
  </si>
  <si>
    <t>Tapeçaria e Vitral</t>
  </si>
  <si>
    <t>QUADRO 6.1.3</t>
  </si>
  <si>
    <t>Obras expostas nas galerias de arte e outros espaços de exposições temporárias, segundo a natureza dos espaços de exposição, por classificação das obras</t>
  </si>
  <si>
    <t>Obras expostas (1) por tipo e espaço</t>
  </si>
  <si>
    <t>Classificação das</t>
  </si>
  <si>
    <t>Com fins lucrativos</t>
  </si>
  <si>
    <t>Espaço de exposição</t>
  </si>
  <si>
    <t>obras expostas</t>
  </si>
  <si>
    <t>Galeria</t>
  </si>
  <si>
    <t>Outros</t>
  </si>
  <si>
    <t>sem fins</t>
  </si>
  <si>
    <t>comercial</t>
  </si>
  <si>
    <t>lucrativos</t>
  </si>
  <si>
    <t xml:space="preserve">   Cerâmica </t>
  </si>
  <si>
    <t xml:space="preserve">   Cinematografia </t>
  </si>
  <si>
    <t xml:space="preserve">   Colecionação </t>
  </si>
  <si>
    <t xml:space="preserve">   Comemorativa </t>
  </si>
  <si>
    <t xml:space="preserve">   Decoração/Artesanato </t>
  </si>
  <si>
    <t xml:space="preserve">   Desenho</t>
  </si>
  <si>
    <t xml:space="preserve">   Documental</t>
  </si>
  <si>
    <t xml:space="preserve">   Equipamento/ Instalação</t>
  </si>
  <si>
    <t xml:space="preserve">   Escultura </t>
  </si>
  <si>
    <t xml:space="preserve">   Fotografia</t>
  </si>
  <si>
    <t xml:space="preserve">   Grafismo </t>
  </si>
  <si>
    <t xml:space="preserve">   Gravura</t>
  </si>
  <si>
    <t xml:space="preserve">   Ilustração </t>
  </si>
  <si>
    <t xml:space="preserve">   Multimédia</t>
  </si>
  <si>
    <t xml:space="preserve">   Música/Instrumentos musicais </t>
  </si>
  <si>
    <t xml:space="preserve">   Ourivesaria/Joalharia </t>
  </si>
  <si>
    <t xml:space="preserve">   Pintura</t>
  </si>
  <si>
    <t xml:space="preserve">   Tapeçaria </t>
  </si>
  <si>
    <t xml:space="preserve">   Vitral </t>
  </si>
  <si>
    <t xml:space="preserve">   Outras </t>
  </si>
  <si>
    <t>(1) Cada espaço pode ter mais do que um tipo de obra exposta.</t>
  </si>
  <si>
    <t>QUADRO 6.1.4</t>
  </si>
  <si>
    <t xml:space="preserve">Tipo de espaço das galerias de arte e outros espaços de exposições temporárias, por região (NUTS II) </t>
  </si>
  <si>
    <t>Tipo de espaço</t>
  </si>
  <si>
    <t>Espaço de exposição com fins lucrativos</t>
  </si>
  <si>
    <t>Espaço de exposição sem fins lucrativos</t>
  </si>
  <si>
    <t>Galeria de arte</t>
  </si>
  <si>
    <t>Outros espaços</t>
  </si>
  <si>
    <t/>
  </si>
  <si>
    <r>
      <t>Fonte</t>
    </r>
    <r>
      <rPr>
        <sz val="8"/>
        <color indexed="8"/>
        <rFont val="Arial Narrow"/>
        <family val="2"/>
      </rPr>
      <t>: INE - Inquérito às Galerias de Arte e Outros Espaços de Exposições Temporárias, 2017</t>
    </r>
  </si>
  <si>
    <t>QUADRO 6.1.5</t>
  </si>
  <si>
    <t xml:space="preserve"> Localização das galerias de arte e outros espaços de exposições temporárias, por tipo de espaço</t>
  </si>
  <si>
    <t>Localização do espaço</t>
  </si>
  <si>
    <t xml:space="preserve">   Edifício ou espaço próprio</t>
  </si>
  <si>
    <t xml:space="preserve">   Centro cultural</t>
  </si>
  <si>
    <t xml:space="preserve">   Museu</t>
  </si>
  <si>
    <t xml:space="preserve">   Biblioteca</t>
  </si>
  <si>
    <t xml:space="preserve">   Estabelecimento de ensino</t>
  </si>
  <si>
    <t xml:space="preserve">   Instalações da Junta de Freguesia</t>
  </si>
  <si>
    <t xml:space="preserve">   Instalações da Câmara Municipal</t>
  </si>
  <si>
    <t xml:space="preserve">   Outra localização</t>
  </si>
  <si>
    <t>QUADRO 6.1.6</t>
  </si>
  <si>
    <t xml:space="preserve"> Exposições realizadas segundo a entidade promotora(1), por região (Nuts II)</t>
  </si>
  <si>
    <t xml:space="preserve">Pessoa </t>
  </si>
  <si>
    <t>Adminis-</t>
  </si>
  <si>
    <t>singular ou</t>
  </si>
  <si>
    <t>tração</t>
  </si>
  <si>
    <t>coletiva</t>
  </si>
  <si>
    <t>central</t>
  </si>
  <si>
    <t>regional</t>
  </si>
  <si>
    <t>local</t>
  </si>
  <si>
    <t xml:space="preserve"> com fins</t>
  </si>
  <si>
    <t xml:space="preserve"> sem fins</t>
  </si>
  <si>
    <r>
      <t>(1)</t>
    </r>
    <r>
      <rPr>
        <b/>
        <sz val="8"/>
        <color indexed="8"/>
        <rFont val="Arial Narrow"/>
        <family val="2"/>
      </rPr>
      <t xml:space="preserve"> </t>
    </r>
    <r>
      <rPr>
        <sz val="8"/>
        <color indexed="8"/>
        <rFont val="Arial Narrow"/>
        <family val="2"/>
      </rPr>
      <t>Uma exposição pode ser promovida por mais do que uma entidade.</t>
    </r>
  </si>
  <si>
    <t>QUADRO 7.1.1</t>
  </si>
  <si>
    <t xml:space="preserve"> Situação das publicações periódicas, por região (NUTS II)</t>
  </si>
  <si>
    <t>Situação das publicações</t>
  </si>
  <si>
    <t>Editada</t>
  </si>
  <si>
    <t>Suspensa</t>
  </si>
  <si>
    <t>Cancelada</t>
  </si>
  <si>
    <t>Outra situação</t>
  </si>
  <si>
    <t xml:space="preserve">      Área Metropolitana de Lisboa</t>
  </si>
  <si>
    <t xml:space="preserve">   Região Autónoma dos Açores</t>
  </si>
  <si>
    <r>
      <t>Fonte</t>
    </r>
    <r>
      <rPr>
        <sz val="8"/>
        <color indexed="8"/>
        <rFont val="Arial Narrow"/>
        <family val="2"/>
      </rPr>
      <t>: INE - Inquérito às Publicações Periódicas, 2017</t>
    </r>
  </si>
  <si>
    <t>QUADRO 7.1.2</t>
  </si>
  <si>
    <t>Publicações periódicas segundo o suporte de difusão, por região (NUTS II)</t>
  </si>
  <si>
    <t xml:space="preserve">Suporte de difusão </t>
  </si>
  <si>
    <t xml:space="preserve">Papel </t>
  </si>
  <si>
    <t>Papel e eletrónico simultaneamente</t>
  </si>
  <si>
    <t>Publicações periódicas (N.º) por Localização geográfica (NUTS - 2013); Anual</t>
  </si>
  <si>
    <t>QUADRO 7.1.3</t>
  </si>
  <si>
    <t>Publicações periódicas segundo o suporte de difusão,
 por tipo de publicação</t>
  </si>
  <si>
    <t>Tipo de publicação</t>
  </si>
  <si>
    <t xml:space="preserve">      Jornal</t>
  </si>
  <si>
    <t xml:space="preserve">      Revista</t>
  </si>
  <si>
    <t xml:space="preserve">      Boletim</t>
  </si>
  <si>
    <t xml:space="preserve">      Anuário</t>
  </si>
  <si>
    <t xml:space="preserve">      Outro</t>
  </si>
  <si>
    <t>Publicações periódicas (N.º) por Tipo de publicação periódica; Anual</t>
  </si>
  <si>
    <t>QUADRO 7.1.4</t>
  </si>
  <si>
    <t>Número de publicações, tiragem e circulação total, exemplares vendidos e distribuídos gratuitamente,
por região (NUTS II), 2011 - 2017</t>
  </si>
  <si>
    <t>Publicações</t>
  </si>
  <si>
    <t>Edições anuais</t>
  </si>
  <si>
    <t>Tiragem total</t>
  </si>
  <si>
    <t>Circulação total</t>
  </si>
  <si>
    <t>Total de exemplares vendidos</t>
  </si>
  <si>
    <t>Exemplares distribuídos gratuitamente</t>
  </si>
  <si>
    <t>2011</t>
  </si>
  <si>
    <t>1 513</t>
  </si>
  <si>
    <t>27 301</t>
  </si>
  <si>
    <t>720 020 042</t>
  </si>
  <si>
    <t>588 851 182</t>
  </si>
  <si>
    <t>315 138 672</t>
  </si>
  <si>
    <t>273 712 510</t>
  </si>
  <si>
    <t>2012</t>
  </si>
  <si>
    <t>2013</t>
  </si>
  <si>
    <t>Edições de publicações periódicas (N.º) por Localização geográfica (NUTS - 2013); Anual</t>
  </si>
  <si>
    <t>Tiragem total de publicações periódicas (N.º) por Localização geográfica (NUTS - 2013); Anual</t>
  </si>
  <si>
    <t>Circulação total de publicações periódicas (N.º) por Localização geográfica (NUTS - 2013); Anual</t>
  </si>
  <si>
    <t>Exemplares vendidos de publicações periódicas (N.º) por Localização geográfica (NUTS - 2013); Anual</t>
  </si>
  <si>
    <t>QUADRO 7.1.5</t>
  </si>
  <si>
    <t xml:space="preserve"> Número de publicações, tiragem e circulação total, exemplares vendidos e distribuídos gratuitamente, por tipo de publicação </t>
  </si>
  <si>
    <t>Edições de publicações periódicas (N.º) por Tipo de publicação periódica; Anual</t>
  </si>
  <si>
    <t>Tiragem total de publicações periódicas (N.º) por Tipo de publicação periódica; Anual</t>
  </si>
  <si>
    <t>Circulação total de publicações periódicas (N.º) por Tipo de publicação periódica; Anual</t>
  </si>
  <si>
    <t>Exemplares vendidos de publicações periódicas (N.º) por Tipo de publicação periódica; Anual</t>
  </si>
  <si>
    <t>QUADRO 7.1.6</t>
  </si>
  <si>
    <t xml:space="preserve">Número de publicações, edições anuais, tiragem, circulação e média dos exemplares vendidos,
por região (NUTS II) </t>
  </si>
  <si>
    <t>Tiragem média por edição</t>
  </si>
  <si>
    <t>Circulação média por edição</t>
  </si>
  <si>
    <t>Média dos exemplares vendidos</t>
  </si>
  <si>
    <t>QUADRO 7.1.7</t>
  </si>
  <si>
    <t xml:space="preserve"> Número de publicações, edições anuais, tiragem, circulação e média dos exemplares vendidos, por tipo de publicação</t>
  </si>
  <si>
    <t>QUADRO 7.1.8</t>
  </si>
  <si>
    <t xml:space="preserve"> Número de publicações, tiragem e circulação média por edição das publicações periódicas, 
por região (NUTS II)</t>
  </si>
  <si>
    <t>Diários</t>
  </si>
  <si>
    <t>Semanários</t>
  </si>
  <si>
    <t>Publicações periódicas (N.º) por Periodicidade; Anual</t>
  </si>
  <si>
    <t>QUADRO 7.1.9</t>
  </si>
  <si>
    <t xml:space="preserve"> Número de publicações, tiragem e circulação média por edição das publicações periódicas, 
por tipo de publicação</t>
  </si>
  <si>
    <t xml:space="preserve"> Total</t>
  </si>
  <si>
    <t xml:space="preserve">       Jornal</t>
  </si>
  <si>
    <t xml:space="preserve">       Revista</t>
  </si>
  <si>
    <t xml:space="preserve">       Boletim</t>
  </si>
  <si>
    <t xml:space="preserve">       Anuário</t>
  </si>
  <si>
    <t xml:space="preserve">       Outro</t>
  </si>
  <si>
    <t>QUADRO 7.1.10</t>
  </si>
  <si>
    <t xml:space="preserve">Número de jornais segundo os escalões de tiragem e circulação média </t>
  </si>
  <si>
    <t>Escalões por edição</t>
  </si>
  <si>
    <t>Por tiragem média</t>
  </si>
  <si>
    <t>Por circulação média</t>
  </si>
  <si>
    <t xml:space="preserve">         Até 10 000 exemplares</t>
  </si>
  <si>
    <t xml:space="preserve">         10 001 - 20 000  exemplares</t>
  </si>
  <si>
    <t xml:space="preserve">         20 001 - 30 000         "</t>
  </si>
  <si>
    <t xml:space="preserve">         30 001 - 50 000         "</t>
  </si>
  <si>
    <t xml:space="preserve">         50 001 - 100 000       "</t>
  </si>
  <si>
    <t xml:space="preserve">         Mais de 100 000        "</t>
  </si>
  <si>
    <t>QUADRO 7.1.11</t>
  </si>
  <si>
    <t>Número de revistas segundo os escalões de tiragem e circulação média</t>
  </si>
  <si>
    <t>Revistas</t>
  </si>
  <si>
    <t xml:space="preserve">         Mais de 100 000       "</t>
  </si>
  <si>
    <t>QUADRO 7.1.12</t>
  </si>
  <si>
    <t>Publicações periódicas segundo a periodicidade, por região (NUTS II)</t>
  </si>
  <si>
    <t>Diária</t>
  </si>
  <si>
    <t>Não diária</t>
  </si>
  <si>
    <t>Matutino</t>
  </si>
  <si>
    <t>Semanal</t>
  </si>
  <si>
    <t>Quinzenal</t>
  </si>
  <si>
    <t>Bimensal</t>
  </si>
  <si>
    <t>Publicações periódicas segundo a periodicidade, por região (NUTS II) - continuação</t>
  </si>
  <si>
    <t>Mensal</t>
  </si>
  <si>
    <t>Bimestral</t>
  </si>
  <si>
    <t>Trimestral</t>
  </si>
  <si>
    <t>Quadrimestral</t>
  </si>
  <si>
    <t>Semestral</t>
  </si>
  <si>
    <t>Anual</t>
  </si>
  <si>
    <t>QUADRO 7.1.13</t>
  </si>
  <si>
    <t>Publicações periódicas segundo a periodicidade, por tipo de publicação</t>
  </si>
  <si>
    <t>Publicações periódicas segundo a periodicidade, por tipo de publicação - continuação</t>
  </si>
  <si>
    <t>QUADRO 7.1.14</t>
  </si>
  <si>
    <t xml:space="preserve">Publicações periódicas segundo o tema do conteúdo principal, por tipo de publicação </t>
  </si>
  <si>
    <t>Generalidades e reportagem</t>
  </si>
  <si>
    <t>Filosofia e psicologia</t>
  </si>
  <si>
    <t>Religião e teologia</t>
  </si>
  <si>
    <t>Ciências   sociais e educação</t>
  </si>
  <si>
    <t>Matemática e ciências naturais</t>
  </si>
  <si>
    <t>Ciências aplicadas</t>
  </si>
  <si>
    <t>Medicina e saúde, engenharia e tecnologia</t>
  </si>
  <si>
    <t>Gestão, comércio, indústria e equipamento</t>
  </si>
  <si>
    <t xml:space="preserve">        Jornal</t>
  </si>
  <si>
    <t xml:space="preserve">        Revista</t>
  </si>
  <si>
    <t xml:space="preserve">        Boletim</t>
  </si>
  <si>
    <t xml:space="preserve">        Anuário</t>
  </si>
  <si>
    <t xml:space="preserve">        Outro</t>
  </si>
  <si>
    <t>Publicações periódicas segundo o tema do conteúdo principal, por tipo de publicação- continuação</t>
  </si>
  <si>
    <t>Agricultura, silvicultura, caça e pesca</t>
  </si>
  <si>
    <t xml:space="preserve"> Jardinagem, horticultura e animais, economia doméstica</t>
  </si>
  <si>
    <t>Artes, recreio, lazer e desporto</t>
  </si>
  <si>
    <t>Línguas, linguística e literatura</t>
  </si>
  <si>
    <t>Geografia e viagens, história e biografia</t>
  </si>
  <si>
    <t>Outros temas</t>
  </si>
  <si>
    <t>Artes plásticas, gráficas, design e desenho</t>
  </si>
  <si>
    <t>Música e espetáculos</t>
  </si>
  <si>
    <t>Jogos e desporto</t>
  </si>
  <si>
    <t>QUADRO 7.1.15</t>
  </si>
  <si>
    <t xml:space="preserve">Publicações periódicas segundo a língua dominante, por região (NUTS II) </t>
  </si>
  <si>
    <t>Português</t>
  </si>
  <si>
    <t>Espanhol</t>
  </si>
  <si>
    <t>Francês</t>
  </si>
  <si>
    <t>Inglês</t>
  </si>
  <si>
    <t>Bilingue</t>
  </si>
  <si>
    <t>QUADRO 7.1.16</t>
  </si>
  <si>
    <t>Publicações periódicas segundo a língua dominante, por tipo de publicação</t>
  </si>
  <si>
    <t>QUADRO 7.1.17</t>
  </si>
  <si>
    <t xml:space="preserve">Publicações periódicas segundo os escalões do preço de capa das edições regulares, 
por tipo de publicação </t>
  </si>
  <si>
    <t>Gratuita</t>
  </si>
  <si>
    <t xml:space="preserve">Preço de capa das edições regulares </t>
  </si>
  <si>
    <t>Menor que 0,50 euros</t>
  </si>
  <si>
    <t>De 0,51 a 1,50 euros</t>
  </si>
  <si>
    <t>De 1,51 a 3,50 euros</t>
  </si>
  <si>
    <t>De 3,51 a 4,99 euros</t>
  </si>
  <si>
    <t>5 euros e mais</t>
  </si>
  <si>
    <t>QUADRO 7.1.18</t>
  </si>
  <si>
    <t>Publicações periódicas segundo os escalões do preço de capa das edições regulares, 
por periodicidade</t>
  </si>
  <si>
    <t>Periodicidade</t>
  </si>
  <si>
    <t>Preço de capa das edições regulares</t>
  </si>
  <si>
    <t xml:space="preserve">   Diária</t>
  </si>
  <si>
    <t xml:space="preserve">      Matutino</t>
  </si>
  <si>
    <t xml:space="preserve">      Vespertino</t>
  </si>
  <si>
    <t xml:space="preserve">   Não Diária</t>
  </si>
  <si>
    <t xml:space="preserve">      Semanal</t>
  </si>
  <si>
    <t xml:space="preserve">      Quinzenal</t>
  </si>
  <si>
    <t xml:space="preserve">      Bimensal</t>
  </si>
  <si>
    <t xml:space="preserve">      Mensal</t>
  </si>
  <si>
    <t xml:space="preserve">      Bimestral</t>
  </si>
  <si>
    <t xml:space="preserve">      Trimestral</t>
  </si>
  <si>
    <t xml:space="preserve">      Quadrimestral</t>
  </si>
  <si>
    <t xml:space="preserve">      Semestral</t>
  </si>
  <si>
    <t xml:space="preserve">      Anual</t>
  </si>
  <si>
    <t xml:space="preserve">      Outra</t>
  </si>
  <si>
    <t>QUADRO 7.1.19</t>
  </si>
  <si>
    <t xml:space="preserve">Publicações periódicas segundo o tempo de publicação, por região (NUTS II)  </t>
  </si>
  <si>
    <t>Menos de 1 ano</t>
  </si>
  <si>
    <t>De 1 a 15 anos</t>
  </si>
  <si>
    <t>De 16 a 19 anos</t>
  </si>
  <si>
    <t>De 20 a 39 anos</t>
  </si>
  <si>
    <t>De 40 a 79 anos</t>
  </si>
  <si>
    <t>80 e mais anos</t>
  </si>
  <si>
    <t>QUADRO 7.1.20</t>
  </si>
  <si>
    <t>Publicações periódicas segundo o tempo de publicação, por tipo de publicação</t>
  </si>
  <si>
    <t>QUADRO 7.1.21</t>
  </si>
  <si>
    <t>Receitas e despesas das publicações periódicas, por região (NUTS II)</t>
  </si>
  <si>
    <t>Total Receitas</t>
  </si>
  <si>
    <t>Receitas provenientes de</t>
  </si>
  <si>
    <t>Total das despesas</t>
  </si>
  <si>
    <t>Exemplares vendidos</t>
  </si>
  <si>
    <t>Publicidade</t>
  </si>
  <si>
    <t>Donativos</t>
  </si>
  <si>
    <t>Produtos associados</t>
  </si>
  <si>
    <t>QUADRO 7.1.22</t>
  </si>
  <si>
    <t xml:space="preserve"> Receitas e despesas das publicações periódicas, por tipo de publicação</t>
  </si>
  <si>
    <r>
      <t>Fonte</t>
    </r>
    <r>
      <rPr>
        <sz val="8"/>
        <color indexed="8"/>
        <rFont val="Arial Narrow"/>
        <family val="2"/>
      </rPr>
      <t>: INE - Inquérito às Publicações Periódicas 2017</t>
    </r>
  </si>
  <si>
    <t>QUADRO 8.1.1 - Produção cinematográfica em Portugal</t>
  </si>
  <si>
    <t>QUADRO 8.2.1 - Cinema (1) – Recintos, écrans, lotação, sessões, espectadores e receitas por região (NUTS II), 2011 - 2017</t>
  </si>
  <si>
    <t>QUADRO 8.2.2 - Cinema (1) –  Filmes exibidos, sessões, espectadores e receitas, por origem dos filmes exibidos</t>
  </si>
  <si>
    <t xml:space="preserve">QUADRO 8.2.3 -  Cinema (1) – Sessões, espectadores e receitas, segundo o trimestre, por região (NUTS II) </t>
  </si>
  <si>
    <t>QUADRO 8.2.4  -  Cinema (1) – Sessões, espectadores e receitas,  segundo o trimestre, por origem dos filmes exibidos</t>
  </si>
  <si>
    <t>QUADRO 8.2.4  -  Cinema (1) – Sessões, espectadores/as e receitas,  segundo o trimestre, por origem dos filmes exibidos - continuação</t>
  </si>
  <si>
    <t>QUADRO 8.1.1</t>
  </si>
  <si>
    <t>Produção cinematográfica em Portugal</t>
  </si>
  <si>
    <t>Obras cinematográficas</t>
  </si>
  <si>
    <t>FILMES APOIADOS</t>
  </si>
  <si>
    <t xml:space="preserve">     Ficção</t>
  </si>
  <si>
    <t xml:space="preserve">     Longa Metragem </t>
  </si>
  <si>
    <t xml:space="preserve">     Curta Metragem </t>
  </si>
  <si>
    <t xml:space="preserve">     Documentário</t>
  </si>
  <si>
    <t xml:space="preserve">     Animação</t>
  </si>
  <si>
    <r>
      <t>FILMES PRODUZIDOS</t>
    </r>
    <r>
      <rPr>
        <vertAlign val="superscript"/>
        <sz val="8"/>
        <color indexed="8"/>
        <rFont val="Arial Narrow"/>
        <family val="2"/>
      </rPr>
      <t>(1)</t>
    </r>
  </si>
  <si>
    <r>
      <t xml:space="preserve">48 </t>
    </r>
    <r>
      <rPr>
        <b/>
        <sz val="6"/>
        <rFont val="Arial Narrow"/>
        <family val="2"/>
      </rPr>
      <t>Rc</t>
    </r>
  </si>
  <si>
    <t xml:space="preserve">     Longa Metragem</t>
  </si>
  <si>
    <t xml:space="preserve">     Curta Metragem</t>
  </si>
  <si>
    <r>
      <t xml:space="preserve">12 </t>
    </r>
    <r>
      <rPr>
        <b/>
        <sz val="6"/>
        <color indexed="8"/>
        <rFont val="Arial Narrow"/>
        <family val="2"/>
      </rPr>
      <t>Rc</t>
    </r>
  </si>
  <si>
    <r>
      <t xml:space="preserve">10 </t>
    </r>
    <r>
      <rPr>
        <sz val="6"/>
        <color indexed="8"/>
        <rFont val="Arial Narrow"/>
        <family val="2"/>
      </rPr>
      <t>Rc</t>
    </r>
  </si>
  <si>
    <r>
      <t>FILMES PRODUZIDOS DE AUTORIA NACIONAL</t>
    </r>
    <r>
      <rPr>
        <vertAlign val="superscript"/>
        <sz val="8"/>
        <color indexed="8"/>
        <rFont val="Arial Narrow"/>
        <family val="2"/>
      </rPr>
      <t>(1) (2)</t>
    </r>
  </si>
  <si>
    <t>FILMES ESTREADOS</t>
  </si>
  <si>
    <t>(1) Filmes concluídos com o apoio financeiro do ICA - Instituto do Cinema e Audiovisual, I.P.</t>
  </si>
  <si>
    <t>(2) Inclui os filmes 100% nacionais e as co-produções maioritariamente nacionais.</t>
  </si>
  <si>
    <r>
      <rPr>
        <b/>
        <sz val="8"/>
        <color indexed="8"/>
        <rFont val="Arial Narrow"/>
        <family val="2"/>
      </rPr>
      <t>Fonte</t>
    </r>
    <r>
      <rPr>
        <sz val="8"/>
        <color indexed="8"/>
        <rFont val="Arial Narrow"/>
        <family val="2"/>
      </rPr>
      <t>: ICA - Instituto do Cinema e do Audiovisual, I.P.</t>
    </r>
  </si>
  <si>
    <t>QUADRO 8.2.1</t>
  </si>
  <si>
    <t>Âmbito</t>
  </si>
  <si>
    <t xml:space="preserve">Recintos </t>
  </si>
  <si>
    <t>Ecrãs</t>
  </si>
  <si>
    <t>Lotação</t>
  </si>
  <si>
    <t>Sessões</t>
  </si>
  <si>
    <t>Espectadores/as</t>
  </si>
  <si>
    <t>Taxa de Ocupação</t>
  </si>
  <si>
    <t>Receitas</t>
  </si>
  <si>
    <t>geográfico</t>
  </si>
  <si>
    <t xml:space="preserve">  Continente</t>
  </si>
  <si>
    <t>R. A. dos Açores</t>
  </si>
  <si>
    <t xml:space="preserve">R. A. da Madeira   </t>
  </si>
  <si>
    <t>(1) A informação respeita aos Recintos que enviaram informação ao ICA - Instituto do Cinema e do Audiovisual, de acordo com o projeto de informatização das bilheteiras (Decreto-Lei Nº. 125/2003 de 20 junho).</t>
  </si>
  <si>
    <t>Em 2017, os dados da R.A. dos Açores não incluem informação de recintos cujas bilheteiras ainda não se encontram informatizadas, como é o caso dos recintos dos municípios de Horta, Lages do Pico e Velas.</t>
  </si>
  <si>
    <t>Recintos de cinema por Localização geográfica (NUTS - 2013); Anual</t>
  </si>
  <si>
    <t>Ecrãs de cinema por Localização geográfica (NUTS - 2013); Anual</t>
  </si>
  <si>
    <t>Lotação dos recintos de cinema  por Localização geográfica (NUTS - 2013); Anual</t>
  </si>
  <si>
    <t>Sessões de cinema por Localização geográfica (NUTS - 2013); Anual</t>
  </si>
  <si>
    <t>Espectadores de cinema por Localização geográfica (NUTS - 2013); Anual</t>
  </si>
  <si>
    <t>Receitas de cinema por Localização geográfica (NUTS - 2013); Anual</t>
  </si>
  <si>
    <t>Espectadores de cinema por habitante por Localização geográfica (NUTS - 2013); Anual</t>
  </si>
  <si>
    <t>QUADRO 8.2.2</t>
  </si>
  <si>
    <t>Origem dos filmes</t>
  </si>
  <si>
    <t>Filmes</t>
  </si>
  <si>
    <t>exibidos</t>
  </si>
  <si>
    <t xml:space="preserve"> Euros</t>
  </si>
  <si>
    <t xml:space="preserve">  Europa</t>
  </si>
  <si>
    <t xml:space="preserve">    Portugal</t>
  </si>
  <si>
    <t xml:space="preserve">    Espanha</t>
  </si>
  <si>
    <t xml:space="preserve">    França</t>
  </si>
  <si>
    <t xml:space="preserve">    Reino Unido da Grã-Bretanha  e Irlanda do Norte</t>
  </si>
  <si>
    <t xml:space="preserve">    Outros Países da UE</t>
  </si>
  <si>
    <t xml:space="preserve">    Outros Países da Europa</t>
  </si>
  <si>
    <t xml:space="preserve">  EUA</t>
  </si>
  <si>
    <t xml:space="preserve">  Outros Países</t>
  </si>
  <si>
    <t xml:space="preserve">  Total das Coproduções</t>
  </si>
  <si>
    <t xml:space="preserve">      Países Europeus</t>
  </si>
  <si>
    <t xml:space="preserve">      Países Europeus/EUA</t>
  </si>
  <si>
    <t xml:space="preserve">      Outras Coproduções</t>
  </si>
  <si>
    <t>(1) A informação respeita aos Recintos que enviaram informação ao ICA - Instituto do Cinema e do Audiovisual, I.P., de acordo com o projeto de informatização das bilheteiras (Decreto-Lei Nº. 125/2003 de 20 junho).</t>
  </si>
  <si>
    <t>Sessões de cinema por Origem dos filmes exibidos; Anual</t>
  </si>
  <si>
    <t>Espectadores de cinema por Origem dos filmes exibidos; Anual</t>
  </si>
  <si>
    <t>Receitas de cinema por Origem dos filmes exibidos; Anual</t>
  </si>
  <si>
    <t>QUADRO 8.2.3</t>
  </si>
  <si>
    <t>1º trimestre</t>
  </si>
  <si>
    <t>2º trimestre</t>
  </si>
  <si>
    <t xml:space="preserve"> R. A. dos Açores </t>
  </si>
  <si>
    <t xml:space="preserve"> R. A. da Madeira   </t>
  </si>
  <si>
    <t>3º trimestre</t>
  </si>
  <si>
    <t>4º trimestre</t>
  </si>
  <si>
    <t>(1) A informação respeita aos Recintos que enviaram informação ao ICA - Instituto do Cinema e do Audiovisual, de acordo com o projeto de informatização das bilheteiras (Decreto-Lei Nº 125/2003 de 20 de Junho).</t>
  </si>
  <si>
    <t>Sessões de cinema por Localização geográfica (NUTS - 2013); Trimestral</t>
  </si>
  <si>
    <t>Espectadores de cinema por Localização geográfica (NUTS - 2013); Trimestral</t>
  </si>
  <si>
    <t>Receitas de cinema por Localização geográfica (NUTS - 2013); Trimestral</t>
  </si>
  <si>
    <t xml:space="preserve">QUADRO 8.2.4 </t>
  </si>
  <si>
    <t>Sessões de cinema por Origem dos filmes exibidos; Trimestral</t>
  </si>
  <si>
    <t>Espectadores de cinema por Origem dos filmes exibidos; Trimestral</t>
  </si>
  <si>
    <t>Receitas de cinema por Origem dos filmes exibidos; Trimestral</t>
  </si>
  <si>
    <t>QUADRO 9.1.1 -  Espectáculos ao Vivo – Total das sessões, bilhetes vendidos e oferecidos, espectadores, receitas
e preço médio, por região (NUTS II), 2011 - 2017</t>
  </si>
  <si>
    <t>QUADRO 9.1.2 - Espectáculos ao Vivo - Sessões diurnas, bilhetes vendidos e oferecidos, espectadores, receitas
e preço médio, por região (NUTS II)</t>
  </si>
  <si>
    <t xml:space="preserve">QUADRO 9.1.3 - Espectáculos ao Vivo – Sessões noturnas, bilhetes vendidos e oferecidos, espectadores, receitas
e preço médio, por região (NUTS II) </t>
  </si>
  <si>
    <t>QUADRO 9.1.4 - Espectáculos ao Vivo – Total das sessões, bilhetes vendidos e oferecidos, espectadores, receitas e preço médio, por região (NUTS II) e modalidades</t>
  </si>
  <si>
    <t>QUADRO 9.1.4 - Espectáculos ao Vivo – Total das sessões, bilhetes vendidos e oferecidos, espectadores, receitas e preço médio, por região (NUTS II) e modalidades - continuação</t>
  </si>
  <si>
    <t>QUADRO 9.1.4 - Espectáculos ao Vivo – Total das sessões, bilhetes vendidos e oferecidos, espectadores, receitas e preço médio, por região (NUTS II) e modalidades  - continuação</t>
  </si>
  <si>
    <t>QUADRO 9.1.5 - Espectáculos ao Vivo – Sessões, bilhetes vendidos e oferecidos, espectadores, receitas e preço
médio em sessões diurnas, por região (NUTS I) e modalidades</t>
  </si>
  <si>
    <t>QUADRO 9.1.6 -  Espectáculos ao Vivo – Sessões, bilhetes vendidos e oferecidos, espectadores, receitas e preço
médio em sessões noturnas, por região (NUTS I) e modalidades</t>
  </si>
  <si>
    <t xml:space="preserve">QUADRO 9.2.1  - Recintos de espetáculos, salas e/ou espaçose número de lugares, por região (NUTS II), 2011 - 2017 </t>
  </si>
  <si>
    <t xml:space="preserve">QUADRO 9.2.2  - Recintos de espetáculos segundo o número de salas e/ou espaços, por região (NUTS II)  </t>
  </si>
  <si>
    <t xml:space="preserve">QUADRO 9.2.3 - Recintos de espetáculos, salas e/ou espaços, segundo o tipo, por região (NUTS II) </t>
  </si>
  <si>
    <t xml:space="preserve">QUADRO 9.2.4 - Salas e/ou espaços, lugares e dimensão média total da sala e/ou espaço, por tipo </t>
  </si>
  <si>
    <t xml:space="preserve">QUADRO 9.2.5 - Recintos de espetáculos segundo o tipo de instalações e pessoal ao serviço, por região (NUTS II) </t>
  </si>
  <si>
    <t>QUADRO 9.1.1</t>
  </si>
  <si>
    <t xml:space="preserve"> Espectáculos ao Vivo – Total das sessões, bilhetes vendidos e oferecidos, espectadores, receitas
e preço médio, por região (NUTS II), 2011 - 2017</t>
  </si>
  <si>
    <t xml:space="preserve">Total de sessões </t>
  </si>
  <si>
    <t>Total de bilhetes vendidos</t>
  </si>
  <si>
    <t>Total de bilhetes oferecidos</t>
  </si>
  <si>
    <t>Total de espectadores/as</t>
  </si>
  <si>
    <t>Total de receitas de bilheteira</t>
  </si>
  <si>
    <t>Preço médio total dos bilhetes vendidos</t>
  </si>
  <si>
    <t xml:space="preserve">Portugal </t>
  </si>
  <si>
    <r>
      <t>Fonte</t>
    </r>
    <r>
      <rPr>
        <sz val="8"/>
        <color indexed="8"/>
        <rFont val="Arial Narrow"/>
        <family val="2"/>
      </rPr>
      <t>: INE - Inquérito aos Espectáculos ao Vivo, 2017</t>
    </r>
  </si>
  <si>
    <t>Sessões de espectáculos ao vivo (N.º) por Localização geográfica (NUTS - 2013); Anual</t>
  </si>
  <si>
    <t>Bilhetes vendidos de espectáculos ao vivo (N.º) por Localização geográfica (NUTS - 2013); Anual</t>
  </si>
  <si>
    <t>Espectadores de espectáculos ao vivo (N.º) por Localização geográfica (NUTS - 2013); Anual</t>
  </si>
  <si>
    <t>Receitas de espectáculos ao vivo (€) por Localização geográfica (NUTS - 2013); Anual</t>
  </si>
  <si>
    <t>QUADRO 9.1.2</t>
  </si>
  <si>
    <t>Espectáculos ao Vivo - Sessões diurnas, bilhetes vendidos e oferecidos, espectadores, receitas
e preço médio, por região (NUTS II)</t>
  </si>
  <si>
    <t>Sessões diurnas</t>
  </si>
  <si>
    <t>Bilhetes vendidos em sessões diurnas</t>
  </si>
  <si>
    <t>Bilhetes oferecidos em sessões diurmas</t>
  </si>
  <si>
    <t>Espectadores/as de sessões diurnas</t>
  </si>
  <si>
    <t>Receitas de bilheteira de sessões diurnas</t>
  </si>
  <si>
    <t>Preço médio dos bilhetes vendidos em sessões diurnas</t>
  </si>
  <si>
    <t>Sessões de espectáculos ao vivo (N.º) por Modalidade de espectáculo (2011) e Tipo de sessão; Anual</t>
  </si>
  <si>
    <t>Bilhetes vendidos de espectáculos ao vivo (N.º) por Modalidade de espectáculo (2011) e Tipo de sessão; Anual</t>
  </si>
  <si>
    <t>Bilhetes oferecidos de espectáculos ao vivo (N.º) por Modalidade de espectáculo (2011) e Tipo de sessão; Anual</t>
  </si>
  <si>
    <t>Espectadores de espectáculos ao vivo (N.º) por Modalidade de espectáculo (2011) e Tipo de sessão; Anual</t>
  </si>
  <si>
    <t>Receitas de espectáculos ao vivo (€) por Modalidade de espectáculo (2011) e Tipo de sessão; Anual</t>
  </si>
  <si>
    <t>QUADRO 9.1.3</t>
  </si>
  <si>
    <t xml:space="preserve">Espectáculos ao Vivo – Sessões noturnas, bilhetes vendidos e oferecidos, espectadores, receitas
e preço médio, por região (NUTS II) </t>
  </si>
  <si>
    <t>Sessões noturnas</t>
  </si>
  <si>
    <t>Bilhetes vendidos em sessões noturnas</t>
  </si>
  <si>
    <t>Bilhetes oferecidos em sessões noturnas</t>
  </si>
  <si>
    <t>Espectadores/as de sessões noturnas</t>
  </si>
  <si>
    <t>Receitas de bilheteira de sessões noturnas</t>
  </si>
  <si>
    <t>Preço médio dos bilhetes vendidos em sessões noturnas</t>
  </si>
  <si>
    <t>QUADRO 9.1.4</t>
  </si>
  <si>
    <t>Espectáculos ao Vivo – Total das sessões, bilhetes vendidos e oferecidos, espectadores, receitas e preço médio, por região (NUTS II) e modalidades</t>
  </si>
  <si>
    <t>Total de Sessões</t>
  </si>
  <si>
    <t>Bilhetes vendidos</t>
  </si>
  <si>
    <t>Bilhetes oferecidos</t>
  </si>
  <si>
    <t>Receitas de bilheteira</t>
  </si>
  <si>
    <t>Preço médio dos bilhetes vendidos</t>
  </si>
  <si>
    <t>e Modalidades</t>
  </si>
  <si>
    <t>PORTUGAL</t>
  </si>
  <si>
    <t>Teatro</t>
  </si>
  <si>
    <t>Ópera</t>
  </si>
  <si>
    <t>Música</t>
  </si>
  <si>
    <t xml:space="preserve">     Música clássica, barroca, antiga</t>
  </si>
  <si>
    <t xml:space="preserve">     Música popular e tradicional portuguesa</t>
  </si>
  <si>
    <t xml:space="preserve">     Fado</t>
  </si>
  <si>
    <t xml:space="preserve">     Jazz/Blues</t>
  </si>
  <si>
    <t xml:space="preserve">     Pop/Rock</t>
  </si>
  <si>
    <t xml:space="preserve">     Outro estilo de música</t>
  </si>
  <si>
    <t>Recitais de Coros</t>
  </si>
  <si>
    <t>Dança</t>
  </si>
  <si>
    <t xml:space="preserve">     Dança clássica</t>
  </si>
  <si>
    <t xml:space="preserve">     Dança moderna</t>
  </si>
  <si>
    <t>Folclore</t>
  </si>
  <si>
    <t>Circo</t>
  </si>
  <si>
    <t>Mista/variedades</t>
  </si>
  <si>
    <t xml:space="preserve">Multidisciplinares </t>
  </si>
  <si>
    <t>Outras modalidades</t>
  </si>
  <si>
    <t>CONTINENTE</t>
  </si>
  <si>
    <t>NORTE</t>
  </si>
  <si>
    <t>Espectáculos ao Vivo – Total das sessões, bilhetes vendidos e oferecidos, espectadores, receitas e preço médio, por região (NUTS II) e modalidades - continuação</t>
  </si>
  <si>
    <t>NORTE (Cont.)</t>
  </si>
  <si>
    <t>CENTRO</t>
  </si>
  <si>
    <t>ÁREA METROPOLITANA DE LISBOA</t>
  </si>
  <si>
    <t>Espectáculos ao Vivo – Total das sessões, bilhetes vendidos e oferecidos, espectadores, receitas e preço médio, por região (NUTS II) e modalidades  - continuação</t>
  </si>
  <si>
    <t>ALENTEJO</t>
  </si>
  <si>
    <t>ALGARVE</t>
  </si>
  <si>
    <t>R. A. DOS AÇORES</t>
  </si>
  <si>
    <t>R. A. DA MADEIRA</t>
  </si>
  <si>
    <r>
      <t>Fonte</t>
    </r>
    <r>
      <rPr>
        <sz val="10"/>
        <color indexed="8"/>
        <rFont val="Arial Narrow"/>
        <family val="2"/>
      </rPr>
      <t>: INE - Inquérito aos Espectáculos ao Vivo, 2017</t>
    </r>
  </si>
  <si>
    <t>Sessões de espectáculos ao vivo (N.º); Anual</t>
  </si>
  <si>
    <t>Sessões de teatro (N.º); Anual</t>
  </si>
  <si>
    <t>Sessões de concertos de música (N.º); Anual</t>
  </si>
  <si>
    <t>Sessões de dança (N.º); Anual</t>
  </si>
  <si>
    <t>Espectadores de espetáculos ao vivo (N.º); Anual</t>
  </si>
  <si>
    <t>Espectadores de teatro (N.º); Anual</t>
  </si>
  <si>
    <t>Espectadores de concertos de música (N.º); Anual</t>
  </si>
  <si>
    <t>Espectadores de dança (N.º); Anual</t>
  </si>
  <si>
    <t>Receitas de espectáculos ao vivo (€); Anual</t>
  </si>
  <si>
    <t>Receitas de teatro (€); Anual</t>
  </si>
  <si>
    <t>Receitas de concertos de música (€); Anual</t>
  </si>
  <si>
    <t>Receitas de dança (€); Anual</t>
  </si>
  <si>
    <t>QUADRO 9.1.5</t>
  </si>
  <si>
    <t>Espectáculos ao Vivo – Sessões, bilhetes vendidos e oferecidos, espectadores, receitas e preço
médio em sessões diurnas, por região (NUTS I) e modalidades</t>
  </si>
  <si>
    <t>Âmbito Geográfico e Modalidades</t>
  </si>
  <si>
    <t>Espectadores de espectáculos ao vivo (N.º); Anual</t>
  </si>
  <si>
    <t>QUADRO 9.1.6</t>
  </si>
  <si>
    <t xml:space="preserve"> Espectáculos ao Vivo – Sessões, bilhetes vendidos e oferecidos, espectadores, receitas e preço
médio em sessões noturnas, por região (NUTS I) e modalidades</t>
  </si>
  <si>
    <t>Espetadores/as de sessões noturnas</t>
  </si>
  <si>
    <r>
      <t>Fonte</t>
    </r>
    <r>
      <rPr>
        <sz val="10"/>
        <color indexed="8"/>
        <rFont val="Arial Narrow"/>
        <family val="2"/>
      </rPr>
      <t>: INE - Inquérito aos Espectáculos ao Vivo 2017</t>
    </r>
  </si>
  <si>
    <t xml:space="preserve">QUADRO 9.2.1 </t>
  </si>
  <si>
    <t xml:space="preserve">Recintos de espetáculos, salas e/ou espaçose número de lugares, por região (NUTS II), 2011 - 2017 </t>
  </si>
  <si>
    <t>Unidade: Nº.</t>
  </si>
  <si>
    <t>Recintos de espetáculos</t>
  </si>
  <si>
    <t>Salas e/ou espaços</t>
  </si>
  <si>
    <t>Lugares</t>
  </si>
  <si>
    <t>Sentados</t>
  </si>
  <si>
    <t xml:space="preserve">      Área Metropolitana de  Lisboa </t>
  </si>
  <si>
    <r>
      <t>Fonte</t>
    </r>
    <r>
      <rPr>
        <sz val="8"/>
        <color indexed="8"/>
        <rFont val="Arial Narrow"/>
        <family val="2"/>
      </rPr>
      <t>: INE - Inquérito aos Recintos de Espetáculos, 2017</t>
    </r>
  </si>
  <si>
    <t>Recintos de espetáculos (N.º) por Localização geográfica (NUTS - 2013); Bienal</t>
  </si>
  <si>
    <t>Salas/ espaços dos recintos de espetáculos (N.º) por Localização geográfica (NUTS - 2013); Bienal</t>
  </si>
  <si>
    <t>Lotação dos recintos de espetáculos (N.º) por Localização geográfica (NUTS - 2013); Bienal</t>
  </si>
  <si>
    <t>Lugares sentados dos recintos de espetáculos (N.º) por Localização geográfica (NUTS - 2013); Bienal</t>
  </si>
  <si>
    <t xml:space="preserve">QUADRO 9.2.2 </t>
  </si>
  <si>
    <t xml:space="preserve">Recintos de espetáculos segundo o número de salas e/ou espaços, por região (NUTS II)  </t>
  </si>
  <si>
    <t>Com uma sala ou espaço</t>
  </si>
  <si>
    <t>Com duas salas ou espaços</t>
  </si>
  <si>
    <t>Com três ou mais salas ou espaços</t>
  </si>
  <si>
    <r>
      <t>Fonte</t>
    </r>
    <r>
      <rPr>
        <sz val="8"/>
        <color indexed="8"/>
        <rFont val="Arial Narrow"/>
        <family val="2"/>
      </rPr>
      <t>: INE - Inquérito aos Recintos de Espectáculos, 2017</t>
    </r>
  </si>
  <si>
    <t>QUADRO 9.2.3</t>
  </si>
  <si>
    <t xml:space="preserve">Recintos de espetáculos, salas e/ou espaços, segundo o tipo, por região (NUTS II) </t>
  </si>
  <si>
    <t>Tipo de sala ou espaço</t>
  </si>
  <si>
    <t>Sala polivalente</t>
  </si>
  <si>
    <t>Sala multiusos</t>
  </si>
  <si>
    <t>Auditório</t>
  </si>
  <si>
    <t>Cineteatro</t>
  </si>
  <si>
    <t>Coliseu</t>
  </si>
  <si>
    <t>Outro tipo</t>
  </si>
  <si>
    <t>Salas/ espaços dos recintos de espetáculos (N.º) por Localização geográfica (NUTS - 2013) e Tipo de sala/espaço; Bienal</t>
  </si>
  <si>
    <t>QUADRO 9.2.4</t>
  </si>
  <si>
    <t xml:space="preserve">Salas e/ou espaços, lugares e dimensão média total da sala e/ou espaço, por tipo </t>
  </si>
  <si>
    <t>Unidade: nº.</t>
  </si>
  <si>
    <t>Salas ou espaços</t>
  </si>
  <si>
    <t>Dimensão média total da sala e/ou espaço</t>
  </si>
  <si>
    <t xml:space="preserve">       Auditório</t>
  </si>
  <si>
    <t xml:space="preserve">       Teatro</t>
  </si>
  <si>
    <t xml:space="preserve">       Cineteatro</t>
  </si>
  <si>
    <t xml:space="preserve">       Coliseu</t>
  </si>
  <si>
    <t xml:space="preserve">       Sala polivalente</t>
  </si>
  <si>
    <t xml:space="preserve">       Sala multiusos</t>
  </si>
  <si>
    <t xml:space="preserve">       Outro Tipo</t>
  </si>
  <si>
    <t>Lotação dos recintos de espetáculos (N.º) por Tipo de sala/espaço; Bienal</t>
  </si>
  <si>
    <t>Lugares sentados dos recintos de espetáculos (N.º) por Tipo de sala/espaço; Bienal</t>
  </si>
  <si>
    <t>QUADRO 9.2.5</t>
  </si>
  <si>
    <t xml:space="preserve">Recintos de espetáculos segundo o tipo de instalações e pessoal ao serviço, por região (NUTS II) </t>
  </si>
  <si>
    <t>Tipo de instalações dos recintos</t>
  </si>
  <si>
    <t>Fixo</t>
  </si>
  <si>
    <t>Improvisado</t>
  </si>
  <si>
    <t>Pessoal ao serviço (N.º) nos recintos de espetáculos por Localização geográfica (NUTS - 2013); Bienal</t>
  </si>
  <si>
    <t>Recintos de espetáculos (N.º) por Localização geográfica (NUTS - 2013) e Tipo de instalação; Bienal</t>
  </si>
  <si>
    <t>QUADRO 10.1.1  -  Número de estações licenciadas, segundo o tipo de serviço de radiocomunicações, por região (NUTS III)</t>
  </si>
  <si>
    <t>QUADRO 10.1.2  - Número de estações licenciadas, segundo o tipo de emissão, por região (NUTS II)</t>
  </si>
  <si>
    <t>QUADRO 10.2.1 -  Evolução do número de alojamentos cablados, por região (NUTS II)I)</t>
  </si>
  <si>
    <t>QUADRO 10.2.2  - Evolução do número de assinantes por cabo, por região (NUTS II)</t>
  </si>
  <si>
    <t>QUADRO 10.2.3  - Evolução do número de assinantes por Fiber To Home (FTTH), por região (NUTS II)</t>
  </si>
  <si>
    <t>QUADRO 10.2.4 - Evolução do número de assinantes por xDSL-IP e FWA, Por região (NUTS II)</t>
  </si>
  <si>
    <t>QUADRO 10.2.5 - Evolução do número de assinantes de televisão por DTH (Direct to Home), por região (NUTS II)</t>
  </si>
  <si>
    <t xml:space="preserve">QUADRO 10.1.1 </t>
  </si>
  <si>
    <t xml:space="preserve"> Número de estações licenciadas, segundo o tipo de serviço de radiocomunicações, por região (NUTS III)</t>
  </si>
  <si>
    <t>Serviços</t>
  </si>
  <si>
    <t>Móveis</t>
  </si>
  <si>
    <t>Radiodifusão</t>
  </si>
  <si>
    <t xml:space="preserve">      Continente</t>
  </si>
  <si>
    <t xml:space="preserve">        Norte</t>
  </si>
  <si>
    <t>X</t>
  </si>
  <si>
    <t xml:space="preserve">             Alto Minho</t>
  </si>
  <si>
    <t xml:space="preserve">             Cávado</t>
  </si>
  <si>
    <t xml:space="preserve">             Ave</t>
  </si>
  <si>
    <t xml:space="preserve">             Área Metropolitana do Porto</t>
  </si>
  <si>
    <t xml:space="preserve">             Alto Tâmega</t>
  </si>
  <si>
    <t xml:space="preserve">             Tâmega e Sousa</t>
  </si>
  <si>
    <t xml:space="preserve">             Douro</t>
  </si>
  <si>
    <t xml:space="preserve">             Terras de Trás-os-Montes</t>
  </si>
  <si>
    <t xml:space="preserve">        Centro</t>
  </si>
  <si>
    <t xml:space="preserve">             Oeste</t>
  </si>
  <si>
    <t xml:space="preserve">             Região de Aveiro</t>
  </si>
  <si>
    <t xml:space="preserve">             Região de Coimbra</t>
  </si>
  <si>
    <t xml:space="preserve">             Região de Leiria</t>
  </si>
  <si>
    <t xml:space="preserve">             Viseu Dão-Lafões</t>
  </si>
  <si>
    <t xml:space="preserve">             Beira Baixa</t>
  </si>
  <si>
    <t xml:space="preserve">             Médio Tejo</t>
  </si>
  <si>
    <t xml:space="preserve">             Beiras e Serra da Estrela</t>
  </si>
  <si>
    <t xml:space="preserve">        Área Metropolitana de Lisboa </t>
  </si>
  <si>
    <t xml:space="preserve">             Alentejo Litoral</t>
  </si>
  <si>
    <t xml:space="preserve">             Baixo Alentejo</t>
  </si>
  <si>
    <t xml:space="preserve">             Lezíria do Tejo</t>
  </si>
  <si>
    <t xml:space="preserve">             Alto Alentejo</t>
  </si>
  <si>
    <t xml:space="preserve">             Alentejo Central</t>
  </si>
  <si>
    <t xml:space="preserve">        Algarve</t>
  </si>
  <si>
    <t xml:space="preserve">      Região Autónoma dos Açores</t>
  </si>
  <si>
    <t xml:space="preserve">      Região Autónoma da Madeira</t>
  </si>
  <si>
    <t>(1) Os valores associados ao Serviço de Amador referem-se a estações que operam ao abrigo de um Certificado de Amador Nacional (CAN) ativo ou de uma Licença de Estação de Uso Comum (LEUC). Só estão disponíveis os valores por área geográfica Continente, Região Autónoma dos Açores e  Região Autónoma da Madeira.</t>
  </si>
  <si>
    <r>
      <t>Fonte:</t>
    </r>
    <r>
      <rPr>
        <sz val="8"/>
        <color indexed="8"/>
        <rFont val="Arial Narrow"/>
        <family val="2"/>
      </rPr>
      <t xml:space="preserve"> ANACOM - Autoridade Nacional de Comunicações</t>
    </r>
  </si>
  <si>
    <t xml:space="preserve">QUADRO 10.1.2 </t>
  </si>
  <si>
    <t>Número de estações licenciadas, segundo o tipo de emissão, por região (NUTS II)</t>
  </si>
  <si>
    <t>Radiodifusão Sonora</t>
  </si>
  <si>
    <t>Radiodifusão Visual</t>
  </si>
  <si>
    <t>Onda Média</t>
  </si>
  <si>
    <t>Onda Curta</t>
  </si>
  <si>
    <t>FM</t>
  </si>
  <si>
    <t>Digital TDT</t>
  </si>
  <si>
    <t>TOTAL</t>
  </si>
  <si>
    <t>RDS</t>
  </si>
  <si>
    <t>Emissores</t>
  </si>
  <si>
    <t xml:space="preserve">            Norte</t>
  </si>
  <si>
    <t xml:space="preserve">            Centro</t>
  </si>
  <si>
    <t xml:space="preserve">            Área Metropolitana de Lisboa </t>
  </si>
  <si>
    <t xml:space="preserve">            Alentejo</t>
  </si>
  <si>
    <t xml:space="preserve">            Algarve</t>
  </si>
  <si>
    <r>
      <t>Fonte:</t>
    </r>
    <r>
      <rPr>
        <sz val="8"/>
        <color indexed="8"/>
        <rFont val="Arial Narrow"/>
        <family val="2"/>
      </rPr>
      <t xml:space="preserve"> ANACOM - Autoridade Nacional de Comunicações   </t>
    </r>
  </si>
  <si>
    <t>QUADRO 10.2.1</t>
  </si>
  <si>
    <t xml:space="preserve"> Evolução do número de alojamentos cablados, por região (NUTS II)I)</t>
  </si>
  <si>
    <t>Unidade: Milhares</t>
  </si>
  <si>
    <t>Evolução do número de alojamentos cablados</t>
  </si>
  <si>
    <t xml:space="preserve">            Alentejo </t>
  </si>
  <si>
    <t xml:space="preserve">            Algarve </t>
  </si>
  <si>
    <t xml:space="preserve">      Região Autónoma dos Açores </t>
  </si>
  <si>
    <t xml:space="preserve">      Região Autónoma da Madeira </t>
  </si>
  <si>
    <r>
      <rPr>
        <b/>
        <sz val="8"/>
        <rFont val="Arial Narrow"/>
        <family val="2"/>
      </rPr>
      <t>Nota</t>
    </r>
    <r>
      <rPr>
        <sz val="8"/>
        <rFont val="Arial Narrow"/>
        <family val="2"/>
      </rPr>
      <t xml:space="preserve">: A oferta do serviço por mais do que um operador na mesma região implica a possibilidade de múltipla cablagem de um mesmo alojamento. Isto significa que na soma dos alojamentos cablados por todos os operadores, onde estão agregados os valores reportados por cada um deles, pode existir dupla contagem. </t>
    </r>
  </si>
  <si>
    <t xml:space="preserve">QUADRO 10.2.2 </t>
  </si>
  <si>
    <t>Evolução do número de assinantes por cabo, por região (NUTS II)</t>
  </si>
  <si>
    <t>Evolução do número de assinantes por cabo</t>
  </si>
  <si>
    <r>
      <rPr>
        <b/>
        <sz val="8"/>
        <color indexed="8"/>
        <rFont val="Arial Narrow"/>
        <family val="2"/>
      </rPr>
      <t>Nota</t>
    </r>
    <r>
      <rPr>
        <sz val="8"/>
        <color indexed="8"/>
        <rFont val="Arial Narrow"/>
        <family val="2"/>
      </rPr>
      <t>: 
O número de assinantes da Região Autónoma dos Açores, não engloba os serviços prestados ao abrigo do protocolo celebrado entre o Governo da República, o Governo Regional dos Açores, o ICP-ANACOM e um operador de redes de distribuição de televisão.</t>
    </r>
  </si>
  <si>
    <t>O número de assinantes da Região Autónoma da Madeira não engloba os serviços prestados ao abrigo do protocolo celebrado entre o Governo da República, o Governo Regional da Madeira, o ICP-ANACOM e um operador de redes de distribuição de televisão.</t>
  </si>
  <si>
    <t xml:space="preserve">QUADRO 10.2.3 </t>
  </si>
  <si>
    <t>Evolução do número de assinantes por Fiber To Home (FTTH), por região (NUTS II)</t>
  </si>
  <si>
    <t>Evolução do número de assinantes</t>
  </si>
  <si>
    <t>QUADRO 10.2.4</t>
  </si>
  <si>
    <t>Evolução do número de assinantes por xDSL-IP e FWA, Por região (NUTS II)</t>
  </si>
  <si>
    <r>
      <rPr>
        <b/>
        <sz val="8"/>
        <rFont val="Arial Narrow"/>
        <family val="2"/>
      </rPr>
      <t>Nota</t>
    </r>
    <r>
      <rPr>
        <sz val="8"/>
        <rFont val="Arial Narrow"/>
        <family val="2"/>
      </rPr>
      <t>: xDSL-IP - Digital Subscriber Line - Internet Protocol; FWA -  Fixed Wireless Acess</t>
    </r>
  </si>
  <si>
    <t>QUADRO 10.2.5</t>
  </si>
  <si>
    <t>Evolução do número de assinantes de televisão por DTH (Direct to Home), por região (NUTS II)</t>
  </si>
  <si>
    <t>QUADRO 11.1.1 - A - Despesas da Administração Central, por subsector institucional, segundo o tipo de despesa,(1) 2017-2016</t>
  </si>
  <si>
    <t>QUADRO 11.1.1 - B - Despesas da Administração Central, por subsector institucional, segundo o tipo de despesa,(1) 2015</t>
  </si>
  <si>
    <t>QUADRO 11.2.1 - Despesas das Câmaras Municipais nas atividades culturais e criativas, por região (NUTS II), 
segundo o tipo de despesa, 2015</t>
  </si>
  <si>
    <t>QUADRO 11.2.2 - Síntese das despesas das Câmaras Municipais, segundo o tipo de despesa, por domínios das atividades culturais e criativas</t>
  </si>
  <si>
    <t>QUADRO 11.2.3 -  Património Cultural - despesas segundo o tipo, por subdomínios e região (NUTS II)</t>
  </si>
  <si>
    <t>QUADRO 11.2.3 -  Património Cultural - despesas segundo o tipo, por subdomínios e região (NUTS II)   (continuação)</t>
  </si>
  <si>
    <t>QUADRO 11.2.4 - Bibliotecas e Arquivos - despesas segundo o tipo, por subdomínios e região (NUTS II)</t>
  </si>
  <si>
    <t>QUADRO 11.2.5 - Livros e Publicações - despesas segundo o tipo, por subdomínios e região (NUTS II)</t>
  </si>
  <si>
    <t>QUADRO 11.2.6 - Artes Visuais - despesas segundo o tipo, por subdomínios e região (NUTS II)</t>
  </si>
  <si>
    <t>QUADRO 11.2.6 - Artes Visuais - despesas segundo o tipo, por subdomínios e região (NUTS II) - (continuação)</t>
  </si>
  <si>
    <t xml:space="preserve">QUADRO 11.2.7 - Artes do Espetáculo - despesas segundo o tipo, por subdomínios e região (NUTS II) </t>
  </si>
  <si>
    <t>QUADRO 11.2.7 - Artes do Espetáculo - despesas segundo o tipo, por subdomínios e região (NUTS II)  - (continuação)</t>
  </si>
  <si>
    <t>QUADRO 11.2.8 - Audiovisual e Multimédia - despesas segundo o tipo, por subdomínios e região (NUTS II)</t>
  </si>
  <si>
    <t>QUADRO 11.2.8 - Audiovisual e Multimédia - despesas segundo o tipo, por subdomínios e região (NUTS II)- ( continuação)</t>
  </si>
  <si>
    <t>QUADRO 11.2.9 - Arquitetura - despesas segundo o tipo, por subdomínios e região (NUTS II)</t>
  </si>
  <si>
    <t>QUADRO 11.2.10 - Publicidade - despesas segundo o tipo, por subdomínios e região (NUTS II)</t>
  </si>
  <si>
    <t>QUADRO 11.2.11 -  Artesanato - despesas segundo o tipo, por subdomínios e região (NUTS II)</t>
  </si>
  <si>
    <t>QUADRO 11.2.12 -  Atividades interdisciplinares - despesas segundo o tipo, por subdomínios e região (NUTS II)</t>
  </si>
  <si>
    <r>
      <t>Fonte</t>
    </r>
    <r>
      <rPr>
        <sz val="8"/>
        <color indexed="8"/>
        <rFont val="Arial Narrow"/>
        <family val="2"/>
      </rPr>
      <t>: INE - Contas Nacionais</t>
    </r>
  </si>
  <si>
    <t>Os dados dos Serviços e Fundos Autónomos (SFA) não incluem os SFA localizados nas Regiões Autónomas.</t>
  </si>
  <si>
    <r>
      <rPr>
        <b/>
        <sz val="8"/>
        <rFont val="Arial Narrow"/>
        <family val="2"/>
      </rPr>
      <t>Nota</t>
    </r>
    <r>
      <rPr>
        <sz val="8"/>
        <rFont val="Arial Narrow"/>
        <family val="2"/>
      </rPr>
      <t xml:space="preserve">: Os dados do Estado incluem os Serviços Centrais do Estado localizados nas Regiões Autónomas. </t>
    </r>
  </si>
  <si>
    <t>(3)  Os dados do ano de 2017 são provisórios. À data da divulgação destes dados, não é possível discriminar os valores da Administração Central pelos subsetores para o ano referido.</t>
  </si>
  <si>
    <t>(2)  Incluí os dados das Entidades Públicas Empresariais não mercantis.</t>
  </si>
  <si>
    <t>(1)  Não inclui os ativos e passivos financeiros.</t>
  </si>
  <si>
    <t xml:space="preserve">                  das quais em serviços culturais: </t>
  </si>
  <si>
    <t xml:space="preserve">         Serviços recreativos, culturais e religiosos</t>
  </si>
  <si>
    <t xml:space="preserve">      Despesas de capital</t>
  </si>
  <si>
    <t xml:space="preserve">         Outras despesas</t>
  </si>
  <si>
    <t xml:space="preserve">           Remunerações dos serviços recreativos, culturais e religiosos</t>
  </si>
  <si>
    <t xml:space="preserve">         Total de remunerações</t>
  </si>
  <si>
    <t xml:space="preserve">      Despesas correntes</t>
  </si>
  <si>
    <t xml:space="preserve">                  dos quais em serviços culturais: </t>
  </si>
  <si>
    <t xml:space="preserve">      Serviços recreativos, culturais e religiosos</t>
  </si>
  <si>
    <t xml:space="preserve">      Total de despesas correntes e de capital</t>
  </si>
  <si>
    <t xml:space="preserve"> Instituições sem fim lucrativo </t>
  </si>
  <si>
    <t>Estado (CGE)</t>
  </si>
  <si>
    <t xml:space="preserve">       Tipo de despesa</t>
  </si>
  <si>
    <t>Administração Central</t>
  </si>
  <si>
    <t xml:space="preserve">                                               Sector institucional</t>
  </si>
  <si>
    <r>
      <t>Unidade: 10</t>
    </r>
    <r>
      <rPr>
        <vertAlign val="superscript"/>
        <sz val="8"/>
        <color indexed="8"/>
        <rFont val="Arial Narrow"/>
        <family val="2"/>
      </rPr>
      <t>3</t>
    </r>
    <r>
      <rPr>
        <sz val="8"/>
        <color indexed="8"/>
        <rFont val="Arial Narrow"/>
        <family val="2"/>
      </rPr>
      <t xml:space="preserve"> Euros</t>
    </r>
  </si>
  <si>
    <t>QUADRO 11.1.1 - A</t>
  </si>
  <si>
    <t xml:space="preserve">      Tipo de despesa</t>
  </si>
  <si>
    <t xml:space="preserve">                              Sector institucional</t>
  </si>
  <si>
    <t>QUADRO 11.1.1 - B</t>
  </si>
  <si>
    <t>Despesas em atividades culturais e criativas (€) dos municípios por Localização geográfica (NUTS - 2013) e Tipo de despesa; Anual</t>
  </si>
  <si>
    <r>
      <t>Fonte</t>
    </r>
    <r>
      <rPr>
        <sz val="8"/>
        <color indexed="8"/>
        <rFont val="Arial"/>
        <family val="2"/>
      </rPr>
      <t>: INE - Inquérito ao Financiamento das Atividades Culturais, Criativas e Desportivas pelas Câmaras Municipais, 2017</t>
    </r>
  </si>
  <si>
    <r>
      <rPr>
        <b/>
        <sz val="8"/>
        <color indexed="8"/>
        <rFont val="Arial"/>
        <family val="2"/>
      </rPr>
      <t>Nota</t>
    </r>
    <r>
      <rPr>
        <sz val="8"/>
        <color indexed="8"/>
        <rFont val="Arial"/>
        <family val="2"/>
      </rPr>
      <t>: Por razões de arredondamento a milhares de euros, os totais podem não ser iguais às somas dos parciais.</t>
    </r>
  </si>
  <si>
    <t>Em atividades culturais e criativas</t>
  </si>
  <si>
    <t>Outras Despesas</t>
  </si>
  <si>
    <t>Despesas de Capital</t>
  </si>
  <si>
    <t>Despesas Correntes</t>
  </si>
  <si>
    <t xml:space="preserve"> Tipo de despesa</t>
  </si>
  <si>
    <t xml:space="preserve">              Unidade: 1000 euros</t>
  </si>
  <si>
    <t>Despesas das Câmaras Municipais nas atividades culturais e criativas, por região (NUTS II), 
segundo o tipo de despesa (continuação)</t>
  </si>
  <si>
    <t>QUADRO 11.2.1</t>
  </si>
  <si>
    <t>Despesas com pessoal</t>
  </si>
  <si>
    <t>Despesas Totais</t>
  </si>
  <si>
    <t>Despesas das Câmaras Municipais nas atividades culturais e criativas, por região (NUTS II), 
segundo o tipo de despesa, 2015</t>
  </si>
  <si>
    <t>Despesas em artesanato (€) dos municípios por Localização geográfica (NUTS - 2013), Tipo de despesa e Domínio cultural (artesanato); Anual</t>
  </si>
  <si>
    <t>Despesas em publicidade (€) dos municípios por Localização geográfica (NUTS - 2013), Tipo de despesa e Domínio cultural (publicidade); Anual</t>
  </si>
  <si>
    <t>Despesas em atividades interdisciplinares (€) dos municípios por Localização geográfica (NUTS - 2013), Tipo de despesa e Domínio cultural (atividades interdisciplinares); Anual</t>
  </si>
  <si>
    <t>Despesas em arquitetura (€) dos municípios por Localização geográfica (NUTS - 2013), Tipo de despesa e Domínio cultural (arquitetura); Anual</t>
  </si>
  <si>
    <t>Despesas em audiovisual e multimédia (€) dos municípios por Localização geográfica (NUTS - 2013), Tipo de despesa e Domínio cultural (audiovisual e multimédia); Anu</t>
  </si>
  <si>
    <t>Despesas em artes do espetáculo (€) dos municípios por Localização geográfica (NUTS - 2013), Tipo de despesa e Domínio cultural (artes de espetáculo); Anual</t>
  </si>
  <si>
    <t>Despesas em artes visuais (€) dos municípios por Localização geográfica (NUTS - 2013), Tipo de despesa e Domínio cultural (artes visuais); Anu</t>
  </si>
  <si>
    <t>Despesas em livros e publicações periódicas (€) dos municípios por Localização geográfica (NUTS - 2013), Tipo de despesa e Domínio cultural (livros e publicações); Anual</t>
  </si>
  <si>
    <t>Despesas em bibliotecas e arquivos (€) dos municípios por Localização geográfica (NUTS - 2013), Tipo de despesa e Domínio cultural (bibliotecas e arquivos); Anual</t>
  </si>
  <si>
    <t>Despesas em património cultural (€) dos municípios por Localização geográfica (NUTS - 2013), Tipo de despesa e Domínio cultural (património); Anual</t>
  </si>
  <si>
    <r>
      <t>Fonte</t>
    </r>
    <r>
      <rPr>
        <sz val="8"/>
        <color indexed="8"/>
        <rFont val="Arial Narrow"/>
        <family val="2"/>
      </rPr>
      <t>: INE - Inquérito ao Financiamento das Atividades Culturais, Criativas e Desportivas pelas Câmaras Municipais, 2017</t>
    </r>
  </si>
  <si>
    <t xml:space="preserve">  Atividades interdisciplinares</t>
  </si>
  <si>
    <t xml:space="preserve">  Artesanato</t>
  </si>
  <si>
    <t xml:space="preserve">  Publicidade </t>
  </si>
  <si>
    <t xml:space="preserve">  Arquitetura</t>
  </si>
  <si>
    <t xml:space="preserve">  Audiovisual e multimédia</t>
  </si>
  <si>
    <t xml:space="preserve">  Artes do espetáculo</t>
  </si>
  <si>
    <t xml:space="preserve">  Artes visuais</t>
  </si>
  <si>
    <t xml:space="preserve">  Livros e publicações </t>
  </si>
  <si>
    <t xml:space="preserve">  Bibliotecas e arquivos</t>
  </si>
  <si>
    <t xml:space="preserve">  Património cultural</t>
  </si>
  <si>
    <t>Domínios</t>
  </si>
  <si>
    <t>Outras despesas</t>
  </si>
  <si>
    <t>Aquisição de bens e serviços</t>
  </si>
  <si>
    <t>Despesas de capital</t>
  </si>
  <si>
    <t>Despesas correntes</t>
  </si>
  <si>
    <t>Tipo de despesa</t>
  </si>
  <si>
    <t>Unidade: 1000 euros</t>
  </si>
  <si>
    <t>Síntese das despesas das Câmaras Municipais, segundo o tipo de despesa, por domínios das atividades culturais e criativas</t>
  </si>
  <si>
    <t>QUADRO 11.2.2</t>
  </si>
  <si>
    <t xml:space="preserve">  Outras atividades não especificadas</t>
  </si>
  <si>
    <t xml:space="preserve">  Património imaterial</t>
  </si>
  <si>
    <t xml:space="preserve">  Sítios arqueológicos</t>
  </si>
  <si>
    <t xml:space="preserve">  Monumentos, centros históricos, sítios protegidos</t>
  </si>
  <si>
    <t xml:space="preserve">  Museus</t>
  </si>
  <si>
    <t>Área Metropolitana de Lisboa</t>
  </si>
  <si>
    <t>Centro</t>
  </si>
  <si>
    <t>Norte</t>
  </si>
  <si>
    <t xml:space="preserve">Âmbito geográfico </t>
  </si>
  <si>
    <t xml:space="preserve"> Património Cultural - despesas segundo o tipo, por subdomínios e região (NUTS II)</t>
  </si>
  <si>
    <t>QUADRO 11.2.3</t>
  </si>
  <si>
    <t xml:space="preserve">Região Autónoma da Madeira </t>
  </si>
  <si>
    <t xml:space="preserve">Região Autónoma dos Açores </t>
  </si>
  <si>
    <t>Algarve</t>
  </si>
  <si>
    <t>Alentejo</t>
  </si>
  <si>
    <t xml:space="preserve"> Património Cultural - despesas segundo o tipo, por subdomínios e região (NUTS II)   (continuação)</t>
  </si>
  <si>
    <t xml:space="preserve">  Arquivos</t>
  </si>
  <si>
    <t xml:space="preserve">  Bibliotecas</t>
  </si>
  <si>
    <t>Bibliotecas e Arquivos - despesas segundo o tipo, por subdomínios e região (NUTS II)</t>
  </si>
  <si>
    <t>QUADRO 11.2.4</t>
  </si>
  <si>
    <r>
      <t>Fonte</t>
    </r>
    <r>
      <rPr>
        <sz val="8"/>
        <color indexed="8"/>
        <rFont val="Arial Narrow"/>
        <family val="2"/>
      </rPr>
      <t>: INE - Inquérito ao Financiamento  das Atividades Culturais, Criativas e Desportivas pelas Câmaras Municipais, 2017</t>
    </r>
  </si>
  <si>
    <t>Outras atividades não especificadas</t>
  </si>
  <si>
    <t xml:space="preserve">Jornais, revistas e outras publicações periódicas </t>
  </si>
  <si>
    <t xml:space="preserve">Livros </t>
  </si>
  <si>
    <t>Livros e Publicações - despesas segundo o tipo, por subdomínios e região (NUTS II)</t>
  </si>
  <si>
    <t>QUADRO 11.2.5</t>
  </si>
  <si>
    <t xml:space="preserve">  Design</t>
  </si>
  <si>
    <t xml:space="preserve">  Fotografia</t>
  </si>
  <si>
    <t xml:space="preserve">  Artes plásticas (pintura, escultura, outras)</t>
  </si>
  <si>
    <t>Artes Visuais - despesas segundo o tipo, por subdomínios e região (NUTS II)</t>
  </si>
  <si>
    <t>QUADRO 11.2.6</t>
  </si>
  <si>
    <t>Despesas em artes visuais (€) dos municípios por Localização geográfica (NUTS - 2013), Tipo de despesa e Domínio cultural (artes visuais); Anual</t>
  </si>
  <si>
    <r>
      <t>Fonte</t>
    </r>
    <r>
      <rPr>
        <sz val="8"/>
        <color indexed="8"/>
        <rFont val="Arial Narrow"/>
        <family val="2"/>
      </rPr>
      <t>: INE - Inquérito ao Financiamento das Atividades Culturais, Criativas e Desportivas pelas Câmaras Municipais 2017</t>
    </r>
  </si>
  <si>
    <t xml:space="preserve">  Recintos de espetáculos (construção e manutenção)</t>
  </si>
  <si>
    <t xml:space="preserve">  Ensino das artes do espetáculo</t>
  </si>
  <si>
    <t xml:space="preserve">  Multidisciplinares</t>
  </si>
  <si>
    <t xml:space="preserve">  Teatro</t>
  </si>
  <si>
    <t xml:space="preserve">  Dança</t>
  </si>
  <si>
    <t xml:space="preserve">  Música </t>
  </si>
  <si>
    <t xml:space="preserve">Artes do Espetáculo - despesas segundo o tipo, por subdomínios e região (NUTS II) </t>
  </si>
  <si>
    <t>QUADRO 11.2.7</t>
  </si>
  <si>
    <t>Artes do Espetáculo - despesas segundo o tipo, por subdomínios e região (NUTS II)  - (continuação)</t>
  </si>
  <si>
    <t xml:space="preserve">  Serviços de multimédia</t>
  </si>
  <si>
    <t xml:space="preserve">  Rádio e televisão</t>
  </si>
  <si>
    <t xml:space="preserve">  Cinema </t>
  </si>
  <si>
    <t>Audiovisual e Multimédia - despesas segundo o tipo, por subdomínios e região (NUTS II)</t>
  </si>
  <si>
    <t>QUADRO 11.2.8</t>
  </si>
  <si>
    <t>Despesas em audiovisual e multimédia (€) dos municípios por Localização geográfica (NUTS - 2013), Tipo de despesa e Domínio cultural (audiovisual e multimédia); Anual</t>
  </si>
  <si>
    <t>Audiovisual e Multimédia - despesas segundo o tipo, por subdomínios e região (NUTS II)- ( continuação)</t>
  </si>
  <si>
    <t xml:space="preserve">  Arquitetura (estudos e consultoria)</t>
  </si>
  <si>
    <t>Arquitetura - despesas segundo o tipo, por subdomínios e região (NUTS II)</t>
  </si>
  <si>
    <t>QUADRO 11.2.9</t>
  </si>
  <si>
    <t xml:space="preserve">  Publicidade (estudos e consultoria)</t>
  </si>
  <si>
    <t>Publicidade - despesas segundo o tipo, por subdomínios e região (NUTS II)</t>
  </si>
  <si>
    <t>QUADRO 11.2.10</t>
  </si>
  <si>
    <t xml:space="preserve"> Artesanato - despesas segundo o tipo, por subdomínios e região (NUTS II)</t>
  </si>
  <si>
    <t>QUADRO 11.2.11</t>
  </si>
  <si>
    <t xml:space="preserve">  Administração geral</t>
  </si>
  <si>
    <t xml:space="preserve">  Apoio a entidades culturais e criativas </t>
  </si>
  <si>
    <t xml:space="preserve"> Atividades interdisciplinares - despesas segundo o tipo, por subdomínios e região (NUTS II)</t>
  </si>
  <si>
    <t>QUADRO 11.2.12</t>
  </si>
  <si>
    <t>ÍNDICE</t>
  </si>
  <si>
    <t>Prestações de serviços</t>
  </si>
  <si>
    <r>
      <t xml:space="preserve"> Comércio internacional de antiguidades</t>
    </r>
    <r>
      <rPr>
        <b/>
        <vertAlign val="superscript"/>
        <sz val="8"/>
        <color theme="0"/>
        <rFont val="Arial Narrow"/>
        <family val="2"/>
      </rPr>
      <t xml:space="preserve"> (1)</t>
    </r>
    <r>
      <rPr>
        <b/>
        <sz val="8"/>
        <color theme="0"/>
        <rFont val="Arial Narrow"/>
        <family val="2"/>
      </rPr>
      <t>, por países</t>
    </r>
  </si>
  <si>
    <r>
      <t xml:space="preserve">Atividades orientadas para os visitantes </t>
    </r>
    <r>
      <rPr>
        <b/>
        <vertAlign val="superscript"/>
        <sz val="8"/>
        <color theme="0"/>
        <rFont val="Arial Narrow"/>
        <family val="2"/>
      </rPr>
      <t>(1)</t>
    </r>
  </si>
  <si>
    <r>
      <t xml:space="preserve">Bens imóveis classificados </t>
    </r>
    <r>
      <rPr>
        <b/>
        <vertAlign val="superscript"/>
        <sz val="8"/>
        <color theme="0"/>
        <rFont val="Arial Narrow"/>
        <family val="2"/>
      </rPr>
      <t>(1 )</t>
    </r>
    <r>
      <rPr>
        <b/>
        <sz val="8"/>
        <color theme="0"/>
        <rFont val="Arial Narrow"/>
        <family val="2"/>
      </rPr>
      <t>, segundo a categoria de proteção, por região (NUTS III)</t>
    </r>
  </si>
  <si>
    <r>
      <t xml:space="preserve">Cinema </t>
    </r>
    <r>
      <rPr>
        <b/>
        <vertAlign val="superscript"/>
        <sz val="8"/>
        <color theme="0"/>
        <rFont val="Arial Narrow"/>
        <family val="2"/>
      </rPr>
      <t>(1)</t>
    </r>
    <r>
      <rPr>
        <b/>
        <sz val="8"/>
        <color theme="0"/>
        <rFont val="Arial Narrow"/>
        <family val="2"/>
      </rPr>
      <t xml:space="preserve"> – Recintos, écrans, lotação, sessões, espectadores e receitas por região (NUTS II), 2011 - 2017</t>
    </r>
  </si>
  <si>
    <r>
      <t xml:space="preserve">Cinema </t>
    </r>
    <r>
      <rPr>
        <b/>
        <vertAlign val="superscript"/>
        <sz val="8"/>
        <color theme="0"/>
        <rFont val="Arial Narrow"/>
        <family val="2"/>
      </rPr>
      <t>(1)</t>
    </r>
    <r>
      <rPr>
        <b/>
        <sz val="8"/>
        <color theme="0"/>
        <rFont val="Arial Narrow"/>
        <family val="2"/>
      </rPr>
      <t xml:space="preserve"> –  Filmes exibidos, sessões, espectadores e receitas, por origem dos filmes exibidos</t>
    </r>
  </si>
  <si>
    <r>
      <t xml:space="preserve"> Cinema</t>
    </r>
    <r>
      <rPr>
        <b/>
        <vertAlign val="superscript"/>
        <sz val="8"/>
        <color theme="0"/>
        <rFont val="Arial Narrow"/>
        <family val="2"/>
      </rPr>
      <t xml:space="preserve"> (1)</t>
    </r>
    <r>
      <rPr>
        <b/>
        <sz val="8"/>
        <color theme="0"/>
        <rFont val="Arial Narrow"/>
        <family val="2"/>
      </rPr>
      <t xml:space="preserve"> – Sessões, espectadores e receitas, segundo o trimestre, por região (NUTS II) </t>
    </r>
  </si>
  <si>
    <r>
      <t xml:space="preserve"> Cinema</t>
    </r>
    <r>
      <rPr>
        <b/>
        <sz val="6"/>
        <color theme="0"/>
        <rFont val="Arial Narrow"/>
        <family val="2"/>
      </rPr>
      <t xml:space="preserve"> </t>
    </r>
    <r>
      <rPr>
        <b/>
        <vertAlign val="superscript"/>
        <sz val="8"/>
        <color theme="0"/>
        <rFont val="Arial Narrow"/>
        <family val="2"/>
      </rPr>
      <t xml:space="preserve">(1) </t>
    </r>
    <r>
      <rPr>
        <b/>
        <sz val="8"/>
        <color theme="0"/>
        <rFont val="Arial Narrow"/>
        <family val="2"/>
      </rPr>
      <t>– Sessões, espectadores e receitas, segundo o trimestre, por região (NUTS II) ) - continuação</t>
    </r>
  </si>
  <si>
    <r>
      <t xml:space="preserve"> Cinema </t>
    </r>
    <r>
      <rPr>
        <b/>
        <vertAlign val="superscript"/>
        <sz val="8"/>
        <color theme="0"/>
        <rFont val="Arial Narrow"/>
        <family val="2"/>
      </rPr>
      <t>(1)</t>
    </r>
    <r>
      <rPr>
        <b/>
        <sz val="8"/>
        <color theme="0"/>
        <rFont val="Arial Narrow"/>
        <family val="2"/>
      </rPr>
      <t xml:space="preserve"> – Sessões, espectadores e receitas,  segundo o trimestre, por origem dos filmes exibidos</t>
    </r>
  </si>
  <si>
    <r>
      <t xml:space="preserve"> Cinema </t>
    </r>
    <r>
      <rPr>
        <b/>
        <vertAlign val="superscript"/>
        <sz val="8"/>
        <color theme="0"/>
        <rFont val="Arial Narrow"/>
        <family val="2"/>
      </rPr>
      <t>(1)</t>
    </r>
    <r>
      <rPr>
        <b/>
        <sz val="8"/>
        <color theme="0"/>
        <rFont val="Arial Narrow"/>
        <family val="2"/>
      </rPr>
      <t xml:space="preserve"> – Sessões, espectadores/as e receitas,  segundo o trimestre, por origem dos filmes exibidos - continuação</t>
    </r>
  </si>
  <si>
    <r>
      <t xml:space="preserve">Amador </t>
    </r>
    <r>
      <rPr>
        <b/>
        <vertAlign val="superscript"/>
        <sz val="8"/>
        <color theme="0"/>
        <rFont val="Arial Narrow"/>
        <family val="2"/>
      </rPr>
      <t>(</t>
    </r>
    <r>
      <rPr>
        <vertAlign val="superscript"/>
        <sz val="8"/>
        <color theme="0"/>
        <rFont val="Arial Narrow"/>
        <family val="2"/>
      </rPr>
      <t>1</t>
    </r>
    <r>
      <rPr>
        <b/>
        <vertAlign val="superscript"/>
        <sz val="8"/>
        <color theme="0"/>
        <rFont val="Arial Narrow"/>
        <family val="2"/>
      </rPr>
      <t>)</t>
    </r>
  </si>
  <si>
    <r>
      <t>Despesas da Administração Central, por subsector institucional, segundo o tipo de despesa,</t>
    </r>
    <r>
      <rPr>
        <b/>
        <vertAlign val="superscript"/>
        <sz val="10"/>
        <color theme="0"/>
        <rFont val="Arial"/>
        <family val="2"/>
      </rPr>
      <t>(1)</t>
    </r>
    <r>
      <rPr>
        <b/>
        <sz val="8"/>
        <color theme="0"/>
        <rFont val="Arial"/>
        <family val="2"/>
      </rPr>
      <t xml:space="preserve"> 2017-2016</t>
    </r>
  </si>
  <si>
    <r>
      <t>2017</t>
    </r>
    <r>
      <rPr>
        <b/>
        <sz val="10"/>
        <color theme="0"/>
        <rFont val="Arial Narrow"/>
        <family val="2"/>
      </rPr>
      <t xml:space="preserve"> </t>
    </r>
    <r>
      <rPr>
        <b/>
        <vertAlign val="superscript"/>
        <sz val="10"/>
        <color theme="0"/>
        <rFont val="Arial Narrow"/>
        <family val="2"/>
      </rPr>
      <t>(3)</t>
    </r>
  </si>
  <si>
    <r>
      <t xml:space="preserve">Serviços e Fundos Autónomos </t>
    </r>
    <r>
      <rPr>
        <b/>
        <vertAlign val="superscript"/>
        <sz val="10"/>
        <color theme="0"/>
        <rFont val="Arial Narrow"/>
        <family val="2"/>
      </rPr>
      <t>(2)</t>
    </r>
  </si>
  <si>
    <r>
      <t>Despesas da Administração Central, por subsector institucional, segundo o tipo de despesa,</t>
    </r>
    <r>
      <rPr>
        <b/>
        <vertAlign val="superscript"/>
        <sz val="10"/>
        <color theme="0"/>
        <rFont val="Arial"/>
        <family val="2"/>
      </rPr>
      <t xml:space="preserve">(1) </t>
    </r>
    <r>
      <rPr>
        <b/>
        <sz val="8"/>
        <color theme="0"/>
        <rFont val="Arial"/>
        <family val="2"/>
      </rPr>
      <t>2015</t>
    </r>
  </si>
  <si>
    <r>
      <t>Artes Visuais - despesas segundo o tipo, por subdomínios e região (NUTS II) -</t>
    </r>
    <r>
      <rPr>
        <b/>
        <i/>
        <sz val="8"/>
        <color theme="0"/>
        <rFont val="Arial"/>
        <family val="2"/>
      </rPr>
      <t xml:space="preserve"> </t>
    </r>
    <r>
      <rPr>
        <b/>
        <sz val="8"/>
        <color theme="0"/>
        <rFont val="Arial"/>
        <family val="2"/>
      </rPr>
      <t>(continuação)</t>
    </r>
  </si>
</sst>
</file>

<file path=xl/styles.xml><?xml version="1.0" encoding="utf-8"?>
<styleSheet xmlns="http://schemas.openxmlformats.org/spreadsheetml/2006/main">
  <numFmts count="30">
    <numFmt numFmtId="164" formatCode="#\ ###\ ##0"/>
    <numFmt numFmtId="165" formatCode="0.0"/>
    <numFmt numFmtId="166" formatCode="#\ ##0"/>
    <numFmt numFmtId="167" formatCode="#,##0.0"/>
    <numFmt numFmtId="168" formatCode="#\ ##0.0"/>
    <numFmt numFmtId="169" formatCode="#,##0.00_ ;\-#,##0.00\ "/>
    <numFmt numFmtId="170" formatCode="0.0%"/>
    <numFmt numFmtId="171" formatCode="#,##0.0_ ;\-#,##0.0\ "/>
    <numFmt numFmtId="172" formatCode="#\ ###.0"/>
    <numFmt numFmtId="173" formatCode="###0"/>
    <numFmt numFmtId="174" formatCode="#\ ###\ ###\ ###"/>
    <numFmt numFmtId="175" formatCode="###\ ###\ ###"/>
    <numFmt numFmtId="176" formatCode="##\ ###\ ###"/>
    <numFmt numFmtId="177" formatCode="#\ ###\ ###"/>
    <numFmt numFmtId="178" formatCode="#\ ##0.00"/>
    <numFmt numFmtId="179" formatCode="#,###,###"/>
    <numFmt numFmtId="180" formatCode="General_)"/>
    <numFmt numFmtId="181" formatCode="###\ ###"/>
    <numFmt numFmtId="182" formatCode="##\ ###"/>
    <numFmt numFmtId="183" formatCode="#\ ###"/>
    <numFmt numFmtId="184" formatCode="##\ ##0"/>
    <numFmt numFmtId="185" formatCode="####"/>
    <numFmt numFmtId="186" formatCode="##,###,##0"/>
    <numFmt numFmtId="187" formatCode="###\ ###\ ##0"/>
    <numFmt numFmtId="188" formatCode=".\ \ #;0"/>
    <numFmt numFmtId="189" formatCode="#.0\ ###\ ##0"/>
    <numFmt numFmtId="190" formatCode="0.000"/>
    <numFmt numFmtId="191" formatCode="##.00\ ###"/>
    <numFmt numFmtId="192" formatCode="###\ ###\ ###\ ###"/>
    <numFmt numFmtId="193" formatCode="\ #\ ###\ ##0"/>
  </numFmts>
  <fonts count="98">
    <font>
      <sz val="10"/>
      <name val="Arial"/>
    </font>
    <font>
      <sz val="8"/>
      <name val="Arial"/>
      <family val="2"/>
    </font>
    <font>
      <sz val="10"/>
      <name val="Arial"/>
      <family val="2"/>
    </font>
    <font>
      <sz val="8"/>
      <name val="Arial Narrow"/>
      <family val="2"/>
    </font>
    <font>
      <b/>
      <sz val="8"/>
      <color indexed="9"/>
      <name val="Arial Narrow"/>
      <family val="2"/>
    </font>
    <font>
      <b/>
      <sz val="8"/>
      <color indexed="14"/>
      <name val="Arial Narrow"/>
      <family val="2"/>
    </font>
    <font>
      <sz val="8"/>
      <color indexed="8"/>
      <name val="Arial Narrow"/>
      <family val="2"/>
    </font>
    <font>
      <b/>
      <sz val="8"/>
      <color indexed="8"/>
      <name val="Arial Narrow"/>
      <family val="2"/>
    </font>
    <font>
      <b/>
      <i/>
      <sz val="8"/>
      <color indexed="8"/>
      <name val="Arial Narrow"/>
      <family val="2"/>
    </font>
    <font>
      <b/>
      <sz val="8"/>
      <name val="Arial Narrow"/>
      <family val="2"/>
    </font>
    <font>
      <b/>
      <i/>
      <sz val="8"/>
      <name val="Arial Narrow"/>
      <family val="2"/>
    </font>
    <font>
      <i/>
      <sz val="8"/>
      <color indexed="8"/>
      <name val="Arial Narrow"/>
      <family val="2"/>
    </font>
    <font>
      <vertAlign val="superscript"/>
      <sz val="8"/>
      <color indexed="8"/>
      <name val="Arial Narrow"/>
      <family val="2"/>
    </font>
    <font>
      <sz val="8"/>
      <color theme="1"/>
      <name val="Arial Narrow"/>
      <family val="2"/>
    </font>
    <font>
      <sz val="10"/>
      <name val="Calibri"/>
      <family val="2"/>
      <scheme val="minor"/>
    </font>
    <font>
      <sz val="10"/>
      <name val="Arial"/>
      <family val="2"/>
    </font>
    <font>
      <b/>
      <sz val="11"/>
      <color theme="0"/>
      <name val="Arial Narrow"/>
      <family val="2"/>
    </font>
    <font>
      <u/>
      <sz val="10"/>
      <color theme="10"/>
      <name val="Arial"/>
      <family val="2"/>
    </font>
    <font>
      <sz val="10"/>
      <name val="Helv"/>
    </font>
    <font>
      <b/>
      <sz val="8"/>
      <color indexed="60"/>
      <name val="Arial Narrow"/>
      <family val="2"/>
    </font>
    <font>
      <sz val="7"/>
      <name val="Arial"/>
      <family val="2"/>
    </font>
    <font>
      <b/>
      <sz val="8"/>
      <color indexed="59"/>
      <name val="Arial Narrow"/>
      <family val="2"/>
    </font>
    <font>
      <b/>
      <sz val="7"/>
      <name val="Arial"/>
      <family val="2"/>
    </font>
    <font>
      <b/>
      <sz val="8"/>
      <color rgb="FFFF0000"/>
      <name val="Arial Narrow"/>
      <family val="2"/>
    </font>
    <font>
      <sz val="8"/>
      <color rgb="FFFF0000"/>
      <name val="Arial Narrow"/>
      <family val="2"/>
    </font>
    <font>
      <sz val="11"/>
      <color theme="1"/>
      <name val="Calibri"/>
      <family val="2"/>
      <scheme val="minor"/>
    </font>
    <font>
      <sz val="9"/>
      <name val="Arial Narrow"/>
      <family val="2"/>
    </font>
    <font>
      <b/>
      <sz val="8"/>
      <name val="Arial"/>
      <family val="2"/>
    </font>
    <font>
      <sz val="12"/>
      <name val="Arial"/>
      <family val="2"/>
    </font>
    <font>
      <b/>
      <sz val="9"/>
      <name val="Arial Narrow"/>
      <family val="2"/>
    </font>
    <font>
      <sz val="12"/>
      <name val="Arial Narrow"/>
      <family val="2"/>
    </font>
    <font>
      <sz val="10"/>
      <color indexed="8"/>
      <name val="Arial"/>
      <family val="2"/>
    </font>
    <font>
      <u/>
      <sz val="10"/>
      <color theme="10"/>
      <name val="MS Sans Serif"/>
      <family val="2"/>
    </font>
    <font>
      <b/>
      <vertAlign val="superscript"/>
      <sz val="8"/>
      <color indexed="9"/>
      <name val="Arial Narrow"/>
      <family val="2"/>
    </font>
    <font>
      <sz val="7"/>
      <color indexed="8"/>
      <name val="Arial Narrow"/>
      <family val="2"/>
    </font>
    <font>
      <sz val="10"/>
      <name val="MS Sans Serif"/>
      <family val="2"/>
    </font>
    <font>
      <u/>
      <sz val="8"/>
      <color theme="10"/>
      <name val="Arial Narrow"/>
      <family val="2"/>
    </font>
    <font>
      <u/>
      <sz val="7"/>
      <color theme="10"/>
      <name val="Arial Narrow"/>
      <family val="2"/>
    </font>
    <font>
      <b/>
      <sz val="8"/>
      <color rgb="FF566471"/>
      <name val="Tahoma"/>
      <family val="2"/>
    </font>
    <font>
      <sz val="7"/>
      <name val="Arial Narrow"/>
      <family val="2"/>
    </font>
    <font>
      <b/>
      <sz val="10"/>
      <color indexed="9"/>
      <name val="Arial Narrow"/>
      <family val="2"/>
    </font>
    <font>
      <sz val="10"/>
      <name val="Arial Narrow"/>
      <family val="2"/>
    </font>
    <font>
      <b/>
      <sz val="8"/>
      <color theme="0"/>
      <name val="Arial Narrow"/>
      <family val="2"/>
    </font>
    <font>
      <sz val="8"/>
      <color indexed="8"/>
      <name val="Arial"/>
      <family val="2"/>
    </font>
    <font>
      <b/>
      <sz val="7"/>
      <color indexed="60"/>
      <name val="Arial"/>
      <family val="2"/>
    </font>
    <font>
      <sz val="7"/>
      <color indexed="8"/>
      <name val="Arial"/>
      <family val="2"/>
    </font>
    <font>
      <b/>
      <sz val="7"/>
      <color indexed="8"/>
      <name val="Arial"/>
      <family val="2"/>
    </font>
    <font>
      <sz val="6"/>
      <name val="Arial"/>
      <family val="2"/>
    </font>
    <font>
      <sz val="6"/>
      <color indexed="8"/>
      <name val="Arial"/>
      <family val="2"/>
    </font>
    <font>
      <b/>
      <sz val="6"/>
      <name val="Arial"/>
      <family val="2"/>
    </font>
    <font>
      <b/>
      <i/>
      <sz val="7"/>
      <color indexed="8"/>
      <name val="Arial"/>
      <family val="2"/>
    </font>
    <font>
      <b/>
      <sz val="6"/>
      <name val="Arial Narrow"/>
      <family val="2"/>
    </font>
    <font>
      <b/>
      <sz val="6"/>
      <color indexed="8"/>
      <name val="Arial Narrow"/>
      <family val="2"/>
    </font>
    <font>
      <sz val="6"/>
      <color indexed="8"/>
      <name val="Arial Narrow"/>
      <family val="2"/>
    </font>
    <font>
      <b/>
      <sz val="10"/>
      <color indexed="1"/>
      <name val="Arial Narrow"/>
      <family val="2"/>
    </font>
    <font>
      <b/>
      <sz val="10"/>
      <name val="Arial Narrow"/>
      <family val="2"/>
    </font>
    <font>
      <b/>
      <i/>
      <sz val="7"/>
      <name val="Arial"/>
      <family val="2"/>
    </font>
    <font>
      <sz val="9"/>
      <color indexed="0"/>
      <name val="Calibri"/>
      <family val="2"/>
    </font>
    <font>
      <sz val="8.5"/>
      <name val="Arial Narrow"/>
      <family val="2"/>
    </font>
    <font>
      <sz val="11"/>
      <name val="Arial"/>
      <family val="2"/>
    </font>
    <font>
      <sz val="9"/>
      <color indexed="8"/>
      <name val="Arial"/>
      <family val="2"/>
    </font>
    <font>
      <sz val="11"/>
      <color theme="1"/>
      <name val="Arial"/>
      <family val="2"/>
    </font>
    <font>
      <sz val="12"/>
      <color theme="1"/>
      <name val="Arial"/>
      <family val="2"/>
    </font>
    <font>
      <b/>
      <sz val="9"/>
      <color indexed="0"/>
      <name val="Calibri"/>
      <family val="2"/>
    </font>
    <font>
      <b/>
      <sz val="8"/>
      <name val="Times New Roman"/>
      <family val="1"/>
    </font>
    <font>
      <sz val="8"/>
      <color theme="0"/>
      <name val="Arial Narrow"/>
      <family val="2"/>
    </font>
    <font>
      <sz val="10"/>
      <color indexed="8"/>
      <name val="Arial Narrow"/>
      <family val="2"/>
    </font>
    <font>
      <b/>
      <sz val="10"/>
      <color theme="0"/>
      <name val="Arial Narrow"/>
      <family val="2"/>
    </font>
    <font>
      <sz val="10"/>
      <color theme="0"/>
      <name val="Arial Narrow"/>
      <family val="2"/>
    </font>
    <font>
      <b/>
      <sz val="10"/>
      <color indexed="8"/>
      <name val="Arial Narrow"/>
      <family val="2"/>
    </font>
    <font>
      <u/>
      <sz val="10"/>
      <color theme="10"/>
      <name val="Arial Narrow"/>
      <family val="2"/>
    </font>
    <font>
      <u/>
      <sz val="8"/>
      <color theme="10"/>
      <name val="Arial"/>
      <family val="2"/>
    </font>
    <font>
      <i/>
      <sz val="8"/>
      <name val="Arial Narrow"/>
      <family val="2"/>
    </font>
    <font>
      <b/>
      <sz val="7"/>
      <name val="Arial Narrow"/>
      <family val="2"/>
    </font>
    <font>
      <sz val="7"/>
      <color rgb="FFFF0000"/>
      <name val="Arial"/>
      <family val="2"/>
    </font>
    <font>
      <b/>
      <sz val="7"/>
      <color rgb="FFFF0000"/>
      <name val="Arial"/>
      <family val="2"/>
    </font>
    <font>
      <b/>
      <sz val="8"/>
      <color indexed="8"/>
      <name val="Arial"/>
      <family val="2"/>
    </font>
    <font>
      <b/>
      <sz val="8"/>
      <color indexed="60"/>
      <name val="Arial"/>
      <family val="2"/>
    </font>
    <font>
      <b/>
      <sz val="7"/>
      <color indexed="8"/>
      <name val="Arial Narrow"/>
      <family val="2"/>
    </font>
    <font>
      <b/>
      <sz val="10"/>
      <color indexed="8"/>
      <name val="Arial"/>
      <family val="2"/>
    </font>
    <font>
      <sz val="9"/>
      <name val="Arial"/>
      <family val="2"/>
    </font>
    <font>
      <b/>
      <sz val="9"/>
      <color indexed="8"/>
      <name val="Arial"/>
      <family val="2"/>
    </font>
    <font>
      <b/>
      <sz val="10"/>
      <name val="Arial"/>
      <family val="2"/>
    </font>
    <font>
      <b/>
      <sz val="8"/>
      <color rgb="FFFF00FF"/>
      <name val="Arial Narrow"/>
      <family val="2"/>
    </font>
    <font>
      <b/>
      <vertAlign val="superscript"/>
      <sz val="8"/>
      <color theme="0"/>
      <name val="Arial Narrow"/>
      <family val="2"/>
    </font>
    <font>
      <sz val="8"/>
      <color rgb="FFFF00FF"/>
      <name val="Arial Narrow"/>
      <family val="2"/>
    </font>
    <font>
      <b/>
      <sz val="7"/>
      <color rgb="FFFF00FF"/>
      <name val="Arial"/>
      <family val="2"/>
    </font>
    <font>
      <b/>
      <sz val="7"/>
      <color theme="0"/>
      <name val="Arial"/>
      <family val="2"/>
    </font>
    <font>
      <b/>
      <sz val="6"/>
      <color theme="0"/>
      <name val="Arial Narrow"/>
      <family val="2"/>
    </font>
    <font>
      <b/>
      <sz val="8"/>
      <color rgb="FFFF00FF"/>
      <name val="Arial"/>
      <family val="2"/>
    </font>
    <font>
      <b/>
      <sz val="10"/>
      <color rgb="FFFF00FF"/>
      <name val="Arial Narrow"/>
      <family val="2"/>
    </font>
    <font>
      <vertAlign val="superscript"/>
      <sz val="8"/>
      <color theme="0"/>
      <name val="Arial Narrow"/>
      <family val="2"/>
    </font>
    <font>
      <sz val="7"/>
      <color theme="0"/>
      <name val="Arial"/>
      <family val="2"/>
    </font>
    <font>
      <b/>
      <sz val="8"/>
      <color theme="0"/>
      <name val="Arial"/>
      <family val="2"/>
    </font>
    <font>
      <b/>
      <vertAlign val="superscript"/>
      <sz val="10"/>
      <color theme="0"/>
      <name val="Arial"/>
      <family val="2"/>
    </font>
    <font>
      <b/>
      <vertAlign val="superscript"/>
      <sz val="10"/>
      <color theme="0"/>
      <name val="Arial Narrow"/>
      <family val="2"/>
    </font>
    <font>
      <sz val="8"/>
      <color theme="0"/>
      <name val="Arial"/>
      <family val="2"/>
    </font>
    <font>
      <b/>
      <i/>
      <sz val="8"/>
      <color theme="0"/>
      <name val="Arial"/>
      <family val="2"/>
    </font>
  </fonts>
  <fills count="18">
    <fill>
      <patternFill patternType="none"/>
    </fill>
    <fill>
      <patternFill patternType="gray125"/>
    </fill>
    <fill>
      <patternFill patternType="solid">
        <fgColor indexed="14"/>
        <bgColor indexed="64"/>
      </patternFill>
    </fill>
    <fill>
      <patternFill patternType="solid">
        <fgColor indexed="9"/>
        <bgColor indexed="64"/>
      </patternFill>
    </fill>
    <fill>
      <patternFill patternType="solid">
        <fgColor rgb="FFFF00FF"/>
        <bgColor indexed="64"/>
      </patternFill>
    </fill>
    <fill>
      <patternFill patternType="solid">
        <fgColor theme="0"/>
        <bgColor indexed="64"/>
      </patternFill>
    </fill>
    <fill>
      <patternFill patternType="solid">
        <fgColor rgb="FFFFFFCC"/>
      </patternFill>
    </fill>
    <fill>
      <patternFill patternType="solid">
        <fgColor indexed="9"/>
        <bgColor indexed="9"/>
      </patternFill>
    </fill>
    <fill>
      <patternFill patternType="solid">
        <fgColor indexed="13"/>
        <bgColor indexed="64"/>
      </patternFill>
    </fill>
    <fill>
      <patternFill patternType="solid">
        <fgColor indexed="9"/>
        <bgColor indexed="8"/>
      </patternFill>
    </fill>
    <fill>
      <patternFill patternType="solid">
        <fgColor theme="0" tint="-0.14999847407452621"/>
        <bgColor indexed="64"/>
      </patternFill>
    </fill>
    <fill>
      <patternFill patternType="solid">
        <fgColor theme="0" tint="-4.9989318521683403E-2"/>
        <bgColor indexed="8"/>
      </patternFill>
    </fill>
    <fill>
      <patternFill patternType="solid">
        <fgColor theme="0" tint="-4.9989318521683403E-2"/>
        <bgColor indexed="64"/>
      </patternFill>
    </fill>
    <fill>
      <patternFill patternType="solid">
        <fgColor indexed="65"/>
        <bgColor indexed="8"/>
      </patternFill>
    </fill>
    <fill>
      <patternFill patternType="solid">
        <fgColor theme="0"/>
        <bgColor indexed="8"/>
      </patternFill>
    </fill>
    <fill>
      <patternFill patternType="solid">
        <fgColor indexed="55"/>
        <bgColor indexed="64"/>
      </patternFill>
    </fill>
    <fill>
      <patternFill patternType="solid">
        <fgColor rgb="FFFF99FF"/>
        <bgColor indexed="64"/>
      </patternFill>
    </fill>
    <fill>
      <patternFill patternType="solid">
        <fgColor theme="0"/>
        <bgColor indexed="9"/>
      </patternFill>
    </fill>
  </fills>
  <borders count="235">
    <border>
      <left/>
      <right/>
      <top/>
      <bottom/>
      <diagonal/>
    </border>
    <border>
      <left style="medium">
        <color indexed="9"/>
      </left>
      <right style="medium">
        <color indexed="9"/>
      </right>
      <top/>
      <bottom/>
      <diagonal/>
    </border>
    <border>
      <left/>
      <right/>
      <top/>
      <bottom style="medium">
        <color indexed="8"/>
      </bottom>
      <diagonal/>
    </border>
    <border>
      <left/>
      <right/>
      <top style="medium">
        <color indexed="8"/>
      </top>
      <bottom style="thin">
        <color indexed="8"/>
      </bottom>
      <diagonal/>
    </border>
    <border>
      <left style="thin">
        <color indexed="8"/>
      </left>
      <right style="thin">
        <color indexed="8"/>
      </right>
      <top/>
      <bottom/>
      <diagonal/>
    </border>
    <border>
      <left/>
      <right style="thin">
        <color indexed="22"/>
      </right>
      <top/>
      <bottom/>
      <diagonal/>
    </border>
    <border>
      <left/>
      <right/>
      <top/>
      <bottom style="thin">
        <color indexed="23"/>
      </bottom>
      <diagonal/>
    </border>
    <border>
      <left/>
      <right/>
      <top style="thin">
        <color indexed="55"/>
      </top>
      <bottom style="thin">
        <color indexed="8"/>
      </bottom>
      <diagonal/>
    </border>
    <border>
      <left/>
      <right style="thin">
        <color indexed="22"/>
      </right>
      <top/>
      <bottom style="thin">
        <color indexed="8"/>
      </bottom>
      <diagonal/>
    </border>
    <border>
      <left/>
      <right/>
      <top/>
      <bottom style="thin">
        <color indexed="8"/>
      </bottom>
      <diagonal/>
    </border>
    <border>
      <left/>
      <right/>
      <top style="thin">
        <color indexed="8"/>
      </top>
      <bottom style="thin">
        <color indexed="8"/>
      </bottom>
      <diagonal/>
    </border>
    <border>
      <left style="thin">
        <color indexed="8"/>
      </left>
      <right/>
      <top/>
      <bottom style="thin">
        <color indexed="8"/>
      </bottom>
      <diagonal/>
    </border>
    <border>
      <left/>
      <right/>
      <top style="thin">
        <color indexed="8"/>
      </top>
      <bottom/>
      <diagonal/>
    </border>
    <border>
      <left style="thin">
        <color indexed="8"/>
      </left>
      <right/>
      <top/>
      <bottom/>
      <diagonal/>
    </border>
    <border>
      <left style="thin">
        <color indexed="8"/>
      </left>
      <right style="thin">
        <color indexed="8"/>
      </right>
      <top style="medium">
        <color indexed="8"/>
      </top>
      <bottom style="thin">
        <color indexed="8"/>
      </bottom>
      <diagonal/>
    </border>
    <border>
      <left/>
      <right/>
      <top style="thin">
        <color indexed="23"/>
      </top>
      <bottom style="medium">
        <color indexed="8"/>
      </bottom>
      <diagonal/>
    </border>
    <border>
      <left/>
      <right/>
      <top style="medium">
        <color indexed="8"/>
      </top>
      <bottom/>
      <diagonal/>
    </border>
    <border>
      <left/>
      <right/>
      <top/>
      <bottom style="medium">
        <color indexed="64"/>
      </bottom>
      <diagonal/>
    </border>
    <border>
      <left style="thin">
        <color indexed="8"/>
      </left>
      <right/>
      <top/>
      <bottom style="medium">
        <color indexed="64"/>
      </bottom>
      <diagonal/>
    </border>
    <border>
      <left/>
      <right/>
      <top style="medium">
        <color indexed="8"/>
      </top>
      <bottom style="medium">
        <color indexed="8"/>
      </bottom>
      <diagonal/>
    </border>
    <border>
      <left style="thin">
        <color indexed="8"/>
      </left>
      <right/>
      <top style="medium">
        <color indexed="8"/>
      </top>
      <bottom/>
      <diagonal/>
    </border>
    <border>
      <left style="thin">
        <color indexed="8"/>
      </left>
      <right/>
      <top/>
      <bottom style="medium">
        <color indexed="8"/>
      </bottom>
      <diagonal/>
    </border>
    <border>
      <left style="thin">
        <color indexed="8"/>
      </left>
      <right style="thin">
        <color indexed="8"/>
      </right>
      <top style="thin">
        <color indexed="23"/>
      </top>
      <bottom style="thin">
        <color indexed="8"/>
      </bottom>
      <diagonal/>
    </border>
    <border>
      <left/>
      <right/>
      <top style="thin">
        <color indexed="23"/>
      </top>
      <bottom style="thin">
        <color indexed="8"/>
      </bottom>
      <diagonal/>
    </border>
    <border>
      <left/>
      <right/>
      <top style="thin">
        <color indexed="23"/>
      </top>
      <bottom style="medium">
        <color indexed="64"/>
      </bottom>
      <diagonal/>
    </border>
    <border>
      <left style="thin">
        <color indexed="8"/>
      </left>
      <right style="thin">
        <color indexed="8"/>
      </right>
      <top style="thin">
        <color indexed="23"/>
      </top>
      <bottom style="medium">
        <color indexed="64"/>
      </bottom>
      <diagonal/>
    </border>
    <border>
      <left style="thin">
        <color indexed="8"/>
      </left>
      <right/>
      <top style="thin">
        <color indexed="23"/>
      </top>
      <bottom style="medium">
        <color indexed="8"/>
      </bottom>
      <diagonal/>
    </border>
    <border>
      <left style="thin">
        <color indexed="8"/>
      </left>
      <right style="thin">
        <color indexed="8"/>
      </right>
      <top style="thin">
        <color indexed="8"/>
      </top>
      <bottom/>
      <diagonal/>
    </border>
    <border>
      <left/>
      <right/>
      <top style="thin">
        <color indexed="23"/>
      </top>
      <bottom/>
      <diagonal/>
    </border>
    <border>
      <left style="thin">
        <color indexed="8"/>
      </left>
      <right style="thin">
        <color indexed="8"/>
      </right>
      <top style="thin">
        <color indexed="23"/>
      </top>
      <bottom/>
      <diagonal/>
    </border>
    <border>
      <left style="thin">
        <color indexed="8"/>
      </left>
      <right style="thin">
        <color indexed="8"/>
      </right>
      <top/>
      <bottom style="thin">
        <color indexed="8"/>
      </bottom>
      <diagonal/>
    </border>
    <border>
      <left style="thin">
        <color indexed="8"/>
      </left>
      <right style="thin">
        <color indexed="8"/>
      </right>
      <top/>
      <bottom style="medium">
        <color indexed="64"/>
      </bottom>
      <diagonal/>
    </border>
    <border>
      <left/>
      <right/>
      <top style="thin">
        <color indexed="64"/>
      </top>
      <bottom/>
      <diagonal/>
    </border>
    <border>
      <left style="thin">
        <color indexed="8"/>
      </left>
      <right/>
      <top style="thin">
        <color indexed="63"/>
      </top>
      <bottom/>
      <diagonal/>
    </border>
    <border>
      <left/>
      <right/>
      <top style="thin">
        <color indexed="63"/>
      </top>
      <bottom/>
      <diagonal/>
    </border>
    <border>
      <left style="thin">
        <color indexed="8"/>
      </left>
      <right/>
      <top style="thin">
        <color indexed="8"/>
      </top>
      <bottom/>
      <diagonal/>
    </border>
    <border>
      <left/>
      <right/>
      <top style="medium">
        <color indexed="64"/>
      </top>
      <bottom style="thin">
        <color indexed="64"/>
      </bottom>
      <diagonal/>
    </border>
    <border>
      <left style="thin">
        <color indexed="8"/>
      </left>
      <right/>
      <top style="medium">
        <color indexed="8"/>
      </top>
      <bottom style="thin">
        <color indexed="8"/>
      </bottom>
      <diagonal/>
    </border>
    <border>
      <left style="thin">
        <color indexed="8"/>
      </left>
      <right style="thin">
        <color indexed="8"/>
      </right>
      <top/>
      <bottom style="medium">
        <color indexed="8"/>
      </bottom>
      <diagonal/>
    </border>
    <border>
      <left/>
      <right/>
      <top/>
      <bottom style="thin">
        <color indexed="64"/>
      </bottom>
      <diagonal/>
    </border>
    <border>
      <left/>
      <right/>
      <top style="thin">
        <color indexed="64"/>
      </top>
      <bottom style="thin">
        <color indexed="64"/>
      </bottom>
      <diagonal/>
    </border>
    <border>
      <left/>
      <right/>
      <top style="thin">
        <color indexed="64"/>
      </top>
      <bottom style="thin">
        <color indexed="8"/>
      </bottom>
      <diagonal/>
    </border>
    <border>
      <left style="thin">
        <color indexed="8"/>
      </left>
      <right style="thin">
        <color indexed="8"/>
      </right>
      <top style="medium">
        <color indexed="64"/>
      </top>
      <bottom/>
      <diagonal/>
    </border>
    <border>
      <left/>
      <right/>
      <top style="medium">
        <color indexed="64"/>
      </top>
      <bottom/>
      <diagonal/>
    </border>
    <border>
      <left style="thin">
        <color indexed="8"/>
      </left>
      <right style="thin">
        <color indexed="8"/>
      </right>
      <top style="medium">
        <color indexed="8"/>
      </top>
      <bottom/>
      <diagonal/>
    </border>
    <border>
      <left/>
      <right style="thin">
        <color indexed="64"/>
      </right>
      <top/>
      <bottom/>
      <diagonal/>
    </border>
    <border>
      <left/>
      <right style="thin">
        <color indexed="64"/>
      </right>
      <top style="medium">
        <color indexed="8"/>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8"/>
      </left>
      <right/>
      <top style="thin">
        <color indexed="64"/>
      </top>
      <bottom/>
      <diagonal/>
    </border>
    <border>
      <left/>
      <right/>
      <top style="thin">
        <color indexed="64"/>
      </top>
      <bottom style="medium">
        <color indexed="64"/>
      </bottom>
      <diagonal/>
    </border>
    <border>
      <left/>
      <right style="thin">
        <color indexed="22"/>
      </right>
      <top style="thin">
        <color indexed="22"/>
      </top>
      <bottom style="thin">
        <color indexed="64"/>
      </bottom>
      <diagonal/>
    </border>
    <border>
      <left/>
      <right/>
      <top style="thin">
        <color indexed="22"/>
      </top>
      <bottom style="thin">
        <color indexed="64"/>
      </bottom>
      <diagonal/>
    </border>
    <border>
      <left style="thin">
        <color indexed="8"/>
      </left>
      <right/>
      <top style="thin">
        <color indexed="23"/>
      </top>
      <bottom/>
      <diagonal/>
    </border>
    <border>
      <left style="thin">
        <color indexed="8"/>
      </left>
      <right/>
      <top/>
      <bottom style="thin">
        <color indexed="64"/>
      </bottom>
      <diagonal/>
    </border>
    <border>
      <left/>
      <right style="thin">
        <color indexed="8"/>
      </right>
      <top style="thin">
        <color indexed="8"/>
      </top>
      <bottom/>
      <diagonal/>
    </border>
    <border>
      <left style="thin">
        <color indexed="8"/>
      </left>
      <right style="thin">
        <color indexed="8"/>
      </right>
      <top style="thin">
        <color indexed="64"/>
      </top>
      <bottom style="thin">
        <color indexed="64"/>
      </bottom>
      <diagonal/>
    </border>
    <border>
      <left/>
      <right style="thin">
        <color indexed="64"/>
      </right>
      <top style="thin">
        <color indexed="23"/>
      </top>
      <bottom/>
      <diagonal/>
    </border>
    <border>
      <left/>
      <right style="thin">
        <color indexed="64"/>
      </right>
      <top/>
      <bottom style="thin">
        <color indexed="8"/>
      </bottom>
      <diagonal/>
    </border>
    <border>
      <left style="thin">
        <color theme="0" tint="-0.24994659260841701"/>
      </left>
      <right style="thin">
        <color theme="0" tint="-0.24994659260841701"/>
      </right>
      <top/>
      <bottom/>
      <diagonal/>
    </border>
    <border>
      <left/>
      <right style="thin">
        <color indexed="22"/>
      </right>
      <top/>
      <bottom style="thin">
        <color theme="0" tint="-0.499984740745262"/>
      </bottom>
      <diagonal/>
    </border>
    <border>
      <left/>
      <right/>
      <top/>
      <bottom style="thin">
        <color theme="0" tint="-0.499984740745262"/>
      </bottom>
      <diagonal/>
    </border>
    <border>
      <left style="thin">
        <color theme="0" tint="-0.24994659260841701"/>
      </left>
      <right style="thin">
        <color theme="0" tint="-0.24994659260841701"/>
      </right>
      <top/>
      <bottom style="thin">
        <color theme="0" tint="-0.499984740745262"/>
      </bottom>
      <diagonal/>
    </border>
    <border>
      <left style="thin">
        <color theme="0" tint="-0.24994659260841701"/>
      </left>
      <right style="thin">
        <color theme="0" tint="-0.24994659260841701"/>
      </right>
      <top/>
      <bottom style="thin">
        <color indexed="8"/>
      </bottom>
      <diagonal/>
    </border>
    <border>
      <left/>
      <right/>
      <top style="thin">
        <color indexed="8"/>
      </top>
      <bottom style="thin">
        <color theme="1"/>
      </bottom>
      <diagonal/>
    </border>
    <border>
      <left/>
      <right/>
      <top style="thin">
        <color theme="1"/>
      </top>
      <bottom/>
      <diagonal/>
    </border>
    <border>
      <left style="thin">
        <color theme="0" tint="-0.24994659260841701"/>
      </left>
      <right style="thin">
        <color theme="0" tint="-0.24994659260841701"/>
      </right>
      <top style="thin">
        <color indexed="8"/>
      </top>
      <bottom/>
      <diagonal/>
    </border>
    <border>
      <left style="thin">
        <color theme="0" tint="-0.24994659260841701"/>
      </left>
      <right style="thin">
        <color theme="0" tint="-0.24994659260841701"/>
      </right>
      <top style="thin">
        <color indexed="23"/>
      </top>
      <bottom style="medium">
        <color indexed="8"/>
      </bottom>
      <diagonal/>
    </border>
    <border>
      <left/>
      <right style="thin">
        <color theme="0" tint="-0.24994659260841701"/>
      </right>
      <top/>
      <bottom style="medium">
        <color indexed="8"/>
      </bottom>
      <diagonal/>
    </border>
    <border>
      <left style="thin">
        <color theme="0" tint="-0.24994659260841701"/>
      </left>
      <right style="thin">
        <color theme="0" tint="-0.24994659260841701"/>
      </right>
      <top/>
      <bottom style="medium">
        <color indexed="8"/>
      </bottom>
      <diagonal/>
    </border>
    <border>
      <left style="thin">
        <color theme="0" tint="-0.24994659260841701"/>
      </left>
      <right style="thin">
        <color theme="0" tint="-0.24994659260841701"/>
      </right>
      <top style="medium">
        <color indexed="8"/>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24994659260841701"/>
      </right>
      <top style="thin">
        <color indexed="23"/>
      </top>
      <bottom style="thin">
        <color indexed="23"/>
      </bottom>
      <diagonal/>
    </border>
    <border>
      <left style="thin">
        <color theme="0" tint="-0.24994659260841701"/>
      </left>
      <right style="thin">
        <color theme="0" tint="-0.24994659260841701"/>
      </right>
      <top/>
      <bottom style="thin">
        <color indexed="23"/>
      </bottom>
      <diagonal/>
    </border>
    <border>
      <left style="thin">
        <color theme="0" tint="-0.24994659260841701"/>
      </left>
      <right style="thin">
        <color theme="0" tint="-0.24994659260841701"/>
      </right>
      <top style="thin">
        <color indexed="23"/>
      </top>
      <bottom/>
      <diagonal/>
    </border>
    <border>
      <left style="thin">
        <color theme="0" tint="-0.34998626667073579"/>
      </left>
      <right style="thin">
        <color theme="0" tint="-0.24994659260841701"/>
      </right>
      <top/>
      <bottom/>
      <diagonal/>
    </border>
    <border>
      <left style="thin">
        <color theme="0" tint="-0.34998626667073579"/>
      </left>
      <right style="thin">
        <color theme="0" tint="-0.24994659260841701"/>
      </right>
      <top style="thin">
        <color indexed="63"/>
      </top>
      <bottom/>
      <diagonal/>
    </border>
    <border>
      <left style="thin">
        <color theme="0" tint="-0.24994659260841701"/>
      </left>
      <right style="thin">
        <color theme="0" tint="-0.24994659260841701"/>
      </right>
      <top style="thin">
        <color indexed="63"/>
      </top>
      <bottom/>
      <diagonal/>
    </border>
    <border>
      <left style="thin">
        <color theme="0" tint="-0.34998626667073579"/>
      </left>
      <right style="thin">
        <color theme="0" tint="-0.24994659260841701"/>
      </right>
      <top/>
      <bottom style="thin">
        <color indexed="8"/>
      </bottom>
      <diagonal/>
    </border>
    <border>
      <left/>
      <right style="thin">
        <color theme="0" tint="-0.14996795556505021"/>
      </right>
      <top style="thin">
        <color indexed="8"/>
      </top>
      <bottom/>
      <diagonal/>
    </border>
    <border>
      <left/>
      <right style="thin">
        <color theme="0" tint="-0.24994659260841701"/>
      </right>
      <top style="thin">
        <color indexed="8"/>
      </top>
      <bottom/>
      <diagonal/>
    </border>
    <border>
      <left/>
      <right style="thin">
        <color theme="0" tint="-0.14996795556505021"/>
      </right>
      <top/>
      <bottom/>
      <diagonal/>
    </border>
    <border>
      <left/>
      <right style="thin">
        <color theme="0" tint="-0.24994659260841701"/>
      </right>
      <top/>
      <bottom/>
      <diagonal/>
    </border>
    <border>
      <left/>
      <right style="thin">
        <color theme="0" tint="-0.24994659260841701"/>
      </right>
      <top/>
      <bottom style="thin">
        <color indexed="64"/>
      </bottom>
      <diagonal/>
    </border>
    <border>
      <left style="thin">
        <color theme="0" tint="-0.24994659260841701"/>
      </left>
      <right style="thin">
        <color theme="0" tint="-0.24994659260841701"/>
      </right>
      <top/>
      <bottom style="thin">
        <color indexed="64"/>
      </bottom>
      <diagonal/>
    </border>
    <border>
      <left/>
      <right style="thin">
        <color theme="0" tint="-0.14996795556505021"/>
      </right>
      <top style="thin">
        <color indexed="64"/>
      </top>
      <bottom/>
      <diagonal/>
    </border>
    <border>
      <left style="thin">
        <color theme="0" tint="-0.24994659260841701"/>
      </left>
      <right style="thin">
        <color theme="0" tint="-0.24994659260841701"/>
      </right>
      <top style="thin">
        <color indexed="64"/>
      </top>
      <bottom/>
      <diagonal/>
    </border>
    <border>
      <left/>
      <right style="thin">
        <color theme="0" tint="-0.34998626667073579"/>
      </right>
      <top/>
      <bottom style="medium">
        <color indexed="8"/>
      </bottom>
      <diagonal/>
    </border>
    <border>
      <left style="thin">
        <color indexed="23"/>
      </left>
      <right style="thin">
        <color theme="0" tint="-0.24994659260841701"/>
      </right>
      <top style="thin">
        <color indexed="8"/>
      </top>
      <bottom/>
      <diagonal/>
    </border>
    <border>
      <left style="thin">
        <color indexed="23"/>
      </left>
      <right style="thin">
        <color theme="0" tint="-0.24994659260841701"/>
      </right>
      <top/>
      <bottom/>
      <diagonal/>
    </border>
    <border>
      <left style="thin">
        <color indexed="23"/>
      </left>
      <right style="thin">
        <color theme="0" tint="-0.24994659260841701"/>
      </right>
      <top/>
      <bottom style="thin">
        <color indexed="64"/>
      </bottom>
      <diagonal/>
    </border>
    <border>
      <left/>
      <right style="thin">
        <color theme="0" tint="-0.24994659260841701"/>
      </right>
      <top style="medium">
        <color indexed="8"/>
      </top>
      <bottom/>
      <diagonal/>
    </border>
    <border>
      <left/>
      <right style="thin">
        <color theme="0" tint="-0.24994659260841701"/>
      </right>
      <top/>
      <bottom style="medium">
        <color indexed="64"/>
      </bottom>
      <diagonal/>
    </border>
    <border>
      <left style="thin">
        <color theme="0" tint="-0.34998626667073579"/>
      </left>
      <right style="thin">
        <color theme="0" tint="-0.24994659260841701"/>
      </right>
      <top style="thin">
        <color indexed="64"/>
      </top>
      <bottom/>
      <diagonal/>
    </border>
    <border>
      <left style="thin">
        <color theme="0" tint="-0.24994659260841701"/>
      </left>
      <right/>
      <top style="thin">
        <color indexed="22"/>
      </top>
      <bottom style="thin">
        <color indexed="64"/>
      </bottom>
      <diagonal/>
    </border>
    <border>
      <left style="thin">
        <color theme="1"/>
      </left>
      <right/>
      <top style="thin">
        <color theme="1"/>
      </top>
      <bottom style="thin">
        <color indexed="64"/>
      </bottom>
      <diagonal/>
    </border>
    <border>
      <left/>
      <right/>
      <top style="thin">
        <color theme="1"/>
      </top>
      <bottom style="thin">
        <color indexed="64"/>
      </bottom>
      <diagonal/>
    </border>
    <border>
      <left style="thin">
        <color theme="0" tint="-0.24994659260841701"/>
      </left>
      <right style="thin">
        <color theme="0" tint="-0.249977111117893"/>
      </right>
      <top style="thin">
        <color theme="1"/>
      </top>
      <bottom style="thin">
        <color indexed="64"/>
      </bottom>
      <diagonal/>
    </border>
    <border>
      <left style="thin">
        <color theme="0" tint="-0.249977111117893"/>
      </left>
      <right/>
      <top style="thin">
        <color theme="1"/>
      </top>
      <bottom style="thin">
        <color indexed="64"/>
      </bottom>
      <diagonal/>
    </border>
    <border>
      <left/>
      <right style="thin">
        <color theme="0" tint="-0.24994659260841701"/>
      </right>
      <top style="medium">
        <color indexed="8"/>
      </top>
      <bottom style="thin">
        <color indexed="8"/>
      </bottom>
      <diagonal/>
    </border>
    <border>
      <left style="thin">
        <color theme="0" tint="-0.24994659260841701"/>
      </left>
      <right style="thin">
        <color theme="0" tint="-0.24994659260841701"/>
      </right>
      <top style="medium">
        <color indexed="8"/>
      </top>
      <bottom style="thin">
        <color indexed="8"/>
      </bottom>
      <diagonal/>
    </border>
    <border>
      <left style="thin">
        <color theme="0" tint="-0.24994659260841701"/>
      </left>
      <right/>
      <top style="medium">
        <color indexed="8"/>
      </top>
      <bottom style="thin">
        <color indexed="8"/>
      </bottom>
      <diagonal/>
    </border>
    <border>
      <left style="thin">
        <color theme="0" tint="-0.24994659260841701"/>
      </left>
      <right style="thin">
        <color theme="0" tint="-0.24994659260841701"/>
      </right>
      <top style="medium">
        <color indexed="64"/>
      </top>
      <bottom style="thin">
        <color indexed="8"/>
      </bottom>
      <diagonal/>
    </border>
    <border>
      <left/>
      <right style="thin">
        <color theme="0" tint="-0.34998626667073579"/>
      </right>
      <top/>
      <bottom/>
      <diagonal/>
    </border>
    <border>
      <left/>
      <right style="thin">
        <color theme="0" tint="-0.34998626667073579"/>
      </right>
      <top/>
      <bottom style="thin">
        <color indexed="8"/>
      </bottom>
      <diagonal/>
    </border>
    <border>
      <left/>
      <right style="thin">
        <color theme="0" tint="-0.34998626667073579"/>
      </right>
      <top style="thin">
        <color indexed="64"/>
      </top>
      <bottom/>
      <diagonal/>
    </border>
    <border>
      <left/>
      <right style="thin">
        <color theme="0" tint="-0.34998626667073579"/>
      </right>
      <top/>
      <bottom style="thin">
        <color theme="0" tint="-0.499984740745262"/>
      </bottom>
      <diagonal/>
    </border>
    <border>
      <left/>
      <right style="thin">
        <color theme="0" tint="-0.34998626667073579"/>
      </right>
      <top style="thin">
        <color theme="1"/>
      </top>
      <bottom style="thin">
        <color indexed="64"/>
      </bottom>
      <diagonal/>
    </border>
    <border>
      <left/>
      <right style="thin">
        <color theme="0" tint="-0.34998626667073579"/>
      </right>
      <top style="thin">
        <color theme="1"/>
      </top>
      <bottom/>
      <diagonal/>
    </border>
    <border>
      <left/>
      <right style="thin">
        <color theme="0" tint="-0.14996795556505021"/>
      </right>
      <top style="medium">
        <color indexed="8"/>
      </top>
      <bottom style="thin">
        <color indexed="8"/>
      </bottom>
      <diagonal/>
    </border>
    <border>
      <left/>
      <right style="thin">
        <color theme="0" tint="-0.14996795556505021"/>
      </right>
      <top/>
      <bottom style="thin">
        <color indexed="23"/>
      </bottom>
      <diagonal/>
    </border>
    <border>
      <left style="medium">
        <color theme="0" tint="-0.24994659260841701"/>
      </left>
      <right style="medium">
        <color theme="0" tint="-0.24994659260841701"/>
      </right>
      <top style="medium">
        <color indexed="8"/>
      </top>
      <bottom/>
      <diagonal/>
    </border>
    <border>
      <left style="medium">
        <color theme="0" tint="-0.24994659260841701"/>
      </left>
      <right style="medium">
        <color theme="0" tint="-0.24994659260841701"/>
      </right>
      <top/>
      <bottom/>
      <diagonal/>
    </border>
    <border>
      <left style="medium">
        <color theme="0" tint="-0.24994659260841701"/>
      </left>
      <right style="medium">
        <color theme="0" tint="-0.24994659260841701"/>
      </right>
      <top/>
      <bottom style="medium">
        <color indexed="64"/>
      </bottom>
      <diagonal/>
    </border>
    <border>
      <left/>
      <right style="thin">
        <color theme="0" tint="-0.14996795556505021"/>
      </right>
      <top style="thin">
        <color indexed="23"/>
      </top>
      <bottom/>
      <diagonal/>
    </border>
    <border>
      <left/>
      <right style="thin">
        <color theme="0" tint="-0.14996795556505021"/>
      </right>
      <top/>
      <bottom style="thin">
        <color indexed="8"/>
      </bottom>
      <diagonal/>
    </border>
    <border>
      <left/>
      <right style="thin">
        <color theme="0" tint="-0.14996795556505021"/>
      </right>
      <top/>
      <bottom style="medium">
        <color indexed="64"/>
      </bottom>
      <diagonal/>
    </border>
    <border>
      <left style="thin">
        <color theme="0" tint="-0.24994659260841701"/>
      </left>
      <right style="thin">
        <color theme="0" tint="-0.34998626667073579"/>
      </right>
      <top style="medium">
        <color indexed="8"/>
      </top>
      <bottom/>
      <diagonal/>
    </border>
    <border>
      <left style="thin">
        <color theme="0" tint="-0.24994659260841701"/>
      </left>
      <right style="thin">
        <color theme="0" tint="-0.34998626667073579"/>
      </right>
      <top/>
      <bottom style="medium">
        <color indexed="64"/>
      </bottom>
      <diagonal/>
    </border>
    <border>
      <left style="thin">
        <color theme="0" tint="-0.24994659260841701"/>
      </left>
      <right style="thin">
        <color theme="0" tint="-0.34998626667073579"/>
      </right>
      <top/>
      <bottom/>
      <diagonal/>
    </border>
    <border>
      <left style="thin">
        <color theme="0" tint="-0.24994659260841701"/>
      </left>
      <right style="thin">
        <color theme="0" tint="-0.34998626667073579"/>
      </right>
      <top/>
      <bottom style="medium">
        <color indexed="8"/>
      </bottom>
      <diagonal/>
    </border>
    <border>
      <left style="thin">
        <color theme="0" tint="-0.24994659260841701"/>
      </left>
      <right style="thin">
        <color theme="0" tint="-0.34998626667073579"/>
      </right>
      <top style="thin">
        <color indexed="8"/>
      </top>
      <bottom/>
      <diagonal/>
    </border>
    <border>
      <left style="thin">
        <color indexed="8"/>
      </left>
      <right style="thin">
        <color theme="0" tint="-0.14996795556505021"/>
      </right>
      <top/>
      <bottom/>
      <diagonal/>
    </border>
    <border>
      <left style="thin">
        <color indexed="8"/>
      </left>
      <right/>
      <top/>
      <bottom style="thin">
        <color theme="0" tint="-0.499984740745262"/>
      </bottom>
      <diagonal/>
    </border>
    <border>
      <left style="thin">
        <color theme="0" tint="-0.34998626667073579"/>
      </left>
      <right style="thin">
        <color theme="0" tint="-0.24994659260841701"/>
      </right>
      <top/>
      <bottom style="thin">
        <color theme="0" tint="-0.499984740745262"/>
      </bottom>
      <diagonal/>
    </border>
    <border>
      <left/>
      <right style="thin">
        <color theme="0" tint="-0.24994659260841701"/>
      </right>
      <top/>
      <bottom style="thin">
        <color indexed="8"/>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top style="thin">
        <color indexed="23"/>
      </top>
      <bottom/>
      <diagonal/>
    </border>
    <border>
      <left style="thin">
        <color theme="0" tint="-0.24994659260841701"/>
      </left>
      <right/>
      <top/>
      <bottom style="thin">
        <color indexed="8"/>
      </bottom>
      <diagonal/>
    </border>
    <border>
      <left style="thin">
        <color indexed="8"/>
      </left>
      <right style="thin">
        <color indexed="8"/>
      </right>
      <top/>
      <bottom style="thin">
        <color indexed="64"/>
      </bottom>
      <diagonal/>
    </border>
    <border>
      <left style="thin">
        <color indexed="8"/>
      </left>
      <right style="thin">
        <color indexed="8"/>
      </right>
      <top style="medium">
        <color indexed="64"/>
      </top>
      <bottom style="thin">
        <color indexed="8"/>
      </bottom>
      <diagonal/>
    </border>
    <border>
      <left/>
      <right style="thin">
        <color theme="0" tint="-0.24994659260841701"/>
      </right>
      <top style="thin">
        <color indexed="23"/>
      </top>
      <bottom style="thin">
        <color indexed="23"/>
      </bottom>
      <diagonal/>
    </border>
    <border>
      <left/>
      <right style="medium">
        <color theme="0" tint="-0.24994659260841701"/>
      </right>
      <top style="medium">
        <color indexed="8"/>
      </top>
      <bottom/>
      <diagonal/>
    </border>
    <border>
      <left/>
      <right style="medium">
        <color theme="0" tint="-0.24994659260841701"/>
      </right>
      <top/>
      <bottom/>
      <diagonal/>
    </border>
    <border>
      <left/>
      <right style="medium">
        <color theme="0" tint="-0.24994659260841701"/>
      </right>
      <top/>
      <bottom style="medium">
        <color indexed="64"/>
      </bottom>
      <diagonal/>
    </border>
    <border>
      <left style="thin">
        <color auto="1"/>
      </left>
      <right style="thin">
        <color auto="1"/>
      </right>
      <top style="medium">
        <color indexed="8"/>
      </top>
      <bottom/>
      <diagonal/>
    </border>
    <border>
      <left style="thin">
        <color auto="1"/>
      </left>
      <right style="thin">
        <color auto="1"/>
      </right>
      <top/>
      <bottom/>
      <diagonal/>
    </border>
    <border>
      <left style="thin">
        <color auto="1"/>
      </left>
      <right style="thin">
        <color auto="1"/>
      </right>
      <top/>
      <bottom style="medium">
        <color indexed="64"/>
      </bottom>
      <diagonal/>
    </border>
    <border>
      <left/>
      <right style="thin">
        <color theme="0" tint="-0.24994659260841701"/>
      </right>
      <top/>
      <bottom style="thin">
        <color indexed="23"/>
      </bottom>
      <diagonal/>
    </border>
    <border>
      <left/>
      <right style="thin">
        <color theme="0" tint="-0.24994659260841701"/>
      </right>
      <top style="thin">
        <color indexed="23"/>
      </top>
      <bottom style="medium">
        <color indexed="8"/>
      </bottom>
      <diagonal/>
    </border>
    <border>
      <left style="thin">
        <color auto="1"/>
      </left>
      <right style="thin">
        <color auto="1"/>
      </right>
      <top style="medium">
        <color indexed="8"/>
      </top>
      <bottom style="thin">
        <color indexed="8"/>
      </bottom>
      <diagonal/>
    </border>
    <border>
      <left style="thin">
        <color auto="1"/>
      </left>
      <right style="thin">
        <color auto="1"/>
      </right>
      <top style="thin">
        <color indexed="8"/>
      </top>
      <bottom/>
      <diagonal/>
    </border>
    <border>
      <left style="thin">
        <color auto="1"/>
      </left>
      <right style="thin">
        <color auto="1"/>
      </right>
      <top/>
      <bottom style="thin">
        <color indexed="23"/>
      </bottom>
      <diagonal/>
    </border>
    <border>
      <left style="thin">
        <color auto="1"/>
      </left>
      <right style="thin">
        <color auto="1"/>
      </right>
      <top style="thin">
        <color indexed="23"/>
      </top>
      <bottom style="medium">
        <color indexed="8"/>
      </bottom>
      <diagonal/>
    </border>
    <border>
      <left/>
      <right style="thin">
        <color theme="0" tint="-0.24994659260841701"/>
      </right>
      <top style="thin">
        <color theme="1"/>
      </top>
      <bottom style="thin">
        <color indexed="64"/>
      </bottom>
      <diagonal/>
    </border>
    <border>
      <left/>
      <right style="thin">
        <color theme="0" tint="-0.24994659260841701"/>
      </right>
      <top style="thin">
        <color theme="1"/>
      </top>
      <bottom/>
      <diagonal/>
    </border>
    <border>
      <left/>
      <right style="thin">
        <color theme="0" tint="-0.24994659260841701"/>
      </right>
      <top/>
      <bottom style="thin">
        <color theme="0" tint="-0.499984740745262"/>
      </bottom>
      <diagonal/>
    </border>
    <border>
      <left style="thin">
        <color auto="1"/>
      </left>
      <right style="thin">
        <color auto="1"/>
      </right>
      <top style="thin">
        <color theme="1"/>
      </top>
      <bottom style="thin">
        <color indexed="64"/>
      </bottom>
      <diagonal/>
    </border>
    <border>
      <left style="thin">
        <color auto="1"/>
      </left>
      <right style="thin">
        <color auto="1"/>
      </right>
      <top style="thin">
        <color theme="1"/>
      </top>
      <bottom/>
      <diagonal/>
    </border>
    <border>
      <left style="thin">
        <color auto="1"/>
      </left>
      <right style="thin">
        <color auto="1"/>
      </right>
      <top/>
      <bottom style="thin">
        <color theme="0" tint="-0.499984740745262"/>
      </bottom>
      <diagonal/>
    </border>
    <border>
      <left style="thin">
        <color auto="1"/>
      </left>
      <right style="thin">
        <color auto="1"/>
      </right>
      <top/>
      <bottom style="thin">
        <color indexed="8"/>
      </bottom>
      <diagonal/>
    </border>
    <border>
      <left/>
      <right style="thin">
        <color theme="0" tint="-0.24994659260841701"/>
      </right>
      <top style="thin">
        <color indexed="8"/>
      </top>
      <bottom style="thin">
        <color indexed="64"/>
      </bottom>
      <diagonal/>
    </border>
    <border>
      <left/>
      <right style="thin">
        <color theme="0" tint="-0.24994659260841701"/>
      </right>
      <top style="thin">
        <color indexed="64"/>
      </top>
      <bottom/>
      <diagonal/>
    </border>
    <border>
      <left style="thin">
        <color auto="1"/>
      </left>
      <right style="thin">
        <color auto="1"/>
      </right>
      <top style="thin">
        <color indexed="8"/>
      </top>
      <bottom style="thin">
        <color indexed="64"/>
      </bottom>
      <diagonal/>
    </border>
    <border>
      <left style="thin">
        <color auto="1"/>
      </left>
      <right style="thin">
        <color auto="1"/>
      </right>
      <top style="thin">
        <color indexed="64"/>
      </top>
      <bottom/>
      <diagonal/>
    </border>
    <border>
      <left style="thin">
        <color indexed="23"/>
      </left>
      <right style="thin">
        <color theme="0" tint="-0.24994659260841701"/>
      </right>
      <top/>
      <bottom style="thin">
        <color indexed="23"/>
      </bottom>
      <diagonal/>
    </border>
    <border>
      <left style="thin">
        <color indexed="8"/>
      </left>
      <right style="thin">
        <color indexed="8"/>
      </right>
      <top style="thin">
        <color indexed="23"/>
      </top>
      <bottom style="medium">
        <color indexed="8"/>
      </bottom>
      <diagonal/>
    </border>
    <border>
      <left style="thin">
        <color indexed="8"/>
      </left>
      <right style="thin">
        <color indexed="64"/>
      </right>
      <top style="thin">
        <color indexed="55"/>
      </top>
      <bottom style="thin">
        <color indexed="8"/>
      </bottom>
      <diagonal/>
    </border>
    <border>
      <left style="thin">
        <color theme="0" tint="-0.24994659260841701"/>
      </left>
      <right/>
      <top/>
      <bottom style="medium">
        <color indexed="8"/>
      </bottom>
      <diagonal/>
    </border>
    <border>
      <left style="thin">
        <color theme="0" tint="-0.14996795556505021"/>
      </left>
      <right/>
      <top style="medium">
        <color indexed="8"/>
      </top>
      <bottom/>
      <diagonal/>
    </border>
    <border>
      <left style="thin">
        <color theme="0" tint="-0.14996795556505021"/>
      </left>
      <right/>
      <top/>
      <bottom/>
      <diagonal/>
    </border>
    <border>
      <left style="thin">
        <color theme="0" tint="-0.14996795556505021"/>
      </left>
      <right/>
      <top/>
      <bottom style="medium">
        <color indexed="8"/>
      </bottom>
      <diagonal/>
    </border>
    <border>
      <left style="thin">
        <color theme="0" tint="-0.34998626667073579"/>
      </left>
      <right/>
      <top/>
      <bottom style="medium">
        <color indexed="8"/>
      </bottom>
      <diagonal/>
    </border>
    <border>
      <left style="thin">
        <color theme="0" tint="-0.14996795556505021"/>
      </left>
      <right/>
      <top style="thin">
        <color indexed="8"/>
      </top>
      <bottom/>
      <diagonal/>
    </border>
    <border>
      <left style="medium">
        <color theme="0" tint="-0.14996795556505021"/>
      </left>
      <right style="medium">
        <color theme="0" tint="-0.14996795556505021"/>
      </right>
      <top style="medium">
        <color indexed="8"/>
      </top>
      <bottom style="thin">
        <color indexed="8"/>
      </bottom>
      <diagonal/>
    </border>
    <border>
      <left style="thin">
        <color rgb="FFB2B2B2"/>
      </left>
      <right style="thin">
        <color rgb="FFB2B2B2"/>
      </right>
      <top style="thin">
        <color rgb="FFB2B2B2"/>
      </top>
      <bottom style="thin">
        <color rgb="FFB2B2B2"/>
      </bottom>
      <diagonal/>
    </border>
    <border>
      <left style="thin">
        <color indexed="59"/>
      </left>
      <right/>
      <top/>
      <bottom/>
      <diagonal/>
    </border>
    <border>
      <left style="thin">
        <color theme="0"/>
      </left>
      <right/>
      <top/>
      <bottom/>
      <diagonal/>
    </border>
    <border>
      <left/>
      <right/>
      <top style="thin">
        <color theme="0"/>
      </top>
      <bottom style="thin">
        <color theme="0"/>
      </bottom>
      <diagonal/>
    </border>
    <border>
      <left style="thin">
        <color indexed="9"/>
      </left>
      <right/>
      <top style="thin">
        <color theme="0"/>
      </top>
      <bottom style="thin">
        <color theme="0"/>
      </bottom>
      <diagonal/>
    </border>
    <border>
      <left style="thin">
        <color indexed="9"/>
      </left>
      <right/>
      <top/>
      <bottom/>
      <diagonal/>
    </border>
    <border>
      <left/>
      <right style="thin">
        <color indexed="9"/>
      </right>
      <top/>
      <bottom/>
      <diagonal/>
    </border>
    <border>
      <left style="thin">
        <color indexed="9"/>
      </left>
      <right style="thin">
        <color indexed="9"/>
      </right>
      <top/>
      <bottom style="thin">
        <color theme="0"/>
      </bottom>
      <diagonal/>
    </border>
    <border>
      <left style="thin">
        <color indexed="9"/>
      </left>
      <right/>
      <top/>
      <bottom style="thin">
        <color indexed="9"/>
      </bottom>
      <diagonal/>
    </border>
    <border>
      <left/>
      <right style="thin">
        <color indexed="9"/>
      </right>
      <top style="thin">
        <color theme="0"/>
      </top>
      <bottom style="thin">
        <color theme="0"/>
      </bottom>
      <diagonal/>
    </border>
    <border>
      <left/>
      <right/>
      <top/>
      <bottom style="thin">
        <color theme="0"/>
      </bottom>
      <diagonal/>
    </border>
    <border>
      <left/>
      <right/>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bottom style="thin">
        <color theme="0"/>
      </bottom>
      <diagonal/>
    </border>
    <border>
      <left/>
      <right style="thin">
        <color indexed="9"/>
      </right>
      <top/>
      <bottom style="thin">
        <color indexed="9"/>
      </bottom>
      <diagonal/>
    </border>
    <border>
      <left style="thin">
        <color indexed="9"/>
      </left>
      <right style="thin">
        <color indexed="9"/>
      </right>
      <top/>
      <bottom style="thin">
        <color indexed="9"/>
      </bottom>
      <diagonal/>
    </border>
    <border>
      <left/>
      <right/>
      <top style="thin">
        <color theme="0"/>
      </top>
      <bottom/>
      <diagonal/>
    </border>
    <border>
      <left/>
      <right/>
      <top style="thin">
        <color rgb="FFFF00FF"/>
      </top>
      <bottom style="thin">
        <color rgb="FFFF00FF"/>
      </bottom>
      <diagonal/>
    </border>
    <border>
      <left/>
      <right/>
      <top/>
      <bottom style="thin">
        <color rgb="FFFF99FF"/>
      </bottom>
      <diagonal/>
    </border>
    <border>
      <left/>
      <right/>
      <top style="thin">
        <color rgb="FFFF99FF"/>
      </top>
      <bottom style="thin">
        <color rgb="FFFF99FF"/>
      </bottom>
      <diagonal/>
    </border>
    <border>
      <left style="thin">
        <color indexed="9"/>
      </left>
      <right style="thin">
        <color indexed="9"/>
      </right>
      <top style="thin">
        <color indexed="9"/>
      </top>
      <bottom/>
      <diagonal/>
    </border>
    <border>
      <left style="thin">
        <color indexed="9"/>
      </left>
      <right/>
      <top style="thin">
        <color indexed="9"/>
      </top>
      <bottom/>
      <diagonal/>
    </border>
    <border>
      <left/>
      <right/>
      <top style="thin">
        <color indexed="9"/>
      </top>
      <bottom style="thin">
        <color indexed="9"/>
      </bottom>
      <diagonal/>
    </border>
    <border>
      <left style="thin">
        <color indexed="9"/>
      </left>
      <right style="thin">
        <color indexed="9"/>
      </right>
      <top/>
      <bottom/>
      <diagonal/>
    </border>
    <border>
      <left/>
      <right/>
      <top style="thin">
        <color indexed="9"/>
      </top>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top style="thin">
        <color theme="0"/>
      </top>
      <bottom/>
      <diagonal/>
    </border>
    <border>
      <left/>
      <right style="thin">
        <color theme="0"/>
      </right>
      <top style="thin">
        <color theme="0"/>
      </top>
      <bottom/>
      <diagonal/>
    </border>
    <border>
      <left/>
      <right style="thin">
        <color indexed="9"/>
      </right>
      <top style="thin">
        <color theme="0"/>
      </top>
      <bottom/>
      <diagonal/>
    </border>
    <border>
      <left style="thin">
        <color theme="0"/>
      </left>
      <right style="thin">
        <color theme="0"/>
      </right>
      <top style="thin">
        <color theme="0"/>
      </top>
      <bottom style="thin">
        <color indexed="9"/>
      </bottom>
      <diagonal/>
    </border>
    <border>
      <left style="thin">
        <color indexed="64"/>
      </left>
      <right style="thin">
        <color indexed="64"/>
      </right>
      <top style="thin">
        <color indexed="64"/>
      </top>
      <bottom style="thin">
        <color indexed="64"/>
      </bottom>
      <diagonal/>
    </border>
    <border>
      <left/>
      <right/>
      <top style="thin">
        <color rgb="FFFF66FF"/>
      </top>
      <bottom style="thin">
        <color rgb="FFFF66FF"/>
      </bottom>
      <diagonal/>
    </border>
    <border>
      <left style="thin">
        <color indexed="64"/>
      </left>
      <right style="thin">
        <color indexed="64"/>
      </right>
      <top style="thin">
        <color indexed="64"/>
      </top>
      <bottom/>
      <diagonal/>
    </border>
    <border>
      <left style="dotted">
        <color theme="0"/>
      </left>
      <right/>
      <top/>
      <bottom/>
      <diagonal/>
    </border>
    <border>
      <left style="thin">
        <color theme="0"/>
      </left>
      <right style="thin">
        <color theme="0"/>
      </right>
      <top style="thin">
        <color theme="0"/>
      </top>
      <bottom style="thin">
        <color theme="0"/>
      </bottom>
      <diagonal/>
    </border>
    <border>
      <left/>
      <right/>
      <top/>
      <bottom style="double">
        <color rgb="FFFF00FF"/>
      </bottom>
      <diagonal/>
    </border>
    <border>
      <left style="thin">
        <color theme="0"/>
      </left>
      <right/>
      <top style="thin">
        <color theme="0"/>
      </top>
      <bottom style="thin">
        <color theme="0"/>
      </bottom>
      <diagonal/>
    </border>
    <border>
      <left style="thin">
        <color theme="0"/>
      </left>
      <right style="thin">
        <color theme="0"/>
      </right>
      <top/>
      <bottom/>
      <diagonal/>
    </border>
    <border>
      <left/>
      <right style="thin">
        <color theme="0"/>
      </right>
      <top/>
      <bottom style="thin">
        <color theme="0"/>
      </bottom>
      <diagonal/>
    </border>
    <border>
      <left style="thin">
        <color theme="0"/>
      </left>
      <right style="thin">
        <color theme="0"/>
      </right>
      <top style="thin">
        <color theme="0"/>
      </top>
      <bottom/>
      <diagonal/>
    </border>
    <border>
      <left/>
      <right style="thin">
        <color theme="0"/>
      </right>
      <top/>
      <bottom/>
      <diagonal/>
    </border>
    <border>
      <left/>
      <right style="thin">
        <color theme="0"/>
      </right>
      <top style="thin">
        <color theme="0"/>
      </top>
      <bottom style="thin">
        <color theme="0"/>
      </bottom>
      <diagonal/>
    </border>
    <border>
      <left/>
      <right style="thin">
        <color rgb="FFFF00FF"/>
      </right>
      <top/>
      <bottom/>
      <diagonal/>
    </border>
    <border>
      <left style="thin">
        <color theme="0"/>
      </left>
      <right style="thin">
        <color rgb="FFFF00FF"/>
      </right>
      <top style="thin">
        <color theme="0"/>
      </top>
      <bottom/>
      <diagonal/>
    </border>
    <border>
      <left style="thin">
        <color rgb="FFFF00FF"/>
      </left>
      <right style="thin">
        <color theme="0"/>
      </right>
      <top style="thin">
        <color theme="0"/>
      </top>
      <bottom/>
      <diagonal/>
    </border>
    <border>
      <left style="thin">
        <color theme="0"/>
      </left>
      <right style="thin">
        <color rgb="FFFF00FF"/>
      </right>
      <top/>
      <bottom/>
      <diagonal/>
    </border>
    <border>
      <left style="thin">
        <color rgb="FFFF00FF"/>
      </left>
      <right style="thin">
        <color theme="0"/>
      </right>
      <top/>
      <bottom/>
      <diagonal/>
    </border>
    <border>
      <left style="thin">
        <color theme="0"/>
      </left>
      <right style="thin">
        <color rgb="FFFF00FF"/>
      </right>
      <top/>
      <bottom style="thin">
        <color theme="0"/>
      </bottom>
      <diagonal/>
    </border>
    <border>
      <left style="thin">
        <color rgb="FFFF00FF"/>
      </left>
      <right style="thin">
        <color theme="0"/>
      </right>
      <top/>
      <bottom style="thin">
        <color theme="0"/>
      </bottom>
      <diagonal/>
    </border>
    <border>
      <left/>
      <right style="thin">
        <color rgb="FFFF00FF"/>
      </right>
      <top style="thin">
        <color rgb="FFFF00FF"/>
      </top>
      <bottom/>
      <diagonal/>
    </border>
    <border>
      <left style="thin">
        <color theme="0"/>
      </left>
      <right style="thin">
        <color rgb="FFFF00FF"/>
      </right>
      <top style="thin">
        <color theme="0"/>
      </top>
      <bottom style="thin">
        <color theme="0"/>
      </bottom>
      <diagonal/>
    </border>
    <border>
      <left style="thin">
        <color rgb="FFFF00FF"/>
      </left>
      <right style="thin">
        <color rgb="FFFF00FF"/>
      </right>
      <top style="thin">
        <color theme="0"/>
      </top>
      <bottom style="thin">
        <color theme="0"/>
      </bottom>
      <diagonal/>
    </border>
    <border>
      <left style="thin">
        <color rgb="FFFF00FF"/>
      </left>
      <right style="thin">
        <color theme="0"/>
      </right>
      <top style="thin">
        <color theme="0"/>
      </top>
      <bottom style="thin">
        <color theme="0"/>
      </bottom>
      <diagonal/>
    </border>
    <border>
      <left style="thin">
        <color theme="0"/>
      </left>
      <right style="thin">
        <color indexed="9"/>
      </right>
      <top style="thin">
        <color theme="0"/>
      </top>
      <bottom style="thin">
        <color indexed="9"/>
      </bottom>
      <diagonal/>
    </border>
    <border>
      <left style="thin">
        <color theme="0"/>
      </left>
      <right style="thin">
        <color indexed="9"/>
      </right>
      <top style="thin">
        <color theme="0"/>
      </top>
      <bottom style="thin">
        <color theme="0"/>
      </bottom>
      <diagonal/>
    </border>
    <border>
      <left/>
      <right style="thin">
        <color theme="0"/>
      </right>
      <top/>
      <bottom style="thin">
        <color indexed="9"/>
      </bottom>
      <diagonal/>
    </border>
    <border>
      <left style="thin">
        <color indexed="9"/>
      </left>
      <right/>
      <top style="thin">
        <color theme="0"/>
      </top>
      <bottom/>
      <diagonal/>
    </border>
    <border>
      <left style="thin">
        <color indexed="59"/>
      </left>
      <right/>
      <top/>
      <bottom style="double">
        <color rgb="FFFF00FF"/>
      </bottom>
      <diagonal/>
    </border>
    <border>
      <left style="thin">
        <color indexed="9"/>
      </left>
      <right style="thin">
        <color indexed="9"/>
      </right>
      <top style="thin">
        <color theme="0"/>
      </top>
      <bottom style="thin">
        <color theme="0"/>
      </bottom>
      <diagonal/>
    </border>
    <border>
      <left style="thin">
        <color theme="0"/>
      </left>
      <right style="thin">
        <color theme="0"/>
      </right>
      <top style="thin">
        <color indexed="9"/>
      </top>
      <bottom style="thin">
        <color indexed="9"/>
      </bottom>
      <diagonal/>
    </border>
    <border>
      <left style="thin">
        <color theme="0"/>
      </left>
      <right/>
      <top style="thin">
        <color indexed="9"/>
      </top>
      <bottom style="thin">
        <color indexed="9"/>
      </bottom>
      <diagonal/>
    </border>
    <border>
      <left style="thin">
        <color indexed="22"/>
      </left>
      <right style="thin">
        <color indexed="22"/>
      </right>
      <top style="thin">
        <color indexed="64"/>
      </top>
      <bottom/>
      <diagonal/>
    </border>
    <border>
      <left style="thin">
        <color indexed="22"/>
      </left>
      <right style="thin">
        <color indexed="22"/>
      </right>
      <top/>
      <bottom/>
      <diagonal/>
    </border>
    <border>
      <left style="thin">
        <color indexed="22"/>
      </left>
      <right style="thin">
        <color indexed="22"/>
      </right>
      <top/>
      <bottom style="thin">
        <color theme="0" tint="-0.499984740745262"/>
      </bottom>
      <diagonal/>
    </border>
    <border>
      <left style="thin">
        <color indexed="22"/>
      </left>
      <right style="thin">
        <color indexed="22"/>
      </right>
      <top/>
      <bottom style="thin">
        <color indexed="8"/>
      </bottom>
      <diagonal/>
    </border>
    <border>
      <left style="thin">
        <color theme="0" tint="-0.24994659260841701"/>
      </left>
      <right style="thin">
        <color theme="0" tint="-0.14996795556505021"/>
      </right>
      <top/>
      <bottom style="medium">
        <color indexed="8"/>
      </bottom>
      <diagonal/>
    </border>
    <border>
      <left style="thin">
        <color theme="0" tint="-0.34998626667073579"/>
      </left>
      <right style="thin">
        <color theme="0" tint="-0.14996795556505021"/>
      </right>
      <top style="medium">
        <color indexed="8"/>
      </top>
      <bottom style="thin">
        <color indexed="8"/>
      </bottom>
      <diagonal/>
    </border>
  </borders>
  <cellStyleXfs count="27">
    <xf numFmtId="0" fontId="0" fillId="0" borderId="0"/>
    <xf numFmtId="0" fontId="2" fillId="0" borderId="0"/>
    <xf numFmtId="9" fontId="15" fillId="0" borderId="0" applyFont="0" applyFill="0" applyBorder="0" applyAlignment="0" applyProtection="0"/>
    <xf numFmtId="0" fontId="17" fillId="0" borderId="0" applyNumberFormat="0" applyFill="0" applyBorder="0" applyAlignment="0" applyProtection="0">
      <alignment vertical="top"/>
      <protection locked="0"/>
    </xf>
    <xf numFmtId="37" fontId="18" fillId="0" borderId="0"/>
    <xf numFmtId="9" fontId="18" fillId="0" borderId="0" applyFont="0" applyFill="0" applyBorder="0" applyAlignment="0" applyProtection="0"/>
    <xf numFmtId="0" fontId="25" fillId="0" borderId="0"/>
    <xf numFmtId="0" fontId="25" fillId="6" borderId="165" applyNumberFormat="0" applyFont="0" applyAlignment="0" applyProtection="0"/>
    <xf numFmtId="0" fontId="2" fillId="0" borderId="0"/>
    <xf numFmtId="0" fontId="2" fillId="0" borderId="0"/>
    <xf numFmtId="0" fontId="35" fillId="0" borderId="0"/>
    <xf numFmtId="0" fontId="32" fillId="0" borderId="0" applyNumberFormat="0" applyFill="0" applyBorder="0" applyAlignment="0" applyProtection="0">
      <alignment vertical="top"/>
      <protection locked="0"/>
    </xf>
    <xf numFmtId="180" fontId="18" fillId="0" borderId="0"/>
    <xf numFmtId="0" fontId="2" fillId="0" borderId="0"/>
    <xf numFmtId="9" fontId="2" fillId="0" borderId="0" applyFont="0" applyFill="0" applyBorder="0" applyAlignment="0" applyProtection="0"/>
    <xf numFmtId="0" fontId="17" fillId="0" borderId="0" applyNumberFormat="0" applyFill="0" applyBorder="0" applyAlignment="0" applyProtection="0"/>
    <xf numFmtId="180" fontId="18" fillId="0" borderId="0"/>
    <xf numFmtId="0" fontId="25" fillId="0" borderId="0"/>
    <xf numFmtId="0" fontId="54" fillId="15" borderId="198">
      <alignment vertical="center"/>
    </xf>
    <xf numFmtId="0" fontId="57" fillId="3" borderId="198">
      <alignment vertical="center"/>
    </xf>
    <xf numFmtId="0" fontId="35" fillId="0" borderId="0"/>
    <xf numFmtId="0" fontId="35" fillId="0" borderId="0"/>
    <xf numFmtId="0" fontId="63" fillId="0" borderId="0">
      <alignment vertical="center"/>
    </xf>
    <xf numFmtId="0" fontId="64" fillId="0" borderId="200" applyNumberFormat="0" applyBorder="0" applyProtection="0">
      <alignment horizontal="center"/>
    </xf>
    <xf numFmtId="0" fontId="25" fillId="0" borderId="0"/>
    <xf numFmtId="0" fontId="25" fillId="0" borderId="0"/>
    <xf numFmtId="0" fontId="25" fillId="0" borderId="0"/>
  </cellStyleXfs>
  <cellXfs count="2304">
    <xf numFmtId="0" fontId="0" fillId="0" borderId="0" xfId="0"/>
    <xf numFmtId="0" fontId="3" fillId="4" borderId="0" xfId="0" applyFont="1" applyFill="1" applyAlignment="1">
      <alignment horizontal="center"/>
    </xf>
    <xf numFmtId="0" fontId="3" fillId="4" borderId="0" xfId="0" applyFont="1" applyFill="1" applyAlignment="1"/>
    <xf numFmtId="0" fontId="3" fillId="0" borderId="0" xfId="0" applyFont="1"/>
    <xf numFmtId="0" fontId="3" fillId="0" borderId="0" xfId="0" applyFont="1" applyAlignment="1">
      <alignment horizontal="center"/>
    </xf>
    <xf numFmtId="0" fontId="3" fillId="0" borderId="0" xfId="0" applyFont="1" applyAlignment="1"/>
    <xf numFmtId="0" fontId="4" fillId="2" borderId="0" xfId="0" applyFont="1" applyFill="1" applyBorder="1" applyAlignment="1">
      <alignment horizontal="center"/>
    </xf>
    <xf numFmtId="0" fontId="4" fillId="2" borderId="1" xfId="0" applyFont="1" applyFill="1" applyBorder="1" applyAlignment="1">
      <alignment horizontal="center"/>
    </xf>
    <xf numFmtId="0" fontId="3" fillId="0" borderId="0" xfId="0" applyFont="1" applyBorder="1"/>
    <xf numFmtId="0" fontId="5" fillId="3" borderId="2" xfId="0" applyFont="1" applyFill="1" applyBorder="1"/>
    <xf numFmtId="164" fontId="6" fillId="3" borderId="2" xfId="0" applyNumberFormat="1" applyFont="1" applyFill="1" applyBorder="1" applyAlignment="1">
      <alignment horizontal="center"/>
    </xf>
    <xf numFmtId="165" fontId="6" fillId="3" borderId="2" xfId="0" applyNumberFormat="1" applyFont="1" applyFill="1" applyBorder="1" applyAlignment="1"/>
    <xf numFmtId="0" fontId="7" fillId="3" borderId="3" xfId="0" applyFont="1" applyFill="1" applyBorder="1" applyAlignment="1">
      <alignment vertical="center"/>
    </xf>
    <xf numFmtId="164" fontId="6" fillId="3" borderId="3" xfId="0" applyNumberFormat="1" applyFont="1" applyFill="1" applyBorder="1" applyAlignment="1">
      <alignment horizontal="center"/>
    </xf>
    <xf numFmtId="164" fontId="8" fillId="3" borderId="3" xfId="0" applyNumberFormat="1" applyFont="1" applyFill="1" applyBorder="1" applyAlignment="1"/>
    <xf numFmtId="0" fontId="9" fillId="0" borderId="0" xfId="0" applyFont="1"/>
    <xf numFmtId="164" fontId="6" fillId="3" borderId="4" xfId="0" applyNumberFormat="1" applyFont="1" applyFill="1" applyBorder="1" applyAlignment="1">
      <alignment horizontal="center"/>
    </xf>
    <xf numFmtId="164" fontId="7" fillId="5" borderId="5" xfId="0" applyNumberFormat="1" applyFont="1" applyFill="1" applyBorder="1" applyAlignment="1">
      <alignment horizontal="right"/>
    </xf>
    <xf numFmtId="164" fontId="7" fillId="5" borderId="0" xfId="0" applyNumberFormat="1" applyFont="1" applyFill="1" applyBorder="1" applyAlignment="1">
      <alignment horizontal="right"/>
    </xf>
    <xf numFmtId="164" fontId="7" fillId="5" borderId="59" xfId="0" applyNumberFormat="1" applyFont="1" applyFill="1" applyBorder="1" applyAlignment="1">
      <alignment horizontal="right"/>
    </xf>
    <xf numFmtId="164" fontId="7" fillId="3" borderId="0" xfId="0" applyNumberFormat="1" applyFont="1" applyFill="1" applyBorder="1" applyAlignment="1"/>
    <xf numFmtId="164" fontId="6" fillId="5" borderId="5" xfId="0" applyNumberFormat="1" applyFont="1" applyFill="1" applyBorder="1" applyAlignment="1">
      <alignment horizontal="right"/>
    </xf>
    <xf numFmtId="164" fontId="6" fillId="5" borderId="0" xfId="0" applyNumberFormat="1" applyFont="1" applyFill="1" applyBorder="1" applyAlignment="1">
      <alignment horizontal="right"/>
    </xf>
    <xf numFmtId="164" fontId="6" fillId="5" borderId="59" xfId="0" applyNumberFormat="1" applyFont="1" applyFill="1" applyBorder="1" applyAlignment="1">
      <alignment horizontal="right"/>
    </xf>
    <xf numFmtId="164" fontId="6" fillId="0" borderId="0" xfId="0" applyNumberFormat="1" applyFont="1" applyFill="1" applyBorder="1" applyAlignment="1"/>
    <xf numFmtId="0" fontId="3" fillId="0" borderId="0" xfId="0" applyFont="1" applyFill="1"/>
    <xf numFmtId="164" fontId="6" fillId="5" borderId="5" xfId="0" applyNumberFormat="1" applyFont="1" applyFill="1" applyBorder="1" applyAlignment="1"/>
    <xf numFmtId="164" fontId="6" fillId="5" borderId="0" xfId="0" applyNumberFormat="1" applyFont="1" applyFill="1" applyBorder="1" applyAlignment="1"/>
    <xf numFmtId="164" fontId="6" fillId="5" borderId="59" xfId="0" applyNumberFormat="1" applyFont="1" applyFill="1" applyBorder="1" applyAlignment="1"/>
    <xf numFmtId="164" fontId="6" fillId="0" borderId="0" xfId="0" applyNumberFormat="1" applyFont="1" applyFill="1" applyBorder="1" applyAlignment="1">
      <alignment horizontal="right"/>
    </xf>
    <xf numFmtId="164" fontId="7" fillId="5" borderId="60" xfId="0" applyNumberFormat="1" applyFont="1" applyFill="1" applyBorder="1" applyAlignment="1">
      <alignment horizontal="right"/>
    </xf>
    <xf numFmtId="0" fontId="8" fillId="3" borderId="7" xfId="0" applyFont="1" applyFill="1" applyBorder="1" applyAlignment="1">
      <alignment horizontal="left"/>
    </xf>
    <xf numFmtId="165" fontId="8" fillId="3" borderId="8" xfId="0" applyNumberFormat="1" applyFont="1" applyFill="1" applyBorder="1" applyAlignment="1">
      <alignment horizontal="right" wrapText="1"/>
    </xf>
    <xf numFmtId="165" fontId="8" fillId="3" borderId="7" xfId="0" applyNumberFormat="1" applyFont="1" applyFill="1" applyBorder="1" applyAlignment="1">
      <alignment horizontal="right" wrapText="1"/>
    </xf>
    <xf numFmtId="0" fontId="7" fillId="3" borderId="10" xfId="0" applyFont="1" applyFill="1" applyBorder="1" applyAlignment="1"/>
    <xf numFmtId="164" fontId="6" fillId="3" borderId="11" xfId="0" applyNumberFormat="1" applyFont="1" applyFill="1" applyBorder="1" applyAlignment="1">
      <alignment horizontal="center"/>
    </xf>
    <xf numFmtId="164" fontId="6" fillId="3" borderId="64" xfId="0" applyNumberFormat="1" applyFont="1" applyFill="1" applyBorder="1" applyAlignment="1">
      <alignment horizontal="center"/>
    </xf>
    <xf numFmtId="164" fontId="6" fillId="3" borderId="0" xfId="0" applyNumberFormat="1" applyFont="1" applyFill="1" applyBorder="1" applyAlignment="1">
      <alignment horizontal="center"/>
    </xf>
    <xf numFmtId="164" fontId="8" fillId="3" borderId="12" xfId="0" applyNumberFormat="1" applyFont="1" applyFill="1" applyBorder="1" applyAlignment="1"/>
    <xf numFmtId="166" fontId="7" fillId="0" borderId="65" xfId="0" applyNumberFormat="1" applyFont="1" applyFill="1" applyBorder="1" applyAlignment="1">
      <alignment horizontal="right"/>
    </xf>
    <xf numFmtId="166" fontId="7" fillId="0" borderId="0" xfId="0" applyNumberFormat="1" applyFont="1" applyFill="1" applyBorder="1" applyAlignment="1">
      <alignment horizontal="right"/>
    </xf>
    <xf numFmtId="164" fontId="7" fillId="0" borderId="59" xfId="0" applyNumberFormat="1" applyFont="1" applyFill="1" applyBorder="1" applyAlignment="1">
      <alignment horizontal="right"/>
    </xf>
    <xf numFmtId="164" fontId="7" fillId="0" borderId="0" xfId="0" applyNumberFormat="1" applyFont="1" applyFill="1" applyBorder="1" applyAlignment="1"/>
    <xf numFmtId="166" fontId="6" fillId="0" borderId="0" xfId="0" applyNumberFormat="1" applyFont="1" applyFill="1" applyBorder="1" applyAlignment="1">
      <alignment horizontal="right"/>
    </xf>
    <xf numFmtId="164" fontId="6" fillId="0" borderId="59" xfId="0" applyNumberFormat="1" applyFont="1" applyFill="1" applyBorder="1" applyAlignment="1">
      <alignment horizontal="right"/>
    </xf>
    <xf numFmtId="164" fontId="7" fillId="0" borderId="0" xfId="0" applyNumberFormat="1" applyFont="1" applyFill="1" applyBorder="1" applyAlignment="1">
      <alignment horizontal="right"/>
    </xf>
    <xf numFmtId="164" fontId="6" fillId="3" borderId="13" xfId="0" applyNumberFormat="1" applyFont="1" applyFill="1" applyBorder="1" applyAlignment="1">
      <alignment horizontal="center"/>
    </xf>
    <xf numFmtId="166" fontId="7" fillId="0" borderId="61" xfId="0" applyNumberFormat="1" applyFont="1" applyFill="1" applyBorder="1" applyAlignment="1">
      <alignment horizontal="right"/>
    </xf>
    <xf numFmtId="166" fontId="7" fillId="0" borderId="62" xfId="0" applyNumberFormat="1" applyFont="1" applyFill="1" applyBorder="1" applyAlignment="1">
      <alignment horizontal="right"/>
    </xf>
    <xf numFmtId="165" fontId="8" fillId="3" borderId="0" xfId="0" applyNumberFormat="1" applyFont="1" applyFill="1" applyBorder="1" applyAlignment="1">
      <alignment horizontal="right" wrapText="1"/>
    </xf>
    <xf numFmtId="165" fontId="8" fillId="3" borderId="59" xfId="0" applyNumberFormat="1" applyFont="1" applyFill="1" applyBorder="1" applyAlignment="1">
      <alignment horizontal="right" wrapText="1"/>
    </xf>
    <xf numFmtId="164" fontId="6" fillId="3" borderId="59" xfId="0" applyNumberFormat="1" applyFont="1" applyFill="1" applyBorder="1" applyAlignment="1">
      <alignment horizontal="right" wrapText="1"/>
    </xf>
    <xf numFmtId="165" fontId="10" fillId="3" borderId="9" xfId="0" applyNumberFormat="1" applyFont="1" applyFill="1" applyBorder="1" applyAlignment="1">
      <alignment horizontal="right" wrapText="1"/>
    </xf>
    <xf numFmtId="165" fontId="10" fillId="3" borderId="63" xfId="0" applyNumberFormat="1" applyFont="1" applyFill="1" applyBorder="1" applyAlignment="1">
      <alignment horizontal="right" wrapText="1"/>
    </xf>
    <xf numFmtId="0" fontId="5" fillId="3" borderId="0" xfId="0" applyFont="1" applyFill="1" applyBorder="1"/>
    <xf numFmtId="0" fontId="6" fillId="5" borderId="0" xfId="0" applyFont="1" applyFill="1" applyBorder="1" applyAlignment="1"/>
    <xf numFmtId="0" fontId="7" fillId="3" borderId="3" xfId="0" applyFont="1" applyFill="1" applyBorder="1"/>
    <xf numFmtId="164" fontId="6" fillId="3" borderId="14" xfId="0" applyNumberFormat="1" applyFont="1" applyFill="1" applyBorder="1" applyAlignment="1">
      <alignment horizontal="center"/>
    </xf>
    <xf numFmtId="164" fontId="6" fillId="3" borderId="66" xfId="0" applyNumberFormat="1" applyFont="1" applyFill="1" applyBorder="1" applyAlignment="1">
      <alignment horizontal="center"/>
    </xf>
    <xf numFmtId="165" fontId="6" fillId="3" borderId="59" xfId="0" applyNumberFormat="1" applyFont="1" applyFill="1" applyBorder="1" applyAlignment="1"/>
    <xf numFmtId="165" fontId="6" fillId="3" borderId="0" xfId="0" applyNumberFormat="1" applyFont="1" applyFill="1" applyBorder="1" applyAlignment="1"/>
    <xf numFmtId="0" fontId="6" fillId="3" borderId="0" xfId="0" applyFont="1" applyFill="1" applyBorder="1"/>
    <xf numFmtId="165" fontId="6" fillId="3" borderId="59" xfId="0" applyNumberFormat="1" applyFont="1" applyFill="1" applyBorder="1" applyAlignment="1">
      <alignment horizontal="right"/>
    </xf>
    <xf numFmtId="167" fontId="6" fillId="0" borderId="0" xfId="0" applyNumberFormat="1" applyFont="1" applyBorder="1" applyAlignment="1">
      <alignment horizontal="right"/>
    </xf>
    <xf numFmtId="165" fontId="8" fillId="3" borderId="15" xfId="0" applyNumberFormat="1" applyFont="1" applyFill="1" applyBorder="1" applyAlignment="1"/>
    <xf numFmtId="165" fontId="8" fillId="3" borderId="67" xfId="0" applyNumberFormat="1" applyFont="1" applyFill="1" applyBorder="1" applyAlignment="1"/>
    <xf numFmtId="0" fontId="3" fillId="0" borderId="0" xfId="0" applyFont="1" applyAlignment="1">
      <alignment vertical="center"/>
    </xf>
    <xf numFmtId="0" fontId="7" fillId="3" borderId="3" xfId="0" applyFont="1" applyFill="1" applyBorder="1" applyAlignment="1">
      <alignment vertical="center" wrapText="1"/>
    </xf>
    <xf numFmtId="164" fontId="6" fillId="3" borderId="16" xfId="0" applyNumberFormat="1" applyFont="1" applyFill="1" applyBorder="1" applyAlignment="1">
      <alignment horizontal="right"/>
    </xf>
    <xf numFmtId="164" fontId="6" fillId="3" borderId="3" xfId="0" applyNumberFormat="1" applyFont="1" applyFill="1" applyBorder="1" applyAlignment="1">
      <alignment horizontal="right"/>
    </xf>
    <xf numFmtId="164" fontId="7" fillId="3" borderId="3" xfId="0" applyNumberFormat="1" applyFont="1" applyFill="1" applyBorder="1" applyAlignment="1">
      <alignment horizontal="right"/>
    </xf>
    <xf numFmtId="0" fontId="7" fillId="3" borderId="0" xfId="0" applyFont="1" applyFill="1" applyBorder="1" applyAlignment="1">
      <alignment wrapText="1"/>
    </xf>
    <xf numFmtId="165" fontId="6" fillId="3" borderId="13" xfId="0" applyNumberFormat="1" applyFont="1" applyFill="1" applyBorder="1" applyAlignment="1">
      <alignment horizontal="center"/>
    </xf>
    <xf numFmtId="164" fontId="6" fillId="3" borderId="12" xfId="0" applyNumberFormat="1" applyFont="1" applyFill="1" applyBorder="1" applyAlignment="1">
      <alignment horizontal="right"/>
    </xf>
    <xf numFmtId="0" fontId="6" fillId="3" borderId="17" xfId="0" applyFont="1" applyFill="1" applyBorder="1"/>
    <xf numFmtId="165" fontId="6" fillId="3" borderId="18" xfId="0" applyNumberFormat="1" applyFont="1" applyFill="1" applyBorder="1" applyAlignment="1">
      <alignment horizontal="center"/>
    </xf>
    <xf numFmtId="165" fontId="6" fillId="3" borderId="68" xfId="0" applyNumberFormat="1" applyFont="1" applyFill="1" applyBorder="1" applyAlignment="1">
      <alignment horizontal="right"/>
    </xf>
    <xf numFmtId="164" fontId="6" fillId="3" borderId="69" xfId="0" applyNumberFormat="1" applyFont="1" applyFill="1" applyBorder="1" applyAlignment="1">
      <alignment horizontal="right"/>
    </xf>
    <xf numFmtId="164" fontId="6" fillId="3" borderId="17" xfId="0" applyNumberFormat="1" applyFont="1" applyFill="1" applyBorder="1" applyAlignment="1"/>
    <xf numFmtId="0" fontId="5" fillId="3" borderId="19" xfId="0" applyFont="1" applyFill="1" applyBorder="1"/>
    <xf numFmtId="164" fontId="6" fillId="3" borderId="19" xfId="0" applyNumberFormat="1" applyFont="1" applyFill="1" applyBorder="1" applyAlignment="1">
      <alignment horizontal="center"/>
    </xf>
    <xf numFmtId="164" fontId="6" fillId="3" borderId="19" xfId="0" applyNumberFormat="1" applyFont="1" applyFill="1" applyBorder="1" applyAlignment="1"/>
    <xf numFmtId="164" fontId="6" fillId="3" borderId="20" xfId="0" applyNumberFormat="1" applyFont="1" applyFill="1" applyBorder="1" applyAlignment="1">
      <alignment horizontal="center"/>
    </xf>
    <xf numFmtId="164" fontId="6" fillId="3" borderId="70" xfId="0" applyNumberFormat="1" applyFont="1" applyFill="1" applyBorder="1" applyAlignment="1">
      <alignment horizontal="right"/>
    </xf>
    <xf numFmtId="164" fontId="6" fillId="3" borderId="59" xfId="0" applyNumberFormat="1" applyFont="1" applyFill="1" applyBorder="1" applyAlignment="1">
      <alignment horizontal="right"/>
    </xf>
    <xf numFmtId="164" fontId="6" fillId="0" borderId="0" xfId="0" applyNumberFormat="1" applyFont="1" applyBorder="1" applyAlignment="1">
      <alignment horizontal="right"/>
    </xf>
    <xf numFmtId="164" fontId="6" fillId="3" borderId="21" xfId="0" applyNumberFormat="1" applyFont="1" applyFill="1" applyBorder="1" applyAlignment="1">
      <alignment horizontal="center"/>
    </xf>
    <xf numFmtId="164" fontId="6" fillId="0" borderId="2" xfId="0" applyNumberFormat="1" applyFont="1" applyBorder="1" applyAlignment="1">
      <alignment horizontal="right"/>
    </xf>
    <xf numFmtId="164" fontId="6" fillId="3" borderId="3" xfId="0" applyNumberFormat="1" applyFont="1" applyFill="1" applyBorder="1" applyAlignment="1"/>
    <xf numFmtId="0" fontId="6" fillId="5" borderId="0" xfId="0" applyFont="1" applyFill="1" applyBorder="1" applyAlignment="1">
      <alignment wrapText="1"/>
    </xf>
    <xf numFmtId="164" fontId="6" fillId="5" borderId="4" xfId="0" applyNumberFormat="1" applyFont="1" applyFill="1" applyBorder="1" applyAlignment="1">
      <alignment horizontal="center"/>
    </xf>
    <xf numFmtId="164" fontId="6" fillId="5" borderId="13" xfId="0" applyNumberFormat="1" applyFont="1" applyFill="1" applyBorder="1" applyAlignment="1">
      <alignment horizontal="right"/>
    </xf>
    <xf numFmtId="0" fontId="3" fillId="5" borderId="0" xfId="0" applyFont="1" applyFill="1" applyAlignment="1">
      <alignment horizontal="center"/>
    </xf>
    <xf numFmtId="0" fontId="6" fillId="5" borderId="0" xfId="0" applyFont="1" applyFill="1" applyBorder="1" applyAlignment="1">
      <alignment horizontal="left"/>
    </xf>
    <xf numFmtId="0" fontId="6" fillId="5" borderId="0" xfId="0" applyFont="1" applyFill="1" applyBorder="1" applyAlignment="1">
      <alignment horizontal="left" wrapText="1"/>
    </xf>
    <xf numFmtId="164" fontId="6" fillId="5" borderId="22" xfId="0" applyNumberFormat="1" applyFont="1" applyFill="1" applyBorder="1" applyAlignment="1">
      <alignment horizontal="center"/>
    </xf>
    <xf numFmtId="165" fontId="8" fillId="5" borderId="72" xfId="0" applyNumberFormat="1" applyFont="1" applyFill="1" applyBorder="1" applyAlignment="1">
      <alignment horizontal="right"/>
    </xf>
    <xf numFmtId="164" fontId="8" fillId="5" borderId="23" xfId="0" applyNumberFormat="1" applyFont="1" applyFill="1" applyBorder="1" applyAlignment="1">
      <alignment horizontal="right"/>
    </xf>
    <xf numFmtId="0" fontId="6" fillId="5" borderId="0" xfId="0" applyFont="1" applyFill="1" applyBorder="1" applyAlignment="1">
      <alignment wrapText="1"/>
    </xf>
    <xf numFmtId="164" fontId="6" fillId="5" borderId="6" xfId="0" applyNumberFormat="1" applyFont="1" applyFill="1" applyBorder="1" applyAlignment="1"/>
    <xf numFmtId="0" fontId="7" fillId="5" borderId="24" xfId="0" applyFont="1" applyFill="1" applyBorder="1" applyAlignment="1">
      <alignment wrapText="1"/>
    </xf>
    <xf numFmtId="164" fontId="6" fillId="5" borderId="25" xfId="0" applyNumberFormat="1" applyFont="1" applyFill="1" applyBorder="1" applyAlignment="1">
      <alignment horizontal="center"/>
    </xf>
    <xf numFmtId="165" fontId="7" fillId="5" borderId="67" xfId="0" applyNumberFormat="1" applyFont="1" applyFill="1" applyBorder="1" applyAlignment="1">
      <alignment horizontal="right"/>
    </xf>
    <xf numFmtId="164" fontId="8" fillId="5" borderId="24" xfId="0" applyNumberFormat="1" applyFont="1" applyFill="1" applyBorder="1" applyAlignment="1">
      <alignment horizontal="right"/>
    </xf>
    <xf numFmtId="164" fontId="6" fillId="3" borderId="2" xfId="0" applyNumberFormat="1" applyFont="1" applyFill="1" applyBorder="1" applyAlignment="1"/>
    <xf numFmtId="164" fontId="7" fillId="3" borderId="3" xfId="0" applyNumberFormat="1" applyFont="1" applyFill="1" applyBorder="1" applyAlignment="1"/>
    <xf numFmtId="0" fontId="7" fillId="3" borderId="12" xfId="0" applyFont="1" applyFill="1" applyBorder="1" applyAlignment="1">
      <alignment wrapText="1"/>
    </xf>
    <xf numFmtId="164" fontId="6" fillId="3" borderId="27" xfId="0" applyNumberFormat="1" applyFont="1" applyFill="1" applyBorder="1" applyAlignment="1">
      <alignment horizontal="center"/>
    </xf>
    <xf numFmtId="164" fontId="7" fillId="3" borderId="12" xfId="0" applyNumberFormat="1" applyFont="1" applyFill="1" applyBorder="1" applyAlignment="1">
      <alignment horizontal="right"/>
    </xf>
    <xf numFmtId="164" fontId="7" fillId="3" borderId="66" xfId="0" applyNumberFormat="1" applyFont="1" applyFill="1" applyBorder="1" applyAlignment="1">
      <alignment horizontal="right"/>
    </xf>
    <xf numFmtId="164" fontId="6" fillId="3" borderId="4" xfId="0" applyNumberFormat="1" applyFont="1" applyFill="1" applyBorder="1" applyAlignment="1">
      <alignment horizontal="center" wrapText="1"/>
    </xf>
    <xf numFmtId="164" fontId="6" fillId="3" borderId="0" xfId="0" applyNumberFormat="1" applyFont="1" applyFill="1" applyBorder="1" applyAlignment="1">
      <alignment horizontal="right" wrapText="1"/>
    </xf>
    <xf numFmtId="164" fontId="7" fillId="3" borderId="59" xfId="0" applyNumberFormat="1" applyFont="1" applyFill="1" applyBorder="1" applyAlignment="1">
      <alignment horizontal="right" wrapText="1"/>
    </xf>
    <xf numFmtId="0" fontId="6" fillId="3" borderId="28" xfId="0" applyFont="1" applyFill="1" applyBorder="1" applyAlignment="1">
      <alignment wrapText="1"/>
    </xf>
    <xf numFmtId="164" fontId="6" fillId="3" borderId="29" xfId="0" applyNumberFormat="1" applyFont="1" applyFill="1" applyBorder="1" applyAlignment="1">
      <alignment horizontal="center"/>
    </xf>
    <xf numFmtId="164" fontId="6" fillId="3" borderId="74" xfId="0" applyNumberFormat="1" applyFont="1" applyFill="1" applyBorder="1" applyAlignment="1">
      <alignment horizontal="center"/>
    </xf>
    <xf numFmtId="164" fontId="6" fillId="3" borderId="28" xfId="0" applyNumberFormat="1" applyFont="1" applyFill="1" applyBorder="1" applyAlignment="1">
      <alignment horizontal="right"/>
    </xf>
    <xf numFmtId="0" fontId="8" fillId="3" borderId="9" xfId="0" applyFont="1" applyFill="1" applyBorder="1" applyAlignment="1">
      <alignment wrapText="1"/>
    </xf>
    <xf numFmtId="164" fontId="6" fillId="3" borderId="30" xfId="0" applyNumberFormat="1" applyFont="1" applyFill="1" applyBorder="1" applyAlignment="1">
      <alignment horizontal="center"/>
    </xf>
    <xf numFmtId="2" fontId="7" fillId="0" borderId="9" xfId="0" applyNumberFormat="1" applyFont="1" applyBorder="1" applyAlignment="1"/>
    <xf numFmtId="2" fontId="7" fillId="0" borderId="63" xfId="0" applyNumberFormat="1" applyFont="1" applyBorder="1" applyAlignment="1"/>
    <xf numFmtId="0" fontId="7" fillId="3" borderId="0" xfId="0" applyFont="1" applyFill="1" applyBorder="1" applyAlignment="1">
      <alignment vertical="center" wrapText="1"/>
    </xf>
    <xf numFmtId="164" fontId="7" fillId="3" borderId="2" xfId="0" applyNumberFormat="1" applyFont="1" applyFill="1" applyBorder="1" applyAlignment="1"/>
    <xf numFmtId="164" fontId="7" fillId="3" borderId="12" xfId="0" applyNumberFormat="1" applyFont="1" applyFill="1" applyBorder="1" applyAlignment="1"/>
    <xf numFmtId="2" fontId="3" fillId="0" borderId="0" xfId="0" applyNumberFormat="1" applyFont="1"/>
    <xf numFmtId="164" fontId="6" fillId="3" borderId="31" xfId="0" applyNumberFormat="1" applyFont="1" applyFill="1" applyBorder="1" applyAlignment="1">
      <alignment horizontal="center"/>
    </xf>
    <xf numFmtId="2" fontId="7" fillId="3" borderId="71" xfId="0" applyNumberFormat="1" applyFont="1" applyFill="1" applyBorder="1" applyAlignment="1"/>
    <xf numFmtId="2" fontId="7" fillId="0" borderId="17" xfId="0" applyNumberFormat="1" applyFont="1" applyBorder="1" applyAlignment="1"/>
    <xf numFmtId="0" fontId="5" fillId="3" borderId="17" xfId="0" applyFont="1" applyFill="1" applyBorder="1"/>
    <xf numFmtId="164" fontId="6" fillId="3" borderId="17" xfId="0" applyNumberFormat="1" applyFont="1" applyFill="1" applyBorder="1" applyAlignment="1">
      <alignment horizontal="center"/>
    </xf>
    <xf numFmtId="0" fontId="11" fillId="3" borderId="0" xfId="0" applyFont="1" applyFill="1" applyBorder="1"/>
    <xf numFmtId="165" fontId="6" fillId="5" borderId="75" xfId="0" applyNumberFormat="1" applyFont="1" applyFill="1" applyBorder="1" applyAlignment="1">
      <alignment horizontal="right"/>
    </xf>
    <xf numFmtId="165" fontId="6" fillId="5" borderId="59" xfId="0" applyNumberFormat="1" applyFont="1" applyFill="1" applyBorder="1" applyAlignment="1">
      <alignment horizontal="right"/>
    </xf>
    <xf numFmtId="164" fontId="6" fillId="3" borderId="32" xfId="0" applyNumberFormat="1" applyFont="1" applyFill="1" applyBorder="1" applyAlignment="1"/>
    <xf numFmtId="164" fontId="6" fillId="3" borderId="33" xfId="0" applyNumberFormat="1" applyFont="1" applyFill="1" applyBorder="1" applyAlignment="1">
      <alignment horizontal="center"/>
    </xf>
    <xf numFmtId="164" fontId="6" fillId="5" borderId="76" xfId="0" applyNumberFormat="1" applyFont="1" applyFill="1" applyBorder="1" applyAlignment="1"/>
    <xf numFmtId="164" fontId="6" fillId="5" borderId="77" xfId="0" applyNumberFormat="1" applyFont="1" applyFill="1" applyBorder="1" applyAlignment="1"/>
    <xf numFmtId="164" fontId="6" fillId="3" borderId="34" xfId="0" applyNumberFormat="1" applyFont="1" applyFill="1" applyBorder="1" applyAlignment="1"/>
    <xf numFmtId="0" fontId="11" fillId="3" borderId="9" xfId="0" applyFont="1" applyFill="1" applyBorder="1"/>
    <xf numFmtId="164" fontId="6" fillId="5" borderId="78" xfId="0" applyNumberFormat="1" applyFont="1" applyFill="1" applyBorder="1" applyAlignment="1">
      <alignment horizontal="right"/>
    </xf>
    <xf numFmtId="164" fontId="6" fillId="5" borderId="63" xfId="0" applyNumberFormat="1" applyFont="1" applyFill="1" applyBorder="1" applyAlignment="1">
      <alignment horizontal="right"/>
    </xf>
    <xf numFmtId="164" fontId="6" fillId="3" borderId="9" xfId="0" applyNumberFormat="1" applyFont="1" applyFill="1" applyBorder="1" applyAlignment="1">
      <alignment horizontal="right"/>
    </xf>
    <xf numFmtId="164" fontId="6" fillId="3" borderId="35" xfId="0" applyNumberFormat="1" applyFont="1" applyFill="1" applyBorder="1" applyAlignment="1">
      <alignment horizontal="center"/>
    </xf>
    <xf numFmtId="164" fontId="6" fillId="5" borderId="75" xfId="0" applyNumberFormat="1" applyFont="1" applyFill="1" applyBorder="1" applyAlignment="1"/>
    <xf numFmtId="0" fontId="6" fillId="0" borderId="13" xfId="0" applyFont="1" applyBorder="1" applyAlignment="1">
      <alignment horizontal="center"/>
    </xf>
    <xf numFmtId="0" fontId="6" fillId="5" borderId="75" xfId="0" applyFont="1" applyFill="1" applyBorder="1" applyAlignment="1"/>
    <xf numFmtId="0" fontId="6" fillId="5" borderId="59" xfId="0" applyFont="1" applyFill="1" applyBorder="1" applyAlignment="1"/>
    <xf numFmtId="0" fontId="6" fillId="0" borderId="0" xfId="0" applyFont="1" applyBorder="1" applyAlignment="1"/>
    <xf numFmtId="164" fontId="6" fillId="3" borderId="78" xfId="0" applyNumberFormat="1" applyFont="1" applyFill="1" applyBorder="1" applyAlignment="1">
      <alignment horizontal="right"/>
    </xf>
    <xf numFmtId="164" fontId="6" fillId="3" borderId="63" xfId="0" applyNumberFormat="1" applyFont="1" applyFill="1" applyBorder="1" applyAlignment="1">
      <alignment horizontal="right"/>
    </xf>
    <xf numFmtId="0" fontId="6" fillId="3" borderId="12" xfId="0" applyFont="1" applyFill="1" applyBorder="1"/>
    <xf numFmtId="164" fontId="6" fillId="5" borderId="79" xfId="0" applyNumberFormat="1" applyFont="1" applyFill="1" applyBorder="1" applyAlignment="1">
      <alignment horizontal="right"/>
    </xf>
    <xf numFmtId="164" fontId="6" fillId="5" borderId="80" xfId="0" applyNumberFormat="1" applyFont="1" applyFill="1" applyBorder="1" applyAlignment="1">
      <alignment horizontal="right"/>
    </xf>
    <xf numFmtId="164" fontId="6" fillId="0" borderId="66" xfId="0" applyNumberFormat="1" applyFont="1" applyFill="1" applyBorder="1" applyAlignment="1">
      <alignment horizontal="right"/>
    </xf>
    <xf numFmtId="164" fontId="6" fillId="0" borderId="12" xfId="0" applyNumberFormat="1" applyFont="1" applyFill="1" applyBorder="1" applyAlignment="1"/>
    <xf numFmtId="164" fontId="6" fillId="5" borderId="81" xfId="0" applyNumberFormat="1" applyFont="1" applyFill="1" applyBorder="1" applyAlignment="1">
      <alignment horizontal="right"/>
    </xf>
    <xf numFmtId="164" fontId="6" fillId="5" borderId="82" xfId="0" applyNumberFormat="1" applyFont="1" applyFill="1" applyBorder="1" applyAlignment="1">
      <alignment horizontal="right"/>
    </xf>
    <xf numFmtId="164" fontId="6" fillId="3" borderId="83" xfId="0" applyNumberFormat="1" applyFont="1" applyFill="1" applyBorder="1" applyAlignment="1">
      <alignment horizontal="center"/>
    </xf>
    <xf numFmtId="164" fontId="6" fillId="3" borderId="84" xfId="0" applyNumberFormat="1" applyFont="1" applyFill="1" applyBorder="1" applyAlignment="1">
      <alignment horizontal="center"/>
    </xf>
    <xf numFmtId="164" fontId="6" fillId="0" borderId="84" xfId="0" applyNumberFormat="1" applyFont="1" applyFill="1" applyBorder="1" applyAlignment="1"/>
    <xf numFmtId="0" fontId="7" fillId="3" borderId="36" xfId="0" applyFont="1" applyFill="1" applyBorder="1"/>
    <xf numFmtId="164" fontId="6" fillId="3" borderId="36" xfId="0" applyNumberFormat="1" applyFont="1" applyFill="1" applyBorder="1" applyAlignment="1">
      <alignment horizontal="center"/>
    </xf>
    <xf numFmtId="164" fontId="6" fillId="3" borderId="36" xfId="0" applyNumberFormat="1" applyFont="1" applyFill="1" applyBorder="1" applyAlignment="1"/>
    <xf numFmtId="164" fontId="6" fillId="5" borderId="85" xfId="0" applyNumberFormat="1" applyFont="1" applyFill="1" applyBorder="1" applyAlignment="1">
      <alignment horizontal="right"/>
    </xf>
    <xf numFmtId="0" fontId="6" fillId="3" borderId="2" xfId="0" applyFont="1" applyFill="1" applyBorder="1"/>
    <xf numFmtId="164" fontId="6" fillId="3" borderId="69" xfId="0" applyNumberFormat="1" applyFont="1" applyFill="1" applyBorder="1" applyAlignment="1"/>
    <xf numFmtId="164" fontId="6" fillId="3" borderId="37" xfId="0" applyNumberFormat="1" applyFont="1" applyFill="1" applyBorder="1" applyAlignment="1">
      <alignment horizontal="center"/>
    </xf>
    <xf numFmtId="0" fontId="6" fillId="3" borderId="12" xfId="0" applyFont="1" applyFill="1" applyBorder="1" applyAlignment="1">
      <alignment wrapText="1"/>
    </xf>
    <xf numFmtId="164" fontId="6" fillId="3" borderId="82" xfId="0" applyNumberFormat="1" applyFont="1" applyFill="1" applyBorder="1" applyAlignment="1">
      <alignment horizontal="right"/>
    </xf>
    <xf numFmtId="164" fontId="6" fillId="3" borderId="66" xfId="0" applyNumberFormat="1" applyFont="1" applyFill="1" applyBorder="1" applyAlignment="1">
      <alignment horizontal="right"/>
    </xf>
    <xf numFmtId="164" fontId="6" fillId="3" borderId="12" xfId="0" applyNumberFormat="1" applyFont="1" applyFill="1" applyBorder="1" applyAlignment="1"/>
    <xf numFmtId="164" fontId="6" fillId="3" borderId="38" xfId="0" applyNumberFormat="1" applyFont="1" applyFill="1" applyBorder="1" applyAlignment="1">
      <alignment horizontal="center"/>
    </xf>
    <xf numFmtId="164" fontId="6" fillId="3" borderId="68" xfId="0" applyNumberFormat="1" applyFont="1" applyFill="1" applyBorder="1" applyAlignment="1"/>
    <xf numFmtId="164" fontId="6" fillId="0" borderId="80" xfId="0" applyNumberFormat="1" applyFont="1" applyFill="1" applyBorder="1" applyAlignment="1">
      <alignment horizontal="right"/>
    </xf>
    <xf numFmtId="164" fontId="6" fillId="0" borderId="12" xfId="0" applyNumberFormat="1" applyFont="1" applyFill="1" applyBorder="1" applyAlignment="1">
      <alignment horizontal="right"/>
    </xf>
    <xf numFmtId="164" fontId="6" fillId="0" borderId="82" xfId="0" applyNumberFormat="1" applyFont="1" applyFill="1" applyBorder="1" applyAlignment="1">
      <alignment horizontal="right"/>
    </xf>
    <xf numFmtId="164" fontId="6" fillId="3" borderId="87" xfId="0" applyNumberFormat="1" applyFont="1" applyFill="1" applyBorder="1" applyAlignment="1"/>
    <xf numFmtId="0" fontId="6" fillId="3" borderId="16" xfId="0" applyFont="1" applyFill="1" applyBorder="1"/>
    <xf numFmtId="2" fontId="6" fillId="3" borderId="2" xfId="0" applyNumberFormat="1" applyFont="1" applyFill="1" applyBorder="1" applyAlignment="1">
      <alignment horizontal="center"/>
    </xf>
    <xf numFmtId="1" fontId="6" fillId="3" borderId="3" xfId="0" applyNumberFormat="1" applyFont="1" applyFill="1" applyBorder="1" applyAlignment="1">
      <alignment horizontal="center"/>
    </xf>
    <xf numFmtId="1" fontId="7" fillId="3" borderId="3" xfId="0" applyNumberFormat="1" applyFont="1" applyFill="1" applyBorder="1" applyAlignment="1"/>
    <xf numFmtId="164" fontId="6" fillId="5" borderId="88" xfId="0" applyNumberFormat="1" applyFont="1" applyFill="1" applyBorder="1" applyAlignment="1">
      <alignment horizontal="right"/>
    </xf>
    <xf numFmtId="164" fontId="6" fillId="5" borderId="12" xfId="0" applyNumberFormat="1" applyFont="1" applyFill="1" applyBorder="1" applyAlignment="1">
      <alignment horizontal="right"/>
    </xf>
    <xf numFmtId="164" fontId="6" fillId="5" borderId="89" xfId="0" applyNumberFormat="1" applyFont="1" applyFill="1" applyBorder="1" applyAlignment="1">
      <alignment horizontal="right"/>
    </xf>
    <xf numFmtId="164" fontId="6" fillId="5" borderId="90" xfId="0" applyNumberFormat="1" applyFont="1" applyFill="1" applyBorder="1" applyAlignment="1">
      <alignment horizontal="right"/>
    </xf>
    <xf numFmtId="164" fontId="6" fillId="5" borderId="39" xfId="0" applyNumberFormat="1" applyFont="1" applyFill="1" applyBorder="1" applyAlignment="1">
      <alignment horizontal="right"/>
    </xf>
    <xf numFmtId="0" fontId="7" fillId="3" borderId="40" xfId="0" applyFont="1" applyFill="1" applyBorder="1"/>
    <xf numFmtId="164" fontId="6" fillId="3" borderId="40" xfId="0" applyNumberFormat="1" applyFont="1" applyFill="1" applyBorder="1" applyAlignment="1">
      <alignment horizontal="center"/>
    </xf>
    <xf numFmtId="164" fontId="6" fillId="3" borderId="41" xfId="0" applyNumberFormat="1" applyFont="1" applyFill="1" applyBorder="1" applyAlignment="1"/>
    <xf numFmtId="164" fontId="6" fillId="3" borderId="40" xfId="0" applyNumberFormat="1" applyFont="1" applyFill="1" applyBorder="1" applyAlignment="1"/>
    <xf numFmtId="164" fontId="6" fillId="3" borderId="80" xfId="0" applyNumberFormat="1" applyFont="1" applyFill="1" applyBorder="1" applyAlignment="1">
      <alignment horizontal="right"/>
    </xf>
    <xf numFmtId="168" fontId="6" fillId="3" borderId="82" xfId="0" applyNumberFormat="1" applyFont="1" applyFill="1" applyBorder="1" applyAlignment="1">
      <alignment horizontal="right"/>
    </xf>
    <xf numFmtId="168" fontId="6" fillId="3" borderId="59" xfId="0" applyNumberFormat="1" applyFont="1" applyFill="1" applyBorder="1" applyAlignment="1">
      <alignment horizontal="right"/>
    </xf>
    <xf numFmtId="168" fontId="6" fillId="3" borderId="0" xfId="0" applyNumberFormat="1" applyFont="1" applyFill="1" applyBorder="1" applyAlignment="1"/>
    <xf numFmtId="164" fontId="6" fillId="3" borderId="68" xfId="0" applyNumberFormat="1" applyFont="1" applyFill="1" applyBorder="1" applyAlignment="1">
      <alignment horizontal="right"/>
    </xf>
    <xf numFmtId="1" fontId="6" fillId="3" borderId="0" xfId="0" applyNumberFormat="1" applyFont="1" applyFill="1" applyBorder="1" applyAlignment="1">
      <alignment horizontal="center"/>
    </xf>
    <xf numFmtId="1" fontId="6" fillId="3" borderId="0" xfId="0" applyNumberFormat="1" applyFont="1" applyFill="1" applyBorder="1" applyAlignment="1"/>
    <xf numFmtId="164" fontId="6" fillId="3" borderId="42" xfId="0" applyNumberFormat="1" applyFont="1" applyFill="1" applyBorder="1" applyAlignment="1">
      <alignment horizontal="center"/>
    </xf>
    <xf numFmtId="164" fontId="6" fillId="3" borderId="91" xfId="0" applyNumberFormat="1" applyFont="1" applyFill="1" applyBorder="1" applyAlignment="1"/>
    <xf numFmtId="164" fontId="6" fillId="3" borderId="43" xfId="0" applyNumberFormat="1" applyFont="1" applyFill="1" applyBorder="1" applyAlignment="1"/>
    <xf numFmtId="164" fontId="6" fillId="3" borderId="92" xfId="0" applyNumberFormat="1" applyFont="1" applyFill="1" applyBorder="1" applyAlignment="1">
      <alignment horizontal="right"/>
    </xf>
    <xf numFmtId="164" fontId="6" fillId="3" borderId="44" xfId="0" applyNumberFormat="1" applyFont="1" applyFill="1" applyBorder="1" applyAlignment="1">
      <alignment horizontal="center"/>
    </xf>
    <xf numFmtId="164" fontId="6" fillId="5" borderId="91" xfId="0" applyNumberFormat="1" applyFont="1" applyFill="1" applyBorder="1" applyAlignment="1">
      <alignment horizontal="right"/>
    </xf>
    <xf numFmtId="164" fontId="6" fillId="5" borderId="16" xfId="0" applyNumberFormat="1" applyFont="1" applyFill="1" applyBorder="1" applyAlignment="1">
      <alignment horizontal="right"/>
    </xf>
    <xf numFmtId="164" fontId="6" fillId="5" borderId="70" xfId="0" applyNumberFormat="1" applyFont="1" applyFill="1" applyBorder="1" applyAlignment="1">
      <alignment horizontal="right"/>
    </xf>
    <xf numFmtId="0" fontId="7" fillId="3" borderId="45" xfId="0" applyFont="1" applyFill="1" applyBorder="1"/>
    <xf numFmtId="0" fontId="3" fillId="0" borderId="0" xfId="0" applyFont="1" applyAlignment="1">
      <alignment horizontal="right"/>
    </xf>
    <xf numFmtId="0" fontId="5" fillId="3" borderId="0" xfId="0" applyFont="1" applyFill="1" applyBorder="1" applyAlignment="1"/>
    <xf numFmtId="0" fontId="7" fillId="3" borderId="46" xfId="0" applyFont="1" applyFill="1" applyBorder="1" applyAlignment="1">
      <alignment wrapText="1"/>
    </xf>
    <xf numFmtId="164" fontId="6" fillId="5" borderId="20" xfId="0" applyNumberFormat="1" applyFont="1" applyFill="1" applyBorder="1" applyAlignment="1">
      <alignment horizontal="right"/>
    </xf>
    <xf numFmtId="164" fontId="7" fillId="3" borderId="70" xfId="0" applyNumberFormat="1" applyFont="1" applyFill="1" applyBorder="1" applyAlignment="1">
      <alignment horizontal="right"/>
    </xf>
    <xf numFmtId="164" fontId="7" fillId="3" borderId="16" xfId="0" applyNumberFormat="1" applyFont="1" applyFill="1" applyBorder="1" applyAlignment="1"/>
    <xf numFmtId="0" fontId="9" fillId="3" borderId="0" xfId="0" applyFont="1" applyFill="1" applyBorder="1" applyAlignment="1">
      <alignment wrapText="1"/>
    </xf>
    <xf numFmtId="164" fontId="8" fillId="3" borderId="0" xfId="0" applyNumberFormat="1" applyFont="1" applyFill="1" applyBorder="1" applyAlignment="1"/>
    <xf numFmtId="1" fontId="6" fillId="3" borderId="4" xfId="0" applyNumberFormat="1" applyFont="1" applyFill="1" applyBorder="1" applyAlignment="1">
      <alignment horizontal="center"/>
    </xf>
    <xf numFmtId="165" fontId="7" fillId="3" borderId="0" xfId="0" applyNumberFormat="1" applyFont="1" applyFill="1" applyBorder="1" applyAlignment="1"/>
    <xf numFmtId="1" fontId="6" fillId="0" borderId="82" xfId="0" applyNumberFormat="1" applyFont="1" applyFill="1" applyBorder="1" applyAlignment="1">
      <alignment horizontal="center"/>
    </xf>
    <xf numFmtId="165" fontId="3" fillId="0" borderId="0" xfId="0" applyNumberFormat="1" applyFont="1"/>
    <xf numFmtId="0" fontId="6" fillId="3" borderId="17" xfId="0" applyFont="1" applyFill="1" applyBorder="1" applyAlignment="1">
      <alignment wrapText="1"/>
    </xf>
    <xf numFmtId="1" fontId="6" fillId="3" borderId="31" xfId="0" applyNumberFormat="1" applyFont="1" applyFill="1" applyBorder="1" applyAlignment="1">
      <alignment horizontal="center"/>
    </xf>
    <xf numFmtId="165" fontId="6" fillId="3" borderId="17" xfId="0" applyNumberFormat="1" applyFont="1" applyFill="1" applyBorder="1" applyAlignment="1"/>
    <xf numFmtId="165" fontId="3" fillId="0" borderId="0" xfId="0" applyNumberFormat="1" applyFont="1" applyAlignment="1"/>
    <xf numFmtId="0" fontId="6" fillId="3" borderId="47" xfId="0" applyFont="1" applyFill="1" applyBorder="1" applyAlignment="1">
      <alignment wrapText="1"/>
    </xf>
    <xf numFmtId="0" fontId="6" fillId="3" borderId="48" xfId="0" applyFont="1" applyFill="1" applyBorder="1" applyAlignment="1">
      <alignment wrapText="1"/>
    </xf>
    <xf numFmtId="0" fontId="5" fillId="3" borderId="2" xfId="0" applyFont="1" applyFill="1" applyBorder="1" applyAlignment="1"/>
    <xf numFmtId="0" fontId="7" fillId="3" borderId="12" xfId="0" applyFont="1" applyFill="1" applyBorder="1" applyAlignment="1"/>
    <xf numFmtId="0" fontId="7" fillId="3" borderId="0" xfId="0" applyFont="1" applyFill="1" applyBorder="1" applyAlignment="1"/>
    <xf numFmtId="0" fontId="7" fillId="0" borderId="0" xfId="0" applyFont="1" applyFill="1" applyBorder="1" applyAlignment="1"/>
    <xf numFmtId="0" fontId="6" fillId="0" borderId="0" xfId="0" applyFont="1" applyFill="1" applyBorder="1" applyAlignment="1"/>
    <xf numFmtId="0" fontId="8" fillId="3" borderId="15" xfId="0" applyFont="1" applyFill="1" applyBorder="1" applyAlignment="1"/>
    <xf numFmtId="0" fontId="6" fillId="3" borderId="46" xfId="0" applyFont="1" applyFill="1" applyBorder="1" applyAlignment="1">
      <alignment horizontal="left" wrapText="1"/>
    </xf>
    <xf numFmtId="0" fontId="6" fillId="3" borderId="2" xfId="0" applyFont="1" applyFill="1" applyBorder="1" applyAlignment="1"/>
    <xf numFmtId="0" fontId="7" fillId="5" borderId="0" xfId="0" applyFont="1" applyFill="1" applyBorder="1" applyAlignment="1"/>
    <xf numFmtId="0" fontId="8" fillId="5" borderId="23" xfId="0" applyFont="1" applyFill="1" applyBorder="1" applyAlignment="1"/>
    <xf numFmtId="0" fontId="6" fillId="5" borderId="45" xfId="0" applyFont="1" applyFill="1" applyBorder="1" applyAlignment="1"/>
    <xf numFmtId="0" fontId="8" fillId="3" borderId="32" xfId="0" applyFont="1" applyFill="1" applyBorder="1" applyAlignment="1">
      <alignment vertical="center" wrapText="1"/>
    </xf>
    <xf numFmtId="164" fontId="6" fillId="3" borderId="49" xfId="0" applyNumberFormat="1" applyFont="1" applyFill="1" applyBorder="1" applyAlignment="1">
      <alignment horizontal="center" vertical="center"/>
    </xf>
    <xf numFmtId="164" fontId="6" fillId="5" borderId="93" xfId="0" applyNumberFormat="1" applyFont="1" applyFill="1" applyBorder="1" applyAlignment="1">
      <alignment vertical="center"/>
    </xf>
    <xf numFmtId="164" fontId="6" fillId="5" borderId="86" xfId="0" applyNumberFormat="1" applyFont="1" applyFill="1" applyBorder="1" applyAlignment="1">
      <alignment vertical="center"/>
    </xf>
    <xf numFmtId="164" fontId="6" fillId="3" borderId="32" xfId="0" applyNumberFormat="1" applyFont="1" applyFill="1" applyBorder="1" applyAlignment="1">
      <alignment vertical="center"/>
    </xf>
    <xf numFmtId="0" fontId="8" fillId="3" borderId="34" xfId="0" applyFont="1" applyFill="1" applyBorder="1" applyAlignment="1">
      <alignment vertical="center" wrapText="1"/>
    </xf>
    <xf numFmtId="0" fontId="6" fillId="3" borderId="50" xfId="0" applyFont="1" applyFill="1" applyBorder="1" applyAlignment="1">
      <alignment vertical="center"/>
    </xf>
    <xf numFmtId="164" fontId="6" fillId="3" borderId="50" xfId="0" applyNumberFormat="1" applyFont="1" applyFill="1" applyBorder="1" applyAlignment="1">
      <alignment horizontal="center" vertical="center"/>
    </xf>
    <xf numFmtId="164" fontId="6" fillId="0" borderId="50" xfId="0" applyNumberFormat="1" applyFont="1" applyFill="1" applyBorder="1" applyAlignment="1">
      <alignment vertical="center"/>
    </xf>
    <xf numFmtId="164" fontId="6" fillId="3" borderId="50" xfId="0" applyNumberFormat="1" applyFont="1" applyFill="1" applyBorder="1" applyAlignment="1">
      <alignment horizontal="right" vertical="center"/>
    </xf>
    <xf numFmtId="0" fontId="9" fillId="0" borderId="0" xfId="0" applyFont="1" applyBorder="1"/>
    <xf numFmtId="0" fontId="3" fillId="4" borderId="0" xfId="0" applyFont="1" applyFill="1" applyBorder="1" applyAlignment="1"/>
    <xf numFmtId="0" fontId="3" fillId="0" borderId="0" xfId="0" applyFont="1" applyBorder="1" applyAlignment="1"/>
    <xf numFmtId="0" fontId="3" fillId="0" borderId="0" xfId="0" applyFont="1" applyFill="1" applyBorder="1"/>
    <xf numFmtId="0" fontId="3" fillId="0" borderId="0" xfId="0" applyFont="1" applyBorder="1" applyAlignment="1">
      <alignment vertical="center"/>
    </xf>
    <xf numFmtId="2" fontId="3" fillId="0" borderId="0" xfId="0" applyNumberFormat="1" applyFont="1" applyBorder="1"/>
    <xf numFmtId="0" fontId="7" fillId="3" borderId="39" xfId="0" applyFont="1" applyFill="1" applyBorder="1" applyAlignment="1">
      <alignment vertical="center"/>
    </xf>
    <xf numFmtId="164" fontId="7" fillId="3" borderId="51" xfId="0" applyNumberFormat="1" applyFont="1" applyFill="1" applyBorder="1" applyAlignment="1">
      <alignment horizontal="right" vertical="center"/>
    </xf>
    <xf numFmtId="164" fontId="7" fillId="3" borderId="52" xfId="0" applyNumberFormat="1" applyFont="1" applyFill="1" applyBorder="1" applyAlignment="1">
      <alignment horizontal="right" vertical="center"/>
    </xf>
    <xf numFmtId="164" fontId="7" fillId="3" borderId="94" xfId="0" applyNumberFormat="1" applyFont="1" applyFill="1" applyBorder="1" applyAlignment="1">
      <alignment horizontal="right" vertical="center"/>
    </xf>
    <xf numFmtId="164" fontId="6" fillId="3" borderId="95" xfId="0" applyNumberFormat="1" applyFont="1" applyFill="1" applyBorder="1" applyAlignment="1">
      <alignment horizontal="center" vertical="center"/>
    </xf>
    <xf numFmtId="164" fontId="7" fillId="0" borderId="96" xfId="0" applyNumberFormat="1" applyFont="1" applyFill="1" applyBorder="1" applyAlignment="1">
      <alignment horizontal="right" vertical="center"/>
    </xf>
    <xf numFmtId="164" fontId="7" fillId="0" borderId="97" xfId="0" applyNumberFormat="1" applyFont="1" applyFill="1" applyBorder="1" applyAlignment="1">
      <alignment horizontal="right" vertical="center"/>
    </xf>
    <xf numFmtId="164" fontId="7" fillId="0" borderId="98" xfId="0" applyNumberFormat="1" applyFont="1" applyFill="1" applyBorder="1" applyAlignment="1">
      <alignment horizontal="right" vertical="center"/>
    </xf>
    <xf numFmtId="164" fontId="6" fillId="3" borderId="14" xfId="0" applyNumberFormat="1" applyFont="1" applyFill="1" applyBorder="1" applyAlignment="1">
      <alignment horizontal="center" vertical="center"/>
    </xf>
    <xf numFmtId="165" fontId="7" fillId="3" borderId="99" xfId="0" applyNumberFormat="1" applyFont="1" applyFill="1" applyBorder="1" applyAlignment="1">
      <alignment vertical="center"/>
    </xf>
    <xf numFmtId="165" fontId="7" fillId="3" borderId="100" xfId="0" applyNumberFormat="1" applyFont="1" applyFill="1" applyBorder="1" applyAlignment="1">
      <alignment vertical="center"/>
    </xf>
    <xf numFmtId="165" fontId="7" fillId="3" borderId="3" xfId="0" applyNumberFormat="1" applyFont="1" applyFill="1" applyBorder="1" applyAlignment="1">
      <alignment vertical="center"/>
    </xf>
    <xf numFmtId="164" fontId="7" fillId="3" borderId="100" xfId="0" applyNumberFormat="1" applyFont="1" applyFill="1" applyBorder="1" applyAlignment="1">
      <alignment vertical="center"/>
    </xf>
    <xf numFmtId="164" fontId="7" fillId="3" borderId="101" xfId="0" applyNumberFormat="1" applyFont="1" applyFill="1" applyBorder="1" applyAlignment="1">
      <alignment vertical="center"/>
    </xf>
    <xf numFmtId="164" fontId="7" fillId="3" borderId="102" xfId="0" applyNumberFormat="1" applyFont="1" applyFill="1" applyBorder="1" applyAlignment="1">
      <alignment vertical="center"/>
    </xf>
    <xf numFmtId="164" fontId="7" fillId="3" borderId="3" xfId="0" applyNumberFormat="1" applyFont="1" applyFill="1" applyBorder="1" applyAlignment="1">
      <alignment vertical="center"/>
    </xf>
    <xf numFmtId="166" fontId="7" fillId="3" borderId="3" xfId="0" applyNumberFormat="1" applyFont="1" applyFill="1" applyBorder="1" applyAlignment="1">
      <alignment horizontal="right" vertical="center"/>
    </xf>
    <xf numFmtId="166" fontId="7" fillId="3" borderId="100" xfId="0" applyNumberFormat="1" applyFont="1" applyFill="1" applyBorder="1" applyAlignment="1">
      <alignment horizontal="right" vertical="center"/>
    </xf>
    <xf numFmtId="0" fontId="6" fillId="5" borderId="0" xfId="0" applyFont="1" applyFill="1" applyBorder="1" applyAlignment="1">
      <alignment wrapText="1"/>
    </xf>
    <xf numFmtId="0" fontId="7" fillId="5" borderId="17" xfId="0" applyFont="1" applyFill="1" applyBorder="1" applyAlignment="1"/>
    <xf numFmtId="164" fontId="6" fillId="5" borderId="17" xfId="0" applyNumberFormat="1" applyFont="1" applyFill="1" applyBorder="1" applyAlignment="1">
      <alignment horizontal="center"/>
    </xf>
    <xf numFmtId="164" fontId="6" fillId="5" borderId="17" xfId="0" applyNumberFormat="1" applyFont="1" applyFill="1" applyBorder="1" applyAlignment="1"/>
    <xf numFmtId="0" fontId="3" fillId="0" borderId="0" xfId="0" applyFont="1" applyAlignment="1">
      <alignment horizontal="left" vertical="center" wrapText="1"/>
    </xf>
    <xf numFmtId="165" fontId="8" fillId="3" borderId="103" xfId="0" applyNumberFormat="1" applyFont="1" applyFill="1" applyBorder="1" applyAlignment="1">
      <alignment horizontal="right" wrapText="1"/>
    </xf>
    <xf numFmtId="165" fontId="10" fillId="3" borderId="104" xfId="0" applyNumberFormat="1" applyFont="1" applyFill="1" applyBorder="1" applyAlignment="1">
      <alignment horizontal="right" wrapText="1"/>
    </xf>
    <xf numFmtId="0" fontId="7" fillId="3" borderId="9" xfId="0" applyFont="1" applyFill="1" applyBorder="1" applyAlignment="1">
      <alignment vertical="center"/>
    </xf>
    <xf numFmtId="164" fontId="6" fillId="3" borderId="9" xfId="0" applyNumberFormat="1" applyFont="1" applyFill="1" applyBorder="1" applyAlignment="1">
      <alignment horizontal="center"/>
    </xf>
    <xf numFmtId="164" fontId="6" fillId="3" borderId="9" xfId="0" applyNumberFormat="1" applyFont="1" applyFill="1" applyBorder="1" applyAlignment="1"/>
    <xf numFmtId="164" fontId="6" fillId="5" borderId="17" xfId="0" applyNumberFormat="1" applyFont="1" applyFill="1" applyBorder="1" applyAlignment="1"/>
    <xf numFmtId="164" fontId="7" fillId="5" borderId="13" xfId="0" applyNumberFormat="1" applyFont="1" applyFill="1" applyBorder="1" applyAlignment="1">
      <alignment horizontal="right"/>
    </xf>
    <xf numFmtId="164" fontId="6" fillId="0" borderId="13" xfId="0" applyNumberFormat="1" applyFont="1" applyFill="1" applyBorder="1" applyAlignment="1">
      <alignment horizontal="center"/>
    </xf>
    <xf numFmtId="164" fontId="7" fillId="5" borderId="105" xfId="0" applyNumberFormat="1" applyFont="1" applyFill="1" applyBorder="1" applyAlignment="1">
      <alignment horizontal="right"/>
    </xf>
    <xf numFmtId="164" fontId="7" fillId="5" borderId="103" xfId="0" applyNumberFormat="1" applyFont="1" applyFill="1" applyBorder="1" applyAlignment="1">
      <alignment horizontal="right"/>
    </xf>
    <xf numFmtId="164" fontId="6" fillId="5" borderId="103" xfId="0" applyNumberFormat="1" applyFont="1" applyFill="1" applyBorder="1" applyAlignment="1">
      <alignment horizontal="right"/>
    </xf>
    <xf numFmtId="164" fontId="6" fillId="5" borderId="103" xfId="0" applyNumberFormat="1" applyFont="1" applyFill="1" applyBorder="1" applyAlignment="1"/>
    <xf numFmtId="164" fontId="7" fillId="5" borderId="106" xfId="0" applyNumberFormat="1" applyFont="1" applyFill="1" applyBorder="1" applyAlignment="1">
      <alignment horizontal="right"/>
    </xf>
    <xf numFmtId="165" fontId="8" fillId="3" borderId="104" xfId="0" applyNumberFormat="1" applyFont="1" applyFill="1" applyBorder="1" applyAlignment="1">
      <alignment horizontal="right" wrapText="1"/>
    </xf>
    <xf numFmtId="164" fontId="7" fillId="0" borderId="107" xfId="0" applyNumberFormat="1" applyFont="1" applyFill="1" applyBorder="1" applyAlignment="1">
      <alignment horizontal="right" vertical="center"/>
    </xf>
    <xf numFmtId="166" fontId="7" fillId="0" borderId="108" xfId="0" applyNumberFormat="1" applyFont="1" applyFill="1" applyBorder="1" applyAlignment="1">
      <alignment horizontal="right"/>
    </xf>
    <xf numFmtId="166" fontId="7" fillId="0" borderId="103" xfId="0" applyNumberFormat="1" applyFont="1" applyFill="1" applyBorder="1" applyAlignment="1">
      <alignment horizontal="right"/>
    </xf>
    <xf numFmtId="166" fontId="6" fillId="0" borderId="103" xfId="0" applyNumberFormat="1" applyFont="1" applyFill="1" applyBorder="1" applyAlignment="1">
      <alignment horizontal="right"/>
    </xf>
    <xf numFmtId="166" fontId="7" fillId="0" borderId="106" xfId="0" applyNumberFormat="1" applyFont="1" applyFill="1" applyBorder="1" applyAlignment="1">
      <alignment horizontal="right"/>
    </xf>
    <xf numFmtId="164" fontId="6" fillId="3" borderId="37" xfId="0" applyNumberFormat="1" applyFont="1" applyFill="1" applyBorder="1" applyAlignment="1">
      <alignment horizontal="center" vertical="center"/>
    </xf>
    <xf numFmtId="164" fontId="6" fillId="3" borderId="26" xfId="0" applyNumberFormat="1" applyFont="1" applyFill="1" applyBorder="1" applyAlignment="1">
      <alignment horizontal="center"/>
    </xf>
    <xf numFmtId="165" fontId="7" fillId="3" borderId="109" xfId="0" applyNumberFormat="1" applyFont="1" applyFill="1" applyBorder="1" applyAlignment="1">
      <alignment vertical="center"/>
    </xf>
    <xf numFmtId="164" fontId="6" fillId="3" borderId="79" xfId="0" applyNumberFormat="1" applyFont="1" applyFill="1" applyBorder="1" applyAlignment="1">
      <alignment horizontal="center"/>
    </xf>
    <xf numFmtId="165" fontId="6" fillId="3" borderId="81" xfId="0" applyNumberFormat="1" applyFont="1" applyFill="1" applyBorder="1" applyAlignment="1"/>
    <xf numFmtId="165" fontId="6" fillId="3" borderId="81" xfId="0" applyNumberFormat="1" applyFont="1" applyFill="1" applyBorder="1" applyAlignment="1">
      <alignment horizontal="right"/>
    </xf>
    <xf numFmtId="165" fontId="6" fillId="3" borderId="110" xfId="0" applyNumberFormat="1" applyFont="1" applyFill="1" applyBorder="1" applyAlignment="1"/>
    <xf numFmtId="165" fontId="6" fillId="3" borderId="73" xfId="0" applyNumberFormat="1" applyFont="1" applyFill="1" applyBorder="1" applyAlignment="1"/>
    <xf numFmtId="2" fontId="7" fillId="3" borderId="79" xfId="0" applyNumberFormat="1" applyFont="1" applyFill="1" applyBorder="1" applyAlignment="1"/>
    <xf numFmtId="2" fontId="6" fillId="3" borderId="81" xfId="0" applyNumberFormat="1" applyFont="1" applyFill="1" applyBorder="1" applyAlignment="1"/>
    <xf numFmtId="2" fontId="3" fillId="5" borderId="81" xfId="0" applyNumberFormat="1" applyFont="1" applyFill="1" applyBorder="1" applyAlignment="1"/>
    <xf numFmtId="2" fontId="7" fillId="3" borderId="66" xfId="0" applyNumberFormat="1" applyFont="1" applyFill="1" applyBorder="1" applyAlignment="1"/>
    <xf numFmtId="2" fontId="6" fillId="3" borderId="59" xfId="0" applyNumberFormat="1" applyFont="1" applyFill="1" applyBorder="1" applyAlignment="1"/>
    <xf numFmtId="2" fontId="3" fillId="5" borderId="59" xfId="0" applyNumberFormat="1" applyFont="1" applyFill="1" applyBorder="1" applyAlignment="1"/>
    <xf numFmtId="165" fontId="6" fillId="3" borderId="69" xfId="0" applyNumberFormat="1" applyFont="1" applyFill="1" applyBorder="1" applyAlignment="1">
      <alignment horizontal="right"/>
    </xf>
    <xf numFmtId="164" fontId="6" fillId="0" borderId="112" xfId="0" applyNumberFormat="1" applyFont="1" applyFill="1" applyBorder="1" applyAlignment="1">
      <alignment horizontal="right"/>
    </xf>
    <xf numFmtId="164" fontId="6" fillId="3" borderId="91" xfId="0" applyNumberFormat="1" applyFont="1" applyFill="1" applyBorder="1" applyAlignment="1">
      <alignment horizontal="right"/>
    </xf>
    <xf numFmtId="164" fontId="6" fillId="0" borderId="111" xfId="0" applyNumberFormat="1" applyFont="1" applyFill="1" applyBorder="1" applyAlignment="1">
      <alignment horizontal="right"/>
    </xf>
    <xf numFmtId="164" fontId="6" fillId="3" borderId="113" xfId="0" applyNumberFormat="1" applyFont="1" applyFill="1" applyBorder="1" applyAlignment="1">
      <alignment horizontal="right"/>
    </xf>
    <xf numFmtId="164" fontId="7" fillId="3" borderId="35" xfId="0" applyNumberFormat="1" applyFont="1" applyFill="1" applyBorder="1" applyAlignment="1">
      <alignment horizontal="right"/>
    </xf>
    <xf numFmtId="164" fontId="6" fillId="3" borderId="13" xfId="0" applyNumberFormat="1" applyFont="1" applyFill="1" applyBorder="1" applyAlignment="1">
      <alignment horizontal="right" wrapText="1"/>
    </xf>
    <xf numFmtId="164" fontId="7" fillId="3" borderId="13" xfId="0" applyNumberFormat="1" applyFont="1" applyFill="1" applyBorder="1" applyAlignment="1">
      <alignment horizontal="right" wrapText="1"/>
    </xf>
    <xf numFmtId="164" fontId="6" fillId="3" borderId="53" xfId="0" applyNumberFormat="1" applyFont="1" applyFill="1" applyBorder="1" applyAlignment="1">
      <alignment horizontal="center"/>
    </xf>
    <xf numFmtId="2" fontId="7" fillId="0" borderId="11" xfId="0" applyNumberFormat="1" applyFont="1" applyBorder="1" applyAlignment="1"/>
    <xf numFmtId="164" fontId="7" fillId="3" borderId="79" xfId="0" applyNumberFormat="1" applyFont="1" applyFill="1" applyBorder="1" applyAlignment="1">
      <alignment horizontal="right"/>
    </xf>
    <xf numFmtId="164" fontId="7" fillId="5" borderId="81" xfId="0" applyNumberFormat="1" applyFont="1" applyFill="1" applyBorder="1" applyAlignment="1">
      <alignment horizontal="right"/>
    </xf>
    <xf numFmtId="164" fontId="6" fillId="3" borderId="81" xfId="0" applyNumberFormat="1" applyFont="1" applyFill="1" applyBorder="1" applyAlignment="1">
      <alignment horizontal="right"/>
    </xf>
    <xf numFmtId="164" fontId="6" fillId="3" borderId="81" xfId="0" applyNumberFormat="1" applyFont="1" applyFill="1" applyBorder="1" applyAlignment="1">
      <alignment horizontal="right" wrapText="1"/>
    </xf>
    <xf numFmtId="164" fontId="7" fillId="3" borderId="81" xfId="0" applyNumberFormat="1" applyFont="1" applyFill="1" applyBorder="1" applyAlignment="1">
      <alignment horizontal="right" wrapText="1"/>
    </xf>
    <xf numFmtId="164" fontId="6" fillId="3" borderId="114" xfId="0" applyNumberFormat="1" applyFont="1" applyFill="1" applyBorder="1" applyAlignment="1">
      <alignment horizontal="center"/>
    </xf>
    <xf numFmtId="2" fontId="7" fillId="0" borderId="115" xfId="0" applyNumberFormat="1" applyFont="1" applyBorder="1" applyAlignment="1"/>
    <xf numFmtId="2" fontId="7" fillId="3" borderId="18" xfId="0" applyNumberFormat="1" applyFont="1" applyFill="1" applyBorder="1" applyAlignment="1"/>
    <xf numFmtId="2" fontId="7" fillId="3" borderId="116" xfId="0" applyNumberFormat="1" applyFont="1" applyFill="1" applyBorder="1" applyAlignment="1"/>
    <xf numFmtId="164" fontId="6" fillId="5" borderId="35" xfId="0" applyNumberFormat="1" applyFont="1" applyFill="1" applyBorder="1" applyAlignment="1">
      <alignment horizontal="right"/>
    </xf>
    <xf numFmtId="164" fontId="6" fillId="3" borderId="54" xfId="0" applyNumberFormat="1" applyFont="1" applyFill="1" applyBorder="1" applyAlignment="1">
      <alignment horizontal="center"/>
    </xf>
    <xf numFmtId="164" fontId="6" fillId="5" borderId="66" xfId="0" applyNumberFormat="1" applyFont="1" applyFill="1" applyBorder="1" applyAlignment="1">
      <alignment horizontal="right"/>
    </xf>
    <xf numFmtId="164" fontId="6" fillId="5" borderId="49" xfId="0" applyNumberFormat="1" applyFont="1" applyFill="1" applyBorder="1" applyAlignment="1">
      <alignment horizontal="right"/>
    </xf>
    <xf numFmtId="164" fontId="6" fillId="5" borderId="21" xfId="0" applyNumberFormat="1" applyFont="1" applyFill="1" applyBorder="1" applyAlignment="1">
      <alignment horizontal="center"/>
    </xf>
    <xf numFmtId="164" fontId="6" fillId="5" borderId="86" xfId="0" applyNumberFormat="1" applyFont="1" applyFill="1" applyBorder="1" applyAlignment="1">
      <alignment horizontal="right"/>
    </xf>
    <xf numFmtId="164" fontId="6" fillId="5" borderId="69" xfId="0" applyNumberFormat="1" applyFont="1" applyFill="1" applyBorder="1" applyAlignment="1">
      <alignment horizontal="center"/>
    </xf>
    <xf numFmtId="164" fontId="6" fillId="0" borderId="13" xfId="0" applyNumberFormat="1" applyFont="1" applyFill="1" applyBorder="1" applyAlignment="1">
      <alignment horizontal="right"/>
    </xf>
    <xf numFmtId="164" fontId="6" fillId="3" borderId="69" xfId="0" applyNumberFormat="1" applyFont="1" applyFill="1" applyBorder="1" applyAlignment="1">
      <alignment horizontal="center"/>
    </xf>
    <xf numFmtId="168" fontId="6" fillId="3" borderId="13" xfId="0" applyNumberFormat="1" applyFont="1" applyFill="1" applyBorder="1" applyAlignment="1">
      <alignment horizontal="right"/>
    </xf>
    <xf numFmtId="164" fontId="6" fillId="3" borderId="21" xfId="0" applyNumberFormat="1" applyFont="1" applyFill="1" applyBorder="1" applyAlignment="1">
      <alignment horizontal="right"/>
    </xf>
    <xf numFmtId="164" fontId="6" fillId="3" borderId="20" xfId="0" applyNumberFormat="1" applyFont="1" applyFill="1" applyBorder="1" applyAlignment="1"/>
    <xf numFmtId="164" fontId="6" fillId="3" borderId="18" xfId="0" applyNumberFormat="1" applyFont="1" applyFill="1" applyBorder="1" applyAlignment="1">
      <alignment horizontal="right"/>
    </xf>
    <xf numFmtId="164" fontId="6" fillId="3" borderId="117" xfId="0" applyNumberFormat="1" applyFont="1" applyFill="1" applyBorder="1" applyAlignment="1"/>
    <xf numFmtId="164" fontId="6" fillId="3" borderId="118" xfId="0" applyNumberFormat="1" applyFont="1" applyFill="1" applyBorder="1" applyAlignment="1">
      <alignment horizontal="right"/>
    </xf>
    <xf numFmtId="164" fontId="6" fillId="5" borderId="21" xfId="0" applyNumberFormat="1" applyFont="1" applyFill="1" applyBorder="1" applyAlignment="1">
      <alignment horizontal="right"/>
    </xf>
    <xf numFmtId="164" fontId="6" fillId="5" borderId="117" xfId="0" applyNumberFormat="1" applyFont="1" applyFill="1" applyBorder="1" applyAlignment="1">
      <alignment horizontal="right"/>
    </xf>
    <xf numFmtId="164" fontId="6" fillId="5" borderId="119" xfId="0" applyNumberFormat="1" applyFont="1" applyFill="1" applyBorder="1" applyAlignment="1">
      <alignment horizontal="right"/>
    </xf>
    <xf numFmtId="164" fontId="6" fillId="5" borderId="120" xfId="0" applyNumberFormat="1" applyFont="1" applyFill="1" applyBorder="1" applyAlignment="1">
      <alignment horizontal="right"/>
    </xf>
    <xf numFmtId="165" fontId="7" fillId="0" borderId="121" xfId="0" applyNumberFormat="1" applyFont="1" applyFill="1" applyBorder="1" applyAlignment="1">
      <alignment horizontal="right"/>
    </xf>
    <xf numFmtId="1" fontId="6" fillId="0" borderId="119" xfId="0" applyNumberFormat="1" applyFont="1" applyFill="1" applyBorder="1" applyAlignment="1">
      <alignment horizontal="center"/>
    </xf>
    <xf numFmtId="165" fontId="6" fillId="0" borderId="119" xfId="0" applyNumberFormat="1" applyFont="1" applyFill="1" applyBorder="1" applyAlignment="1">
      <alignment horizontal="right"/>
    </xf>
    <xf numFmtId="165" fontId="6" fillId="0" borderId="118" xfId="0" applyNumberFormat="1" applyFont="1" applyFill="1" applyBorder="1" applyAlignment="1">
      <alignment horizontal="right"/>
    </xf>
    <xf numFmtId="164" fontId="6" fillId="0" borderId="88" xfId="0" applyNumberFormat="1" applyFont="1" applyFill="1" applyBorder="1" applyAlignment="1">
      <alignment horizontal="right"/>
    </xf>
    <xf numFmtId="164" fontId="6" fillId="0" borderId="89" xfId="0" applyNumberFormat="1" applyFont="1" applyFill="1" applyBorder="1" applyAlignment="1">
      <alignment horizontal="right"/>
    </xf>
    <xf numFmtId="164" fontId="6" fillId="0" borderId="90" xfId="0" applyNumberFormat="1" applyFont="1" applyFill="1" applyBorder="1" applyAlignment="1">
      <alignment horizontal="right"/>
    </xf>
    <xf numFmtId="164" fontId="7" fillId="5" borderId="82" xfId="0" applyNumberFormat="1" applyFont="1" applyFill="1" applyBorder="1" applyAlignment="1">
      <alignment horizontal="right"/>
    </xf>
    <xf numFmtId="164" fontId="7" fillId="5" borderId="122" xfId="0" applyNumberFormat="1" applyFont="1" applyFill="1" applyBorder="1" applyAlignment="1">
      <alignment horizontal="right"/>
    </xf>
    <xf numFmtId="164" fontId="3" fillId="0" borderId="0" xfId="0" applyNumberFormat="1" applyFont="1" applyBorder="1"/>
    <xf numFmtId="0" fontId="11" fillId="3" borderId="61" xfId="0" applyFont="1" applyFill="1" applyBorder="1"/>
    <xf numFmtId="164" fontId="6" fillId="3" borderId="123" xfId="0" applyNumberFormat="1" applyFont="1" applyFill="1" applyBorder="1" applyAlignment="1">
      <alignment horizontal="center"/>
    </xf>
    <xf numFmtId="164" fontId="6" fillId="5" borderId="124" xfId="0" applyNumberFormat="1" applyFont="1" applyFill="1" applyBorder="1" applyAlignment="1">
      <alignment horizontal="right"/>
    </xf>
    <xf numFmtId="164" fontId="6" fillId="5" borderId="62" xfId="0" applyNumberFormat="1" applyFont="1" applyFill="1" applyBorder="1" applyAlignment="1">
      <alignment horizontal="right"/>
    </xf>
    <xf numFmtId="164" fontId="6" fillId="3" borderId="61" xfId="0" applyNumberFormat="1" applyFont="1" applyFill="1" applyBorder="1" applyAlignment="1">
      <alignment horizontal="right"/>
    </xf>
    <xf numFmtId="0" fontId="11" fillId="3" borderId="0" xfId="0" applyFont="1" applyFill="1" applyBorder="1" applyAlignment="1">
      <alignment vertical="center"/>
    </xf>
    <xf numFmtId="164" fontId="6" fillId="3" borderId="13" xfId="0" applyNumberFormat="1" applyFont="1" applyFill="1" applyBorder="1" applyAlignment="1">
      <alignment horizontal="center" vertical="center"/>
    </xf>
    <xf numFmtId="165" fontId="6" fillId="5" borderId="75" xfId="0" applyNumberFormat="1" applyFont="1" applyFill="1" applyBorder="1" applyAlignment="1">
      <alignment horizontal="right" vertical="center"/>
    </xf>
    <xf numFmtId="165" fontId="6" fillId="5" borderId="59" xfId="0" applyNumberFormat="1" applyFont="1" applyFill="1" applyBorder="1" applyAlignment="1">
      <alignment horizontal="right" vertical="center"/>
    </xf>
    <xf numFmtId="164" fontId="6" fillId="5" borderId="0" xfId="0" applyNumberFormat="1" applyFont="1" applyFill="1" applyBorder="1" applyAlignment="1">
      <alignment horizontal="right" vertical="center"/>
    </xf>
    <xf numFmtId="164" fontId="6" fillId="3" borderId="13" xfId="0" applyNumberFormat="1" applyFont="1" applyFill="1" applyBorder="1" applyAlignment="1">
      <alignment horizontal="center" vertical="top"/>
    </xf>
    <xf numFmtId="165" fontId="6" fillId="5" borderId="75" xfId="0" applyNumberFormat="1" applyFont="1" applyFill="1" applyBorder="1" applyAlignment="1">
      <alignment horizontal="right" vertical="top"/>
    </xf>
    <xf numFmtId="165" fontId="6" fillId="5" borderId="59" xfId="0" applyNumberFormat="1" applyFont="1" applyFill="1" applyBorder="1" applyAlignment="1">
      <alignment horizontal="right" vertical="top"/>
    </xf>
    <xf numFmtId="164" fontId="6" fillId="5" borderId="0" xfId="0" applyNumberFormat="1" applyFont="1" applyFill="1" applyBorder="1" applyAlignment="1">
      <alignment horizontal="right" vertical="top"/>
    </xf>
    <xf numFmtId="0" fontId="11" fillId="3" borderId="0" xfId="0" applyFont="1" applyFill="1" applyBorder="1" applyAlignment="1">
      <alignment vertical="top"/>
    </xf>
    <xf numFmtId="164" fontId="6" fillId="5" borderId="75" xfId="0" applyNumberFormat="1" applyFont="1" applyFill="1" applyBorder="1" applyAlignment="1">
      <alignment horizontal="center"/>
    </xf>
    <xf numFmtId="165" fontId="6" fillId="5" borderId="59" xfId="0" applyNumberFormat="1" applyFont="1" applyFill="1" applyBorder="1" applyAlignment="1"/>
    <xf numFmtId="165" fontId="6" fillId="5" borderId="78" xfId="0" applyNumberFormat="1" applyFont="1" applyFill="1" applyBorder="1" applyAlignment="1">
      <alignment horizontal="right"/>
    </xf>
    <xf numFmtId="165" fontId="6" fillId="5" borderId="125" xfId="0" applyNumberFormat="1" applyFont="1" applyFill="1" applyBorder="1" applyAlignment="1">
      <alignment horizontal="right"/>
    </xf>
    <xf numFmtId="165" fontId="6" fillId="5" borderId="63" xfId="0" applyNumberFormat="1" applyFont="1" applyFill="1" applyBorder="1" applyAlignment="1">
      <alignment horizontal="right"/>
    </xf>
    <xf numFmtId="164" fontId="6" fillId="5" borderId="9" xfId="0" applyNumberFormat="1" applyFont="1" applyFill="1" applyBorder="1" applyAlignment="1">
      <alignment horizontal="right"/>
    </xf>
    <xf numFmtId="0" fontId="8" fillId="3" borderId="55" xfId="0" applyFont="1" applyFill="1" applyBorder="1" applyAlignment="1">
      <alignment vertical="center" wrapText="1"/>
    </xf>
    <xf numFmtId="164" fontId="6" fillId="5" borderId="75" xfId="0" applyNumberFormat="1" applyFont="1" applyFill="1" applyBorder="1" applyAlignment="1">
      <alignment horizontal="right"/>
    </xf>
    <xf numFmtId="165" fontId="6" fillId="5" borderId="75" xfId="0" applyNumberFormat="1" applyFont="1" applyFill="1" applyBorder="1" applyAlignment="1"/>
    <xf numFmtId="0" fontId="8" fillId="0" borderId="0" xfId="0" applyFont="1" applyFill="1" applyBorder="1" applyAlignment="1">
      <alignment vertical="center" wrapText="1"/>
    </xf>
    <xf numFmtId="0" fontId="8" fillId="0" borderId="45" xfId="0" applyFont="1" applyFill="1" applyBorder="1" applyAlignment="1">
      <alignment vertical="center" wrapText="1"/>
    </xf>
    <xf numFmtId="0" fontId="11" fillId="0" borderId="0" xfId="0" applyFont="1" applyFill="1" applyBorder="1"/>
    <xf numFmtId="164" fontId="13" fillId="0" borderId="35" xfId="0" applyNumberFormat="1" applyFont="1" applyFill="1" applyBorder="1" applyAlignment="1">
      <alignment horizontal="right"/>
    </xf>
    <xf numFmtId="164" fontId="13" fillId="0" borderId="13" xfId="0" applyNumberFormat="1" applyFont="1" applyFill="1" applyBorder="1" applyAlignment="1">
      <alignment horizontal="right"/>
    </xf>
    <xf numFmtId="164" fontId="13" fillId="0" borderId="21" xfId="0" applyNumberFormat="1" applyFont="1" applyFill="1" applyBorder="1" applyAlignment="1">
      <alignment horizontal="center"/>
    </xf>
    <xf numFmtId="0" fontId="6" fillId="5" borderId="0" xfId="0" applyFont="1" applyFill="1" applyBorder="1" applyAlignment="1">
      <alignment vertical="center" wrapText="1"/>
    </xf>
    <xf numFmtId="164" fontId="6" fillId="3" borderId="4" xfId="0" applyNumberFormat="1" applyFont="1" applyFill="1" applyBorder="1" applyAlignment="1">
      <alignment horizontal="center" vertical="center"/>
    </xf>
    <xf numFmtId="164" fontId="6" fillId="5" borderId="13" xfId="0" applyNumberFormat="1" applyFont="1" applyFill="1" applyBorder="1" applyAlignment="1">
      <alignment horizontal="right" vertical="center"/>
    </xf>
    <xf numFmtId="164" fontId="6" fillId="3" borderId="59" xfId="0" applyNumberFormat="1" applyFont="1" applyFill="1" applyBorder="1" applyAlignment="1">
      <alignment horizontal="right" vertical="center"/>
    </xf>
    <xf numFmtId="164" fontId="6" fillId="3" borderId="81" xfId="0" applyNumberFormat="1" applyFont="1" applyFill="1" applyBorder="1" applyAlignment="1">
      <alignment horizontal="right" vertical="center"/>
    </xf>
    <xf numFmtId="164" fontId="6" fillId="5" borderId="0" xfId="0" applyNumberFormat="1" applyFont="1" applyFill="1" applyBorder="1" applyAlignment="1">
      <alignment vertical="center"/>
    </xf>
    <xf numFmtId="164" fontId="6" fillId="3" borderId="4" xfId="0" applyNumberFormat="1" applyFont="1" applyFill="1" applyBorder="1" applyAlignment="1">
      <alignment horizontal="center" vertical="center" wrapText="1"/>
    </xf>
    <xf numFmtId="164" fontId="6" fillId="3" borderId="13" xfId="0" applyNumberFormat="1" applyFont="1" applyFill="1" applyBorder="1" applyAlignment="1">
      <alignment horizontal="right" vertical="center" wrapText="1"/>
    </xf>
    <xf numFmtId="164" fontId="6" fillId="3" borderId="59" xfId="0" applyNumberFormat="1" applyFont="1" applyFill="1" applyBorder="1" applyAlignment="1">
      <alignment horizontal="right" vertical="center" wrapText="1"/>
    </xf>
    <xf numFmtId="164" fontId="6" fillId="3" borderId="81" xfId="0" applyNumberFormat="1" applyFont="1" applyFill="1" applyBorder="1" applyAlignment="1">
      <alignment horizontal="right" vertical="center" wrapText="1"/>
    </xf>
    <xf numFmtId="164" fontId="6" fillId="3" borderId="0" xfId="0" applyNumberFormat="1" applyFont="1" applyFill="1" applyBorder="1" applyAlignment="1">
      <alignment horizontal="right" vertical="center" wrapText="1"/>
    </xf>
    <xf numFmtId="164" fontId="6" fillId="0" borderId="59" xfId="0" applyNumberFormat="1" applyFont="1" applyFill="1" applyBorder="1" applyAlignment="1">
      <alignment horizontal="right" vertical="center"/>
    </xf>
    <xf numFmtId="164" fontId="6" fillId="5" borderId="4" xfId="0" applyNumberFormat="1" applyFont="1" applyFill="1" applyBorder="1" applyAlignment="1">
      <alignment horizontal="center" vertical="center"/>
    </xf>
    <xf numFmtId="164" fontId="6" fillId="5" borderId="59" xfId="0" applyNumberFormat="1" applyFont="1" applyFill="1" applyBorder="1" applyAlignment="1">
      <alignment horizontal="right" vertical="center"/>
    </xf>
    <xf numFmtId="0" fontId="8" fillId="3" borderId="40" xfId="0" applyFont="1" applyFill="1" applyBorder="1" applyAlignment="1">
      <alignment wrapText="1"/>
    </xf>
    <xf numFmtId="164" fontId="6" fillId="3" borderId="56" xfId="0" applyNumberFormat="1" applyFont="1" applyFill="1" applyBorder="1" applyAlignment="1">
      <alignment horizontal="center"/>
    </xf>
    <xf numFmtId="165" fontId="7" fillId="0" borderId="126" xfId="0" applyNumberFormat="1" applyFont="1" applyFill="1" applyBorder="1" applyAlignment="1">
      <alignment horizontal="right"/>
    </xf>
    <xf numFmtId="165" fontId="7" fillId="3" borderId="40" xfId="0" applyNumberFormat="1" applyFont="1" applyFill="1" applyBorder="1" applyAlignment="1"/>
    <xf numFmtId="165" fontId="7" fillId="0" borderId="35" xfId="0" applyNumberFormat="1" applyFont="1" applyFill="1" applyBorder="1" applyAlignment="1">
      <alignment horizontal="right"/>
    </xf>
    <xf numFmtId="1" fontId="6" fillId="0" borderId="13" xfId="0" applyNumberFormat="1" applyFont="1" applyFill="1" applyBorder="1" applyAlignment="1">
      <alignment horizontal="center"/>
    </xf>
    <xf numFmtId="165" fontId="6" fillId="0" borderId="13" xfId="0" applyNumberFormat="1" applyFont="1" applyFill="1" applyBorder="1" applyAlignment="1">
      <alignment horizontal="right"/>
    </xf>
    <xf numFmtId="165" fontId="6" fillId="0" borderId="18" xfId="0" applyNumberFormat="1" applyFont="1" applyFill="1" applyBorder="1" applyAlignment="1">
      <alignment horizontal="right"/>
    </xf>
    <xf numFmtId="164" fontId="6" fillId="3" borderId="32" xfId="0" applyNumberFormat="1" applyFont="1" applyFill="1" applyBorder="1" applyAlignment="1">
      <alignment horizontal="center"/>
    </xf>
    <xf numFmtId="168" fontId="6" fillId="3" borderId="0" xfId="0" applyNumberFormat="1" applyFont="1" applyFill="1" applyBorder="1" applyAlignment="1">
      <alignment horizontal="right"/>
    </xf>
    <xf numFmtId="165" fontId="7" fillId="0" borderId="40" xfId="0" applyNumberFormat="1" applyFont="1" applyFill="1" applyBorder="1" applyAlignment="1">
      <alignment horizontal="right"/>
    </xf>
    <xf numFmtId="164" fontId="6" fillId="0" borderId="0" xfId="0" applyNumberFormat="1" applyFont="1" applyFill="1" applyBorder="1" applyAlignment="1">
      <alignment horizontal="right" vertical="center"/>
    </xf>
    <xf numFmtId="164" fontId="6" fillId="3" borderId="129" xfId="0" applyNumberFormat="1" applyFont="1" applyFill="1" applyBorder="1" applyAlignment="1">
      <alignment horizontal="center"/>
    </xf>
    <xf numFmtId="166" fontId="7" fillId="3" borderId="99" xfId="0" applyNumberFormat="1" applyFont="1" applyFill="1" applyBorder="1" applyAlignment="1">
      <alignment horizontal="right" vertical="center"/>
    </xf>
    <xf numFmtId="165" fontId="8" fillId="5" borderId="22" xfId="0" applyNumberFormat="1" applyFont="1" applyFill="1" applyBorder="1" applyAlignment="1">
      <alignment horizontal="right"/>
    </xf>
    <xf numFmtId="166" fontId="6" fillId="0" borderId="132" xfId="0" applyNumberFormat="1" applyFont="1" applyFill="1" applyBorder="1" applyAlignment="1">
      <alignment horizontal="right"/>
    </xf>
    <xf numFmtId="164" fontId="6" fillId="0" borderId="133" xfId="0" applyNumberFormat="1" applyFont="1" applyFill="1" applyBorder="1" applyAlignment="1">
      <alignment horizontal="right"/>
    </xf>
    <xf numFmtId="2" fontId="7" fillId="3" borderId="80" xfId="0" applyNumberFormat="1" applyFont="1" applyFill="1" applyBorder="1" applyAlignment="1"/>
    <xf numFmtId="165" fontId="6" fillId="3" borderId="82" xfId="0" applyNumberFormat="1" applyFont="1" applyFill="1" applyBorder="1" applyAlignment="1"/>
    <xf numFmtId="2" fontId="6" fillId="3" borderId="82" xfId="0" applyNumberFormat="1" applyFont="1" applyFill="1" applyBorder="1" applyAlignment="1"/>
    <xf numFmtId="2" fontId="3" fillId="5" borderId="82" xfId="0" applyNumberFormat="1" applyFont="1" applyFill="1" applyBorder="1" applyAlignment="1"/>
    <xf numFmtId="165" fontId="6" fillId="3" borderId="38" xfId="0" applyNumberFormat="1" applyFont="1" applyFill="1" applyBorder="1" applyAlignment="1">
      <alignment horizontal="center"/>
    </xf>
    <xf numFmtId="164" fontId="6" fillId="3" borderId="80" xfId="0" applyNumberFormat="1" applyFont="1" applyFill="1" applyBorder="1" applyAlignment="1">
      <alignment horizontal="center"/>
    </xf>
    <xf numFmtId="165" fontId="6" fillId="3" borderId="82" xfId="0" applyNumberFormat="1" applyFont="1" applyFill="1" applyBorder="1" applyAlignment="1">
      <alignment horizontal="right"/>
    </xf>
    <xf numFmtId="165" fontId="6" fillId="3" borderId="138" xfId="0" applyNumberFormat="1" applyFont="1" applyFill="1" applyBorder="1" applyAlignment="1"/>
    <xf numFmtId="165" fontId="8" fillId="3" borderId="139" xfId="0" applyNumberFormat="1" applyFont="1" applyFill="1" applyBorder="1" applyAlignment="1"/>
    <xf numFmtId="165" fontId="7" fillId="3" borderId="140" xfId="0" applyNumberFormat="1" applyFont="1" applyFill="1" applyBorder="1" applyAlignment="1">
      <alignment vertical="center"/>
    </xf>
    <xf numFmtId="164" fontId="6" fillId="3" borderId="141" xfId="0" applyNumberFormat="1" applyFont="1" applyFill="1" applyBorder="1" applyAlignment="1">
      <alignment horizontal="center"/>
    </xf>
    <xf numFmtId="165" fontId="6" fillId="3" borderId="136" xfId="0" applyNumberFormat="1" applyFont="1" applyFill="1" applyBorder="1" applyAlignment="1"/>
    <xf numFmtId="165" fontId="6" fillId="3" borderId="136" xfId="0" applyNumberFormat="1" applyFont="1" applyFill="1" applyBorder="1" applyAlignment="1">
      <alignment horizontal="right"/>
    </xf>
    <xf numFmtId="165" fontId="6" fillId="3" borderId="142" xfId="0" applyNumberFormat="1" applyFont="1" applyFill="1" applyBorder="1" applyAlignment="1"/>
    <xf numFmtId="165" fontId="8" fillId="3" borderId="143" xfId="0" applyNumberFormat="1" applyFont="1" applyFill="1" applyBorder="1" applyAlignment="1"/>
    <xf numFmtId="164" fontId="7" fillId="0" borderId="144" xfId="0" applyNumberFormat="1" applyFont="1" applyFill="1" applyBorder="1" applyAlignment="1">
      <alignment horizontal="right" vertical="center"/>
    </xf>
    <xf numFmtId="166" fontId="7" fillId="0" borderId="145" xfId="0" applyNumberFormat="1" applyFont="1" applyFill="1" applyBorder="1" applyAlignment="1">
      <alignment horizontal="right"/>
    </xf>
    <xf numFmtId="166" fontId="7" fillId="0" borderId="82" xfId="0" applyNumberFormat="1" applyFont="1" applyFill="1" applyBorder="1" applyAlignment="1">
      <alignment horizontal="right"/>
    </xf>
    <xf numFmtId="166" fontId="6" fillId="0" borderId="82" xfId="0" applyNumberFormat="1" applyFont="1" applyFill="1" applyBorder="1" applyAlignment="1">
      <alignment horizontal="right"/>
    </xf>
    <xf numFmtId="166" fontId="7" fillId="0" borderId="146" xfId="0" applyNumberFormat="1" applyFont="1" applyFill="1" applyBorder="1" applyAlignment="1">
      <alignment horizontal="right"/>
    </xf>
    <xf numFmtId="165" fontId="8" fillId="3" borderId="82" xfId="0" applyNumberFormat="1" applyFont="1" applyFill="1" applyBorder="1" applyAlignment="1">
      <alignment horizontal="right" wrapText="1"/>
    </xf>
    <xf numFmtId="165" fontId="10" fillId="3" borderId="125" xfId="0" applyNumberFormat="1" applyFont="1" applyFill="1" applyBorder="1" applyAlignment="1">
      <alignment horizontal="right" wrapText="1"/>
    </xf>
    <xf numFmtId="164" fontId="7" fillId="3" borderId="151" xfId="0" applyNumberFormat="1" applyFont="1" applyFill="1" applyBorder="1" applyAlignment="1">
      <alignment horizontal="right" vertical="center"/>
    </xf>
    <xf numFmtId="164" fontId="7" fillId="5" borderId="152" xfId="0" applyNumberFormat="1" applyFont="1" applyFill="1" applyBorder="1" applyAlignment="1">
      <alignment horizontal="right"/>
    </xf>
    <xf numFmtId="164" fontId="6" fillId="5" borderId="82" xfId="0" applyNumberFormat="1" applyFont="1" applyFill="1" applyBorder="1" applyAlignment="1"/>
    <xf numFmtId="164" fontId="7" fillId="5" borderId="146" xfId="0" applyNumberFormat="1" applyFont="1" applyFill="1" applyBorder="1" applyAlignment="1">
      <alignment horizontal="right"/>
    </xf>
    <xf numFmtId="165" fontId="8" fillId="3" borderId="125" xfId="0" applyNumberFormat="1" applyFont="1" applyFill="1" applyBorder="1" applyAlignment="1">
      <alignment horizontal="right" wrapText="1"/>
    </xf>
    <xf numFmtId="164" fontId="6" fillId="3" borderId="4" xfId="0" applyNumberFormat="1" applyFont="1" applyFill="1" applyBorder="1" applyAlignment="1">
      <alignment horizontal="right"/>
    </xf>
    <xf numFmtId="164" fontId="6" fillId="3" borderId="4" xfId="0" applyNumberFormat="1" applyFont="1" applyFill="1" applyBorder="1" applyAlignment="1">
      <alignment horizontal="right" vertical="center"/>
    </xf>
    <xf numFmtId="164" fontId="7" fillId="3" borderId="56" xfId="0" applyNumberFormat="1" applyFont="1" applyFill="1" applyBorder="1" applyAlignment="1">
      <alignment horizontal="right"/>
    </xf>
    <xf numFmtId="164" fontId="6" fillId="3" borderId="0" xfId="0" applyNumberFormat="1" applyFont="1" applyFill="1" applyBorder="1" applyAlignment="1">
      <alignment horizontal="right"/>
    </xf>
    <xf numFmtId="164" fontId="6" fillId="3" borderId="0" xfId="0" applyNumberFormat="1" applyFont="1" applyFill="1" applyBorder="1" applyAlignment="1"/>
    <xf numFmtId="165" fontId="6" fillId="0" borderId="4" xfId="0" applyNumberFormat="1" applyFont="1" applyFill="1" applyBorder="1" applyAlignment="1"/>
    <xf numFmtId="2" fontId="6" fillId="0" borderId="4" xfId="0" applyNumberFormat="1" applyFont="1" applyFill="1" applyBorder="1" applyAlignment="1"/>
    <xf numFmtId="2" fontId="3" fillId="3" borderId="136" xfId="0" applyNumberFormat="1" applyFont="1" applyFill="1" applyBorder="1"/>
    <xf numFmtId="2" fontId="3" fillId="3" borderId="136" xfId="0" applyNumberFormat="1" applyFont="1" applyFill="1" applyBorder="1" applyAlignment="1"/>
    <xf numFmtId="164" fontId="6" fillId="3" borderId="13" xfId="0" applyNumberFormat="1" applyFont="1" applyFill="1" applyBorder="1" applyAlignment="1">
      <alignment horizontal="right"/>
    </xf>
    <xf numFmtId="169" fontId="9" fillId="3" borderId="27" xfId="0" applyNumberFormat="1" applyFont="1" applyFill="1" applyBorder="1"/>
    <xf numFmtId="164" fontId="6" fillId="3" borderId="130" xfId="0" applyNumberFormat="1" applyFont="1" applyFill="1" applyBorder="1" applyAlignment="1">
      <alignment horizontal="right" vertical="center"/>
    </xf>
    <xf numFmtId="164" fontId="6" fillId="3" borderId="14" xfId="0" applyNumberFormat="1" applyFont="1" applyFill="1" applyBorder="1" applyAlignment="1">
      <alignment horizontal="right" vertical="center"/>
    </xf>
    <xf numFmtId="164" fontId="6" fillId="0" borderId="21" xfId="0" applyNumberFormat="1" applyFont="1" applyFill="1" applyBorder="1" applyAlignment="1">
      <alignment horizontal="right"/>
    </xf>
    <xf numFmtId="0" fontId="3" fillId="0" borderId="155" xfId="0" applyFont="1" applyBorder="1" applyAlignment="1">
      <alignment horizontal="center"/>
    </xf>
    <xf numFmtId="164" fontId="6" fillId="0" borderId="13" xfId="0" applyNumberFormat="1" applyFont="1" applyFill="1" applyBorder="1" applyAlignment="1">
      <alignment horizontal="right" vertical="center"/>
    </xf>
    <xf numFmtId="164" fontId="6" fillId="0" borderId="13" xfId="0" applyNumberFormat="1" applyFont="1" applyFill="1" applyBorder="1" applyAlignment="1"/>
    <xf numFmtId="3" fontId="14" fillId="5" borderId="0" xfId="0" applyNumberFormat="1" applyFont="1" applyFill="1"/>
    <xf numFmtId="165" fontId="3" fillId="5" borderId="0" xfId="0" applyNumberFormat="1" applyFont="1" applyFill="1" applyAlignment="1">
      <alignment horizontal="center"/>
    </xf>
    <xf numFmtId="165" fontId="8" fillId="5" borderId="156" xfId="0" applyNumberFormat="1" applyFont="1" applyFill="1" applyBorder="1" applyAlignment="1">
      <alignment horizontal="right"/>
    </xf>
    <xf numFmtId="165" fontId="8" fillId="0" borderId="131" xfId="0" applyNumberFormat="1" applyFont="1" applyFill="1" applyBorder="1" applyAlignment="1">
      <alignment horizontal="right"/>
    </xf>
    <xf numFmtId="170" fontId="3" fillId="5" borderId="0" xfId="2" applyNumberFormat="1" applyFont="1" applyFill="1" applyAlignment="1">
      <alignment horizontal="center"/>
    </xf>
    <xf numFmtId="166" fontId="3" fillId="0" borderId="0" xfId="0" applyNumberFormat="1" applyFont="1" applyBorder="1"/>
    <xf numFmtId="2" fontId="7" fillId="0" borderId="11" xfId="0" applyNumberFormat="1" applyFont="1" applyFill="1" applyBorder="1" applyAlignment="1"/>
    <xf numFmtId="2" fontId="7" fillId="0" borderId="18" xfId="0" applyNumberFormat="1" applyFont="1" applyFill="1" applyBorder="1" applyAlignment="1"/>
    <xf numFmtId="166" fontId="3" fillId="0" borderId="0" xfId="0" applyNumberFormat="1" applyFont="1"/>
    <xf numFmtId="164" fontId="7" fillId="0" borderId="153" xfId="0" applyNumberFormat="1" applyFont="1" applyFill="1" applyBorder="1" applyAlignment="1">
      <alignment horizontal="right" vertical="center"/>
    </xf>
    <xf numFmtId="164" fontId="7" fillId="0" borderId="154" xfId="0" applyNumberFormat="1" applyFont="1" applyFill="1" applyBorder="1" applyAlignment="1">
      <alignment horizontal="right"/>
    </xf>
    <xf numFmtId="164" fontId="7" fillId="0" borderId="136" xfId="0" applyNumberFormat="1" applyFont="1" applyFill="1" applyBorder="1" applyAlignment="1">
      <alignment horizontal="right"/>
    </xf>
    <xf numFmtId="164" fontId="6" fillId="0" borderId="136" xfId="0" applyNumberFormat="1" applyFont="1" applyFill="1" applyBorder="1" applyAlignment="1">
      <alignment horizontal="right"/>
    </xf>
    <xf numFmtId="164" fontId="6" fillId="0" borderId="136" xfId="0" applyNumberFormat="1" applyFont="1" applyFill="1" applyBorder="1" applyAlignment="1"/>
    <xf numFmtId="164" fontId="7" fillId="0" borderId="149" xfId="0" applyNumberFormat="1" applyFont="1" applyFill="1" applyBorder="1" applyAlignment="1">
      <alignment horizontal="right"/>
    </xf>
    <xf numFmtId="164" fontId="6" fillId="0" borderId="0" xfId="0" applyNumberFormat="1" applyFont="1" applyFill="1" applyBorder="1" applyAlignment="1">
      <alignment horizontal="center"/>
    </xf>
    <xf numFmtId="164" fontId="7" fillId="0" borderId="147" xfId="0" applyNumberFormat="1" applyFont="1" applyFill="1" applyBorder="1" applyAlignment="1">
      <alignment horizontal="right" vertical="center"/>
    </xf>
    <xf numFmtId="166" fontId="7" fillId="0" borderId="148" xfId="0" applyNumberFormat="1" applyFont="1" applyFill="1" applyBorder="1" applyAlignment="1">
      <alignment horizontal="right"/>
    </xf>
    <xf numFmtId="166" fontId="7" fillId="0" borderId="136" xfId="0" applyNumberFormat="1" applyFont="1" applyFill="1" applyBorder="1" applyAlignment="1">
      <alignment horizontal="right"/>
    </xf>
    <xf numFmtId="166" fontId="6" fillId="0" borderId="136" xfId="0" applyNumberFormat="1" applyFont="1" applyFill="1" applyBorder="1" applyAlignment="1">
      <alignment horizontal="right"/>
    </xf>
    <xf numFmtId="166" fontId="7" fillId="0" borderId="149" xfId="0" applyNumberFormat="1" applyFont="1" applyFill="1" applyBorder="1" applyAlignment="1">
      <alignment horizontal="right"/>
    </xf>
    <xf numFmtId="165" fontId="8" fillId="0" borderId="136" xfId="0" applyNumberFormat="1" applyFont="1" applyFill="1" applyBorder="1" applyAlignment="1">
      <alignment horizontal="right" wrapText="1"/>
    </xf>
    <xf numFmtId="165" fontId="10" fillId="0" borderId="150" xfId="0" applyNumberFormat="1" applyFont="1" applyFill="1" applyBorder="1" applyAlignment="1">
      <alignment horizontal="right" wrapText="1"/>
    </xf>
    <xf numFmtId="164" fontId="6" fillId="3" borderId="157" xfId="0" applyNumberFormat="1" applyFont="1" applyFill="1" applyBorder="1" applyAlignment="1">
      <alignment horizontal="center"/>
    </xf>
    <xf numFmtId="164" fontId="6" fillId="0" borderId="21" xfId="0" applyNumberFormat="1" applyFont="1" applyFill="1" applyBorder="1" applyAlignment="1">
      <alignment horizontal="center"/>
    </xf>
    <xf numFmtId="164" fontId="6" fillId="0" borderId="20" xfId="0" applyNumberFormat="1" applyFont="1" applyFill="1" applyBorder="1" applyAlignment="1">
      <alignment horizontal="right"/>
    </xf>
    <xf numFmtId="164" fontId="6" fillId="3" borderId="158" xfId="0" applyNumberFormat="1" applyFont="1" applyFill="1" applyBorder="1" applyAlignment="1"/>
    <xf numFmtId="164" fontId="6" fillId="3" borderId="159" xfId="0" applyNumberFormat="1" applyFont="1" applyFill="1" applyBorder="1" applyAlignment="1"/>
    <xf numFmtId="164" fontId="6" fillId="5" borderId="160" xfId="0" applyNumberFormat="1" applyFont="1" applyFill="1" applyBorder="1" applyAlignment="1"/>
    <xf numFmtId="164" fontId="6" fillId="5" borderId="160" xfId="0" applyNumberFormat="1" applyFont="1" applyFill="1" applyBorder="1" applyAlignment="1">
      <alignment horizontal="right"/>
    </xf>
    <xf numFmtId="164" fontId="6" fillId="3" borderId="161" xfId="0" applyNumberFormat="1" applyFont="1" applyFill="1" applyBorder="1" applyAlignment="1"/>
    <xf numFmtId="164" fontId="6" fillId="0" borderId="160" xfId="0" applyNumberFormat="1" applyFont="1" applyFill="1" applyBorder="1" applyAlignment="1"/>
    <xf numFmtId="164" fontId="6" fillId="0" borderId="35" xfId="0" applyNumberFormat="1" applyFont="1" applyFill="1" applyBorder="1" applyAlignment="1">
      <alignment horizontal="right"/>
    </xf>
    <xf numFmtId="164" fontId="6" fillId="3" borderId="162" xfId="0" applyNumberFormat="1" applyFont="1" applyFill="1" applyBorder="1" applyAlignment="1"/>
    <xf numFmtId="164" fontId="6" fillId="3" borderId="163" xfId="0" applyNumberFormat="1" applyFont="1" applyFill="1" applyBorder="1" applyAlignment="1"/>
    <xf numFmtId="168" fontId="3" fillId="0" borderId="0" xfId="0" applyNumberFormat="1" applyFont="1"/>
    <xf numFmtId="166" fontId="6" fillId="0" borderId="135" xfId="0" applyNumberFormat="1" applyFont="1" applyFill="1" applyBorder="1" applyAlignment="1">
      <alignment horizontal="right"/>
    </xf>
    <xf numFmtId="164" fontId="6" fillId="0" borderId="20" xfId="0" applyNumberFormat="1" applyFont="1" applyFill="1" applyBorder="1" applyAlignment="1"/>
    <xf numFmtId="164" fontId="6" fillId="0" borderId="18" xfId="0" applyNumberFormat="1" applyFont="1" applyFill="1" applyBorder="1" applyAlignment="1">
      <alignment horizontal="right"/>
    </xf>
    <xf numFmtId="164" fontId="6" fillId="5" borderId="136" xfId="0" applyNumberFormat="1" applyFont="1" applyFill="1" applyBorder="1" applyAlignment="1">
      <alignment horizontal="right"/>
    </xf>
    <xf numFmtId="3" fontId="6" fillId="5" borderId="137" xfId="0" applyNumberFormat="1" applyFont="1" applyFill="1" applyBorder="1" applyAlignment="1">
      <alignment horizontal="right"/>
    </xf>
    <xf numFmtId="164" fontId="6" fillId="3" borderId="134" xfId="0" applyNumberFormat="1" applyFont="1" applyFill="1" applyBorder="1" applyAlignment="1">
      <alignment horizontal="right"/>
    </xf>
    <xf numFmtId="1" fontId="6" fillId="5" borderId="13" xfId="0" applyNumberFormat="1" applyFont="1" applyFill="1" applyBorder="1" applyAlignment="1">
      <alignment horizontal="center"/>
    </xf>
    <xf numFmtId="164" fontId="6" fillId="3" borderId="164" xfId="0" applyNumberFormat="1" applyFont="1" applyFill="1" applyBorder="1" applyAlignment="1"/>
    <xf numFmtId="165" fontId="7" fillId="0" borderId="66" xfId="0" applyNumberFormat="1" applyFont="1" applyFill="1" applyBorder="1" applyAlignment="1">
      <alignment horizontal="right"/>
    </xf>
    <xf numFmtId="1" fontId="6" fillId="0" borderId="59" xfId="0" applyNumberFormat="1" applyFont="1" applyFill="1" applyBorder="1" applyAlignment="1">
      <alignment horizontal="center"/>
    </xf>
    <xf numFmtId="165" fontId="6" fillId="0" borderId="59" xfId="0" applyNumberFormat="1" applyFont="1" applyFill="1" applyBorder="1" applyAlignment="1">
      <alignment horizontal="right"/>
    </xf>
    <xf numFmtId="165" fontId="6" fillId="0" borderId="71" xfId="0" applyNumberFormat="1" applyFont="1" applyFill="1" applyBorder="1" applyAlignment="1">
      <alignment horizontal="right"/>
    </xf>
    <xf numFmtId="0" fontId="7" fillId="0" borderId="80" xfId="0" applyNumberFormat="1" applyFont="1" applyFill="1" applyBorder="1" applyAlignment="1">
      <alignment horizontal="right"/>
    </xf>
    <xf numFmtId="0" fontId="6" fillId="0" borderId="82" xfId="0" applyNumberFormat="1" applyFont="1" applyFill="1" applyBorder="1" applyAlignment="1">
      <alignment horizontal="right"/>
    </xf>
    <xf numFmtId="0" fontId="6" fillId="0" borderId="92" xfId="0" applyNumberFormat="1" applyFont="1" applyFill="1" applyBorder="1" applyAlignment="1">
      <alignment horizontal="right"/>
    </xf>
    <xf numFmtId="0" fontId="8" fillId="3" borderId="17" xfId="0" applyFont="1" applyFill="1" applyBorder="1" applyAlignment="1">
      <alignment vertical="center" wrapText="1"/>
    </xf>
    <xf numFmtId="0" fontId="16" fillId="4" borderId="0" xfId="0" applyFont="1" applyFill="1"/>
    <xf numFmtId="37" fontId="20" fillId="5" borderId="0" xfId="4" applyFont="1" applyFill="1"/>
    <xf numFmtId="37" fontId="20" fillId="3" borderId="0" xfId="4" applyFont="1" applyFill="1"/>
    <xf numFmtId="37" fontId="7" fillId="3" borderId="0" xfId="4" applyFont="1" applyFill="1" applyBorder="1"/>
    <xf numFmtId="37" fontId="6" fillId="3" borderId="0" xfId="4" applyFont="1" applyFill="1" applyBorder="1"/>
    <xf numFmtId="170" fontId="20" fillId="5" borderId="0" xfId="5" applyNumberFormat="1" applyFont="1" applyFill="1"/>
    <xf numFmtId="37" fontId="7" fillId="3" borderId="0" xfId="4" applyFont="1" applyFill="1"/>
    <xf numFmtId="37" fontId="6" fillId="3" borderId="0" xfId="4" applyFont="1" applyFill="1"/>
    <xf numFmtId="37" fontId="18" fillId="5" borderId="0" xfId="4" applyFill="1" applyAlignment="1">
      <alignment horizontal="left" vertical="center"/>
    </xf>
    <xf numFmtId="37" fontId="18" fillId="0" borderId="0" xfId="4" applyAlignment="1">
      <alignment horizontal="left" vertical="center"/>
    </xf>
    <xf numFmtId="37" fontId="3" fillId="3" borderId="0" xfId="4" applyFont="1" applyFill="1"/>
    <xf numFmtId="171" fontId="3" fillId="3" borderId="0" xfId="4" applyNumberFormat="1" applyFont="1" applyFill="1"/>
    <xf numFmtId="0" fontId="3" fillId="3" borderId="0" xfId="4" applyNumberFormat="1" applyFont="1" applyFill="1" applyAlignment="1">
      <alignment horizontal="left" vertical="center"/>
    </xf>
    <xf numFmtId="0" fontId="3" fillId="7" borderId="0" xfId="4" applyNumberFormat="1" applyFont="1" applyFill="1" applyAlignment="1">
      <alignment vertical="center"/>
    </xf>
    <xf numFmtId="0" fontId="1" fillId="7" borderId="0" xfId="4" applyNumberFormat="1" applyFont="1" applyFill="1" applyAlignment="1">
      <alignment vertical="center"/>
    </xf>
    <xf numFmtId="37" fontId="22" fillId="3" borderId="0" xfId="4" applyFont="1" applyFill="1"/>
    <xf numFmtId="168" fontId="24" fillId="5" borderId="0" xfId="4" applyNumberFormat="1" applyFont="1" applyFill="1"/>
    <xf numFmtId="168" fontId="3" fillId="5" borderId="0" xfId="4" applyNumberFormat="1" applyFont="1" applyFill="1"/>
    <xf numFmtId="37" fontId="6" fillId="3" borderId="0" xfId="4" applyFont="1" applyFill="1" applyAlignment="1" applyProtection="1">
      <alignment horizontal="left"/>
    </xf>
    <xf numFmtId="37" fontId="9" fillId="3" borderId="0" xfId="4" applyFont="1" applyFill="1"/>
    <xf numFmtId="2" fontId="9" fillId="5" borderId="0" xfId="4" applyNumberFormat="1" applyFont="1" applyFill="1" applyBorder="1" applyAlignment="1"/>
    <xf numFmtId="170" fontId="9" fillId="3" borderId="0" xfId="5" applyNumberFormat="1" applyFont="1" applyFill="1"/>
    <xf numFmtId="37" fontId="9" fillId="5" borderId="0" xfId="4" applyFont="1" applyFill="1"/>
    <xf numFmtId="37" fontId="3" fillId="5" borderId="0" xfId="4" applyFont="1" applyFill="1"/>
    <xf numFmtId="2" fontId="3" fillId="5" borderId="0" xfId="4" applyNumberFormat="1" applyFont="1" applyFill="1" applyBorder="1" applyAlignment="1"/>
    <xf numFmtId="2" fontId="3" fillId="5" borderId="0" xfId="4" applyNumberFormat="1" applyFont="1" applyFill="1" applyAlignment="1"/>
    <xf numFmtId="2" fontId="3" fillId="5" borderId="0" xfId="4" applyNumberFormat="1" applyFont="1" applyFill="1" applyBorder="1" applyAlignment="1">
      <alignment horizontal="right"/>
    </xf>
    <xf numFmtId="2" fontId="3" fillId="3" borderId="0" xfId="4" applyNumberFormat="1" applyFont="1" applyFill="1"/>
    <xf numFmtId="0" fontId="3" fillId="0" borderId="0" xfId="8" applyFont="1" applyAlignment="1">
      <alignment wrapText="1"/>
    </xf>
    <xf numFmtId="0" fontId="3" fillId="3" borderId="0" xfId="8" applyFont="1" applyFill="1"/>
    <xf numFmtId="0" fontId="6" fillId="3" borderId="0" xfId="8" applyFont="1" applyFill="1" applyBorder="1" applyAlignment="1">
      <alignment horizontal="left"/>
    </xf>
    <xf numFmtId="0" fontId="6" fillId="3" borderId="0" xfId="8" applyFont="1" applyFill="1" applyBorder="1" applyAlignment="1">
      <alignment horizontal="center"/>
    </xf>
    <xf numFmtId="0" fontId="6" fillId="3" borderId="0" xfId="8" applyFont="1" applyFill="1" applyBorder="1"/>
    <xf numFmtId="0" fontId="6" fillId="3" borderId="0" xfId="8" applyFont="1" applyFill="1" applyBorder="1" applyAlignment="1">
      <alignment horizontal="center" vertical="center"/>
    </xf>
    <xf numFmtId="0" fontId="7" fillId="3" borderId="0" xfId="8" applyFont="1" applyFill="1"/>
    <xf numFmtId="0" fontId="6" fillId="3" borderId="0" xfId="8" applyFont="1" applyFill="1"/>
    <xf numFmtId="3" fontId="6" fillId="3" borderId="0" xfId="8" applyNumberFormat="1" applyFont="1" applyFill="1"/>
    <xf numFmtId="164" fontId="9" fillId="0" borderId="0" xfId="8" applyNumberFormat="1" applyFont="1" applyFill="1" applyAlignment="1">
      <alignment horizontal="right"/>
    </xf>
    <xf numFmtId="174" fontId="9" fillId="3" borderId="0" xfId="8" applyNumberFormat="1" applyFont="1" applyFill="1"/>
    <xf numFmtId="0" fontId="9" fillId="3" borderId="0" xfId="8" applyFont="1" applyFill="1"/>
    <xf numFmtId="164" fontId="6" fillId="0" borderId="0" xfId="8" applyNumberFormat="1" applyFont="1" applyFill="1" applyAlignment="1">
      <alignment horizontal="right"/>
    </xf>
    <xf numFmtId="0" fontId="6" fillId="3" borderId="0" xfId="8" applyFont="1" applyFill="1" applyAlignment="1">
      <alignment horizontal="center"/>
    </xf>
    <xf numFmtId="164" fontId="3" fillId="0" borderId="0" xfId="8" applyNumberFormat="1" applyFont="1" applyFill="1" applyAlignment="1">
      <alignment horizontal="right"/>
    </xf>
    <xf numFmtId="164" fontId="3" fillId="0" borderId="0" xfId="8" quotePrefix="1" applyNumberFormat="1" applyFont="1" applyFill="1" applyAlignment="1">
      <alignment horizontal="right"/>
    </xf>
    <xf numFmtId="174" fontId="3" fillId="3" borderId="0" xfId="8" applyNumberFormat="1" applyFont="1" applyFill="1"/>
    <xf numFmtId="0" fontId="6" fillId="3" borderId="0" xfId="8" quotePrefix="1" applyFont="1" applyFill="1" applyAlignment="1">
      <alignment horizontal="center"/>
    </xf>
    <xf numFmtId="0" fontId="6" fillId="3" borderId="0" xfId="8" applyFont="1" applyFill="1" applyAlignment="1">
      <alignment horizontal="right"/>
    </xf>
    <xf numFmtId="3" fontId="3" fillId="3" borderId="0" xfId="8" applyNumberFormat="1" applyFont="1" applyFill="1"/>
    <xf numFmtId="0" fontId="3" fillId="3" borderId="0" xfId="8" applyFont="1" applyFill="1" applyAlignment="1">
      <alignment vertical="center"/>
    </xf>
    <xf numFmtId="0" fontId="7" fillId="3" borderId="0" xfId="8" applyFont="1" applyFill="1" applyAlignment="1"/>
    <xf numFmtId="0" fontId="26" fillId="3" borderId="0" xfId="8" applyFont="1" applyFill="1" applyAlignment="1">
      <alignment horizontal="right"/>
    </xf>
    <xf numFmtId="164" fontId="7" fillId="3" borderId="0" xfId="8" applyNumberFormat="1" applyFont="1" applyFill="1"/>
    <xf numFmtId="164" fontId="6" fillId="3" borderId="0" xfId="8" applyNumberFormat="1" applyFont="1" applyFill="1"/>
    <xf numFmtId="0" fontId="6" fillId="3" borderId="0" xfId="8" applyFont="1" applyFill="1" applyAlignment="1">
      <alignment horizontal="left"/>
    </xf>
    <xf numFmtId="0" fontId="7" fillId="3" borderId="0" xfId="8" applyFont="1" applyFill="1" applyAlignment="1">
      <alignment horizontal="left"/>
    </xf>
    <xf numFmtId="164" fontId="9" fillId="0" borderId="0" xfId="8" quotePrefix="1" applyNumberFormat="1" applyFont="1" applyFill="1" applyAlignment="1">
      <alignment horizontal="right"/>
    </xf>
    <xf numFmtId="0" fontId="6" fillId="3" borderId="0" xfId="8" applyFont="1" applyFill="1" applyBorder="1" applyAlignment="1">
      <alignment horizontal="left" vertical="center"/>
    </xf>
    <xf numFmtId="0" fontId="6" fillId="3" borderId="0" xfId="8" applyFont="1" applyFill="1" applyBorder="1" applyAlignment="1">
      <alignment horizontal="right"/>
    </xf>
    <xf numFmtId="0" fontId="3" fillId="3" borderId="0" xfId="8" applyFont="1" applyFill="1" applyBorder="1"/>
    <xf numFmtId="0" fontId="7" fillId="3" borderId="0" xfId="8" applyFont="1" applyFill="1" applyAlignment="1">
      <alignment horizontal="center"/>
    </xf>
    <xf numFmtId="175" fontId="6" fillId="3" borderId="0" xfId="8" applyNumberFormat="1" applyFont="1" applyFill="1" applyAlignment="1">
      <alignment horizontal="right"/>
    </xf>
    <xf numFmtId="175" fontId="7" fillId="3" borderId="0" xfId="8" applyNumberFormat="1" applyFont="1" applyFill="1"/>
    <xf numFmtId="175" fontId="6" fillId="3" borderId="0" xfId="8" applyNumberFormat="1" applyFont="1" applyFill="1"/>
    <xf numFmtId="175" fontId="7" fillId="3" borderId="0" xfId="8" applyNumberFormat="1" applyFont="1" applyFill="1" applyAlignment="1">
      <alignment horizontal="right"/>
    </xf>
    <xf numFmtId="164" fontId="9" fillId="0" borderId="0" xfId="8" applyNumberFormat="1" applyFont="1" applyAlignment="1">
      <alignment horizontal="right"/>
    </xf>
    <xf numFmtId="3" fontId="3" fillId="5" borderId="0" xfId="8" applyNumberFormat="1" applyFont="1" applyFill="1" applyBorder="1" applyAlignment="1">
      <alignment horizontal="right" vertical="center"/>
    </xf>
    <xf numFmtId="164" fontId="3" fillId="0" borderId="0" xfId="8" applyNumberFormat="1" applyFont="1" applyAlignment="1">
      <alignment horizontal="right"/>
    </xf>
    <xf numFmtId="164" fontId="3" fillId="0" borderId="0" xfId="8" quotePrefix="1" applyNumberFormat="1" applyFont="1" applyAlignment="1">
      <alignment horizontal="right"/>
    </xf>
    <xf numFmtId="3" fontId="3" fillId="5" borderId="0" xfId="8" applyNumberFormat="1" applyFont="1" applyFill="1" applyAlignment="1">
      <alignment horizontal="right"/>
    </xf>
    <xf numFmtId="1" fontId="6" fillId="0" borderId="0" xfId="8" applyNumberFormat="1" applyFont="1" applyAlignment="1">
      <alignment horizontal="right"/>
    </xf>
    <xf numFmtId="3" fontId="9" fillId="3" borderId="0" xfId="8" applyNumberFormat="1" applyFont="1" applyFill="1"/>
    <xf numFmtId="0" fontId="7" fillId="3" borderId="0" xfId="8" applyFont="1" applyFill="1" applyBorder="1"/>
    <xf numFmtId="176" fontId="7" fillId="3" borderId="0" xfId="8" applyNumberFormat="1" applyFont="1" applyFill="1" applyAlignment="1">
      <alignment horizontal="right"/>
    </xf>
    <xf numFmtId="176" fontId="6" fillId="3" borderId="0" xfId="8" applyNumberFormat="1" applyFont="1" applyFill="1" applyAlignment="1">
      <alignment horizontal="right"/>
    </xf>
    <xf numFmtId="3" fontId="3" fillId="5" borderId="0" xfId="8" applyNumberFormat="1" applyFont="1" applyFill="1"/>
    <xf numFmtId="164" fontId="7" fillId="3" borderId="0" xfId="8" applyNumberFormat="1" applyFont="1" applyFill="1" applyAlignment="1">
      <alignment horizontal="left"/>
    </xf>
    <xf numFmtId="164" fontId="9" fillId="5" borderId="0" xfId="8" applyNumberFormat="1" applyFont="1" applyFill="1"/>
    <xf numFmtId="164" fontId="6" fillId="3" borderId="0" xfId="8" applyNumberFormat="1" applyFont="1" applyFill="1" applyAlignment="1">
      <alignment horizontal="left"/>
    </xf>
    <xf numFmtId="164" fontId="3" fillId="5" borderId="0" xfId="8" applyNumberFormat="1" applyFont="1" applyFill="1"/>
    <xf numFmtId="164" fontId="27" fillId="5" borderId="0" xfId="8" applyNumberFormat="1" applyFont="1" applyFill="1" applyAlignment="1">
      <alignment horizontal="right"/>
    </xf>
    <xf numFmtId="164" fontId="6" fillId="3" borderId="0" xfId="8" applyNumberFormat="1" applyFont="1" applyFill="1" applyBorder="1"/>
    <xf numFmtId="164" fontId="7" fillId="3" borderId="0" xfId="8" applyNumberFormat="1" applyFont="1" applyFill="1" applyAlignment="1">
      <alignment horizontal="right"/>
    </xf>
    <xf numFmtId="164" fontId="6" fillId="3" borderId="0" xfId="8" applyNumberFormat="1" applyFont="1" applyFill="1" applyAlignment="1">
      <alignment horizontal="right"/>
    </xf>
    <xf numFmtId="164" fontId="3" fillId="5" borderId="0" xfId="8" applyNumberFormat="1" applyFont="1" applyFill="1" applyAlignment="1">
      <alignment horizontal="right"/>
    </xf>
    <xf numFmtId="164" fontId="9" fillId="5" borderId="0" xfId="8" applyNumberFormat="1" applyFont="1" applyFill="1" applyAlignment="1">
      <alignment horizontal="right"/>
    </xf>
    <xf numFmtId="3" fontId="3" fillId="3" borderId="0" xfId="8" applyNumberFormat="1" applyFont="1" applyFill="1" applyAlignment="1">
      <alignment horizontal="right"/>
    </xf>
    <xf numFmtId="175" fontId="6" fillId="0" borderId="0" xfId="8" applyNumberFormat="1" applyFont="1" applyAlignment="1">
      <alignment horizontal="right"/>
    </xf>
    <xf numFmtId="0" fontId="3" fillId="3" borderId="0" xfId="8" applyFont="1" applyFill="1" applyAlignment="1">
      <alignment horizontal="right"/>
    </xf>
    <xf numFmtId="177" fontId="9" fillId="3" borderId="0" xfId="8" applyNumberFormat="1" applyFont="1" applyFill="1"/>
    <xf numFmtId="177" fontId="3" fillId="3" borderId="0" xfId="8" applyNumberFormat="1" applyFont="1" applyFill="1"/>
    <xf numFmtId="164" fontId="27" fillId="0" borderId="0" xfId="8" applyNumberFormat="1" applyFont="1" applyAlignment="1">
      <alignment horizontal="right"/>
    </xf>
    <xf numFmtId="164" fontId="9" fillId="3" borderId="0" xfId="8" applyNumberFormat="1" applyFont="1" applyFill="1" applyAlignment="1">
      <alignment horizontal="right"/>
    </xf>
    <xf numFmtId="164" fontId="3" fillId="3" borderId="0" xfId="8" applyNumberFormat="1" applyFont="1" applyFill="1"/>
    <xf numFmtId="177" fontId="6" fillId="3" borderId="0" xfId="8" applyNumberFormat="1" applyFont="1" applyFill="1" applyBorder="1"/>
    <xf numFmtId="3" fontId="9" fillId="5" borderId="0" xfId="8" applyNumberFormat="1" applyFont="1" applyFill="1" applyAlignment="1">
      <alignment horizontal="right"/>
    </xf>
    <xf numFmtId="1" fontId="3" fillId="3" borderId="0" xfId="8" applyNumberFormat="1" applyFont="1" applyFill="1" applyAlignment="1">
      <alignment horizontal="right"/>
    </xf>
    <xf numFmtId="1" fontId="3" fillId="5" borderId="0" xfId="8" applyNumberFormat="1" applyFont="1" applyFill="1"/>
    <xf numFmtId="1" fontId="9" fillId="3" borderId="0" xfId="8" applyNumberFormat="1" applyFont="1" applyFill="1"/>
    <xf numFmtId="166" fontId="9" fillId="3" borderId="0" xfId="8" applyNumberFormat="1" applyFont="1" applyFill="1"/>
    <xf numFmtId="1" fontId="9" fillId="0" borderId="0" xfId="8" applyNumberFormat="1" applyFont="1" applyAlignment="1">
      <alignment horizontal="right"/>
    </xf>
    <xf numFmtId="166" fontId="3" fillId="3" borderId="0" xfId="8" applyNumberFormat="1" applyFont="1" applyFill="1"/>
    <xf numFmtId="176" fontId="6" fillId="3" borderId="0" xfId="8" applyNumberFormat="1" applyFont="1" applyFill="1"/>
    <xf numFmtId="164" fontId="9" fillId="0" borderId="0" xfId="8" quotePrefix="1" applyNumberFormat="1" applyFont="1" applyAlignment="1">
      <alignment horizontal="right"/>
    </xf>
    <xf numFmtId="0" fontId="9" fillId="3" borderId="0" xfId="8" applyFont="1" applyFill="1" applyAlignment="1">
      <alignment horizontal="right"/>
    </xf>
    <xf numFmtId="0" fontId="7" fillId="3" borderId="0" xfId="8" applyFont="1" applyFill="1" applyAlignment="1">
      <alignment vertical="center"/>
    </xf>
    <xf numFmtId="164" fontId="9" fillId="0" borderId="0" xfId="8" applyNumberFormat="1" applyFont="1" applyAlignment="1">
      <alignment horizontal="right" vertical="center"/>
    </xf>
    <xf numFmtId="164" fontId="9" fillId="0" borderId="0" xfId="8" applyNumberFormat="1" applyFont="1" applyFill="1" applyAlignment="1">
      <alignment horizontal="right" vertical="center"/>
    </xf>
    <xf numFmtId="3" fontId="3" fillId="0" borderId="0" xfId="8" applyNumberFormat="1" applyFont="1"/>
    <xf numFmtId="0" fontId="6" fillId="3" borderId="0" xfId="8" applyFont="1" applyFill="1" applyAlignment="1">
      <alignment horizontal="center" vertical="center"/>
    </xf>
    <xf numFmtId="0" fontId="6" fillId="3" borderId="0" xfId="8" applyFont="1" applyFill="1" applyAlignment="1">
      <alignment vertical="center"/>
    </xf>
    <xf numFmtId="164" fontId="3" fillId="0" borderId="0" xfId="8" applyNumberFormat="1" applyFont="1" applyAlignment="1">
      <alignment horizontal="right" vertical="center"/>
    </xf>
    <xf numFmtId="164" fontId="3" fillId="0" borderId="0" xfId="8" applyNumberFormat="1" applyFont="1" applyFill="1" applyAlignment="1">
      <alignment horizontal="right" vertical="center"/>
    </xf>
    <xf numFmtId="164" fontId="3" fillId="3" borderId="0" xfId="8" applyNumberFormat="1" applyFont="1" applyFill="1" applyAlignment="1">
      <alignment horizontal="right"/>
    </xf>
    <xf numFmtId="0" fontId="6" fillId="3" borderId="0" xfId="8" quotePrefix="1" applyFont="1" applyFill="1" applyAlignment="1">
      <alignment horizontal="center" vertical="center"/>
    </xf>
    <xf numFmtId="164" fontId="3" fillId="0" borderId="0" xfId="8" quotePrefix="1" applyNumberFormat="1" applyFont="1" applyAlignment="1">
      <alignment horizontal="right" vertical="center"/>
    </xf>
    <xf numFmtId="164" fontId="6" fillId="0" borderId="0" xfId="8" applyNumberFormat="1" applyFont="1" applyAlignment="1">
      <alignment horizontal="right"/>
    </xf>
    <xf numFmtId="164" fontId="26" fillId="0" borderId="0" xfId="8" applyNumberFormat="1" applyFont="1" applyAlignment="1">
      <alignment horizontal="right" vertical="center"/>
    </xf>
    <xf numFmtId="164" fontId="9" fillId="3" borderId="0" xfId="8" applyNumberFormat="1" applyFont="1" applyFill="1"/>
    <xf numFmtId="3" fontId="9" fillId="5" borderId="0" xfId="8" applyNumberFormat="1" applyFont="1" applyFill="1"/>
    <xf numFmtId="164" fontId="1" fillId="0" borderId="0" xfId="8" applyNumberFormat="1" applyFont="1" applyAlignment="1">
      <alignment horizontal="right"/>
    </xf>
    <xf numFmtId="0" fontId="7" fillId="3" borderId="0" xfId="8" applyFont="1" applyFill="1" applyBorder="1" applyAlignment="1">
      <alignment horizontal="center" vertical="center"/>
    </xf>
    <xf numFmtId="164" fontId="6" fillId="3" borderId="0" xfId="8" applyNumberFormat="1" applyFont="1" applyFill="1" applyBorder="1" applyAlignment="1">
      <alignment horizontal="right" vertical="center"/>
    </xf>
    <xf numFmtId="164" fontId="7" fillId="3" borderId="0" xfId="8" applyNumberFormat="1" applyFont="1" applyFill="1" applyBorder="1" applyAlignment="1">
      <alignment horizontal="right" vertical="center"/>
    </xf>
    <xf numFmtId="0" fontId="7" fillId="3" borderId="0" xfId="8" applyFont="1" applyFill="1" applyAlignment="1">
      <alignment horizontal="left" vertical="center"/>
    </xf>
    <xf numFmtId="164" fontId="9" fillId="3" borderId="0" xfId="8" applyNumberFormat="1" applyFont="1" applyFill="1" applyAlignment="1">
      <alignment horizontal="right" vertical="center"/>
    </xf>
    <xf numFmtId="164" fontId="3" fillId="3" borderId="0" xfId="8" applyNumberFormat="1" applyFont="1" applyFill="1" applyAlignment="1">
      <alignment horizontal="right" vertical="center"/>
    </xf>
    <xf numFmtId="164" fontId="26" fillId="0" borderId="0" xfId="8" applyNumberFormat="1" applyFont="1" applyAlignment="1">
      <alignment horizontal="right"/>
    </xf>
    <xf numFmtId="0" fontId="3" fillId="3" borderId="0" xfId="8" applyFont="1" applyFill="1" applyAlignment="1"/>
    <xf numFmtId="164" fontId="7" fillId="3" borderId="0" xfId="8" applyNumberFormat="1" applyFont="1" applyFill="1" applyBorder="1" applyAlignment="1">
      <alignment horizontal="right"/>
    </xf>
    <xf numFmtId="1" fontId="3" fillId="3" borderId="0" xfId="8" applyNumberFormat="1" applyFont="1" applyFill="1"/>
    <xf numFmtId="1" fontId="9" fillId="3" borderId="0" xfId="8" applyNumberFormat="1" applyFont="1" applyFill="1" applyAlignment="1">
      <alignment horizontal="right"/>
    </xf>
    <xf numFmtId="164" fontId="3" fillId="3" borderId="0" xfId="8" applyNumberFormat="1" applyFont="1" applyFill="1" applyBorder="1" applyAlignment="1">
      <alignment horizontal="right"/>
    </xf>
    <xf numFmtId="166" fontId="9" fillId="3" borderId="0" xfId="8" applyNumberFormat="1" applyFont="1" applyFill="1" applyAlignment="1">
      <alignment horizontal="right"/>
    </xf>
    <xf numFmtId="166" fontId="3" fillId="3" borderId="0" xfId="8" applyNumberFormat="1" applyFont="1" applyFill="1" applyAlignment="1">
      <alignment horizontal="right"/>
    </xf>
    <xf numFmtId="166" fontId="28" fillId="0" borderId="0" xfId="8" applyNumberFormat="1" applyFont="1" applyFill="1" applyAlignment="1">
      <alignment horizontal="right"/>
    </xf>
    <xf numFmtId="0" fontId="3" fillId="0" borderId="0" xfId="8" applyFont="1" applyFill="1"/>
    <xf numFmtId="3" fontId="3" fillId="0" borderId="0" xfId="8" quotePrefix="1" applyNumberFormat="1" applyFont="1" applyAlignment="1">
      <alignment horizontal="right"/>
    </xf>
    <xf numFmtId="164" fontId="7" fillId="0" borderId="0" xfId="8" applyNumberFormat="1" applyFont="1" applyAlignment="1">
      <alignment horizontal="right" vertical="center"/>
    </xf>
    <xf numFmtId="0" fontId="6" fillId="3" borderId="0" xfId="8" applyFont="1" applyFill="1" applyAlignment="1">
      <alignment horizontal="right" vertical="center"/>
    </xf>
    <xf numFmtId="0" fontId="3" fillId="3" borderId="0" xfId="8" applyFont="1" applyFill="1" applyAlignment="1">
      <alignment horizontal="right" vertical="center"/>
    </xf>
    <xf numFmtId="166" fontId="3" fillId="0" borderId="0" xfId="8" applyNumberFormat="1" applyFont="1" applyAlignment="1">
      <alignment horizontal="right"/>
    </xf>
    <xf numFmtId="0" fontId="7" fillId="3" borderId="0" xfId="8" applyFont="1" applyFill="1" applyAlignment="1">
      <alignment horizontal="right"/>
    </xf>
    <xf numFmtId="164" fontId="29" fillId="0" borderId="0" xfId="8" applyNumberFormat="1" applyFont="1" applyAlignment="1">
      <alignment horizontal="right"/>
    </xf>
    <xf numFmtId="1" fontId="27" fillId="3" borderId="0" xfId="8" applyNumberFormat="1" applyFont="1" applyFill="1" applyAlignment="1">
      <alignment horizontal="right"/>
    </xf>
    <xf numFmtId="3" fontId="3" fillId="0" borderId="0" xfId="8" applyNumberFormat="1" applyFont="1" applyAlignment="1">
      <alignment horizontal="right"/>
    </xf>
    <xf numFmtId="0" fontId="6" fillId="3" borderId="0" xfId="8" applyFont="1" applyFill="1" applyBorder="1" applyAlignment="1">
      <alignment horizontal="left" wrapText="1"/>
    </xf>
    <xf numFmtId="0" fontId="9" fillId="3" borderId="0" xfId="8" applyFont="1" applyFill="1" applyAlignment="1">
      <alignment horizontal="right" vertical="center"/>
    </xf>
    <xf numFmtId="164" fontId="6" fillId="3" borderId="0" xfId="8" applyNumberFormat="1" applyFont="1" applyFill="1" applyAlignment="1">
      <alignment horizontal="right" vertical="center"/>
    </xf>
    <xf numFmtId="0" fontId="7" fillId="3" borderId="0" xfId="8" applyFont="1" applyFill="1" applyBorder="1" applyAlignment="1">
      <alignment horizontal="left" vertical="center"/>
    </xf>
    <xf numFmtId="178" fontId="3" fillId="3" borderId="0" xfId="8" applyNumberFormat="1" applyFont="1" applyFill="1"/>
    <xf numFmtId="166" fontId="3" fillId="0" borderId="0" xfId="8" applyNumberFormat="1" applyFont="1" applyFill="1"/>
    <xf numFmtId="164" fontId="6" fillId="3" borderId="0" xfId="8" applyNumberFormat="1" applyFont="1" applyFill="1" applyBorder="1" applyAlignment="1">
      <alignment horizontal="left" vertical="center" wrapText="1"/>
    </xf>
    <xf numFmtId="3" fontId="3" fillId="0" borderId="0" xfId="8" applyNumberFormat="1" applyFont="1" applyFill="1"/>
    <xf numFmtId="166" fontId="3" fillId="3" borderId="0" xfId="8" applyNumberFormat="1" applyFont="1" applyFill="1" applyAlignment="1">
      <alignment vertical="top"/>
    </xf>
    <xf numFmtId="164" fontId="6" fillId="3" borderId="0" xfId="8" applyNumberFormat="1" applyFont="1" applyFill="1" applyBorder="1" applyAlignment="1">
      <alignment horizontal="left"/>
    </xf>
    <xf numFmtId="164" fontId="6" fillId="3" borderId="0" xfId="8" applyNumberFormat="1" applyFont="1" applyFill="1" applyBorder="1" applyAlignment="1">
      <alignment horizontal="left" vertical="center"/>
    </xf>
    <xf numFmtId="166" fontId="3" fillId="0" borderId="0" xfId="8" applyNumberFormat="1" applyFont="1" applyFill="1" applyAlignment="1">
      <alignment vertical="center"/>
    </xf>
    <xf numFmtId="166" fontId="1" fillId="3" borderId="0" xfId="8" applyNumberFormat="1" applyFont="1" applyFill="1" applyAlignment="1">
      <alignment horizontal="right" vertical="center"/>
    </xf>
    <xf numFmtId="166" fontId="3" fillId="3" borderId="0" xfId="8" applyNumberFormat="1" applyFont="1" applyFill="1" applyAlignment="1">
      <alignment vertical="center"/>
    </xf>
    <xf numFmtId="178" fontId="3" fillId="3" borderId="0" xfId="8" applyNumberFormat="1" applyFont="1" applyFill="1" applyAlignment="1">
      <alignment vertical="center"/>
    </xf>
    <xf numFmtId="3" fontId="3" fillId="0" borderId="0" xfId="8" applyNumberFormat="1" applyFont="1" applyFill="1" applyAlignment="1">
      <alignment vertical="center"/>
    </xf>
    <xf numFmtId="0" fontId="3" fillId="0" borderId="0" xfId="8" applyFont="1" applyFill="1" applyAlignment="1">
      <alignment vertical="center"/>
    </xf>
    <xf numFmtId="166" fontId="30" fillId="0" borderId="0" xfId="8" applyNumberFormat="1" applyFont="1" applyFill="1" applyAlignment="1">
      <alignment horizontal="right" vertical="center"/>
    </xf>
    <xf numFmtId="0" fontId="3" fillId="0" borderId="0" xfId="8" applyFont="1" applyFill="1" applyAlignment="1"/>
    <xf numFmtId="166" fontId="3" fillId="3" borderId="0" xfId="8" applyNumberFormat="1" applyFont="1" applyFill="1" applyAlignment="1"/>
    <xf numFmtId="3" fontId="9" fillId="0" borderId="0" xfId="8" applyNumberFormat="1" applyFont="1" applyFill="1"/>
    <xf numFmtId="178" fontId="9" fillId="3" borderId="0" xfId="8" applyNumberFormat="1" applyFont="1" applyFill="1"/>
    <xf numFmtId="0" fontId="3" fillId="0" borderId="0" xfId="8" applyFont="1" applyAlignment="1">
      <alignment horizontal="left"/>
    </xf>
    <xf numFmtId="166" fontId="30" fillId="0" borderId="0" xfId="8" applyNumberFormat="1" applyFont="1" applyFill="1" applyAlignment="1">
      <alignment horizontal="right"/>
    </xf>
    <xf numFmtId="166" fontId="26" fillId="0" borderId="0" xfId="8" applyNumberFormat="1" applyFont="1" applyFill="1" applyAlignment="1">
      <alignment horizontal="right"/>
    </xf>
    <xf numFmtId="0" fontId="24" fillId="0" borderId="0" xfId="8" applyFont="1" applyFill="1"/>
    <xf numFmtId="0" fontId="3" fillId="0" borderId="0" xfId="8" applyFont="1"/>
    <xf numFmtId="0" fontId="6" fillId="0" borderId="0" xfId="8" applyFont="1" applyBorder="1" applyAlignment="1">
      <alignment horizontal="left"/>
    </xf>
    <xf numFmtId="0" fontId="6" fillId="0" borderId="0" xfId="8" applyFont="1" applyBorder="1"/>
    <xf numFmtId="1" fontId="6" fillId="0" borderId="0" xfId="8" applyNumberFormat="1" applyFont="1" applyBorder="1" applyAlignment="1">
      <alignment horizontal="right"/>
    </xf>
    <xf numFmtId="0" fontId="6" fillId="0" borderId="0" xfId="8" applyFont="1"/>
    <xf numFmtId="175" fontId="6" fillId="0" borderId="0" xfId="8" applyNumberFormat="1" applyFont="1"/>
    <xf numFmtId="0" fontId="7" fillId="0" borderId="0" xfId="8" applyFont="1"/>
    <xf numFmtId="166" fontId="9" fillId="0" borderId="0" xfId="8" applyNumberFormat="1" applyFont="1"/>
    <xf numFmtId="166" fontId="7" fillId="0" borderId="0" xfId="8" applyNumberFormat="1" applyFont="1"/>
    <xf numFmtId="166" fontId="3" fillId="0" borderId="0" xfId="8" applyNumberFormat="1" applyFont="1"/>
    <xf numFmtId="166" fontId="6" fillId="0" borderId="0" xfId="8" applyNumberFormat="1" applyFont="1"/>
    <xf numFmtId="0" fontId="6" fillId="3" borderId="0" xfId="8" applyFont="1" applyFill="1" applyAlignment="1" applyProtection="1">
      <alignment horizontal="left"/>
    </xf>
    <xf numFmtId="166" fontId="3" fillId="0" borderId="0" xfId="8" applyNumberFormat="1" applyFont="1" applyAlignment="1">
      <alignment vertical="center"/>
    </xf>
    <xf numFmtId="166" fontId="6" fillId="0" borderId="0" xfId="8" applyNumberFormat="1" applyFont="1" applyAlignment="1">
      <alignment horizontal="right"/>
    </xf>
    <xf numFmtId="166" fontId="7" fillId="0" borderId="0" xfId="8" applyNumberFormat="1" applyFont="1" applyAlignment="1">
      <alignment horizontal="right"/>
    </xf>
    <xf numFmtId="166" fontId="6" fillId="0" borderId="0" xfId="8" applyNumberFormat="1" applyFont="1" applyBorder="1"/>
    <xf numFmtId="175" fontId="6" fillId="0" borderId="0" xfId="8" applyNumberFormat="1" applyFont="1" applyBorder="1"/>
    <xf numFmtId="179" fontId="6" fillId="0" borderId="0" xfId="8" applyNumberFormat="1" applyFont="1" applyBorder="1"/>
    <xf numFmtId="179" fontId="6" fillId="0" borderId="0" xfId="8" applyNumberFormat="1" applyFont="1"/>
    <xf numFmtId="0" fontId="6" fillId="0" borderId="167" xfId="8" applyFont="1" applyBorder="1" applyAlignment="1">
      <alignment horizontal="left"/>
    </xf>
    <xf numFmtId="0" fontId="6" fillId="0" borderId="0" xfId="8" quotePrefix="1" applyFont="1" applyBorder="1" applyAlignment="1">
      <alignment horizontal="right"/>
    </xf>
    <xf numFmtId="0" fontId="8" fillId="0" borderId="0" xfId="8" applyFont="1"/>
    <xf numFmtId="0" fontId="7" fillId="0" borderId="0" xfId="8" applyFont="1" applyAlignment="1">
      <alignment horizontal="left"/>
    </xf>
    <xf numFmtId="0" fontId="7" fillId="0" borderId="0" xfId="8" applyFont="1" applyBorder="1"/>
    <xf numFmtId="175" fontId="7" fillId="0" borderId="0" xfId="8" applyNumberFormat="1" applyFont="1" applyBorder="1" applyAlignment="1">
      <alignment horizontal="right"/>
    </xf>
    <xf numFmtId="3" fontId="6" fillId="0" borderId="0" xfId="8" applyNumberFormat="1" applyFont="1"/>
    <xf numFmtId="175" fontId="7" fillId="0" borderId="0" xfId="8" applyNumberFormat="1" applyFont="1" applyAlignment="1">
      <alignment horizontal="right"/>
    </xf>
    <xf numFmtId="175" fontId="8" fillId="0" borderId="0" xfId="8" applyNumberFormat="1" applyFont="1" applyAlignment="1">
      <alignment horizontal="right"/>
    </xf>
    <xf numFmtId="164" fontId="7" fillId="0" borderId="0" xfId="8" applyNumberFormat="1" applyFont="1"/>
    <xf numFmtId="164" fontId="6" fillId="0" borderId="0" xfId="8" applyNumberFormat="1" applyFont="1"/>
    <xf numFmtId="1" fontId="3" fillId="0" borderId="0" xfId="8" applyNumberFormat="1" applyFont="1" applyAlignment="1">
      <alignment horizontal="right"/>
    </xf>
    <xf numFmtId="1" fontId="3" fillId="0" borderId="0" xfId="8" applyNumberFormat="1" applyFont="1"/>
    <xf numFmtId="37" fontId="6" fillId="3" borderId="0" xfId="4" quotePrefix="1" applyFont="1" applyFill="1" applyBorder="1" applyAlignment="1">
      <alignment horizontal="right"/>
    </xf>
    <xf numFmtId="0" fontId="6" fillId="3" borderId="0" xfId="4" applyNumberFormat="1" applyFont="1" applyFill="1" applyBorder="1"/>
    <xf numFmtId="0" fontId="6" fillId="3" borderId="0" xfId="4" applyNumberFormat="1" applyFont="1" applyFill="1" applyBorder="1" applyAlignment="1">
      <alignment horizontal="right"/>
    </xf>
    <xf numFmtId="37" fontId="7" fillId="9" borderId="0" xfId="4" applyFont="1" applyFill="1" applyAlignment="1" applyProtection="1">
      <alignment horizontal="left"/>
    </xf>
    <xf numFmtId="37" fontId="6" fillId="0" borderId="0" xfId="4" applyFont="1"/>
    <xf numFmtId="37" fontId="6" fillId="3" borderId="0" xfId="4" quotePrefix="1" applyFont="1" applyFill="1" applyAlignment="1" applyProtection="1">
      <alignment horizontal="left"/>
    </xf>
    <xf numFmtId="0" fontId="6" fillId="0" borderId="0" xfId="4" applyNumberFormat="1" applyFont="1"/>
    <xf numFmtId="0" fontId="7" fillId="5" borderId="0" xfId="4" applyNumberFormat="1" applyFont="1" applyFill="1"/>
    <xf numFmtId="179" fontId="6" fillId="5" borderId="0" xfId="4" applyNumberFormat="1" applyFont="1" applyFill="1"/>
    <xf numFmtId="0" fontId="6" fillId="5" borderId="0" xfId="4" applyNumberFormat="1" applyFont="1" applyFill="1"/>
    <xf numFmtId="0" fontId="6" fillId="3" borderId="0" xfId="8" quotePrefix="1" applyFont="1" applyFill="1" applyBorder="1" applyAlignment="1">
      <alignment horizontal="right"/>
    </xf>
    <xf numFmtId="0" fontId="6" fillId="3" borderId="0" xfId="8" applyNumberFormat="1" applyFont="1" applyFill="1" applyBorder="1"/>
    <xf numFmtId="0" fontId="6" fillId="3" borderId="0" xfId="8" applyNumberFormat="1" applyFont="1" applyFill="1" applyBorder="1" applyAlignment="1">
      <alignment horizontal="right"/>
    </xf>
    <xf numFmtId="0" fontId="7" fillId="9" borderId="0" xfId="8" applyFont="1" applyFill="1" applyBorder="1" applyAlignment="1" applyProtection="1">
      <alignment horizontal="left"/>
    </xf>
    <xf numFmtId="3" fontId="6" fillId="0" borderId="0" xfId="8" applyNumberFormat="1" applyFont="1" applyBorder="1" applyAlignment="1">
      <alignment horizontal="right"/>
    </xf>
    <xf numFmtId="166" fontId="7" fillId="3" borderId="0" xfId="8" applyNumberFormat="1" applyFont="1" applyFill="1"/>
    <xf numFmtId="3" fontId="7" fillId="3" borderId="0" xfId="8" applyNumberFormat="1" applyFont="1" applyFill="1"/>
    <xf numFmtId="0" fontId="6" fillId="3" borderId="0" xfId="8" quotePrefix="1" applyFont="1" applyFill="1" applyAlignment="1" applyProtection="1">
      <alignment horizontal="left"/>
    </xf>
    <xf numFmtId="166" fontId="6" fillId="3" borderId="0" xfId="8" applyNumberFormat="1" applyFont="1" applyFill="1"/>
    <xf numFmtId="166" fontId="6" fillId="0" borderId="0" xfId="8" applyNumberFormat="1" applyFont="1" applyFill="1" applyAlignment="1">
      <alignment horizontal="right"/>
    </xf>
    <xf numFmtId="166" fontId="6" fillId="0" borderId="0" xfId="8" applyNumberFormat="1" applyFont="1" applyFill="1"/>
    <xf numFmtId="166" fontId="6" fillId="3" borderId="0" xfId="8" applyNumberFormat="1" applyFont="1" applyFill="1" applyAlignment="1">
      <alignment horizontal="right"/>
    </xf>
    <xf numFmtId="0" fontId="6" fillId="3" borderId="0" xfId="8" applyFont="1" applyFill="1" applyBorder="1" applyAlignment="1"/>
    <xf numFmtId="0" fontId="7" fillId="5" borderId="0" xfId="8" applyNumberFormat="1" applyFont="1" applyFill="1"/>
    <xf numFmtId="179" fontId="6" fillId="5" borderId="0" xfId="8" applyNumberFormat="1" applyFont="1" applyFill="1"/>
    <xf numFmtId="0" fontId="6" fillId="5" borderId="0" xfId="8" applyNumberFormat="1" applyFont="1" applyFill="1"/>
    <xf numFmtId="0" fontId="6" fillId="0" borderId="0" xfId="8" applyNumberFormat="1" applyFont="1"/>
    <xf numFmtId="0" fontId="3" fillId="0" borderId="0" xfId="8" applyNumberFormat="1" applyFont="1" applyBorder="1"/>
    <xf numFmtId="0" fontId="3" fillId="0" borderId="0" xfId="8" applyNumberFormat="1" applyFont="1"/>
    <xf numFmtId="0" fontId="9" fillId="3" borderId="0" xfId="8" applyFont="1" applyFill="1" applyAlignment="1">
      <alignment horizontal="left" vertical="center"/>
    </xf>
    <xf numFmtId="0" fontId="9" fillId="3" borderId="0" xfId="8" applyFont="1" applyFill="1" applyAlignment="1">
      <alignment horizontal="center"/>
    </xf>
    <xf numFmtId="0" fontId="8" fillId="3" borderId="0" xfId="8" applyFont="1" applyFill="1"/>
    <xf numFmtId="0" fontId="7" fillId="5" borderId="0" xfId="8" applyFont="1" applyFill="1" applyAlignment="1">
      <alignment horizontal="right"/>
    </xf>
    <xf numFmtId="0" fontId="6" fillId="0" borderId="0" xfId="8" applyFont="1" applyFill="1" applyAlignment="1">
      <alignment horizontal="right"/>
    </xf>
    <xf numFmtId="0" fontId="7" fillId="3" borderId="0" xfId="8" applyFont="1" applyFill="1" applyAlignment="1">
      <alignment vertical="top"/>
    </xf>
    <xf numFmtId="0" fontId="6" fillId="3" borderId="0" xfId="8" applyFont="1" applyFill="1" applyAlignment="1">
      <alignment vertical="top"/>
    </xf>
    <xf numFmtId="0" fontId="6" fillId="5" borderId="0" xfId="8" applyFont="1" applyFill="1" applyAlignment="1">
      <alignment horizontal="right"/>
    </xf>
    <xf numFmtId="0" fontId="6" fillId="5" borderId="0" xfId="8" applyFont="1" applyFill="1"/>
    <xf numFmtId="0" fontId="3" fillId="5" borderId="0" xfId="8" applyFont="1" applyFill="1"/>
    <xf numFmtId="175" fontId="7" fillId="3" borderId="0" xfId="8" applyNumberFormat="1" applyFont="1" applyFill="1" applyBorder="1" applyAlignment="1">
      <alignment horizontal="left"/>
    </xf>
    <xf numFmtId="175" fontId="6" fillId="3" borderId="0" xfId="8" applyNumberFormat="1" applyFont="1" applyFill="1" applyBorder="1" applyAlignment="1">
      <alignment horizontal="left"/>
    </xf>
    <xf numFmtId="175" fontId="7" fillId="3" borderId="45" xfId="8" applyNumberFormat="1" applyFont="1" applyFill="1" applyBorder="1" applyAlignment="1">
      <alignment horizontal="left"/>
    </xf>
    <xf numFmtId="0" fontId="3" fillId="3" borderId="0" xfId="8" applyFont="1" applyFill="1" applyAlignment="1">
      <alignment horizontal="center"/>
    </xf>
    <xf numFmtId="175" fontId="3" fillId="3" borderId="0" xfId="8" applyNumberFormat="1" applyFont="1" applyFill="1"/>
    <xf numFmtId="175" fontId="6" fillId="3" borderId="0" xfId="8" applyNumberFormat="1" applyFont="1" applyFill="1" applyBorder="1"/>
    <xf numFmtId="1" fontId="6" fillId="3" borderId="0" xfId="8" applyNumberFormat="1" applyFont="1" applyFill="1" applyBorder="1"/>
    <xf numFmtId="1" fontId="6" fillId="3" borderId="0" xfId="8" applyNumberFormat="1" applyFont="1" applyFill="1" applyBorder="1" applyAlignment="1">
      <alignment horizontal="right"/>
    </xf>
    <xf numFmtId="0" fontId="6" fillId="3" borderId="168" xfId="8" applyFont="1" applyFill="1" applyBorder="1"/>
    <xf numFmtId="0" fontId="6" fillId="3" borderId="168" xfId="8" applyFont="1" applyFill="1" applyBorder="1" applyAlignment="1">
      <alignment horizontal="center"/>
    </xf>
    <xf numFmtId="175" fontId="6" fillId="3" borderId="168" xfId="8" applyNumberFormat="1" applyFont="1" applyFill="1" applyBorder="1"/>
    <xf numFmtId="0" fontId="3" fillId="3" borderId="168" xfId="8" applyFont="1" applyFill="1" applyBorder="1"/>
    <xf numFmtId="3" fontId="6" fillId="3" borderId="0" xfId="8" applyNumberFormat="1" applyFont="1" applyFill="1" applyAlignment="1">
      <alignment horizontal="right"/>
    </xf>
    <xf numFmtId="0" fontId="6" fillId="5" borderId="0" xfId="9" applyFont="1" applyFill="1" applyBorder="1" applyAlignment="1" applyProtection="1">
      <alignment horizontal="left" vertical="top"/>
      <protection locked="0"/>
    </xf>
    <xf numFmtId="0" fontId="34" fillId="5" borderId="0" xfId="9" applyFont="1" applyFill="1" applyBorder="1" applyAlignment="1" applyProtection="1">
      <alignment horizontal="left" vertical="top"/>
      <protection locked="0"/>
    </xf>
    <xf numFmtId="0" fontId="34" fillId="5" borderId="0" xfId="9" applyFont="1" applyFill="1" applyBorder="1" applyAlignment="1" applyProtection="1">
      <alignment vertical="top"/>
      <protection locked="0"/>
    </xf>
    <xf numFmtId="0" fontId="34" fillId="5" borderId="0" xfId="10" applyNumberFormat="1" applyFont="1" applyFill="1" applyBorder="1" applyAlignment="1" applyProtection="1">
      <alignment horizontal="justify" wrapText="1"/>
      <protection locked="0"/>
    </xf>
    <xf numFmtId="0" fontId="6" fillId="5" borderId="0" xfId="10" applyNumberFormat="1" applyFont="1" applyFill="1" applyBorder="1" applyAlignment="1" applyProtection="1">
      <protection locked="0"/>
    </xf>
    <xf numFmtId="0" fontId="36" fillId="5" borderId="0" xfId="11" applyNumberFormat="1" applyFont="1" applyFill="1" applyBorder="1" applyAlignment="1" applyProtection="1">
      <alignment vertical="center"/>
      <protection locked="0"/>
    </xf>
    <xf numFmtId="0" fontId="6" fillId="0" borderId="168" xfId="8" applyFont="1" applyBorder="1" applyAlignment="1">
      <alignment horizontal="right"/>
    </xf>
    <xf numFmtId="0" fontId="3" fillId="0" borderId="168" xfId="8" applyFont="1" applyBorder="1"/>
    <xf numFmtId="3" fontId="7" fillId="3" borderId="0" xfId="8" applyNumberFormat="1" applyFont="1" applyFill="1" applyAlignment="1">
      <alignment horizontal="right"/>
    </xf>
    <xf numFmtId="0" fontId="7" fillId="3" borderId="0" xfId="8" applyFont="1" applyFill="1" applyBorder="1" applyAlignment="1">
      <alignment horizontal="center"/>
    </xf>
    <xf numFmtId="0" fontId="37" fillId="5" borderId="0" xfId="11" applyNumberFormat="1" applyFont="1" applyFill="1" applyBorder="1" applyAlignment="1" applyProtection="1">
      <protection locked="0"/>
    </xf>
    <xf numFmtId="0" fontId="3" fillId="0" borderId="0" xfId="8" applyFont="1" applyAlignment="1">
      <alignment horizontal="center"/>
    </xf>
    <xf numFmtId="175" fontId="3" fillId="0" borderId="0" xfId="8" applyNumberFormat="1" applyFont="1"/>
    <xf numFmtId="165" fontId="3" fillId="0" borderId="0" xfId="8" applyNumberFormat="1" applyFont="1"/>
    <xf numFmtId="0" fontId="19" fillId="3" borderId="0" xfId="8" applyFont="1" applyFill="1" applyAlignment="1">
      <alignment horizontal="left" wrapText="1"/>
    </xf>
    <xf numFmtId="0" fontId="6" fillId="0" borderId="0" xfId="8" applyFont="1" applyBorder="1" applyAlignment="1">
      <alignment horizontal="right"/>
    </xf>
    <xf numFmtId="0" fontId="3" fillId="5" borderId="0" xfId="8" applyFont="1" applyFill="1" applyBorder="1" applyAlignment="1">
      <alignment horizontal="center" vertical="center" wrapText="1"/>
    </xf>
    <xf numFmtId="0" fontId="4" fillId="5" borderId="0" xfId="8" applyFont="1" applyFill="1" applyBorder="1" applyAlignment="1">
      <alignment horizontal="center" vertical="center" wrapText="1"/>
    </xf>
    <xf numFmtId="37" fontId="7" fillId="3" borderId="0" xfId="8" applyNumberFormat="1" applyFont="1" applyFill="1" applyAlignment="1"/>
    <xf numFmtId="0" fontId="3" fillId="0" borderId="0" xfId="8" applyFont="1" applyAlignment="1"/>
    <xf numFmtId="0" fontId="6" fillId="0" borderId="0" xfId="8" applyFont="1" applyAlignment="1">
      <alignment horizontal="center"/>
    </xf>
    <xf numFmtId="0" fontId="38" fillId="0" borderId="0" xfId="8" applyFont="1"/>
    <xf numFmtId="0" fontId="36" fillId="5" borderId="0" xfId="11" applyNumberFormat="1" applyFont="1" applyFill="1" applyBorder="1" applyAlignment="1" applyProtection="1">
      <protection locked="0"/>
    </xf>
    <xf numFmtId="1" fontId="6" fillId="3" borderId="168" xfId="8" applyNumberFormat="1" applyFont="1" applyFill="1" applyBorder="1"/>
    <xf numFmtId="0" fontId="7" fillId="3" borderId="0" xfId="8" applyFont="1" applyFill="1" applyBorder="1" applyAlignment="1">
      <alignment horizontal="right"/>
    </xf>
    <xf numFmtId="0" fontId="34" fillId="5" borderId="0" xfId="10" applyNumberFormat="1" applyFont="1" applyFill="1" applyBorder="1" applyAlignment="1" applyProtection="1">
      <protection locked="0"/>
    </xf>
    <xf numFmtId="0" fontId="34" fillId="3" borderId="0" xfId="8" applyFont="1" applyFill="1"/>
    <xf numFmtId="0" fontId="39" fillId="3" borderId="0" xfId="8" applyFont="1" applyFill="1"/>
    <xf numFmtId="174" fontId="7" fillId="3" borderId="0" xfId="8" applyNumberFormat="1" applyFont="1" applyFill="1" applyAlignment="1">
      <alignment horizontal="right"/>
    </xf>
    <xf numFmtId="174" fontId="7" fillId="3" borderId="0" xfId="8" applyNumberFormat="1" applyFont="1" applyFill="1"/>
    <xf numFmtId="174" fontId="6" fillId="3" borderId="0" xfId="8" applyNumberFormat="1" applyFont="1" applyFill="1" applyAlignment="1">
      <alignment horizontal="right"/>
    </xf>
    <xf numFmtId="164" fontId="6" fillId="3" borderId="0" xfId="8" applyNumberFormat="1" applyFont="1" applyFill="1" applyBorder="1" applyAlignment="1">
      <alignment horizontal="center"/>
    </xf>
    <xf numFmtId="0" fontId="37" fillId="0" borderId="0" xfId="11" applyFont="1" applyAlignment="1" applyProtection="1"/>
    <xf numFmtId="0" fontId="3" fillId="5" borderId="0" xfId="8" applyFont="1" applyFill="1" applyAlignment="1">
      <alignment horizontal="center" vertical="center" wrapText="1"/>
    </xf>
    <xf numFmtId="0" fontId="2" fillId="5" borderId="0" xfId="8" applyFill="1"/>
    <xf numFmtId="0" fontId="2" fillId="5" borderId="0" xfId="8" applyFont="1" applyFill="1"/>
    <xf numFmtId="0" fontId="2" fillId="0" borderId="0" xfId="8"/>
    <xf numFmtId="0" fontId="6" fillId="3" borderId="168" xfId="8" applyFont="1" applyFill="1" applyBorder="1" applyAlignment="1">
      <alignment horizontal="right"/>
    </xf>
    <xf numFmtId="0" fontId="21" fillId="5" borderId="0" xfId="8" applyFont="1" applyFill="1" applyBorder="1" applyAlignment="1">
      <alignment horizontal="center" vertical="center" wrapText="1"/>
    </xf>
    <xf numFmtId="164" fontId="6" fillId="5" borderId="0" xfId="8" applyNumberFormat="1" applyFont="1" applyFill="1" applyAlignment="1">
      <alignment horizontal="right"/>
    </xf>
    <xf numFmtId="0" fontId="6" fillId="3" borderId="0" xfId="8" applyFont="1" applyFill="1" applyAlignment="1">
      <alignment horizontal="left" wrapText="1"/>
    </xf>
    <xf numFmtId="164" fontId="7" fillId="3" borderId="0" xfId="8" applyNumberFormat="1" applyFont="1" applyFill="1" applyAlignment="1">
      <alignment horizontal="right" vertical="center"/>
    </xf>
    <xf numFmtId="164" fontId="6" fillId="5" borderId="0" xfId="8" applyNumberFormat="1" applyFont="1" applyFill="1" applyAlignment="1">
      <alignment horizontal="right" vertical="center"/>
    </xf>
    <xf numFmtId="0" fontId="32" fillId="5" borderId="0" xfId="11" applyNumberFormat="1" applyFill="1" applyBorder="1" applyAlignment="1" applyProtection="1">
      <protection locked="0"/>
    </xf>
    <xf numFmtId="164" fontId="7" fillId="5" borderId="0" xfId="8" applyNumberFormat="1" applyFont="1" applyFill="1"/>
    <xf numFmtId="0" fontId="7" fillId="5" borderId="0" xfId="8" applyFont="1" applyFill="1"/>
    <xf numFmtId="0" fontId="7" fillId="5" borderId="0" xfId="8" applyFont="1" applyFill="1" applyAlignment="1">
      <alignment horizontal="center"/>
    </xf>
    <xf numFmtId="164" fontId="6" fillId="5" borderId="0" xfId="8" applyNumberFormat="1" applyFont="1" applyFill="1"/>
    <xf numFmtId="164" fontId="6" fillId="5" borderId="0" xfId="8" applyNumberFormat="1" applyFont="1" applyFill="1" applyBorder="1"/>
    <xf numFmtId="164" fontId="9" fillId="5" borderId="0" xfId="8" applyNumberFormat="1" applyFont="1" applyFill="1" applyAlignment="1">
      <alignment vertical="center"/>
    </xf>
    <xf numFmtId="164" fontId="6" fillId="5" borderId="0" xfId="8" applyNumberFormat="1" applyFont="1" applyFill="1" applyAlignment="1">
      <alignment vertical="center"/>
    </xf>
    <xf numFmtId="164" fontId="7" fillId="5" borderId="0" xfId="8" applyNumberFormat="1" applyFont="1" applyFill="1" applyAlignment="1">
      <alignment horizontal="right"/>
    </xf>
    <xf numFmtId="0" fontId="34" fillId="5" borderId="0" xfId="9" applyFont="1" applyFill="1" applyBorder="1" applyAlignment="1" applyProtection="1">
      <alignment horizontal="left"/>
      <protection locked="0"/>
    </xf>
    <xf numFmtId="0" fontId="6" fillId="0" borderId="0" xfId="8" applyFont="1" applyAlignment="1">
      <alignment horizontal="center" vertical="center" wrapText="1"/>
    </xf>
    <xf numFmtId="164" fontId="7" fillId="3" borderId="0" xfId="8" applyNumberFormat="1" applyFont="1" applyFill="1" applyAlignment="1">
      <alignment vertical="center"/>
    </xf>
    <xf numFmtId="164" fontId="6" fillId="3" borderId="0" xfId="8" applyNumberFormat="1" applyFont="1" applyFill="1" applyAlignment="1">
      <alignment vertical="center"/>
    </xf>
    <xf numFmtId="180" fontId="6" fillId="0" borderId="0" xfId="12" applyFont="1"/>
    <xf numFmtId="180" fontId="6" fillId="0" borderId="0" xfId="12" applyFont="1" applyAlignment="1">
      <alignment horizontal="left"/>
    </xf>
    <xf numFmtId="180" fontId="6" fillId="0" borderId="0" xfId="12" applyFont="1" applyBorder="1" applyProtection="1"/>
    <xf numFmtId="180" fontId="6" fillId="0" borderId="0" xfId="12" applyFont="1" applyBorder="1"/>
    <xf numFmtId="180" fontId="6" fillId="0" borderId="0" xfId="12" applyFont="1" applyFill="1" applyBorder="1" applyAlignment="1" applyProtection="1">
      <alignment horizontal="right"/>
    </xf>
    <xf numFmtId="180" fontId="6" fillId="0" borderId="0" xfId="12" applyFont="1" applyAlignment="1">
      <alignment horizontal="center"/>
    </xf>
    <xf numFmtId="180" fontId="3" fillId="0" borderId="0" xfId="12" applyFont="1"/>
    <xf numFmtId="180" fontId="7" fillId="0" borderId="0" xfId="12" applyFont="1" applyAlignment="1" applyProtection="1">
      <alignment horizontal="left"/>
    </xf>
    <xf numFmtId="175" fontId="7" fillId="0" borderId="0" xfId="12" applyNumberFormat="1" applyFont="1" applyProtection="1"/>
    <xf numFmtId="39" fontId="7" fillId="0" borderId="0" xfId="12" applyNumberFormat="1" applyFont="1" applyProtection="1"/>
    <xf numFmtId="180" fontId="6" fillId="0" borderId="0" xfId="12" applyFont="1" applyFill="1" applyBorder="1" applyAlignment="1" applyProtection="1">
      <alignment horizontal="left"/>
    </xf>
    <xf numFmtId="175" fontId="6" fillId="0" borderId="0" xfId="12" applyNumberFormat="1" applyFont="1" applyFill="1" applyBorder="1" applyAlignment="1" applyProtection="1">
      <alignment horizontal="right"/>
    </xf>
    <xf numFmtId="180" fontId="6" fillId="0" borderId="0" xfId="12" applyFont="1" applyFill="1" applyBorder="1" applyAlignment="1">
      <alignment horizontal="right"/>
    </xf>
    <xf numFmtId="180" fontId="7" fillId="10" borderId="184" xfId="12" applyFont="1" applyFill="1" applyBorder="1" applyAlignment="1" applyProtection="1">
      <alignment horizontal="left"/>
    </xf>
    <xf numFmtId="175" fontId="7" fillId="10" borderId="184" xfId="12" applyNumberFormat="1" applyFont="1" applyFill="1" applyBorder="1" applyAlignment="1" applyProtection="1">
      <alignment horizontal="right"/>
    </xf>
    <xf numFmtId="180" fontId="7" fillId="10" borderId="184" xfId="12" applyFont="1" applyFill="1" applyBorder="1" applyAlignment="1">
      <alignment horizontal="right"/>
    </xf>
    <xf numFmtId="175" fontId="6" fillId="0" borderId="0" xfId="12" applyNumberFormat="1" applyFont="1"/>
    <xf numFmtId="175" fontId="7" fillId="0" borderId="0" xfId="12" applyNumberFormat="1" applyFont="1" applyFill="1" applyProtection="1"/>
    <xf numFmtId="0" fontId="7" fillId="0" borderId="0" xfId="13" applyFont="1"/>
    <xf numFmtId="175" fontId="7" fillId="0" borderId="0" xfId="12" applyNumberFormat="1" applyFont="1" applyFill="1" applyBorder="1" applyAlignment="1">
      <alignment horizontal="right"/>
    </xf>
    <xf numFmtId="0" fontId="6" fillId="0" borderId="0" xfId="13" applyFont="1"/>
    <xf numFmtId="175" fontId="6" fillId="0" borderId="0" xfId="12" applyNumberFormat="1" applyFont="1" applyFill="1" applyBorder="1" applyAlignment="1">
      <alignment horizontal="right"/>
    </xf>
    <xf numFmtId="175" fontId="9" fillId="0" borderId="0" xfId="12" applyNumberFormat="1" applyFont="1" applyFill="1" applyBorder="1" applyAlignment="1">
      <alignment wrapText="1"/>
    </xf>
    <xf numFmtId="175" fontId="3" fillId="0" borderId="0" xfId="12" applyNumberFormat="1" applyFont="1" applyFill="1" applyBorder="1" applyAlignment="1">
      <alignment wrapText="1"/>
    </xf>
    <xf numFmtId="180" fontId="11" fillId="0" borderId="0" xfId="12" applyFont="1"/>
    <xf numFmtId="175" fontId="11" fillId="0" borderId="0" xfId="12" applyNumberFormat="1" applyFont="1"/>
    <xf numFmtId="181" fontId="7" fillId="5" borderId="0" xfId="12" applyNumberFormat="1" applyFont="1" applyFill="1" applyBorder="1" applyAlignment="1">
      <alignment horizontal="right"/>
    </xf>
    <xf numFmtId="0" fontId="6" fillId="0" borderId="0" xfId="13" applyFont="1" applyAlignment="1">
      <alignment horizontal="right"/>
    </xf>
    <xf numFmtId="175" fontId="7" fillId="0" borderId="0" xfId="12" applyNumberFormat="1" applyFont="1"/>
    <xf numFmtId="180" fontId="7" fillId="3" borderId="0" xfId="12" applyFont="1" applyFill="1"/>
    <xf numFmtId="175" fontId="7" fillId="5" borderId="0" xfId="12" applyNumberFormat="1" applyFont="1" applyFill="1" applyBorder="1" applyAlignment="1">
      <alignment horizontal="right"/>
    </xf>
    <xf numFmtId="1" fontId="7" fillId="0" borderId="0" xfId="12" applyNumberFormat="1" applyFont="1" applyFill="1" applyBorder="1" applyAlignment="1">
      <alignment horizontal="right"/>
    </xf>
    <xf numFmtId="1" fontId="7" fillId="5" borderId="0" xfId="12" applyNumberFormat="1" applyFont="1" applyFill="1" applyBorder="1" applyAlignment="1">
      <alignment horizontal="right"/>
    </xf>
    <xf numFmtId="0" fontId="7" fillId="0" borderId="0" xfId="12" applyNumberFormat="1" applyFont="1" applyFill="1" applyBorder="1" applyAlignment="1">
      <alignment horizontal="right"/>
    </xf>
    <xf numFmtId="181" fontId="6" fillId="0" borderId="0" xfId="12" applyNumberFormat="1" applyFont="1" applyBorder="1"/>
    <xf numFmtId="180" fontId="7" fillId="0" borderId="0" xfId="12" applyFont="1"/>
    <xf numFmtId="0" fontId="2" fillId="0" borderId="0" xfId="13" applyAlignment="1">
      <alignment wrapText="1"/>
    </xf>
    <xf numFmtId="180" fontId="6" fillId="0" borderId="0" xfId="12" applyFont="1" applyAlignment="1" applyProtection="1">
      <alignment horizontal="left"/>
    </xf>
    <xf numFmtId="175" fontId="6" fillId="0" borderId="0" xfId="12" applyNumberFormat="1" applyFont="1" applyProtection="1"/>
    <xf numFmtId="181" fontId="3" fillId="0" borderId="0" xfId="12" applyNumberFormat="1" applyFont="1" applyFill="1" applyBorder="1" applyAlignment="1">
      <alignment horizontal="right"/>
    </xf>
    <xf numFmtId="39" fontId="6" fillId="0" borderId="0" xfId="12" applyNumberFormat="1" applyFont="1" applyProtection="1"/>
    <xf numFmtId="175" fontId="7" fillId="10" borderId="184" xfId="12" applyNumberFormat="1" applyFont="1" applyFill="1" applyBorder="1" applyProtection="1"/>
    <xf numFmtId="180" fontId="24" fillId="0" borderId="0" xfId="12" applyFont="1"/>
    <xf numFmtId="182" fontId="7" fillId="0" borderId="0" xfId="12" applyNumberFormat="1" applyFont="1" applyFill="1" applyBorder="1" applyAlignment="1">
      <alignment horizontal="right"/>
    </xf>
    <xf numFmtId="180" fontId="3" fillId="0" borderId="0" xfId="12" applyFont="1" applyFill="1"/>
    <xf numFmtId="181" fontId="9" fillId="0" borderId="0" xfId="12" applyNumberFormat="1" applyFont="1" applyFill="1" applyBorder="1" applyAlignment="1">
      <alignment horizontal="right"/>
    </xf>
    <xf numFmtId="0" fontId="43" fillId="0" borderId="0" xfId="13" applyFont="1"/>
    <xf numFmtId="181" fontId="7" fillId="0" borderId="0" xfId="12" applyNumberFormat="1" applyFont="1" applyBorder="1" applyAlignment="1">
      <alignment horizontal="right"/>
    </xf>
    <xf numFmtId="181" fontId="6" fillId="0" borderId="0" xfId="12" applyNumberFormat="1" applyFont="1" applyBorder="1" applyAlignment="1">
      <alignment horizontal="right"/>
    </xf>
    <xf numFmtId="181" fontId="7" fillId="0" borderId="0" xfId="12" applyNumberFormat="1" applyFont="1" applyBorder="1" applyAlignment="1"/>
    <xf numFmtId="181" fontId="6" fillId="0" borderId="0" xfId="12" applyNumberFormat="1" applyFont="1" applyBorder="1" applyAlignment="1"/>
    <xf numFmtId="181" fontId="6" fillId="5" borderId="0" xfId="12" applyNumberFormat="1" applyFont="1" applyFill="1" applyBorder="1" applyAlignment="1">
      <alignment horizontal="right"/>
    </xf>
    <xf numFmtId="181" fontId="6" fillId="5" borderId="0" xfId="12" applyNumberFormat="1" applyFont="1" applyFill="1" applyBorder="1" applyAlignment="1"/>
    <xf numFmtId="180" fontId="6" fillId="5" borderId="0" xfId="12" applyFont="1" applyFill="1"/>
    <xf numFmtId="0" fontId="7" fillId="0" borderId="0" xfId="12" applyNumberFormat="1" applyFont="1" applyBorder="1" applyAlignment="1">
      <alignment horizontal="right"/>
    </xf>
    <xf numFmtId="0" fontId="7" fillId="5" borderId="0" xfId="12" applyNumberFormat="1" applyFont="1" applyFill="1" applyBorder="1" applyAlignment="1">
      <alignment horizontal="right"/>
    </xf>
    <xf numFmtId="181" fontId="6" fillId="5" borderId="0" xfId="12" applyNumberFormat="1" applyFont="1" applyFill="1" applyBorder="1"/>
    <xf numFmtId="180" fontId="3" fillId="0" borderId="0" xfId="12" applyFont="1" applyAlignment="1"/>
    <xf numFmtId="182" fontId="6" fillId="0" borderId="0" xfId="12" applyNumberFormat="1" applyFont="1" applyFill="1" applyBorder="1" applyAlignment="1">
      <alignment horizontal="right"/>
    </xf>
    <xf numFmtId="166" fontId="7" fillId="10" borderId="184" xfId="12" applyNumberFormat="1" applyFont="1" applyFill="1" applyBorder="1" applyProtection="1"/>
    <xf numFmtId="180" fontId="6" fillId="0" borderId="0" xfId="12" applyFont="1" applyFill="1"/>
    <xf numFmtId="166" fontId="7" fillId="0" borderId="0" xfId="12" applyNumberFormat="1" applyFont="1" applyFill="1" applyProtection="1"/>
    <xf numFmtId="166" fontId="7" fillId="0" borderId="0" xfId="12" applyNumberFormat="1" applyFont="1" applyFill="1" applyBorder="1" applyAlignment="1">
      <alignment horizontal="right"/>
    </xf>
    <xf numFmtId="166" fontId="6" fillId="0" borderId="0" xfId="12" applyNumberFormat="1" applyFont="1" applyFill="1" applyProtection="1"/>
    <xf numFmtId="183" fontId="7" fillId="0" borderId="0" xfId="12" applyNumberFormat="1" applyFont="1" applyFill="1" applyProtection="1"/>
    <xf numFmtId="183" fontId="6" fillId="0" borderId="0" xfId="12" applyNumberFormat="1" applyFont="1" applyFill="1"/>
    <xf numFmtId="180" fontId="11" fillId="0" borderId="0" xfId="12" applyFont="1" applyFill="1"/>
    <xf numFmtId="166" fontId="6" fillId="0" borderId="0" xfId="12" applyNumberFormat="1" applyFont="1" applyFill="1" applyBorder="1" applyAlignment="1">
      <alignment horizontal="right"/>
    </xf>
    <xf numFmtId="0" fontId="6" fillId="0" borderId="0" xfId="12" applyNumberFormat="1" applyFont="1" applyFill="1" applyBorder="1" applyAlignment="1">
      <alignment horizontal="right"/>
    </xf>
    <xf numFmtId="181" fontId="6" fillId="0" borderId="0" xfId="12" applyNumberFormat="1" applyFont="1" applyFill="1" applyBorder="1" applyAlignment="1">
      <alignment horizontal="right"/>
    </xf>
    <xf numFmtId="166" fontId="3" fillId="0" borderId="0" xfId="12" applyNumberFormat="1" applyFont="1" applyFill="1" applyBorder="1" applyAlignment="1">
      <alignment wrapText="1"/>
    </xf>
    <xf numFmtId="0" fontId="3" fillId="0" borderId="0" xfId="12" applyNumberFormat="1" applyFont="1" applyFill="1" applyBorder="1" applyAlignment="1">
      <alignment wrapText="1"/>
    </xf>
    <xf numFmtId="166" fontId="7" fillId="5" borderId="0" xfId="12" applyNumberFormat="1" applyFont="1" applyFill="1" applyBorder="1" applyAlignment="1">
      <alignment horizontal="right"/>
    </xf>
    <xf numFmtId="170" fontId="6" fillId="0" borderId="0" xfId="14" applyNumberFormat="1" applyFont="1" applyFill="1"/>
    <xf numFmtId="183" fontId="7" fillId="0" borderId="0" xfId="12" applyNumberFormat="1" applyFont="1" applyFill="1"/>
    <xf numFmtId="183" fontId="6" fillId="0" borderId="0" xfId="12" applyNumberFormat="1" applyFont="1" applyFill="1" applyProtection="1"/>
    <xf numFmtId="181" fontId="7" fillId="0" borderId="0" xfId="12" applyNumberFormat="1" applyFont="1" applyFill="1" applyBorder="1" applyAlignment="1">
      <alignment horizontal="right"/>
    </xf>
    <xf numFmtId="0" fontId="9" fillId="0" borderId="0" xfId="12" applyNumberFormat="1" applyFont="1" applyFill="1" applyBorder="1" applyAlignment="1">
      <alignment wrapText="1"/>
    </xf>
    <xf numFmtId="181" fontId="6" fillId="0" borderId="0" xfId="12" applyNumberFormat="1" applyFont="1" applyFill="1" applyBorder="1" applyAlignment="1"/>
    <xf numFmtId="37" fontId="45" fillId="0" borderId="0" xfId="4" applyFont="1" applyAlignment="1">
      <alignment horizontal="center"/>
    </xf>
    <xf numFmtId="1" fontId="45" fillId="0" borderId="0" xfId="4" applyNumberFormat="1" applyFont="1" applyBorder="1" applyAlignment="1">
      <alignment horizontal="left"/>
    </xf>
    <xf numFmtId="37" fontId="46" fillId="0" borderId="0" xfId="4" applyFont="1" applyBorder="1"/>
    <xf numFmtId="1" fontId="45" fillId="0" borderId="0" xfId="4" applyNumberFormat="1" applyFont="1" applyBorder="1" applyAlignment="1" applyProtection="1">
      <alignment horizontal="right"/>
    </xf>
    <xf numFmtId="37" fontId="45" fillId="0" borderId="0" xfId="4" applyFont="1"/>
    <xf numFmtId="37" fontId="6" fillId="0" borderId="0" xfId="4" applyFont="1" applyBorder="1"/>
    <xf numFmtId="0" fontId="6" fillId="0" borderId="0" xfId="4" applyNumberFormat="1" applyFont="1" applyBorder="1" applyAlignment="1">
      <alignment horizontal="left"/>
    </xf>
    <xf numFmtId="164" fontId="6" fillId="0" borderId="0" xfId="4" applyNumberFormat="1" applyFont="1" applyBorder="1"/>
    <xf numFmtId="164" fontId="6" fillId="0" borderId="0" xfId="4" applyNumberFormat="1" applyFont="1"/>
    <xf numFmtId="1" fontId="7" fillId="0" borderId="185" xfId="4" applyNumberFormat="1" applyFont="1" applyBorder="1" applyAlignment="1">
      <alignment horizontal="left"/>
    </xf>
    <xf numFmtId="37" fontId="6" fillId="0" borderId="185" xfId="4" applyFont="1" applyBorder="1"/>
    <xf numFmtId="37" fontId="7" fillId="11" borderId="186" xfId="4" applyFont="1" applyFill="1" applyBorder="1" applyAlignment="1" applyProtection="1">
      <alignment horizontal="left" vertical="center"/>
    </xf>
    <xf numFmtId="177" fontId="7" fillId="12" borderId="186" xfId="4" applyNumberFormat="1" applyFont="1" applyFill="1" applyBorder="1" applyAlignment="1">
      <alignment horizontal="right" vertical="center"/>
    </xf>
    <xf numFmtId="37" fontId="46" fillId="0" borderId="0" xfId="4" applyFont="1"/>
    <xf numFmtId="177" fontId="6" fillId="0" borderId="0" xfId="4" applyNumberFormat="1" applyFont="1" applyAlignment="1" applyProtection="1">
      <alignment horizontal="right"/>
      <protection locked="0"/>
    </xf>
    <xf numFmtId="37" fontId="7" fillId="0" borderId="0" xfId="4" applyFont="1" applyAlignment="1" applyProtection="1">
      <alignment horizontal="left"/>
    </xf>
    <xf numFmtId="177" fontId="7" fillId="0" borderId="0" xfId="4" applyNumberFormat="1" applyFont="1" applyAlignment="1" applyProtection="1">
      <alignment horizontal="right"/>
      <protection locked="0"/>
    </xf>
    <xf numFmtId="177" fontId="6" fillId="0" borderId="0" xfId="4" applyNumberFormat="1" applyFont="1" applyAlignment="1">
      <alignment horizontal="right"/>
    </xf>
    <xf numFmtId="37" fontId="6" fillId="0" borderId="0" xfId="4" applyFont="1" applyAlignment="1" applyProtection="1">
      <alignment horizontal="left"/>
    </xf>
    <xf numFmtId="177" fontId="6" fillId="0" borderId="0" xfId="4" applyNumberFormat="1" applyFont="1" applyFill="1" applyBorder="1" applyAlignment="1">
      <alignment horizontal="right" wrapText="1"/>
    </xf>
    <xf numFmtId="0" fontId="3" fillId="3" borderId="0" xfId="4" applyNumberFormat="1" applyFont="1" applyFill="1"/>
    <xf numFmtId="0" fontId="20" fillId="3" borderId="0" xfId="4" applyNumberFormat="1" applyFont="1" applyFill="1"/>
    <xf numFmtId="37" fontId="47" fillId="0" borderId="0" xfId="4" applyFont="1" applyAlignment="1">
      <alignment horizontal="center"/>
    </xf>
    <xf numFmtId="37" fontId="47" fillId="0" borderId="0" xfId="4" applyFont="1"/>
    <xf numFmtId="1" fontId="6" fillId="0" borderId="0" xfId="4" applyNumberFormat="1" applyFont="1" applyBorder="1" applyAlignment="1">
      <alignment horizontal="left"/>
    </xf>
    <xf numFmtId="37" fontId="7" fillId="0" borderId="0" xfId="4" applyFont="1" applyBorder="1"/>
    <xf numFmtId="1" fontId="6" fillId="0" borderId="0" xfId="4" applyNumberFormat="1" applyFont="1" applyBorder="1" applyAlignment="1" applyProtection="1">
      <alignment horizontal="right"/>
    </xf>
    <xf numFmtId="37" fontId="48" fillId="0" borderId="0" xfId="4" applyFont="1"/>
    <xf numFmtId="37" fontId="7" fillId="13" borderId="0" xfId="4" applyFont="1" applyFill="1" applyAlignment="1" applyProtection="1">
      <alignment horizontal="left"/>
    </xf>
    <xf numFmtId="175" fontId="7" fillId="0" borderId="0" xfId="4" applyNumberFormat="1" applyFont="1" applyAlignment="1">
      <alignment horizontal="right"/>
    </xf>
    <xf numFmtId="37" fontId="49" fillId="0" borderId="0" xfId="4" applyFont="1"/>
    <xf numFmtId="37" fontId="6" fillId="0" borderId="0" xfId="4" applyFont="1" applyFill="1"/>
    <xf numFmtId="165" fontId="6" fillId="0" borderId="0" xfId="4" applyNumberFormat="1" applyFont="1" applyFill="1"/>
    <xf numFmtId="37" fontId="47" fillId="0" borderId="0" xfId="4" applyFont="1" applyFill="1"/>
    <xf numFmtId="175" fontId="6" fillId="0" borderId="0" xfId="4" applyNumberFormat="1" applyFont="1" applyAlignment="1">
      <alignment horizontal="right"/>
    </xf>
    <xf numFmtId="164" fontId="6" fillId="0" borderId="0" xfId="4" applyNumberFormat="1" applyFont="1" applyAlignment="1">
      <alignment horizontal="right"/>
    </xf>
    <xf numFmtId="175" fontId="45" fillId="0" borderId="0" xfId="4" applyNumberFormat="1" applyFont="1" applyAlignment="1">
      <alignment horizontal="right"/>
    </xf>
    <xf numFmtId="1" fontId="6" fillId="0" borderId="0" xfId="4" applyNumberFormat="1" applyFont="1" applyAlignment="1">
      <alignment horizontal="right"/>
    </xf>
    <xf numFmtId="1" fontId="45" fillId="0" borderId="0" xfId="4" applyNumberFormat="1" applyFont="1" applyAlignment="1">
      <alignment horizontal="right"/>
    </xf>
    <xf numFmtId="164" fontId="3" fillId="0" borderId="0" xfId="4" applyNumberFormat="1" applyFont="1"/>
    <xf numFmtId="37" fontId="47" fillId="0" borderId="0" xfId="4" applyFont="1" applyBorder="1"/>
    <xf numFmtId="37" fontId="45" fillId="0" borderId="0" xfId="4" applyFont="1" applyFill="1" applyBorder="1" applyAlignment="1">
      <alignment horizontal="right" wrapText="1"/>
    </xf>
    <xf numFmtId="37" fontId="20" fillId="0" borderId="0" xfId="4" applyFont="1" applyBorder="1"/>
    <xf numFmtId="1" fontId="7" fillId="0" borderId="0" xfId="4" applyNumberFormat="1" applyFont="1" applyAlignment="1">
      <alignment horizontal="right"/>
    </xf>
    <xf numFmtId="37" fontId="48" fillId="0" borderId="0" xfId="4" applyFont="1" applyFill="1" applyBorder="1" applyAlignment="1">
      <alignment horizontal="right" wrapText="1"/>
    </xf>
    <xf numFmtId="37" fontId="3" fillId="0" borderId="0" xfId="4" applyFont="1"/>
    <xf numFmtId="164" fontId="7" fillId="0" borderId="0" xfId="4" applyNumberFormat="1" applyFont="1" applyAlignment="1">
      <alignment horizontal="right"/>
    </xf>
    <xf numFmtId="37" fontId="49" fillId="0" borderId="0" xfId="4" applyFont="1" applyAlignment="1">
      <alignment horizontal="right"/>
    </xf>
    <xf numFmtId="165" fontId="6" fillId="0" borderId="0" xfId="4" applyNumberFormat="1" applyFont="1"/>
    <xf numFmtId="37" fontId="47" fillId="0" borderId="0" xfId="4" applyFont="1" applyAlignment="1">
      <alignment horizontal="right"/>
    </xf>
    <xf numFmtId="37" fontId="6" fillId="0" borderId="0" xfId="4" applyFont="1" applyBorder="1" applyAlignment="1">
      <alignment horizontal="right"/>
    </xf>
    <xf numFmtId="177" fontId="7" fillId="0" borderId="0" xfId="4" applyNumberFormat="1" applyFont="1" applyAlignment="1">
      <alignment horizontal="right"/>
    </xf>
    <xf numFmtId="37" fontId="1" fillId="0" borderId="0" xfId="4" applyFont="1"/>
    <xf numFmtId="170" fontId="1" fillId="0" borderId="0" xfId="5" applyNumberFormat="1" applyFont="1"/>
    <xf numFmtId="37" fontId="7" fillId="14" borderId="168" xfId="4" applyFont="1" applyFill="1" applyBorder="1" applyAlignment="1" applyProtection="1">
      <alignment horizontal="left"/>
    </xf>
    <xf numFmtId="177" fontId="7" fillId="5" borderId="168" xfId="4" applyNumberFormat="1" applyFont="1" applyFill="1" applyBorder="1"/>
    <xf numFmtId="177" fontId="6" fillId="0" borderId="0" xfId="4" applyNumberFormat="1" applyFont="1" applyProtection="1">
      <protection locked="0"/>
    </xf>
    <xf numFmtId="177" fontId="7" fillId="0" borderId="0" xfId="4" applyNumberFormat="1" applyFont="1" applyProtection="1">
      <protection locked="0"/>
    </xf>
    <xf numFmtId="177" fontId="6" fillId="0" borderId="0" xfId="4" applyNumberFormat="1" applyFont="1"/>
    <xf numFmtId="1" fontId="6" fillId="0" borderId="0" xfId="4" applyNumberFormat="1" applyFont="1" applyProtection="1">
      <protection locked="0"/>
    </xf>
    <xf numFmtId="177" fontId="6" fillId="0" borderId="0" xfId="4" applyNumberFormat="1" applyFont="1" applyFill="1" applyBorder="1" applyAlignment="1">
      <alignment wrapText="1"/>
    </xf>
    <xf numFmtId="1" fontId="7" fillId="0" borderId="0" xfId="4" applyNumberFormat="1" applyFont="1" applyProtection="1">
      <protection locked="0"/>
    </xf>
    <xf numFmtId="37" fontId="6" fillId="13" borderId="166" xfId="4" applyFont="1" applyFill="1" applyBorder="1" applyAlignment="1" applyProtection="1">
      <alignment horizontal="left"/>
    </xf>
    <xf numFmtId="177" fontId="7" fillId="0" borderId="0" xfId="4" applyNumberFormat="1" applyFont="1"/>
    <xf numFmtId="37" fontId="6" fillId="0" borderId="166" xfId="4" applyFont="1" applyBorder="1"/>
    <xf numFmtId="0" fontId="6" fillId="5" borderId="166" xfId="4" applyNumberFormat="1" applyFont="1" applyFill="1" applyBorder="1" applyAlignment="1">
      <alignment horizontal="left" vertical="center" wrapText="1"/>
    </xf>
    <xf numFmtId="1" fontId="6" fillId="0" borderId="0" xfId="4" applyNumberFormat="1" applyFont="1"/>
    <xf numFmtId="1" fontId="6" fillId="0" borderId="0" xfId="4" applyNumberFormat="1" applyFont="1" applyBorder="1" applyAlignment="1" applyProtection="1">
      <alignment horizontal="left"/>
    </xf>
    <xf numFmtId="37" fontId="7" fillId="0" borderId="0" xfId="4" applyFont="1" applyBorder="1" applyAlignment="1">
      <alignment horizontal="centerContinuous"/>
    </xf>
    <xf numFmtId="37" fontId="45" fillId="0" borderId="0" xfId="4" applyFont="1" applyAlignment="1">
      <alignment horizontal="centerContinuous"/>
    </xf>
    <xf numFmtId="37" fontId="7" fillId="5" borderId="168" xfId="4" applyFont="1" applyFill="1" applyBorder="1" applyAlignment="1" applyProtection="1">
      <alignment horizontal="left"/>
    </xf>
    <xf numFmtId="177" fontId="7" fillId="5" borderId="168" xfId="4" applyNumberFormat="1" applyFont="1" applyFill="1" applyBorder="1" applyAlignment="1" applyProtection="1">
      <alignment horizontal="right"/>
    </xf>
    <xf numFmtId="177" fontId="7" fillId="0" borderId="0" xfId="4" applyNumberFormat="1" applyFont="1" applyAlignment="1" applyProtection="1">
      <alignment horizontal="right"/>
    </xf>
    <xf numFmtId="177" fontId="6" fillId="0" borderId="0" xfId="4" applyNumberFormat="1" applyFont="1" applyAlignment="1" applyProtection="1">
      <alignment horizontal="right"/>
    </xf>
    <xf numFmtId="37" fontId="45" fillId="0" borderId="0" xfId="4" applyFont="1" applyProtection="1">
      <protection locked="0"/>
    </xf>
    <xf numFmtId="1" fontId="7" fillId="0" borderId="0" xfId="4" applyNumberFormat="1" applyFont="1" applyAlignment="1" applyProtection="1">
      <alignment horizontal="right"/>
    </xf>
    <xf numFmtId="37" fontId="7" fillId="3" borderId="0" xfId="4" applyNumberFormat="1" applyFont="1" applyFill="1" applyAlignment="1"/>
    <xf numFmtId="37" fontId="45" fillId="0" borderId="0" xfId="4" applyFont="1" applyBorder="1"/>
    <xf numFmtId="37" fontId="50" fillId="0" borderId="0" xfId="4" applyFont="1"/>
    <xf numFmtId="0" fontId="3" fillId="3" borderId="0" xfId="13" applyFont="1" applyFill="1"/>
    <xf numFmtId="0" fontId="6" fillId="3" borderId="0" xfId="13" applyFont="1" applyFill="1" applyBorder="1" applyAlignment="1">
      <alignment horizontal="left"/>
    </xf>
    <xf numFmtId="0" fontId="6" fillId="3" borderId="0" xfId="13" applyFont="1" applyFill="1" applyBorder="1"/>
    <xf numFmtId="1" fontId="6" fillId="3" borderId="0" xfId="13" applyNumberFormat="1" applyFont="1" applyFill="1" applyBorder="1" applyAlignment="1">
      <alignment horizontal="right"/>
    </xf>
    <xf numFmtId="0" fontId="6" fillId="3" borderId="0" xfId="13" applyFont="1" applyFill="1"/>
    <xf numFmtId="0" fontId="3" fillId="3" borderId="0" xfId="13" applyFont="1" applyFill="1" applyBorder="1" applyAlignment="1">
      <alignment horizontal="center"/>
    </xf>
    <xf numFmtId="0" fontId="3" fillId="3" borderId="0" xfId="13" applyFont="1" applyFill="1" applyBorder="1"/>
    <xf numFmtId="0" fontId="3" fillId="3" borderId="0" xfId="13" applyFont="1" applyFill="1" applyBorder="1" applyAlignment="1">
      <alignment horizontal="center" vertical="center" textRotation="90" wrapText="1"/>
    </xf>
    <xf numFmtId="0" fontId="4" fillId="5" borderId="0" xfId="13" applyFont="1" applyFill="1" applyBorder="1" applyAlignment="1">
      <alignment horizontal="center" vertical="center" wrapText="1"/>
    </xf>
    <xf numFmtId="0" fontId="4" fillId="5" borderId="0" xfId="13" applyFont="1" applyFill="1" applyBorder="1" applyAlignment="1">
      <alignment horizontal="center" vertical="center"/>
    </xf>
    <xf numFmtId="0" fontId="3" fillId="5" borderId="0" xfId="13" applyFont="1" applyFill="1" applyBorder="1" applyAlignment="1">
      <alignment horizontal="center" vertical="center" textRotation="90" wrapText="1"/>
    </xf>
    <xf numFmtId="0" fontId="3" fillId="5" borderId="0" xfId="13" applyFont="1" applyFill="1"/>
    <xf numFmtId="0" fontId="3" fillId="3" borderId="0" xfId="13" applyNumberFormat="1" applyFont="1" applyFill="1"/>
    <xf numFmtId="0" fontId="7" fillId="3" borderId="0" xfId="13" applyFont="1" applyFill="1"/>
    <xf numFmtId="0" fontId="6" fillId="0" borderId="0" xfId="13" applyFont="1" applyBorder="1" applyAlignment="1"/>
    <xf numFmtId="0" fontId="6" fillId="0" borderId="0" xfId="13" applyFont="1" applyBorder="1" applyAlignment="1">
      <alignment horizontal="left"/>
    </xf>
    <xf numFmtId="0" fontId="6" fillId="0" borderId="0" xfId="13" applyFont="1" applyBorder="1"/>
    <xf numFmtId="0" fontId="6" fillId="0" borderId="0" xfId="13" applyFont="1" applyBorder="1" applyAlignment="1">
      <alignment horizontal="right"/>
    </xf>
    <xf numFmtId="0" fontId="6" fillId="0" borderId="0" xfId="13" applyFont="1" applyBorder="1" applyAlignment="1">
      <alignment horizontal="center"/>
    </xf>
    <xf numFmtId="175" fontId="7" fillId="0" borderId="0" xfId="13" applyNumberFormat="1" applyFont="1" applyAlignment="1">
      <alignment horizontal="right"/>
    </xf>
    <xf numFmtId="175" fontId="6" fillId="0" borderId="0" xfId="13" applyNumberFormat="1" applyFont="1" applyBorder="1"/>
    <xf numFmtId="175" fontId="6" fillId="0" borderId="0" xfId="13" applyNumberFormat="1" applyFont="1" applyBorder="1" applyAlignment="1">
      <alignment horizontal="right"/>
    </xf>
    <xf numFmtId="175" fontId="6" fillId="0" borderId="0" xfId="13" applyNumberFormat="1" applyFont="1" applyAlignment="1">
      <alignment horizontal="right"/>
    </xf>
    <xf numFmtId="175" fontId="6" fillId="0" borderId="0" xfId="13" applyNumberFormat="1" applyFont="1"/>
    <xf numFmtId="175" fontId="7" fillId="0" borderId="0" xfId="13" applyNumberFormat="1" applyFont="1" applyBorder="1" applyAlignment="1">
      <alignment horizontal="right"/>
    </xf>
    <xf numFmtId="175" fontId="8" fillId="0" borderId="0" xfId="13" applyNumberFormat="1" applyFont="1" applyBorder="1" applyAlignment="1">
      <alignment horizontal="right"/>
    </xf>
    <xf numFmtId="175" fontId="6" fillId="0" borderId="0" xfId="13" quotePrefix="1" applyNumberFormat="1" applyFont="1" applyAlignment="1">
      <alignment horizontal="right"/>
    </xf>
    <xf numFmtId="175" fontId="7" fillId="0" borderId="0" xfId="13" applyNumberFormat="1" applyFont="1"/>
    <xf numFmtId="0" fontId="7" fillId="0" borderId="0" xfId="13" applyFont="1" applyBorder="1"/>
    <xf numFmtId="37" fontId="7" fillId="3" borderId="0" xfId="13" applyNumberFormat="1" applyFont="1" applyFill="1" applyAlignment="1"/>
    <xf numFmtId="0" fontId="37" fillId="5" borderId="0" xfId="15" applyNumberFormat="1" applyFont="1" applyFill="1" applyBorder="1" applyAlignment="1" applyProtection="1">
      <protection locked="0"/>
    </xf>
    <xf numFmtId="175" fontId="7" fillId="3" borderId="0" xfId="13" applyNumberFormat="1" applyFont="1" applyFill="1"/>
    <xf numFmtId="165" fontId="6" fillId="0" borderId="0" xfId="13" applyNumberFormat="1" applyFont="1" applyBorder="1" applyAlignment="1">
      <alignment horizontal="right"/>
    </xf>
    <xf numFmtId="175" fontId="6" fillId="3" borderId="0" xfId="13" applyNumberFormat="1" applyFont="1" applyFill="1"/>
    <xf numFmtId="0" fontId="6" fillId="0" borderId="0" xfId="13" applyFont="1" applyAlignment="1">
      <alignment vertical="center"/>
    </xf>
    <xf numFmtId="0" fontId="6" fillId="0" borderId="0" xfId="13" applyFont="1" applyAlignment="1">
      <alignment horizontal="right" vertical="center"/>
    </xf>
    <xf numFmtId="164" fontId="6" fillId="0" borderId="0" xfId="13" applyNumberFormat="1" applyFont="1" applyAlignment="1">
      <alignment horizontal="right" vertical="center"/>
    </xf>
    <xf numFmtId="183" fontId="6" fillId="0" borderId="0" xfId="13" applyNumberFormat="1" applyFont="1" applyAlignment="1">
      <alignment vertical="center"/>
    </xf>
    <xf numFmtId="0" fontId="7" fillId="0" borderId="0" xfId="13" applyFont="1" applyAlignment="1">
      <alignment horizontal="left"/>
    </xf>
    <xf numFmtId="0" fontId="7" fillId="12" borderId="184" xfId="13" applyFont="1" applyFill="1" applyBorder="1"/>
    <xf numFmtId="175" fontId="7" fillId="12" borderId="184" xfId="13" applyNumberFormat="1" applyFont="1" applyFill="1" applyBorder="1" applyAlignment="1">
      <alignment horizontal="right"/>
    </xf>
    <xf numFmtId="164" fontId="6" fillId="0" borderId="0" xfId="13" applyNumberFormat="1" applyFont="1" applyAlignment="1">
      <alignment horizontal="right"/>
    </xf>
    <xf numFmtId="164" fontId="6" fillId="0" borderId="0" xfId="13" applyNumberFormat="1" applyFont="1"/>
    <xf numFmtId="164" fontId="6" fillId="0" borderId="0" xfId="13" applyNumberFormat="1" applyFont="1" applyBorder="1"/>
    <xf numFmtId="164" fontId="6" fillId="0" borderId="0" xfId="13" quotePrefix="1" applyNumberFormat="1" applyFont="1" applyAlignment="1">
      <alignment horizontal="right"/>
    </xf>
    <xf numFmtId="164" fontId="7" fillId="0" borderId="0" xfId="13" applyNumberFormat="1" applyFont="1"/>
    <xf numFmtId="164" fontId="7" fillId="0" borderId="0" xfId="13" applyNumberFormat="1" applyFont="1" applyAlignment="1">
      <alignment horizontal="right"/>
    </xf>
    <xf numFmtId="164" fontId="7" fillId="0" borderId="0" xfId="13" applyNumberFormat="1" applyFont="1" applyBorder="1"/>
    <xf numFmtId="0" fontId="17" fillId="5" borderId="0" xfId="15" applyNumberFormat="1" applyFill="1" applyBorder="1" applyAlignment="1" applyProtection="1">
      <protection locked="0"/>
    </xf>
    <xf numFmtId="0" fontId="7" fillId="0" borderId="0" xfId="13" applyFont="1" applyBorder="1" applyAlignment="1">
      <alignment horizontal="right"/>
    </xf>
    <xf numFmtId="37" fontId="7" fillId="3" borderId="0" xfId="13" applyNumberFormat="1" applyFont="1" applyFill="1" applyAlignment="1">
      <alignment horizontal="left"/>
    </xf>
    <xf numFmtId="175" fontId="7" fillId="5" borderId="0" xfId="13" applyNumberFormat="1" applyFont="1" applyFill="1" applyAlignment="1">
      <alignment horizontal="right"/>
    </xf>
    <xf numFmtId="175" fontId="6" fillId="5" borderId="0" xfId="13" applyNumberFormat="1" applyFont="1" applyFill="1" applyAlignment="1">
      <alignment horizontal="right"/>
    </xf>
    <xf numFmtId="0" fontId="6" fillId="5" borderId="0" xfId="13" applyFont="1" applyFill="1"/>
    <xf numFmtId="0" fontId="6" fillId="5" borderId="0" xfId="13" applyFont="1" applyFill="1" applyBorder="1"/>
    <xf numFmtId="180" fontId="6" fillId="0" borderId="0" xfId="16" applyFont="1"/>
    <xf numFmtId="180" fontId="6" fillId="0" borderId="0" xfId="16" applyFont="1" applyAlignment="1">
      <alignment horizontal="right"/>
    </xf>
    <xf numFmtId="180" fontId="6" fillId="0" borderId="0" xfId="16" applyFont="1" applyBorder="1" applyAlignment="1">
      <alignment horizontal="left"/>
    </xf>
    <xf numFmtId="180" fontId="6" fillId="0" borderId="0" xfId="16" applyFont="1" applyBorder="1"/>
    <xf numFmtId="180" fontId="6" fillId="0" borderId="0" xfId="16" applyFont="1" applyBorder="1" applyAlignment="1">
      <alignment horizontal="right"/>
    </xf>
    <xf numFmtId="175" fontId="6" fillId="0" borderId="0" xfId="16" applyNumberFormat="1" applyFont="1"/>
    <xf numFmtId="1" fontId="6" fillId="0" borderId="0" xfId="16" applyNumberFormat="1" applyFont="1" applyProtection="1"/>
    <xf numFmtId="1" fontId="6" fillId="0" borderId="0" xfId="16" applyNumberFormat="1" applyFont="1"/>
    <xf numFmtId="180" fontId="7" fillId="0" borderId="0" xfId="16" applyFont="1"/>
    <xf numFmtId="183" fontId="7" fillId="0" borderId="0" xfId="16" applyNumberFormat="1" applyFont="1" applyAlignment="1">
      <alignment horizontal="right"/>
    </xf>
    <xf numFmtId="183" fontId="6" fillId="0" borderId="0" xfId="16" applyNumberFormat="1" applyFont="1" applyAlignment="1">
      <alignment horizontal="right"/>
    </xf>
    <xf numFmtId="1" fontId="6" fillId="0" borderId="0" xfId="16" applyNumberFormat="1" applyFont="1" applyAlignment="1">
      <alignment horizontal="right"/>
    </xf>
    <xf numFmtId="183" fontId="6" fillId="0" borderId="0" xfId="16" applyNumberFormat="1" applyFont="1" applyAlignment="1" applyProtection="1">
      <alignment horizontal="right"/>
    </xf>
    <xf numFmtId="180" fontId="6" fillId="0" borderId="0" xfId="16" applyFont="1" applyBorder="1" applyAlignment="1" applyProtection="1">
      <alignment horizontal="left"/>
    </xf>
    <xf numFmtId="180" fontId="6" fillId="0" borderId="0" xfId="16" quotePrefix="1" applyFont="1" applyAlignment="1" applyProtection="1">
      <alignment horizontal="left"/>
    </xf>
    <xf numFmtId="175" fontId="6" fillId="0" borderId="0" xfId="16" applyNumberFormat="1" applyFont="1" applyAlignment="1" applyProtection="1">
      <alignment horizontal="right"/>
    </xf>
    <xf numFmtId="180" fontId="6" fillId="0" borderId="0" xfId="16" applyFont="1" applyAlignment="1" applyProtection="1">
      <alignment horizontal="left"/>
    </xf>
    <xf numFmtId="175" fontId="6" fillId="0" borderId="0" xfId="16" applyNumberFormat="1" applyFont="1" applyAlignment="1">
      <alignment horizontal="right"/>
    </xf>
    <xf numFmtId="1" fontId="6" fillId="0" borderId="0" xfId="16" applyNumberFormat="1" applyFont="1" applyBorder="1" applyAlignment="1">
      <alignment horizontal="right"/>
    </xf>
    <xf numFmtId="1" fontId="7" fillId="0" borderId="0" xfId="16" applyNumberFormat="1" applyFont="1" applyAlignment="1" applyProtection="1">
      <alignment horizontal="right"/>
    </xf>
    <xf numFmtId="1" fontId="6" fillId="0" borderId="0" xfId="16" applyNumberFormat="1" applyFont="1" applyBorder="1" applyAlignment="1" applyProtection="1">
      <alignment horizontal="right"/>
    </xf>
    <xf numFmtId="37" fontId="7" fillId="3" borderId="0" xfId="16" applyNumberFormat="1" applyFont="1" applyFill="1" applyAlignment="1">
      <alignment horizontal="left"/>
    </xf>
    <xf numFmtId="0" fontId="3" fillId="3" borderId="0" xfId="16" applyNumberFormat="1" applyFont="1" applyFill="1"/>
    <xf numFmtId="180" fontId="7" fillId="0" borderId="0" xfId="16" applyFont="1" applyBorder="1" applyAlignment="1" applyProtection="1">
      <alignment horizontal="left" vertical="center"/>
    </xf>
    <xf numFmtId="1" fontId="6" fillId="0" borderId="0" xfId="16" applyNumberFormat="1" applyFont="1" applyBorder="1"/>
    <xf numFmtId="175" fontId="6" fillId="0" borderId="0" xfId="16" applyNumberFormat="1" applyFont="1" applyBorder="1" applyAlignment="1">
      <alignment horizontal="right"/>
    </xf>
    <xf numFmtId="183" fontId="7" fillId="0" borderId="0" xfId="16" applyNumberFormat="1" applyFont="1"/>
    <xf numFmtId="183" fontId="6" fillId="0" borderId="0" xfId="16" applyNumberFormat="1" applyFont="1"/>
    <xf numFmtId="183" fontId="6" fillId="0" borderId="0" xfId="16" applyNumberFormat="1" applyFont="1" applyProtection="1"/>
    <xf numFmtId="1" fontId="6" fillId="0" borderId="0" xfId="16" applyNumberFormat="1" applyFont="1" applyBorder="1" applyProtection="1"/>
    <xf numFmtId="175" fontId="3" fillId="5" borderId="0" xfId="13" applyNumberFormat="1" applyFont="1" applyFill="1"/>
    <xf numFmtId="0" fontId="7" fillId="5" borderId="0" xfId="13" applyFont="1" applyFill="1"/>
    <xf numFmtId="175" fontId="7" fillId="5" borderId="0" xfId="13" applyNumberFormat="1" applyFont="1" applyFill="1"/>
    <xf numFmtId="175" fontId="6" fillId="5" borderId="0" xfId="13" applyNumberFormat="1" applyFont="1" applyFill="1" applyBorder="1" applyAlignment="1">
      <alignment horizontal="right"/>
    </xf>
    <xf numFmtId="0" fontId="2" fillId="0" borderId="0" xfId="13"/>
    <xf numFmtId="0" fontId="2" fillId="5" borderId="0" xfId="13" applyFill="1"/>
    <xf numFmtId="0" fontId="42" fillId="5" borderId="0" xfId="13" applyFont="1" applyFill="1" applyBorder="1" applyAlignment="1">
      <alignment horizontal="center" vertical="center"/>
    </xf>
    <xf numFmtId="0" fontId="42" fillId="5" borderId="0" xfId="13" applyFont="1" applyFill="1" applyBorder="1" applyAlignment="1">
      <alignment horizontal="center" vertical="center" wrapText="1"/>
    </xf>
    <xf numFmtId="170" fontId="6" fillId="3" borderId="0" xfId="14" applyNumberFormat="1" applyFont="1" applyFill="1"/>
    <xf numFmtId="0" fontId="42" fillId="4" borderId="197" xfId="13" applyFont="1" applyFill="1" applyBorder="1" applyAlignment="1">
      <alignment horizontal="center" vertical="center"/>
    </xf>
    <xf numFmtId="0" fontId="42" fillId="4" borderId="197" xfId="13" applyFont="1" applyFill="1" applyBorder="1" applyAlignment="1">
      <alignment horizontal="center" vertical="center" wrapText="1"/>
    </xf>
    <xf numFmtId="0" fontId="3" fillId="0" borderId="0" xfId="13" applyFont="1"/>
    <xf numFmtId="1" fontId="6" fillId="0" borderId="0" xfId="13" applyNumberFormat="1" applyFont="1" applyAlignment="1">
      <alignment horizontal="right"/>
    </xf>
    <xf numFmtId="1" fontId="7" fillId="0" borderId="0" xfId="13" applyNumberFormat="1" applyFont="1" applyAlignment="1">
      <alignment horizontal="right"/>
    </xf>
    <xf numFmtId="1" fontId="6" fillId="0" borderId="0" xfId="13" applyNumberFormat="1" applyFont="1" applyAlignment="1"/>
    <xf numFmtId="1" fontId="6" fillId="0" borderId="0" xfId="13" applyNumberFormat="1" applyFont="1" applyBorder="1" applyAlignment="1">
      <alignment horizontal="right"/>
    </xf>
    <xf numFmtId="1" fontId="7" fillId="0" borderId="0" xfId="13" applyNumberFormat="1" applyFont="1" applyAlignment="1"/>
    <xf numFmtId="1" fontId="7" fillId="0" borderId="0" xfId="13" applyNumberFormat="1" applyFont="1" applyBorder="1" applyAlignment="1">
      <alignment horizontal="right"/>
    </xf>
    <xf numFmtId="1" fontId="7" fillId="0" borderId="0" xfId="13" quotePrefix="1" applyNumberFormat="1" applyFont="1" applyAlignment="1"/>
    <xf numFmtId="37" fontId="7" fillId="3" borderId="0" xfId="13" applyNumberFormat="1" applyFont="1" applyFill="1" applyAlignment="1">
      <alignment horizontal="right"/>
    </xf>
    <xf numFmtId="1" fontId="6" fillId="3" borderId="0" xfId="13" applyNumberFormat="1" applyFont="1" applyFill="1"/>
    <xf numFmtId="1" fontId="6" fillId="3" borderId="0" xfId="13" quotePrefix="1" applyNumberFormat="1" applyFont="1" applyFill="1" applyAlignment="1">
      <alignment horizontal="right"/>
    </xf>
    <xf numFmtId="0" fontId="19" fillId="0" borderId="0" xfId="13" applyFont="1" applyAlignment="1">
      <alignment horizontal="left"/>
    </xf>
    <xf numFmtId="1" fontId="6" fillId="0" borderId="0" xfId="13" quotePrefix="1" applyNumberFormat="1" applyFont="1" applyAlignment="1">
      <alignment horizontal="right"/>
    </xf>
    <xf numFmtId="1" fontId="7" fillId="0" borderId="0" xfId="13" quotePrefix="1" applyNumberFormat="1" applyFont="1" applyAlignment="1">
      <alignment horizontal="right"/>
    </xf>
    <xf numFmtId="0" fontId="20" fillId="8" borderId="0" xfId="13" applyFont="1" applyFill="1"/>
    <xf numFmtId="0" fontId="6" fillId="5" borderId="0" xfId="13" applyFont="1" applyFill="1" applyBorder="1" applyAlignment="1">
      <alignment horizontal="left"/>
    </xf>
    <xf numFmtId="0" fontId="6" fillId="5" borderId="0" xfId="13" applyFont="1" applyFill="1" applyBorder="1" applyAlignment="1">
      <alignment horizontal="center"/>
    </xf>
    <xf numFmtId="0" fontId="6" fillId="5" borderId="0" xfId="13" applyFont="1" applyFill="1" applyAlignment="1">
      <alignment horizontal="right"/>
    </xf>
    <xf numFmtId="185" fontId="9" fillId="5" borderId="0" xfId="13" applyNumberFormat="1" applyFont="1" applyFill="1" applyAlignment="1">
      <alignment horizontal="right"/>
    </xf>
    <xf numFmtId="185" fontId="7" fillId="5" borderId="0" xfId="13" applyNumberFormat="1" applyFont="1" applyFill="1" applyAlignment="1">
      <alignment horizontal="right"/>
    </xf>
    <xf numFmtId="185" fontId="6" fillId="5" borderId="0" xfId="13" applyNumberFormat="1" applyFont="1" applyFill="1" applyAlignment="1">
      <alignment horizontal="right"/>
    </xf>
    <xf numFmtId="1" fontId="6" fillId="5" borderId="0" xfId="13" applyNumberFormat="1" applyFont="1" applyFill="1" applyAlignment="1">
      <alignment horizontal="right"/>
    </xf>
    <xf numFmtId="1" fontId="7" fillId="5" borderId="0" xfId="13" applyNumberFormat="1" applyFont="1" applyFill="1" applyAlignment="1">
      <alignment horizontal="right"/>
    </xf>
    <xf numFmtId="0" fontId="20" fillId="0" borderId="0" xfId="13" applyFont="1"/>
    <xf numFmtId="0" fontId="22" fillId="0" borderId="0" xfId="13" applyFont="1"/>
    <xf numFmtId="0" fontId="20" fillId="5" borderId="0" xfId="13" applyFont="1" applyFill="1"/>
    <xf numFmtId="0" fontId="20" fillId="0" borderId="0" xfId="13" applyFont="1" applyBorder="1"/>
    <xf numFmtId="0" fontId="20" fillId="5" borderId="0" xfId="13" applyFont="1" applyFill="1" applyBorder="1"/>
    <xf numFmtId="0" fontId="56" fillId="0" borderId="0" xfId="13" applyFont="1" applyBorder="1"/>
    <xf numFmtId="0" fontId="22" fillId="5" borderId="0" xfId="13" applyFont="1" applyFill="1" applyBorder="1"/>
    <xf numFmtId="0" fontId="21" fillId="5" borderId="0" xfId="13" applyFont="1" applyFill="1" applyBorder="1" applyAlignment="1"/>
    <xf numFmtId="0" fontId="21" fillId="5" borderId="0" xfId="13" applyFont="1" applyFill="1" applyBorder="1" applyAlignment="1">
      <alignment horizontal="center" vertical="center"/>
    </xf>
    <xf numFmtId="175" fontId="21" fillId="5" borderId="0" xfId="13" applyNumberFormat="1" applyFont="1" applyFill="1" applyBorder="1" applyAlignment="1">
      <alignment horizontal="center" vertical="center"/>
    </xf>
    <xf numFmtId="0" fontId="3" fillId="5" borderId="0" xfId="13" applyFont="1" applyFill="1" applyBorder="1" applyAlignment="1">
      <alignment horizontal="left"/>
    </xf>
    <xf numFmtId="164" fontId="6" fillId="5" borderId="0" xfId="13" applyNumberFormat="1" applyFont="1" applyFill="1" applyAlignment="1">
      <alignment horizontal="right"/>
    </xf>
    <xf numFmtId="164" fontId="3" fillId="5" borderId="0" xfId="13" applyNumberFormat="1" applyFont="1" applyFill="1" applyAlignment="1">
      <alignment horizontal="right"/>
    </xf>
    <xf numFmtId="0" fontId="3" fillId="5" borderId="0" xfId="13" applyFont="1" applyFill="1" applyBorder="1" applyAlignment="1">
      <alignment horizontal="right" vertical="center"/>
    </xf>
    <xf numFmtId="164" fontId="6" fillId="5" borderId="0" xfId="13" applyNumberFormat="1" applyFont="1" applyFill="1" applyAlignment="1">
      <alignment horizontal="right" vertical="center"/>
    </xf>
    <xf numFmtId="165" fontId="20" fillId="5" borderId="0" xfId="13" applyNumberFormat="1" applyFont="1" applyFill="1" applyBorder="1"/>
    <xf numFmtId="0" fontId="7" fillId="5" borderId="0" xfId="13" applyFont="1" applyFill="1" applyBorder="1" applyAlignment="1">
      <alignment horizontal="left"/>
    </xf>
    <xf numFmtId="0" fontId="7" fillId="12" borderId="199" xfId="13" applyFont="1" applyFill="1" applyBorder="1"/>
    <xf numFmtId="165" fontId="59" fillId="5" borderId="0" xfId="13" applyNumberFormat="1" applyFont="1" applyFill="1" applyBorder="1"/>
    <xf numFmtId="165" fontId="22" fillId="5" borderId="0" xfId="13" applyNumberFormat="1" applyFont="1" applyFill="1"/>
    <xf numFmtId="0" fontId="59" fillId="5" borderId="0" xfId="13" applyFont="1" applyFill="1" applyBorder="1"/>
    <xf numFmtId="164" fontId="7" fillId="5" borderId="0" xfId="13" applyNumberFormat="1" applyFont="1" applyFill="1" applyAlignment="1">
      <alignment horizontal="right"/>
    </xf>
    <xf numFmtId="165" fontId="2" fillId="5" borderId="0" xfId="13" applyNumberFormat="1" applyFont="1" applyFill="1" applyBorder="1" applyAlignment="1">
      <alignment horizontal="left"/>
    </xf>
    <xf numFmtId="164" fontId="3" fillId="5" borderId="0" xfId="13" applyNumberFormat="1" applyFont="1" applyFill="1" applyBorder="1"/>
    <xf numFmtId="164" fontId="6" fillId="5" borderId="0" xfId="13" applyNumberFormat="1" applyFont="1" applyFill="1"/>
    <xf numFmtId="165" fontId="59" fillId="5" borderId="0" xfId="13" applyNumberFormat="1" applyFont="1" applyFill="1" applyBorder="1" applyAlignment="1">
      <alignment horizontal="left"/>
    </xf>
    <xf numFmtId="0" fontId="6" fillId="0" borderId="0" xfId="13" applyFont="1" applyAlignment="1">
      <alignment horizontal="left"/>
    </xf>
    <xf numFmtId="165" fontId="9" fillId="5" borderId="0" xfId="13" applyNumberFormat="1" applyFont="1" applyFill="1"/>
    <xf numFmtId="0" fontId="22" fillId="8" borderId="0" xfId="13" applyFont="1" applyFill="1" applyBorder="1"/>
    <xf numFmtId="0" fontId="59" fillId="5" borderId="0" xfId="13" applyFont="1" applyFill="1"/>
    <xf numFmtId="0" fontId="6" fillId="0" borderId="0" xfId="9" applyFont="1" applyFill="1" applyBorder="1" applyAlignment="1" applyProtection="1">
      <alignment horizontal="left" vertical="top"/>
      <protection locked="0"/>
    </xf>
    <xf numFmtId="0" fontId="45" fillId="0" borderId="0" xfId="13" applyFont="1"/>
    <xf numFmtId="0" fontId="45" fillId="0" borderId="0" xfId="13" applyFont="1" applyBorder="1"/>
    <xf numFmtId="0" fontId="6" fillId="5" borderId="0" xfId="13" applyFont="1" applyFill="1" applyBorder="1" applyAlignment="1"/>
    <xf numFmtId="175" fontId="6" fillId="5" borderId="0" xfId="13" applyNumberFormat="1" applyFont="1" applyFill="1" applyAlignment="1"/>
    <xf numFmtId="0" fontId="20" fillId="8" borderId="0" xfId="13" applyFont="1" applyFill="1" applyBorder="1"/>
    <xf numFmtId="166" fontId="7" fillId="5" borderId="0" xfId="13" applyNumberFormat="1" applyFont="1" applyFill="1" applyAlignment="1">
      <alignment horizontal="right"/>
    </xf>
    <xf numFmtId="166" fontId="6" fillId="5" borderId="0" xfId="13" applyNumberFormat="1" applyFont="1" applyFill="1" applyAlignment="1">
      <alignment horizontal="right"/>
    </xf>
    <xf numFmtId="166" fontId="6" fillId="5" borderId="0" xfId="13" applyNumberFormat="1" applyFont="1" applyFill="1" applyAlignment="1">
      <alignment horizontal="right" vertical="center"/>
    </xf>
    <xf numFmtId="166" fontId="3" fillId="5" borderId="0" xfId="13" applyNumberFormat="1" applyFont="1" applyFill="1" applyBorder="1"/>
    <xf numFmtId="177" fontId="6" fillId="5" borderId="0" xfId="13" applyNumberFormat="1" applyFont="1" applyFill="1" applyBorder="1"/>
    <xf numFmtId="0" fontId="6" fillId="5" borderId="0" xfId="13" applyFont="1" applyFill="1" applyAlignment="1">
      <alignment horizontal="left"/>
    </xf>
    <xf numFmtId="166" fontId="6" fillId="5" borderId="0" xfId="13" applyNumberFormat="1" applyFont="1" applyFill="1" applyBorder="1"/>
    <xf numFmtId="166" fontId="7" fillId="5" borderId="0" xfId="13" quotePrefix="1" applyNumberFormat="1" applyFont="1" applyFill="1" applyAlignment="1">
      <alignment horizontal="right"/>
    </xf>
    <xf numFmtId="166" fontId="6" fillId="5" borderId="0" xfId="13" quotePrefix="1" applyNumberFormat="1" applyFont="1" applyFill="1" applyAlignment="1">
      <alignment horizontal="right"/>
    </xf>
    <xf numFmtId="0" fontId="2" fillId="5" borderId="0" xfId="13" applyFill="1" applyAlignment="1">
      <alignment horizontal="left" vertical="center"/>
    </xf>
    <xf numFmtId="0" fontId="45" fillId="5" borderId="0" xfId="13" applyFont="1" applyFill="1"/>
    <xf numFmtId="0" fontId="6" fillId="5" borderId="0" xfId="13" applyFont="1" applyFill="1" applyAlignment="1">
      <alignment vertical="center"/>
    </xf>
    <xf numFmtId="0" fontId="45" fillId="5" borderId="0" xfId="13" applyFont="1" applyFill="1" applyAlignment="1">
      <alignment horizontal="right"/>
    </xf>
    <xf numFmtId="175" fontId="45" fillId="5" borderId="0" xfId="13" applyNumberFormat="1" applyFont="1" applyFill="1" applyAlignment="1">
      <alignment horizontal="right"/>
    </xf>
    <xf numFmtId="0" fontId="36" fillId="5" borderId="0" xfId="3" applyNumberFormat="1" applyFont="1" applyFill="1" applyBorder="1" applyAlignment="1" applyProtection="1">
      <protection locked="0"/>
    </xf>
    <xf numFmtId="0" fontId="6" fillId="5" borderId="0" xfId="13" applyFont="1" applyFill="1" applyAlignment="1"/>
    <xf numFmtId="0" fontId="45" fillId="5" borderId="0" xfId="13" applyFont="1" applyFill="1" applyBorder="1"/>
    <xf numFmtId="0" fontId="56" fillId="5" borderId="0" xfId="13" applyFont="1" applyFill="1" applyBorder="1"/>
    <xf numFmtId="164" fontId="7" fillId="5" borderId="0" xfId="13" applyNumberFormat="1" applyFont="1" applyFill="1" applyBorder="1" applyAlignment="1">
      <alignment horizontal="right"/>
    </xf>
    <xf numFmtId="164" fontId="6" fillId="5" borderId="0" xfId="13" applyNumberFormat="1" applyFont="1" applyFill="1" applyAlignment="1">
      <alignment horizontal="right" vertical="top"/>
    </xf>
    <xf numFmtId="164" fontId="6" fillId="5" borderId="0" xfId="13" applyNumberFormat="1" applyFont="1" applyFill="1" applyBorder="1" applyAlignment="1">
      <alignment vertical="top"/>
    </xf>
    <xf numFmtId="0" fontId="6" fillId="5" borderId="0" xfId="13" quotePrefix="1" applyFont="1" applyFill="1" applyAlignment="1">
      <alignment horizontal="left"/>
    </xf>
    <xf numFmtId="165" fontId="20" fillId="5" borderId="0" xfId="13" applyNumberFormat="1" applyFont="1" applyFill="1"/>
    <xf numFmtId="3" fontId="20" fillId="5" borderId="0" xfId="13" applyNumberFormat="1" applyFont="1" applyFill="1" applyBorder="1"/>
    <xf numFmtId="167" fontId="20" fillId="5" borderId="0" xfId="13" applyNumberFormat="1" applyFont="1" applyFill="1"/>
    <xf numFmtId="0" fontId="7" fillId="5" borderId="0" xfId="13" applyFont="1" applyFill="1" applyBorder="1"/>
    <xf numFmtId="164" fontId="6" fillId="5" borderId="0" xfId="13" applyNumberFormat="1" applyFont="1" applyFill="1" applyBorder="1" applyAlignment="1">
      <alignment horizontal="right"/>
    </xf>
    <xf numFmtId="164" fontId="6" fillId="5" borderId="0" xfId="13" applyNumberFormat="1" applyFont="1" applyFill="1" applyBorder="1" applyAlignment="1">
      <alignment horizontal="right" vertical="center"/>
    </xf>
    <xf numFmtId="3" fontId="22" fillId="5" borderId="0" xfId="13" applyNumberFormat="1" applyFont="1" applyFill="1" applyBorder="1"/>
    <xf numFmtId="3" fontId="61" fillId="5" borderId="178" xfId="13" applyNumberFormat="1" applyFont="1" applyFill="1" applyBorder="1" applyAlignment="1">
      <alignment horizontal="right" vertical="top"/>
    </xf>
    <xf numFmtId="3" fontId="62" fillId="5" borderId="178" xfId="13" applyNumberFormat="1" applyFont="1" applyFill="1" applyBorder="1" applyAlignment="1">
      <alignment horizontal="right" vertical="top"/>
    </xf>
    <xf numFmtId="0" fontId="2" fillId="5" borderId="0" xfId="13" applyFont="1" applyFill="1" applyAlignment="1">
      <alignment horizontal="left" vertical="center"/>
    </xf>
    <xf numFmtId="0" fontId="1" fillId="5" borderId="0" xfId="13" applyFont="1" applyFill="1"/>
    <xf numFmtId="0" fontId="3" fillId="0" borderId="0" xfId="13" applyFont="1" applyAlignment="1">
      <alignment horizontal="center"/>
    </xf>
    <xf numFmtId="0" fontId="6" fillId="0" borderId="0" xfId="13" applyFont="1" applyAlignment="1">
      <alignment horizontal="center"/>
    </xf>
    <xf numFmtId="175" fontId="3" fillId="0" borderId="0" xfId="13" applyNumberFormat="1" applyFont="1" applyAlignment="1">
      <alignment horizontal="center"/>
    </xf>
    <xf numFmtId="165" fontId="6" fillId="0" borderId="0" xfId="13" applyNumberFormat="1" applyFont="1" applyAlignment="1">
      <alignment horizontal="right"/>
    </xf>
    <xf numFmtId="164" fontId="7" fillId="12" borderId="199" xfId="13" applyNumberFormat="1" applyFont="1" applyFill="1" applyBorder="1"/>
    <xf numFmtId="165" fontId="7" fillId="0" borderId="0" xfId="13" applyNumberFormat="1" applyFont="1" applyAlignment="1">
      <alignment horizontal="right"/>
    </xf>
    <xf numFmtId="174" fontId="6" fillId="0" borderId="0" xfId="13" applyNumberFormat="1" applyFont="1" applyAlignment="1">
      <alignment horizontal="right"/>
    </xf>
    <xf numFmtId="174" fontId="6" fillId="3" borderId="0" xfId="13" applyNumberFormat="1" applyFont="1" applyFill="1" applyAlignment="1">
      <alignment horizontal="right"/>
    </xf>
    <xf numFmtId="0" fontId="6" fillId="0" borderId="0" xfId="13" quotePrefix="1" applyFont="1" applyAlignment="1">
      <alignment horizontal="left"/>
    </xf>
    <xf numFmtId="164" fontId="3" fillId="3" borderId="0" xfId="13" applyNumberFormat="1" applyFont="1" applyFill="1"/>
    <xf numFmtId="0" fontId="3" fillId="0" borderId="0" xfId="13" applyFont="1" applyAlignment="1"/>
    <xf numFmtId="0" fontId="36" fillId="0" borderId="0" xfId="3" applyFont="1" applyAlignment="1" applyProtection="1"/>
    <xf numFmtId="175" fontId="6" fillId="3" borderId="0" xfId="13" applyNumberFormat="1" applyFont="1" applyFill="1" applyAlignment="1">
      <alignment horizontal="right"/>
    </xf>
    <xf numFmtId="175" fontId="7" fillId="3" borderId="0" xfId="13" applyNumberFormat="1" applyFont="1" applyFill="1" applyAlignment="1">
      <alignment horizontal="right"/>
    </xf>
    <xf numFmtId="0" fontId="10" fillId="0" borderId="0" xfId="13" applyFont="1" applyAlignment="1"/>
    <xf numFmtId="0" fontId="3" fillId="0" borderId="0" xfId="13" applyFont="1" applyAlignment="1">
      <alignment horizontal="left"/>
    </xf>
    <xf numFmtId="0" fontId="9" fillId="0" borderId="0" xfId="13" applyFont="1"/>
    <xf numFmtId="189" fontId="7" fillId="0" borderId="0" xfId="13" applyNumberFormat="1" applyFont="1" applyAlignment="1">
      <alignment horizontal="right"/>
    </xf>
    <xf numFmtId="165" fontId="9" fillId="0" borderId="0" xfId="13" applyNumberFormat="1" applyFont="1"/>
    <xf numFmtId="164" fontId="3" fillId="0" borderId="0" xfId="13" applyNumberFormat="1" applyFont="1"/>
    <xf numFmtId="164" fontId="7" fillId="0" borderId="0" xfId="13" applyNumberFormat="1" applyFont="1" applyFill="1" applyAlignment="1">
      <alignment horizontal="right"/>
    </xf>
    <xf numFmtId="0" fontId="7" fillId="0" borderId="0" xfId="13" applyFont="1" applyAlignment="1">
      <alignment horizontal="right"/>
    </xf>
    <xf numFmtId="164" fontId="6" fillId="0" borderId="0" xfId="13" applyNumberFormat="1" applyFont="1" applyFill="1" applyAlignment="1">
      <alignment horizontal="right"/>
    </xf>
    <xf numFmtId="0" fontId="9" fillId="5" borderId="0" xfId="13" applyFont="1" applyFill="1"/>
    <xf numFmtId="164" fontId="9" fillId="0" borderId="0" xfId="13" applyNumberFormat="1" applyFont="1"/>
    <xf numFmtId="0" fontId="3" fillId="0" borderId="0" xfId="13" quotePrefix="1" applyNumberFormat="1" applyFont="1"/>
    <xf numFmtId="0" fontId="7" fillId="0" borderId="0" xfId="13" quotePrefix="1" applyFont="1" applyAlignment="1">
      <alignment horizontal="left"/>
    </xf>
    <xf numFmtId="0" fontId="3" fillId="0" borderId="0" xfId="13" applyFont="1" applyAlignment="1">
      <alignment horizontal="right"/>
    </xf>
    <xf numFmtId="165" fontId="7" fillId="5" borderId="0" xfId="13" applyNumberFormat="1" applyFont="1" applyFill="1" applyAlignment="1">
      <alignment horizontal="right"/>
    </xf>
    <xf numFmtId="0" fontId="9" fillId="0" borderId="0" xfId="13" quotePrefix="1" applyNumberFormat="1" applyFont="1"/>
    <xf numFmtId="0" fontId="66" fillId="0" borderId="0" xfId="13" applyFont="1" applyBorder="1" applyAlignment="1">
      <alignment horizontal="left"/>
    </xf>
    <xf numFmtId="0" fontId="66" fillId="0" borderId="0" xfId="13" applyFont="1" applyBorder="1"/>
    <xf numFmtId="0" fontId="66" fillId="0" borderId="0" xfId="13" applyFont="1"/>
    <xf numFmtId="0" fontId="66" fillId="0" borderId="0" xfId="13" applyFont="1" applyAlignment="1">
      <alignment horizontal="center"/>
    </xf>
    <xf numFmtId="175" fontId="66" fillId="0" borderId="0" xfId="13" applyNumberFormat="1" applyFont="1"/>
    <xf numFmtId="0" fontId="69" fillId="0" borderId="0" xfId="13" applyFont="1"/>
    <xf numFmtId="164" fontId="69" fillId="0" borderId="0" xfId="13" applyNumberFormat="1" applyFont="1" applyAlignment="1">
      <alignment horizontal="right"/>
    </xf>
    <xf numFmtId="165" fontId="69" fillId="0" borderId="0" xfId="13" applyNumberFormat="1" applyFont="1" applyAlignment="1">
      <alignment horizontal="right"/>
    </xf>
    <xf numFmtId="0" fontId="55" fillId="0" borderId="0" xfId="13" applyFont="1"/>
    <xf numFmtId="0" fontId="69" fillId="0" borderId="0" xfId="13" applyFont="1" applyAlignment="1">
      <alignment horizontal="left"/>
    </xf>
    <xf numFmtId="164" fontId="69" fillId="0" borderId="0" xfId="13" applyNumberFormat="1" applyFont="1" applyFill="1" applyAlignment="1">
      <alignment horizontal="right"/>
    </xf>
    <xf numFmtId="164" fontId="66" fillId="5" borderId="0" xfId="13" applyNumberFormat="1" applyFont="1" applyFill="1" applyAlignment="1">
      <alignment horizontal="right"/>
    </xf>
    <xf numFmtId="165" fontId="66" fillId="0" borderId="0" xfId="13" applyNumberFormat="1" applyFont="1" applyAlignment="1">
      <alignment horizontal="right"/>
    </xf>
    <xf numFmtId="164" fontId="66" fillId="0" borderId="0" xfId="13" applyNumberFormat="1" applyFont="1" applyFill="1" applyAlignment="1">
      <alignment horizontal="right"/>
    </xf>
    <xf numFmtId="164" fontId="69" fillId="5" borderId="0" xfId="13" applyNumberFormat="1" applyFont="1" applyFill="1" applyAlignment="1">
      <alignment horizontal="right"/>
    </xf>
    <xf numFmtId="0" fontId="55" fillId="5" borderId="0" xfId="13" applyFont="1" applyFill="1"/>
    <xf numFmtId="164" fontId="66" fillId="0" borderId="0" xfId="13" applyNumberFormat="1" applyFont="1" applyAlignment="1">
      <alignment horizontal="right"/>
    </xf>
    <xf numFmtId="0" fontId="41" fillId="3" borderId="0" xfId="13" applyNumberFormat="1" applyFont="1" applyFill="1"/>
    <xf numFmtId="0" fontId="41" fillId="0" borderId="0" xfId="13" applyFont="1"/>
    <xf numFmtId="164" fontId="41" fillId="0" borderId="0" xfId="13" applyNumberFormat="1" applyFont="1"/>
    <xf numFmtId="0" fontId="66" fillId="0" borderId="0" xfId="13" applyFont="1" applyAlignment="1">
      <alignment horizontal="right"/>
    </xf>
    <xf numFmtId="0" fontId="70" fillId="0" borderId="0" xfId="3" applyFont="1" applyAlignment="1" applyProtection="1"/>
    <xf numFmtId="0" fontId="41" fillId="0" borderId="0" xfId="13" applyFont="1" applyAlignment="1">
      <alignment horizontal="right"/>
    </xf>
    <xf numFmtId="164" fontId="55" fillId="0" borderId="0" xfId="13" applyNumberFormat="1" applyFont="1"/>
    <xf numFmtId="165" fontId="66" fillId="0" borderId="0" xfId="13" applyNumberFormat="1" applyFont="1" applyBorder="1"/>
    <xf numFmtId="165" fontId="41" fillId="0" borderId="0" xfId="13" applyNumberFormat="1" applyFont="1"/>
    <xf numFmtId="165" fontId="41" fillId="0" borderId="0" xfId="13" applyNumberFormat="1" applyFont="1" applyAlignment="1">
      <alignment horizontal="right"/>
    </xf>
    <xf numFmtId="165" fontId="3" fillId="0" borderId="0" xfId="13" applyNumberFormat="1" applyFont="1" applyAlignment="1">
      <alignment horizontal="right"/>
    </xf>
    <xf numFmtId="165" fontId="3" fillId="0" borderId="0" xfId="13" applyNumberFormat="1" applyFont="1"/>
    <xf numFmtId="175" fontId="6" fillId="0" borderId="0" xfId="13" applyNumberFormat="1" applyFont="1" applyBorder="1" applyAlignment="1"/>
    <xf numFmtId="1" fontId="6" fillId="0" borderId="0" xfId="13" applyNumberFormat="1" applyFont="1" applyBorder="1" applyAlignment="1"/>
    <xf numFmtId="175" fontId="6" fillId="0" borderId="0" xfId="13" applyNumberFormat="1" applyFont="1" applyAlignment="1"/>
    <xf numFmtId="0" fontId="7" fillId="5" borderId="185" xfId="13" applyFont="1" applyFill="1" applyBorder="1" applyAlignment="1">
      <alignment horizontal="left"/>
    </xf>
    <xf numFmtId="170" fontId="6" fillId="5" borderId="185" xfId="14" applyNumberFormat="1" applyFont="1" applyFill="1" applyBorder="1"/>
    <xf numFmtId="0" fontId="7" fillId="12" borderId="185" xfId="13" applyFont="1" applyFill="1" applyBorder="1" applyAlignment="1"/>
    <xf numFmtId="175" fontId="7" fillId="12" borderId="185" xfId="13" applyNumberFormat="1" applyFont="1" applyFill="1" applyBorder="1" applyAlignment="1">
      <alignment horizontal="right"/>
    </xf>
    <xf numFmtId="0" fontId="7" fillId="0" borderId="0" xfId="13" applyFont="1" applyAlignment="1"/>
    <xf numFmtId="166" fontId="7" fillId="0" borderId="0" xfId="13" applyNumberFormat="1" applyFont="1" applyAlignment="1">
      <alignment horizontal="right"/>
    </xf>
    <xf numFmtId="166" fontId="6" fillId="0" borderId="0" xfId="13" applyNumberFormat="1" applyFont="1" applyAlignment="1">
      <alignment horizontal="right"/>
    </xf>
    <xf numFmtId="166" fontId="3" fillId="0" borderId="0" xfId="13" applyNumberFormat="1" applyFont="1"/>
    <xf numFmtId="0" fontId="71" fillId="0" borderId="0" xfId="3" applyFont="1" applyAlignment="1" applyProtection="1"/>
    <xf numFmtId="0" fontId="3" fillId="0" borderId="201" xfId="13" applyFont="1" applyBorder="1" applyAlignment="1">
      <alignment horizontal="center" vertical="center"/>
    </xf>
    <xf numFmtId="0" fontId="7" fillId="5" borderId="168" xfId="13" applyFont="1" applyFill="1" applyBorder="1" applyAlignment="1"/>
    <xf numFmtId="175" fontId="7" fillId="5" borderId="168" xfId="13" applyNumberFormat="1" applyFont="1" applyFill="1" applyBorder="1" applyAlignment="1">
      <alignment horizontal="right"/>
    </xf>
    <xf numFmtId="175" fontId="3" fillId="0" borderId="0" xfId="13" applyNumberFormat="1" applyFont="1"/>
    <xf numFmtId="0" fontId="6" fillId="0" borderId="0" xfId="13" applyFont="1" applyAlignment="1"/>
    <xf numFmtId="0" fontId="7" fillId="5" borderId="0" xfId="13" applyFont="1" applyFill="1" applyBorder="1" applyAlignment="1"/>
    <xf numFmtId="190" fontId="3" fillId="0" borderId="0" xfId="13" applyNumberFormat="1" applyFont="1"/>
    <xf numFmtId="166" fontId="7" fillId="5" borderId="0" xfId="13" applyNumberFormat="1" applyFont="1" applyFill="1" applyBorder="1" applyAlignment="1"/>
    <xf numFmtId="170" fontId="3" fillId="0" borderId="0" xfId="14" applyNumberFormat="1" applyFont="1"/>
    <xf numFmtId="166" fontId="6" fillId="0" borderId="0" xfId="13" applyNumberFormat="1" applyFont="1" applyAlignment="1"/>
    <xf numFmtId="166" fontId="7" fillId="0" borderId="0" xfId="13" applyNumberFormat="1" applyFont="1" applyAlignment="1"/>
    <xf numFmtId="166" fontId="3" fillId="0" borderId="0" xfId="13" applyNumberFormat="1" applyFont="1" applyAlignment="1"/>
    <xf numFmtId="1" fontId="3" fillId="0" borderId="0" xfId="13" applyNumberFormat="1" applyFont="1"/>
    <xf numFmtId="182" fontId="6" fillId="0" borderId="0" xfId="13" applyNumberFormat="1" applyFont="1" applyBorder="1"/>
    <xf numFmtId="182" fontId="7" fillId="0" borderId="0" xfId="13" applyNumberFormat="1" applyFont="1" applyBorder="1" applyAlignment="1">
      <alignment horizontal="right"/>
    </xf>
    <xf numFmtId="182" fontId="6" fillId="0" borderId="0" xfId="13" applyNumberFormat="1" applyFont="1"/>
    <xf numFmtId="182" fontId="7" fillId="0" borderId="0" xfId="13" applyNumberFormat="1" applyFont="1"/>
    <xf numFmtId="181" fontId="6" fillId="0" borderId="0" xfId="13" applyNumberFormat="1" applyFont="1" applyBorder="1" applyAlignment="1">
      <alignment horizontal="right"/>
    </xf>
    <xf numFmtId="181" fontId="6" fillId="0" borderId="0" xfId="13" applyNumberFormat="1" applyFont="1" applyBorder="1" applyAlignment="1">
      <alignment horizontal="center"/>
    </xf>
    <xf numFmtId="182" fontId="46" fillId="0" borderId="0" xfId="13" applyNumberFormat="1" applyFont="1" applyBorder="1" applyAlignment="1">
      <alignment horizontal="right"/>
    </xf>
    <xf numFmtId="0" fontId="7" fillId="0" borderId="0" xfId="13" applyNumberFormat="1" applyFont="1" applyBorder="1" applyAlignment="1">
      <alignment horizontal="right"/>
    </xf>
    <xf numFmtId="182" fontId="9" fillId="5" borderId="0" xfId="13" applyNumberFormat="1" applyFont="1" applyFill="1" applyBorder="1" applyAlignment="1">
      <alignment horizontal="right" vertical="center"/>
    </xf>
    <xf numFmtId="181" fontId="6" fillId="5" borderId="0" xfId="13" applyNumberFormat="1" applyFont="1" applyFill="1" applyAlignment="1">
      <alignment horizontal="center"/>
    </xf>
    <xf numFmtId="181" fontId="11" fillId="0" borderId="0" xfId="13" applyNumberFormat="1" applyFont="1"/>
    <xf numFmtId="0" fontId="11" fillId="0" borderId="0" xfId="13" applyFont="1"/>
    <xf numFmtId="181" fontId="45" fillId="0" borderId="0" xfId="13" applyNumberFormat="1" applyFont="1" applyBorder="1" applyAlignment="1">
      <alignment horizontal="right"/>
    </xf>
    <xf numFmtId="181" fontId="3" fillId="5" borderId="0" xfId="13" applyNumberFormat="1" applyFont="1" applyFill="1" applyBorder="1" applyAlignment="1">
      <alignment horizontal="right" vertical="center"/>
    </xf>
    <xf numFmtId="191" fontId="6" fillId="5" borderId="0" xfId="13" applyNumberFormat="1" applyFont="1" applyFill="1"/>
    <xf numFmtId="191" fontId="6" fillId="0" borderId="0" xfId="13" applyNumberFormat="1" applyFont="1"/>
    <xf numFmtId="181" fontId="7" fillId="0" borderId="0" xfId="13" applyNumberFormat="1" applyFont="1" applyBorder="1" applyAlignment="1">
      <alignment horizontal="right"/>
    </xf>
    <xf numFmtId="181" fontId="7" fillId="5" borderId="0" xfId="13" applyNumberFormat="1" applyFont="1" applyFill="1" applyBorder="1" applyAlignment="1">
      <alignment horizontal="right"/>
    </xf>
    <xf numFmtId="181" fontId="6" fillId="5" borderId="0" xfId="13" applyNumberFormat="1" applyFont="1" applyFill="1" applyBorder="1" applyAlignment="1">
      <alignment horizontal="right"/>
    </xf>
    <xf numFmtId="0" fontId="6" fillId="5" borderId="0" xfId="13" applyFont="1" applyFill="1" applyAlignment="1">
      <alignment horizontal="center"/>
    </xf>
    <xf numFmtId="181" fontId="3" fillId="0" borderId="0" xfId="13" applyNumberFormat="1" applyFont="1" applyBorder="1" applyAlignment="1">
      <alignment horizontal="right" vertical="center"/>
    </xf>
    <xf numFmtId="0" fontId="9" fillId="0" borderId="0" xfId="13" applyNumberFormat="1" applyFont="1" applyBorder="1" applyAlignment="1">
      <alignment horizontal="right" vertical="center"/>
    </xf>
    <xf numFmtId="166" fontId="6" fillId="0" borderId="0" xfId="13" applyNumberFormat="1" applyFont="1" applyBorder="1" applyAlignment="1">
      <alignment horizontal="right"/>
    </xf>
    <xf numFmtId="181" fontId="9" fillId="0" borderId="0" xfId="13" applyNumberFormat="1" applyFont="1" applyBorder="1" applyAlignment="1">
      <alignment horizontal="right" vertical="center"/>
    </xf>
    <xf numFmtId="181" fontId="6" fillId="0" borderId="0" xfId="13" applyNumberFormat="1" applyFont="1"/>
    <xf numFmtId="0" fontId="44" fillId="3" borderId="0" xfId="13" applyFont="1" applyFill="1" applyAlignment="1">
      <alignment horizontal="left"/>
    </xf>
    <xf numFmtId="0" fontId="20" fillId="3" borderId="0" xfId="13" applyFont="1" applyFill="1"/>
    <xf numFmtId="0" fontId="45" fillId="3" borderId="0" xfId="13" applyFont="1" applyFill="1"/>
    <xf numFmtId="0" fontId="45" fillId="3" borderId="0" xfId="13" applyFont="1" applyFill="1" applyBorder="1" applyAlignment="1">
      <alignment horizontal="right"/>
    </xf>
    <xf numFmtId="0" fontId="9" fillId="3" borderId="0" xfId="13" applyFont="1" applyFill="1"/>
    <xf numFmtId="1" fontId="9" fillId="3" borderId="0" xfId="13" applyNumberFormat="1" applyFont="1" applyFill="1"/>
    <xf numFmtId="181" fontId="7" fillId="3" borderId="0" xfId="13" applyNumberFormat="1" applyFont="1" applyFill="1" applyBorder="1" applyAlignment="1">
      <alignment horizontal="right"/>
    </xf>
    <xf numFmtId="0" fontId="7" fillId="3" borderId="0" xfId="13" applyFont="1" applyFill="1" applyAlignment="1">
      <alignment horizontal="right"/>
    </xf>
    <xf numFmtId="0" fontId="6" fillId="3" borderId="0" xfId="13" applyFont="1" applyFill="1" applyAlignment="1">
      <alignment horizontal="right"/>
    </xf>
    <xf numFmtId="181" fontId="7" fillId="3" borderId="0" xfId="13" quotePrefix="1" applyNumberFormat="1" applyFont="1" applyFill="1" applyBorder="1" applyAlignment="1">
      <alignment horizontal="right"/>
    </xf>
    <xf numFmtId="1" fontId="7" fillId="3" borderId="0" xfId="13" quotePrefix="1" applyNumberFormat="1" applyFont="1" applyFill="1" applyBorder="1" applyAlignment="1">
      <alignment horizontal="right"/>
    </xf>
    <xf numFmtId="0" fontId="72" fillId="5" borderId="0" xfId="13" applyFont="1" applyFill="1"/>
    <xf numFmtId="1" fontId="3" fillId="5" borderId="0" xfId="13" applyNumberFormat="1" applyFont="1" applyFill="1" applyAlignment="1">
      <alignment horizontal="center"/>
    </xf>
    <xf numFmtId="0" fontId="72" fillId="3" borderId="0" xfId="13" applyFont="1" applyFill="1"/>
    <xf numFmtId="0" fontId="3" fillId="5" borderId="0" xfId="13" applyFont="1" applyFill="1" applyAlignment="1">
      <alignment horizontal="right"/>
    </xf>
    <xf numFmtId="1" fontId="9" fillId="5" borderId="0" xfId="13" applyNumberFormat="1" applyFont="1" applyFill="1"/>
    <xf numFmtId="181" fontId="73" fillId="3" borderId="0" xfId="13" applyNumberFormat="1" applyFont="1" applyFill="1" applyBorder="1" applyAlignment="1">
      <alignment horizontal="right" vertical="center"/>
    </xf>
    <xf numFmtId="0" fontId="73" fillId="3" borderId="0" xfId="13" applyFont="1" applyFill="1" applyAlignment="1">
      <alignment horizontal="right" vertical="center"/>
    </xf>
    <xf numFmtId="0" fontId="45" fillId="3" borderId="0" xfId="13" applyFont="1" applyFill="1" applyBorder="1"/>
    <xf numFmtId="0" fontId="20" fillId="3" borderId="0" xfId="13" applyFont="1" applyFill="1" applyBorder="1"/>
    <xf numFmtId="0" fontId="7" fillId="3" borderId="0" xfId="13" quotePrefix="1" applyFont="1" applyFill="1" applyAlignment="1">
      <alignment horizontal="left"/>
    </xf>
    <xf numFmtId="0" fontId="9" fillId="3" borderId="0" xfId="13" quotePrefix="1" applyFont="1" applyFill="1" applyAlignment="1">
      <alignment horizontal="left"/>
    </xf>
    <xf numFmtId="1" fontId="20" fillId="5" borderId="0" xfId="13" applyNumberFormat="1" applyFont="1" applyFill="1" applyBorder="1" applyAlignment="1">
      <alignment horizontal="center" vertical="center"/>
    </xf>
    <xf numFmtId="1" fontId="74" fillId="5" borderId="0" xfId="13" applyNumberFormat="1" applyFont="1" applyFill="1" applyBorder="1" applyAlignment="1">
      <alignment horizontal="center" vertical="center"/>
    </xf>
    <xf numFmtId="0" fontId="20" fillId="3" borderId="0" xfId="13" applyFont="1" applyFill="1" applyAlignment="1">
      <alignment horizontal="center" vertical="center"/>
    </xf>
    <xf numFmtId="181" fontId="22" fillId="3" borderId="0" xfId="13" applyNumberFormat="1" applyFont="1" applyFill="1" applyBorder="1" applyAlignment="1">
      <alignment horizontal="center" vertical="center"/>
    </xf>
    <xf numFmtId="181" fontId="22" fillId="5" borderId="0" xfId="13" quotePrefix="1" applyNumberFormat="1" applyFont="1" applyFill="1" applyBorder="1" applyAlignment="1">
      <alignment horizontal="center" vertical="center"/>
    </xf>
    <xf numFmtId="0" fontId="74" fillId="5" borderId="0" xfId="13" applyFont="1" applyFill="1" applyAlignment="1">
      <alignment horizontal="center" vertical="center"/>
    </xf>
    <xf numFmtId="1" fontId="22" fillId="5" borderId="0" xfId="13" applyNumberFormat="1" applyFont="1" applyFill="1" applyBorder="1" applyAlignment="1">
      <alignment horizontal="center" vertical="center"/>
    </xf>
    <xf numFmtId="0" fontId="75" fillId="5" borderId="0" xfId="13" applyFont="1" applyFill="1" applyBorder="1" applyAlignment="1">
      <alignment horizontal="center" vertical="center"/>
    </xf>
    <xf numFmtId="0" fontId="22" fillId="3" borderId="0" xfId="13" applyFont="1" applyFill="1" applyAlignment="1">
      <alignment horizontal="center" vertical="center"/>
    </xf>
    <xf numFmtId="0" fontId="75" fillId="5" borderId="0" xfId="13" applyFont="1" applyFill="1" applyAlignment="1">
      <alignment horizontal="center" vertical="center"/>
    </xf>
    <xf numFmtId="0" fontId="6" fillId="3" borderId="0" xfId="13" applyFont="1" applyFill="1" applyBorder="1" applyAlignment="1">
      <alignment horizontal="right"/>
    </xf>
    <xf numFmtId="183" fontId="7" fillId="3" borderId="0" xfId="13" applyNumberFormat="1" applyFont="1" applyFill="1" applyBorder="1" applyAlignment="1">
      <alignment horizontal="right"/>
    </xf>
    <xf numFmtId="183" fontId="6" fillId="3" borderId="0" xfId="13" applyNumberFormat="1" applyFont="1" applyFill="1"/>
    <xf numFmtId="177" fontId="6" fillId="3" borderId="0" xfId="13" applyNumberFormat="1" applyFont="1" applyFill="1"/>
    <xf numFmtId="177" fontId="45" fillId="3" borderId="0" xfId="13" applyNumberFormat="1" applyFont="1" applyFill="1"/>
    <xf numFmtId="177" fontId="7" fillId="3" borderId="0" xfId="13" applyNumberFormat="1" applyFont="1" applyFill="1"/>
    <xf numFmtId="177" fontId="46" fillId="3" borderId="0" xfId="13" applyNumberFormat="1" applyFont="1" applyFill="1"/>
    <xf numFmtId="177" fontId="6" fillId="3" borderId="0" xfId="13" applyNumberFormat="1" applyFont="1" applyFill="1" applyBorder="1"/>
    <xf numFmtId="3" fontId="45" fillId="3" borderId="0" xfId="13" applyNumberFormat="1" applyFont="1" applyFill="1"/>
    <xf numFmtId="3" fontId="46" fillId="3" borderId="0" xfId="13" applyNumberFormat="1" applyFont="1" applyFill="1"/>
    <xf numFmtId="0" fontId="46" fillId="3" borderId="0" xfId="13" applyFont="1" applyFill="1"/>
    <xf numFmtId="0" fontId="7" fillId="3" borderId="0" xfId="13" applyFont="1" applyFill="1" applyAlignment="1">
      <alignment horizontal="left"/>
    </xf>
    <xf numFmtId="0" fontId="7" fillId="3" borderId="0" xfId="13" applyFont="1" applyFill="1" applyBorder="1"/>
    <xf numFmtId="2" fontId="3" fillId="0" borderId="0" xfId="14" applyNumberFormat="1" applyFont="1" applyBorder="1"/>
    <xf numFmtId="2" fontId="3" fillId="0" borderId="0" xfId="14" applyNumberFormat="1" applyFont="1" applyBorder="1" applyAlignment="1"/>
    <xf numFmtId="192" fontId="6" fillId="0" borderId="0" xfId="13" applyNumberFormat="1" applyFont="1" applyBorder="1" applyAlignment="1"/>
    <xf numFmtId="0" fontId="7" fillId="0" borderId="0" xfId="13" applyFont="1" applyBorder="1" applyAlignment="1"/>
    <xf numFmtId="0" fontId="20" fillId="0" borderId="0" xfId="13" applyFont="1" applyAlignment="1"/>
    <xf numFmtId="2" fontId="20" fillId="0" borderId="0" xfId="14" applyNumberFormat="1" applyFont="1" applyBorder="1" applyAlignment="1"/>
    <xf numFmtId="192" fontId="20" fillId="0" borderId="0" xfId="13" applyNumberFormat="1" applyFont="1" applyBorder="1" applyAlignment="1"/>
    <xf numFmtId="192" fontId="76" fillId="0" borderId="0" xfId="13" applyNumberFormat="1" applyFont="1" applyBorder="1" applyAlignment="1"/>
    <xf numFmtId="0" fontId="43" fillId="0" borderId="0" xfId="13" applyFont="1" applyBorder="1" applyAlignment="1"/>
    <xf numFmtId="192" fontId="3" fillId="0" borderId="0" xfId="13" applyNumberFormat="1" applyFont="1" applyBorder="1" applyAlignment="1"/>
    <xf numFmtId="177" fontId="3" fillId="0" borderId="0" xfId="13" applyNumberFormat="1" applyFont="1" applyBorder="1" applyAlignment="1"/>
    <xf numFmtId="192" fontId="6" fillId="0" borderId="0" xfId="13" applyNumberFormat="1" applyFont="1" applyAlignment="1"/>
    <xf numFmtId="177" fontId="3" fillId="0" borderId="0" xfId="14" applyNumberFormat="1" applyFont="1" applyAlignment="1"/>
    <xf numFmtId="192" fontId="6" fillId="0" borderId="0" xfId="13" applyNumberFormat="1" applyFont="1" applyFill="1" applyAlignment="1"/>
    <xf numFmtId="192" fontId="7" fillId="0" borderId="0" xfId="13" applyNumberFormat="1" applyFont="1" applyAlignment="1"/>
    <xf numFmtId="177" fontId="9" fillId="0" borderId="0" xfId="14" applyNumberFormat="1" applyFont="1" applyAlignment="1"/>
    <xf numFmtId="177" fontId="9" fillId="0" borderId="0" xfId="14" applyNumberFormat="1" applyFont="1" applyFill="1" applyAlignment="1"/>
    <xf numFmtId="192" fontId="7" fillId="0" borderId="0" xfId="13" applyNumberFormat="1" applyFont="1" applyFill="1" applyAlignment="1"/>
    <xf numFmtId="177" fontId="3" fillId="0" borderId="0" xfId="14" applyNumberFormat="1" applyFont="1" applyFill="1" applyAlignment="1"/>
    <xf numFmtId="0" fontId="9" fillId="0" borderId="0" xfId="13" applyFont="1" applyAlignment="1"/>
    <xf numFmtId="2" fontId="9" fillId="0" borderId="0" xfId="14" applyNumberFormat="1" applyFont="1" applyBorder="1" applyAlignment="1"/>
    <xf numFmtId="192" fontId="9" fillId="0" borderId="0" xfId="13" applyNumberFormat="1" applyFont="1" applyBorder="1" applyAlignment="1"/>
    <xf numFmtId="0" fontId="3" fillId="0" borderId="0" xfId="13" applyFont="1" applyBorder="1" applyAlignment="1"/>
    <xf numFmtId="0" fontId="3" fillId="0" borderId="0" xfId="13" applyFont="1" applyBorder="1" applyAlignment="1">
      <alignment horizontal="center"/>
    </xf>
    <xf numFmtId="0" fontId="3" fillId="0" borderId="0" xfId="13" applyFont="1" applyBorder="1" applyAlignment="1">
      <alignment horizontal="centerContinuous"/>
    </xf>
    <xf numFmtId="0" fontId="3" fillId="0" borderId="0" xfId="13" applyFont="1" applyBorder="1" applyAlignment="1">
      <alignment horizontal="left"/>
    </xf>
    <xf numFmtId="0" fontId="3" fillId="0" borderId="0" xfId="13" quotePrefix="1" applyFont="1" applyBorder="1" applyAlignment="1">
      <alignment horizontal="left"/>
    </xf>
    <xf numFmtId="192" fontId="6" fillId="0" borderId="0" xfId="13" applyNumberFormat="1" applyFont="1" applyBorder="1" applyAlignment="1">
      <alignment horizontal="right" vertical="center"/>
    </xf>
    <xf numFmtId="192" fontId="6" fillId="0" borderId="0" xfId="13" applyNumberFormat="1" applyFont="1" applyBorder="1" applyAlignment="1">
      <alignment horizontal="right"/>
    </xf>
    <xf numFmtId="0" fontId="22" fillId="0" borderId="0" xfId="13" applyFont="1" applyAlignment="1">
      <alignment horizontal="centerContinuous"/>
    </xf>
    <xf numFmtId="0" fontId="22" fillId="0" borderId="0" xfId="13" applyFont="1" applyAlignment="1">
      <alignment horizontal="center"/>
    </xf>
    <xf numFmtId="0" fontId="77" fillId="0" borderId="0" xfId="13" applyFont="1" applyAlignment="1">
      <alignment horizontal="left"/>
    </xf>
    <xf numFmtId="0" fontId="1" fillId="0" borderId="0" xfId="13" applyFont="1"/>
    <xf numFmtId="0" fontId="34" fillId="0" borderId="0" xfId="9" applyFont="1" applyFill="1" applyBorder="1" applyAlignment="1" applyProtection="1">
      <alignment horizontal="left" vertical="top"/>
      <protection locked="0"/>
    </xf>
    <xf numFmtId="0" fontId="71" fillId="0" borderId="0" xfId="11" applyNumberFormat="1" applyFont="1" applyFill="1" applyBorder="1" applyAlignment="1" applyProtection="1">
      <protection locked="0"/>
    </xf>
    <xf numFmtId="37" fontId="76" fillId="3" borderId="0" xfId="13" applyNumberFormat="1" applyFont="1" applyFill="1" applyBorder="1" applyAlignment="1"/>
    <xf numFmtId="0" fontId="43" fillId="0" borderId="0" xfId="13" applyFont="1" applyBorder="1"/>
    <xf numFmtId="2" fontId="7" fillId="0" borderId="0" xfId="14" applyNumberFormat="1" applyFont="1"/>
    <xf numFmtId="192" fontId="7" fillId="0" borderId="0" xfId="13" applyNumberFormat="1" applyFont="1"/>
    <xf numFmtId="2" fontId="6" fillId="0" borderId="0" xfId="14" applyNumberFormat="1" applyFont="1"/>
    <xf numFmtId="192" fontId="6" fillId="0" borderId="0" xfId="13" applyNumberFormat="1" applyFont="1"/>
    <xf numFmtId="2" fontId="7" fillId="0" borderId="0" xfId="13" quotePrefix="1" applyNumberFormat="1" applyFont="1" applyAlignment="1">
      <alignment horizontal="right"/>
    </xf>
    <xf numFmtId="192" fontId="7" fillId="0" borderId="0" xfId="13" quotePrefix="1" applyNumberFormat="1" applyFont="1" applyAlignment="1">
      <alignment horizontal="right"/>
    </xf>
    <xf numFmtId="192" fontId="6" fillId="0" borderId="0" xfId="13" applyNumberFormat="1" applyFont="1" applyBorder="1"/>
    <xf numFmtId="2" fontId="7" fillId="0" borderId="0" xfId="13" applyNumberFormat="1" applyFont="1" applyBorder="1"/>
    <xf numFmtId="192" fontId="7" fillId="0" borderId="0" xfId="13" applyNumberFormat="1" applyFont="1" applyBorder="1"/>
    <xf numFmtId="0" fontId="27" fillId="0" borderId="0" xfId="13" applyFont="1"/>
    <xf numFmtId="187" fontId="76" fillId="0" borderId="0" xfId="13" applyNumberFormat="1" applyFont="1" applyAlignment="1">
      <alignment horizontal="right"/>
    </xf>
    <xf numFmtId="187" fontId="76" fillId="0" borderId="0" xfId="13" applyNumberFormat="1" applyFont="1"/>
    <xf numFmtId="0" fontId="32" fillId="0" borderId="0" xfId="11" applyNumberFormat="1" applyFill="1" applyBorder="1" applyAlignment="1" applyProtection="1">
      <protection locked="0"/>
    </xf>
    <xf numFmtId="0" fontId="73" fillId="0" borderId="0" xfId="13" applyFont="1"/>
    <xf numFmtId="187" fontId="78" fillId="0" borderId="0" xfId="13" applyNumberFormat="1" applyFont="1" applyAlignment="1">
      <alignment horizontal="right"/>
    </xf>
    <xf numFmtId="187" fontId="78" fillId="0" borderId="0" xfId="13" applyNumberFormat="1" applyFont="1"/>
    <xf numFmtId="0" fontId="36" fillId="0" borderId="0" xfId="11" applyNumberFormat="1" applyFont="1" applyFill="1" applyBorder="1" applyAlignment="1" applyProtection="1">
      <protection locked="0"/>
    </xf>
    <xf numFmtId="0" fontId="6" fillId="0" borderId="0" xfId="9" applyFont="1" applyFill="1" applyBorder="1" applyAlignment="1" applyProtection="1">
      <alignment horizontal="left"/>
      <protection locked="0"/>
    </xf>
    <xf numFmtId="0" fontId="76" fillId="0" borderId="0" xfId="13" applyFont="1"/>
    <xf numFmtId="37" fontId="7" fillId="3" borderId="0" xfId="13" applyNumberFormat="1" applyFont="1" applyFill="1" applyBorder="1" applyAlignment="1"/>
    <xf numFmtId="187" fontId="7" fillId="0" borderId="0" xfId="13" applyNumberFormat="1" applyFont="1" applyBorder="1" applyAlignment="1">
      <alignment horizontal="right"/>
    </xf>
    <xf numFmtId="187" fontId="6" fillId="0" borderId="0" xfId="13" applyNumberFormat="1" applyFont="1" applyBorder="1" applyAlignment="1">
      <alignment horizontal="right"/>
    </xf>
    <xf numFmtId="0" fontId="3" fillId="0" borderId="0" xfId="13" applyFont="1" applyAlignment="1">
      <alignment vertical="center"/>
    </xf>
    <xf numFmtId="187" fontId="7" fillId="0" borderId="0" xfId="13" applyNumberFormat="1" applyFont="1" applyAlignment="1">
      <alignment vertical="center"/>
    </xf>
    <xf numFmtId="166" fontId="9" fillId="0" borderId="0" xfId="13" applyNumberFormat="1" applyFont="1" applyAlignment="1">
      <alignment vertical="center"/>
    </xf>
    <xf numFmtId="0" fontId="6" fillId="5" borderId="0" xfId="13" applyFont="1" applyFill="1" applyBorder="1" applyAlignment="1">
      <alignment vertical="center"/>
    </xf>
    <xf numFmtId="187" fontId="6" fillId="0" borderId="0" xfId="13" applyNumberFormat="1" applyFont="1" applyAlignment="1">
      <alignment vertical="center"/>
    </xf>
    <xf numFmtId="187" fontId="6" fillId="0" borderId="0" xfId="13" applyNumberFormat="1" applyFont="1" applyAlignment="1">
      <alignment horizontal="right" vertical="center"/>
    </xf>
    <xf numFmtId="166" fontId="9" fillId="0" borderId="0" xfId="13" applyNumberFormat="1" applyFont="1"/>
    <xf numFmtId="187" fontId="7" fillId="0" borderId="0" xfId="13" applyNumberFormat="1" applyFont="1"/>
    <xf numFmtId="187" fontId="7" fillId="0" borderId="0" xfId="13" applyNumberFormat="1" applyFont="1" applyAlignment="1">
      <alignment horizontal="right" vertical="center"/>
    </xf>
    <xf numFmtId="0" fontId="6" fillId="5" borderId="0" xfId="13" applyFont="1" applyFill="1" applyAlignment="1">
      <alignment horizontal="left" vertical="center"/>
    </xf>
    <xf numFmtId="187" fontId="3" fillId="0" borderId="0" xfId="13" applyNumberFormat="1" applyFont="1" applyAlignment="1">
      <alignment vertical="center"/>
    </xf>
    <xf numFmtId="0" fontId="9" fillId="0" borderId="0" xfId="13" applyFont="1" applyAlignment="1">
      <alignment vertical="center"/>
    </xf>
    <xf numFmtId="187" fontId="6" fillId="0" borderId="0" xfId="13" applyNumberFormat="1" applyFont="1"/>
    <xf numFmtId="0" fontId="3" fillId="5" borderId="0" xfId="13" applyFont="1" applyFill="1" applyAlignment="1">
      <alignment vertical="center"/>
    </xf>
    <xf numFmtId="187" fontId="9" fillId="0" borderId="0" xfId="13" applyNumberFormat="1" applyFont="1"/>
    <xf numFmtId="187" fontId="9" fillId="0" borderId="0" xfId="13" applyNumberFormat="1" applyFont="1" applyAlignment="1">
      <alignment vertical="center"/>
    </xf>
    <xf numFmtId="0" fontId="7" fillId="5" borderId="0" xfId="13" applyFont="1" applyFill="1" applyAlignment="1">
      <alignment vertical="center"/>
    </xf>
    <xf numFmtId="0" fontId="6" fillId="0" borderId="0" xfId="13" quotePrefix="1" applyFont="1" applyAlignment="1">
      <alignment horizontal="right"/>
    </xf>
    <xf numFmtId="0" fontId="6" fillId="0" borderId="0" xfId="13" applyFont="1" applyAlignment="1">
      <alignment horizontal="centerContinuous"/>
    </xf>
    <xf numFmtId="3" fontId="9" fillId="0" borderId="0" xfId="13" applyNumberFormat="1" applyFont="1"/>
    <xf numFmtId="0" fontId="7" fillId="0" borderId="0" xfId="13" applyFont="1" applyAlignment="1">
      <alignment horizontal="left" vertical="center"/>
    </xf>
    <xf numFmtId="193" fontId="3" fillId="0" borderId="0" xfId="13" applyNumberFormat="1" applyFont="1"/>
    <xf numFmtId="166" fontId="6" fillId="0" borderId="0" xfId="13" applyNumberFormat="1" applyFont="1"/>
    <xf numFmtId="166" fontId="7" fillId="0" borderId="0" xfId="13" applyNumberFormat="1" applyFont="1"/>
    <xf numFmtId="0" fontId="7" fillId="0" borderId="0" xfId="13" applyFont="1" applyAlignment="1">
      <alignment vertical="center"/>
    </xf>
    <xf numFmtId="0" fontId="7" fillId="0" borderId="0" xfId="13" applyFont="1" applyAlignment="1">
      <alignment horizontal="centerContinuous"/>
    </xf>
    <xf numFmtId="1" fontId="9" fillId="0" borderId="0" xfId="13" applyNumberFormat="1" applyFont="1" applyFill="1" applyAlignment="1">
      <alignment horizontal="right"/>
    </xf>
    <xf numFmtId="0" fontId="76" fillId="0" borderId="0" xfId="13" applyFont="1" applyBorder="1"/>
    <xf numFmtId="0" fontId="9" fillId="0" borderId="0" xfId="13" applyFont="1" applyAlignment="1">
      <alignment horizontal="right"/>
    </xf>
    <xf numFmtId="0" fontId="3" fillId="0" borderId="0" xfId="13" applyFont="1" applyBorder="1" applyAlignment="1" applyProtection="1">
      <alignment horizontal="left"/>
    </xf>
    <xf numFmtId="0" fontId="3" fillId="0" borderId="0" xfId="13" applyFont="1" applyBorder="1" applyAlignment="1" applyProtection="1">
      <alignment horizontal="justify"/>
    </xf>
    <xf numFmtId="1" fontId="6" fillId="0" borderId="0" xfId="13" applyNumberFormat="1" applyFont="1"/>
    <xf numFmtId="1" fontId="3" fillId="0" borderId="0" xfId="13" applyNumberFormat="1" applyFont="1" applyAlignment="1">
      <alignment horizontal="right"/>
    </xf>
    <xf numFmtId="1" fontId="9" fillId="0" borderId="0" xfId="13" applyNumberFormat="1" applyFont="1" applyAlignment="1"/>
    <xf numFmtId="1" fontId="2" fillId="0" borderId="0" xfId="13" applyNumberFormat="1" applyFont="1" applyAlignment="1">
      <alignment horizontal="right"/>
    </xf>
    <xf numFmtId="1" fontId="31" fillId="0" borderId="0" xfId="13" applyNumberFormat="1" applyFont="1" applyAlignment="1">
      <alignment horizontal="right"/>
    </xf>
    <xf numFmtId="1" fontId="60" fillId="0" borderId="0" xfId="13" applyNumberFormat="1" applyFont="1" applyAlignment="1">
      <alignment horizontal="right"/>
    </xf>
    <xf numFmtId="1" fontId="3" fillId="0" borderId="0" xfId="13" applyNumberFormat="1" applyFont="1" applyAlignment="1"/>
    <xf numFmtId="187" fontId="3" fillId="0" borderId="0" xfId="13" applyNumberFormat="1" applyFont="1"/>
    <xf numFmtId="0" fontId="9" fillId="0" borderId="0" xfId="13" applyFont="1" applyBorder="1" applyAlignment="1" applyProtection="1">
      <alignment horizontal="left"/>
    </xf>
    <xf numFmtId="0" fontId="9" fillId="0" borderId="0" xfId="13" applyFont="1" applyBorder="1" applyAlignment="1" applyProtection="1">
      <alignment horizontal="justify" vertical="center"/>
    </xf>
    <xf numFmtId="0" fontId="9" fillId="0" borderId="0" xfId="13" applyFont="1" applyBorder="1" applyAlignment="1" applyProtection="1">
      <alignment horizontal="justify"/>
    </xf>
    <xf numFmtId="37" fontId="7" fillId="3" borderId="0" xfId="13" applyNumberFormat="1" applyFont="1" applyFill="1" applyBorder="1" applyAlignment="1">
      <alignment vertical="center"/>
    </xf>
    <xf numFmtId="0" fontId="3" fillId="0" borderId="0" xfId="13" applyFont="1" applyBorder="1" applyAlignment="1" applyProtection="1">
      <alignment horizontal="left" wrapText="1"/>
    </xf>
    <xf numFmtId="0" fontId="46" fillId="0" borderId="0" xfId="13" applyFont="1"/>
    <xf numFmtId="0" fontId="45" fillId="0" borderId="0" xfId="13" applyFont="1" applyAlignment="1"/>
    <xf numFmtId="187" fontId="7" fillId="5" borderId="0" xfId="13" applyNumberFormat="1" applyFont="1" applyFill="1"/>
    <xf numFmtId="187" fontId="22" fillId="0" borderId="0" xfId="13" applyNumberFormat="1" applyFont="1"/>
    <xf numFmtId="187" fontId="6" fillId="0" borderId="0" xfId="13" applyNumberFormat="1" applyFont="1" applyAlignment="1">
      <alignment horizontal="right"/>
    </xf>
    <xf numFmtId="187" fontId="31" fillId="0" borderId="0" xfId="13" applyNumberFormat="1" applyFont="1" applyAlignment="1">
      <alignment horizontal="right"/>
    </xf>
    <xf numFmtId="187" fontId="79" fillId="0" borderId="0" xfId="13" applyNumberFormat="1" applyFont="1" applyAlignment="1">
      <alignment horizontal="right" vertical="center"/>
    </xf>
    <xf numFmtId="1" fontId="9" fillId="0" borderId="0" xfId="13" applyNumberFormat="1" applyFont="1" applyAlignment="1">
      <alignment horizontal="right"/>
    </xf>
    <xf numFmtId="164" fontId="9" fillId="0" borderId="0" xfId="13" applyNumberFormat="1" applyFont="1" applyAlignment="1">
      <alignment vertical="center"/>
    </xf>
    <xf numFmtId="187" fontId="7" fillId="0" borderId="0" xfId="13" applyNumberFormat="1" applyFont="1" applyAlignment="1"/>
    <xf numFmtId="1" fontId="3" fillId="0" borderId="0" xfId="13" applyNumberFormat="1" applyFont="1" applyAlignment="1">
      <alignment vertical="center"/>
    </xf>
    <xf numFmtId="0" fontId="80" fillId="0" borderId="0" xfId="13" applyFont="1" applyAlignment="1">
      <alignment horizontal="right"/>
    </xf>
    <xf numFmtId="0" fontId="39" fillId="0" borderId="0" xfId="13" applyFont="1"/>
    <xf numFmtId="0" fontId="73" fillId="0" borderId="0" xfId="13" applyFont="1" applyAlignment="1">
      <alignment vertical="center"/>
    </xf>
    <xf numFmtId="187" fontId="60" fillId="0" borderId="0" xfId="13" applyNumberFormat="1" applyFont="1" applyAlignment="1">
      <alignment horizontal="right"/>
    </xf>
    <xf numFmtId="0" fontId="46" fillId="0" borderId="0" xfId="13" applyFont="1" applyBorder="1"/>
    <xf numFmtId="0" fontId="3" fillId="0" borderId="0" xfId="13" applyFont="1" applyAlignment="1">
      <alignment horizontal="right" vertical="center"/>
    </xf>
    <xf numFmtId="166" fontId="3" fillId="0" borderId="0" xfId="13" applyNumberFormat="1" applyFont="1" applyAlignment="1">
      <alignment horizontal="right"/>
    </xf>
    <xf numFmtId="1" fontId="9" fillId="0" borderId="0" xfId="13" applyNumberFormat="1" applyFont="1"/>
    <xf numFmtId="187" fontId="81" fillId="0" borderId="0" xfId="13" applyNumberFormat="1" applyFont="1" applyAlignment="1">
      <alignment horizontal="right"/>
    </xf>
    <xf numFmtId="1" fontId="9" fillId="0" borderId="0" xfId="13" applyNumberFormat="1" applyFont="1" applyAlignment="1">
      <alignment vertical="center"/>
    </xf>
    <xf numFmtId="187" fontId="31" fillId="0" borderId="0" xfId="13" applyNumberFormat="1" applyFont="1" applyFill="1" applyAlignment="1">
      <alignment horizontal="right"/>
    </xf>
    <xf numFmtId="187" fontId="79" fillId="0" borderId="0" xfId="13" applyNumberFormat="1" applyFont="1" applyAlignment="1">
      <alignment horizontal="right"/>
    </xf>
    <xf numFmtId="187" fontId="79" fillId="5" borderId="0" xfId="13" applyNumberFormat="1" applyFont="1" applyFill="1" applyAlignment="1">
      <alignment horizontal="right"/>
    </xf>
    <xf numFmtId="187" fontId="31" fillId="5" borderId="0" xfId="13" applyNumberFormat="1" applyFont="1" applyFill="1" applyAlignment="1">
      <alignment horizontal="right"/>
    </xf>
    <xf numFmtId="187" fontId="79" fillId="5" borderId="0" xfId="13" applyNumberFormat="1" applyFont="1" applyFill="1" applyAlignment="1">
      <alignment horizontal="right" vertical="center"/>
    </xf>
    <xf numFmtId="0" fontId="0" fillId="5" borderId="0" xfId="0" applyFill="1"/>
    <xf numFmtId="0" fontId="17" fillId="5" borderId="0" xfId="3" applyFill="1" applyAlignment="1" applyProtection="1"/>
    <xf numFmtId="37" fontId="17" fillId="5" borderId="0" xfId="3" applyNumberFormat="1" applyFont="1" applyFill="1" applyAlignment="1" applyProtection="1"/>
    <xf numFmtId="0" fontId="17" fillId="5" borderId="0" xfId="3" applyFont="1" applyFill="1" applyAlignment="1" applyProtection="1"/>
    <xf numFmtId="37" fontId="17" fillId="5" borderId="0" xfId="11" applyNumberFormat="1" applyFont="1" applyFill="1" applyAlignment="1" applyProtection="1"/>
    <xf numFmtId="0" fontId="17" fillId="5" borderId="0" xfId="11" applyFont="1" applyFill="1" applyAlignment="1" applyProtection="1"/>
    <xf numFmtId="0" fontId="82" fillId="5" borderId="0" xfId="0" applyFont="1" applyFill="1"/>
    <xf numFmtId="37" fontId="42" fillId="4" borderId="202" xfId="4" applyFont="1" applyFill="1" applyBorder="1" applyAlignment="1">
      <alignment horizontal="center" vertical="center"/>
    </xf>
    <xf numFmtId="37" fontId="42" fillId="4" borderId="202" xfId="4" applyFont="1" applyFill="1" applyBorder="1" applyAlignment="1">
      <alignment horizontal="center" vertical="center" wrapText="1"/>
    </xf>
    <xf numFmtId="37" fontId="7" fillId="14" borderId="0" xfId="4" applyFont="1" applyFill="1" applyAlignment="1" applyProtection="1">
      <alignment horizontal="left"/>
    </xf>
    <xf numFmtId="168" fontId="7" fillId="14" borderId="0" xfId="4" applyNumberFormat="1" applyFont="1" applyFill="1" applyAlignment="1" applyProtection="1">
      <alignment horizontal="right" vertical="center"/>
    </xf>
    <xf numFmtId="171" fontId="7" fillId="14" borderId="0" xfId="4" applyNumberFormat="1" applyFont="1" applyFill="1" applyAlignment="1" applyProtection="1">
      <alignment horizontal="right" vertical="center"/>
    </xf>
    <xf numFmtId="167" fontId="9" fillId="17" borderId="0" xfId="4" applyNumberFormat="1" applyFont="1" applyFill="1" applyAlignment="1">
      <alignment vertical="center"/>
    </xf>
    <xf numFmtId="37" fontId="6" fillId="5" borderId="0" xfId="4" applyFont="1" applyFill="1"/>
    <xf numFmtId="168" fontId="6" fillId="5" borderId="0" xfId="4" applyNumberFormat="1" applyFont="1" applyFill="1" applyAlignment="1">
      <alignment horizontal="right" vertical="center"/>
    </xf>
    <xf numFmtId="171" fontId="6" fillId="5" borderId="0" xfId="4" applyNumberFormat="1" applyFont="1" applyFill="1" applyAlignment="1">
      <alignment horizontal="right" vertical="center"/>
    </xf>
    <xf numFmtId="168" fontId="6" fillId="5" borderId="0" xfId="4" applyNumberFormat="1" applyFont="1" applyFill="1" applyBorder="1"/>
    <xf numFmtId="37" fontId="7" fillId="5" borderId="0" xfId="4" applyFont="1" applyFill="1" applyAlignment="1" applyProtection="1">
      <alignment horizontal="left"/>
    </xf>
    <xf numFmtId="168" fontId="7" fillId="5" borderId="0" xfId="4" applyNumberFormat="1" applyFont="1" applyFill="1" applyAlignment="1" applyProtection="1">
      <alignment horizontal="right" vertical="center"/>
    </xf>
    <xf numFmtId="171" fontId="7" fillId="5" borderId="0" xfId="4" applyNumberFormat="1" applyFont="1" applyFill="1" applyAlignment="1" applyProtection="1">
      <alignment horizontal="right" vertical="center"/>
    </xf>
    <xf numFmtId="171" fontId="9" fillId="5" borderId="0" xfId="4" applyNumberFormat="1" applyFont="1" applyFill="1" applyAlignment="1" applyProtection="1">
      <alignment horizontal="right" vertical="center"/>
    </xf>
    <xf numFmtId="37" fontId="6" fillId="5" borderId="0" xfId="4" applyFont="1" applyFill="1" applyAlignment="1" applyProtection="1">
      <alignment horizontal="left"/>
    </xf>
    <xf numFmtId="168" fontId="6" fillId="5" borderId="0" xfId="4" applyNumberFormat="1" applyFont="1" applyFill="1" applyAlignment="1" applyProtection="1">
      <alignment horizontal="right" vertical="center"/>
    </xf>
    <xf numFmtId="171" fontId="6" fillId="5" borderId="0" xfId="4" applyNumberFormat="1" applyFont="1" applyFill="1" applyAlignment="1" applyProtection="1">
      <alignment horizontal="right" vertical="center"/>
    </xf>
    <xf numFmtId="167" fontId="3" fillId="17" borderId="0" xfId="4" applyNumberFormat="1" applyFont="1" applyFill="1" applyAlignment="1">
      <alignment vertical="center"/>
    </xf>
    <xf numFmtId="167" fontId="3" fillId="17" borderId="0" xfId="4" applyNumberFormat="1" applyFont="1" applyFill="1" applyAlignment="1">
      <alignment horizontal="right" vertical="center"/>
    </xf>
    <xf numFmtId="168" fontId="6" fillId="5" borderId="0" xfId="4" applyNumberFormat="1" applyFont="1" applyFill="1" applyBorder="1" applyAlignment="1">
      <alignment horizontal="right"/>
    </xf>
    <xf numFmtId="165" fontId="9" fillId="17" borderId="0" xfId="4" applyNumberFormat="1" applyFont="1" applyFill="1" applyAlignment="1">
      <alignment horizontal="right" vertical="center"/>
    </xf>
    <xf numFmtId="168" fontId="7" fillId="5" borderId="0" xfId="4" applyNumberFormat="1" applyFont="1" applyFill="1"/>
    <xf numFmtId="37" fontId="6" fillId="3" borderId="203" xfId="4" applyFont="1" applyFill="1" applyBorder="1"/>
    <xf numFmtId="37" fontId="7" fillId="5" borderId="0" xfId="4" applyFont="1" applyFill="1" applyBorder="1"/>
    <xf numFmtId="37" fontId="6" fillId="5" borderId="0" xfId="4" applyFont="1" applyFill="1" applyBorder="1"/>
    <xf numFmtId="172" fontId="7" fillId="5" borderId="0" xfId="4" applyNumberFormat="1" applyFont="1" applyFill="1" applyBorder="1" applyAlignment="1">
      <alignment vertical="center"/>
    </xf>
    <xf numFmtId="171" fontId="7" fillId="5" borderId="0" xfId="4" applyNumberFormat="1" applyFont="1" applyFill="1" applyBorder="1" applyAlignment="1">
      <alignment vertical="center"/>
    </xf>
    <xf numFmtId="172" fontId="22" fillId="5" borderId="0" xfId="4" applyNumberFormat="1" applyFont="1" applyFill="1"/>
    <xf numFmtId="165" fontId="22" fillId="5" borderId="0" xfId="4" applyNumberFormat="1" applyFont="1" applyFill="1"/>
    <xf numFmtId="37" fontId="22" fillId="5" borderId="0" xfId="4" applyFont="1" applyFill="1"/>
    <xf numFmtId="165" fontId="23" fillId="17" borderId="0" xfId="4" applyNumberFormat="1" applyFont="1" applyFill="1" applyAlignment="1">
      <alignment vertical="center"/>
    </xf>
    <xf numFmtId="172" fontId="20" fillId="5" borderId="0" xfId="4" applyNumberFormat="1" applyFont="1" applyFill="1"/>
    <xf numFmtId="172" fontId="6" fillId="5" borderId="0" xfId="4" applyNumberFormat="1" applyFont="1" applyFill="1" applyBorder="1" applyAlignment="1">
      <alignment vertical="center"/>
    </xf>
    <xf numFmtId="171" fontId="6" fillId="5" borderId="0" xfId="4" applyNumberFormat="1" applyFont="1" applyFill="1" applyBorder="1" applyAlignment="1">
      <alignment vertical="center"/>
    </xf>
    <xf numFmtId="172" fontId="6" fillId="5" borderId="0" xfId="4" applyNumberFormat="1" applyFont="1" applyFill="1" applyAlignment="1" applyProtection="1">
      <alignment horizontal="left"/>
    </xf>
    <xf numFmtId="172" fontId="3" fillId="5" borderId="0" xfId="4" applyNumberFormat="1" applyFont="1" applyFill="1" applyAlignment="1">
      <alignment horizontal="right"/>
    </xf>
    <xf numFmtId="37" fontId="7" fillId="5" borderId="0" xfId="4" applyFont="1" applyFill="1"/>
    <xf numFmtId="37" fontId="1" fillId="5" borderId="0" xfId="4" applyFont="1" applyFill="1" applyAlignment="1">
      <alignment vertical="center"/>
    </xf>
    <xf numFmtId="171" fontId="3" fillId="5" borderId="0" xfId="4" applyNumberFormat="1" applyFont="1" applyFill="1"/>
    <xf numFmtId="37" fontId="9" fillId="5" borderId="0" xfId="4" applyFont="1" applyFill="1" applyAlignment="1">
      <alignment vertical="center"/>
    </xf>
    <xf numFmtId="0" fontId="3" fillId="5" borderId="0" xfId="4" applyNumberFormat="1" applyFont="1" applyFill="1" applyAlignment="1">
      <alignment horizontal="left" vertical="center"/>
    </xf>
    <xf numFmtId="37" fontId="7" fillId="5" borderId="168" xfId="4" applyFont="1" applyFill="1" applyBorder="1"/>
    <xf numFmtId="37" fontId="6" fillId="5" borderId="168" xfId="4" applyFont="1" applyFill="1" applyBorder="1"/>
    <xf numFmtId="37" fontId="6" fillId="5" borderId="203" xfId="4" applyFont="1" applyFill="1" applyBorder="1"/>
    <xf numFmtId="37" fontId="19" fillId="5" borderId="0" xfId="4" applyFont="1" applyFill="1" applyAlignment="1" applyProtection="1">
      <alignment horizontal="left"/>
    </xf>
    <xf numFmtId="37" fontId="3" fillId="5" borderId="0" xfId="4" applyFont="1" applyFill="1" applyAlignment="1"/>
    <xf numFmtId="37" fontId="3" fillId="5" borderId="0" xfId="4" applyFont="1" applyFill="1" applyAlignment="1">
      <alignment wrapText="1"/>
    </xf>
    <xf numFmtId="1" fontId="6" fillId="5" borderId="0" xfId="4" applyNumberFormat="1" applyFont="1" applyFill="1" applyBorder="1" applyAlignment="1">
      <alignment horizontal="left"/>
    </xf>
    <xf numFmtId="37" fontId="3" fillId="5" borderId="0" xfId="4" applyFont="1" applyFill="1" applyAlignment="1">
      <alignment horizontal="right"/>
    </xf>
    <xf numFmtId="37" fontId="3" fillId="5" borderId="0" xfId="4" applyFont="1" applyFill="1" applyBorder="1" applyAlignment="1">
      <alignment horizontal="center" vertical="center" wrapText="1"/>
    </xf>
    <xf numFmtId="37" fontId="21" fillId="5" borderId="0" xfId="4" applyFont="1" applyFill="1" applyBorder="1" applyAlignment="1">
      <alignment horizontal="center" vertical="center"/>
    </xf>
    <xf numFmtId="169" fontId="9" fillId="5" borderId="0" xfId="4" applyNumberFormat="1" applyFont="1" applyFill="1"/>
    <xf numFmtId="2" fontId="9" fillId="5" borderId="0" xfId="4" applyNumberFormat="1" applyFont="1" applyFill="1" applyAlignment="1">
      <alignment horizontal="right"/>
    </xf>
    <xf numFmtId="170" fontId="9" fillId="5" borderId="0" xfId="5" applyNumberFormat="1" applyFont="1" applyFill="1"/>
    <xf numFmtId="169" fontId="3" fillId="5" borderId="0" xfId="4" applyNumberFormat="1" applyFont="1" applyFill="1" applyAlignment="1"/>
    <xf numFmtId="2" fontId="9" fillId="5" borderId="0" xfId="4" applyNumberFormat="1" applyFont="1" applyFill="1"/>
    <xf numFmtId="37" fontId="9" fillId="5" borderId="0" xfId="4" applyFont="1" applyFill="1" applyAlignment="1"/>
    <xf numFmtId="2" fontId="3" fillId="5" borderId="0" xfId="4" applyNumberFormat="1" applyFont="1" applyFill="1" applyAlignment="1">
      <alignment horizontal="right"/>
    </xf>
    <xf numFmtId="169" fontId="3" fillId="5" borderId="0" xfId="4" applyNumberFormat="1" applyFont="1" applyFill="1" applyAlignment="1">
      <alignment horizontal="right" vertical="center"/>
    </xf>
    <xf numFmtId="2" fontId="3" fillId="5" borderId="0" xfId="4" applyNumberFormat="1" applyFont="1" applyFill="1"/>
    <xf numFmtId="2" fontId="6" fillId="5" borderId="0" xfId="4" applyNumberFormat="1" applyFont="1" applyFill="1" applyBorder="1"/>
    <xf numFmtId="37" fontId="3" fillId="5" borderId="0" xfId="4" applyFont="1" applyFill="1" applyAlignment="1">
      <alignment vertical="top"/>
    </xf>
    <xf numFmtId="37" fontId="9" fillId="5" borderId="0" xfId="4" applyFont="1" applyFill="1" applyBorder="1"/>
    <xf numFmtId="37" fontId="9" fillId="5" borderId="204" xfId="4" applyFont="1" applyFill="1" applyBorder="1"/>
    <xf numFmtId="37" fontId="9" fillId="5" borderId="168" xfId="4" applyFont="1" applyFill="1" applyBorder="1"/>
    <xf numFmtId="37" fontId="3" fillId="5" borderId="168" xfId="4" applyFont="1" applyFill="1" applyBorder="1"/>
    <xf numFmtId="37" fontId="3" fillId="5" borderId="204" xfId="4" applyFont="1" applyFill="1" applyBorder="1"/>
    <xf numFmtId="2" fontId="3" fillId="5" borderId="168" xfId="4" applyNumberFormat="1" applyFont="1" applyFill="1" applyBorder="1" applyAlignment="1">
      <alignment vertical="center" wrapText="1"/>
    </xf>
    <xf numFmtId="37" fontId="3" fillId="5" borderId="168" xfId="4" applyFont="1" applyFill="1" applyBorder="1" applyAlignment="1">
      <alignment horizontal="left" vertical="center" wrapText="1"/>
    </xf>
    <xf numFmtId="169" fontId="6" fillId="5" borderId="203" xfId="4" applyNumberFormat="1" applyFont="1" applyFill="1" applyBorder="1"/>
    <xf numFmtId="37" fontId="83" fillId="5" borderId="0" xfId="4" applyFont="1" applyFill="1" applyAlignment="1" applyProtection="1">
      <alignment horizontal="left"/>
    </xf>
    <xf numFmtId="0" fontId="83" fillId="3" borderId="0" xfId="8" applyFont="1" applyFill="1" applyAlignment="1"/>
    <xf numFmtId="0" fontId="42" fillId="4" borderId="166" xfId="8" applyFont="1" applyFill="1" applyBorder="1"/>
    <xf numFmtId="0" fontId="42" fillId="4" borderId="166" xfId="8" applyFont="1" applyFill="1" applyBorder="1" applyAlignment="1">
      <alignment horizontal="center" vertical="center"/>
    </xf>
    <xf numFmtId="0" fontId="42" fillId="4" borderId="202" xfId="8" applyFont="1" applyFill="1" applyBorder="1" applyAlignment="1">
      <alignment horizontal="center" vertical="center"/>
    </xf>
    <xf numFmtId="0" fontId="42" fillId="4" borderId="202" xfId="8" applyFont="1" applyFill="1" applyBorder="1" applyAlignment="1">
      <alignment horizontal="center" vertical="center" wrapText="1"/>
    </xf>
    <xf numFmtId="0" fontId="42" fillId="4" borderId="0" xfId="8" applyFont="1" applyFill="1" applyBorder="1" applyAlignment="1">
      <alignment horizontal="center" vertical="center"/>
    </xf>
    <xf numFmtId="0" fontId="42" fillId="4" borderId="0" xfId="8" applyFont="1" applyFill="1" applyBorder="1"/>
    <xf numFmtId="0" fontId="42" fillId="4" borderId="207" xfId="8" applyFont="1" applyFill="1" applyBorder="1" applyAlignment="1">
      <alignment horizontal="center" vertical="center"/>
    </xf>
    <xf numFmtId="0" fontId="42" fillId="4" borderId="205" xfId="8" applyFont="1" applyFill="1" applyBorder="1" applyAlignment="1">
      <alignment horizontal="center" vertical="center"/>
    </xf>
    <xf numFmtId="0" fontId="42" fillId="4" borderId="192" xfId="8" applyFont="1" applyFill="1" applyBorder="1" applyAlignment="1">
      <alignment horizontal="center" vertical="center"/>
    </xf>
    <xf numFmtId="0" fontId="42" fillId="4" borderId="207" xfId="8" applyFont="1" applyFill="1" applyBorder="1" applyAlignment="1">
      <alignment horizontal="center" vertical="center"/>
    </xf>
    <xf numFmtId="0" fontId="6" fillId="3" borderId="0" xfId="8" applyFont="1" applyFill="1" applyBorder="1" applyAlignment="1">
      <alignment vertical="center"/>
    </xf>
    <xf numFmtId="3" fontId="3" fillId="3" borderId="0" xfId="8" applyNumberFormat="1" applyFont="1" applyFill="1" applyBorder="1"/>
    <xf numFmtId="0" fontId="6" fillId="3" borderId="203" xfId="8" applyFont="1" applyFill="1" applyBorder="1" applyAlignment="1">
      <alignment vertical="center"/>
    </xf>
    <xf numFmtId="0" fontId="6" fillId="3" borderId="203" xfId="8" applyFont="1" applyFill="1" applyBorder="1"/>
    <xf numFmtId="0" fontId="42" fillId="4" borderId="194" xfId="8" applyFont="1" applyFill="1" applyBorder="1" applyAlignment="1">
      <alignment horizontal="center" vertical="center"/>
    </xf>
    <xf numFmtId="0" fontId="42" fillId="4" borderId="195" xfId="8" applyFont="1" applyFill="1" applyBorder="1" applyAlignment="1">
      <alignment horizontal="center" vertical="center"/>
    </xf>
    <xf numFmtId="0" fontId="42" fillId="4" borderId="167" xfId="8" applyFont="1" applyFill="1" applyBorder="1"/>
    <xf numFmtId="0" fontId="42" fillId="4" borderId="208" xfId="8" applyFont="1" applyFill="1" applyBorder="1"/>
    <xf numFmtId="0" fontId="42" fillId="4" borderId="193" xfId="8" applyFont="1" applyFill="1" applyBorder="1" applyAlignment="1">
      <alignment horizontal="center" vertical="center"/>
    </xf>
    <xf numFmtId="0" fontId="42" fillId="4" borderId="206" xfId="8" applyFont="1" applyFill="1" applyBorder="1" applyAlignment="1">
      <alignment horizontal="center" vertical="center"/>
    </xf>
    <xf numFmtId="0" fontId="7" fillId="3" borderId="203" xfId="8" applyFont="1" applyFill="1" applyBorder="1"/>
    <xf numFmtId="0" fontId="42" fillId="4" borderId="194" xfId="8" applyFont="1" applyFill="1" applyBorder="1" applyAlignment="1">
      <alignment horizontal="center" vertical="center"/>
    </xf>
    <xf numFmtId="0" fontId="42" fillId="4" borderId="205" xfId="8" applyFont="1" applyFill="1" applyBorder="1" applyAlignment="1">
      <alignment horizontal="center" vertical="center"/>
    </xf>
    <xf numFmtId="0" fontId="42" fillId="4" borderId="205" xfId="8" applyFont="1" applyFill="1" applyBorder="1"/>
    <xf numFmtId="177" fontId="6" fillId="3" borderId="203" xfId="8" applyNumberFormat="1" applyFont="1" applyFill="1" applyBorder="1"/>
    <xf numFmtId="0" fontId="42" fillId="16" borderId="0" xfId="8" applyFont="1" applyFill="1" applyAlignment="1">
      <alignment horizontal="center" vertical="center" wrapText="1"/>
    </xf>
    <xf numFmtId="0" fontId="42" fillId="4" borderId="211" xfId="8" applyFont="1" applyFill="1" applyBorder="1" applyAlignment="1">
      <alignment horizontal="center" vertical="center"/>
    </xf>
    <xf numFmtId="0" fontId="42" fillId="4" borderId="212" xfId="8" applyFont="1" applyFill="1" applyBorder="1" applyAlignment="1">
      <alignment horizontal="center" vertical="center"/>
    </xf>
    <xf numFmtId="0" fontId="42" fillId="4" borderId="213" xfId="8" applyFont="1" applyFill="1" applyBorder="1"/>
    <xf numFmtId="0" fontId="42" fillId="4" borderId="214" xfId="8" applyFont="1" applyFill="1" applyBorder="1"/>
    <xf numFmtId="0" fontId="42" fillId="4" borderId="215" xfId="8" applyFont="1" applyFill="1" applyBorder="1" applyAlignment="1">
      <alignment horizontal="center" vertical="center"/>
    </xf>
    <xf numFmtId="0" fontId="42" fillId="4" borderId="216" xfId="8" applyFont="1" applyFill="1" applyBorder="1" applyAlignment="1">
      <alignment horizontal="center" vertical="center"/>
    </xf>
    <xf numFmtId="164" fontId="6" fillId="3" borderId="203" xfId="8" applyNumberFormat="1" applyFont="1" applyFill="1" applyBorder="1"/>
    <xf numFmtId="164" fontId="6" fillId="3" borderId="203" xfId="8" applyNumberFormat="1" applyFont="1" applyFill="1" applyBorder="1" applyAlignment="1">
      <alignment horizontal="right"/>
    </xf>
    <xf numFmtId="177" fontId="6" fillId="3" borderId="203" xfId="8" applyNumberFormat="1" applyFont="1" applyFill="1" applyBorder="1" applyAlignment="1">
      <alignment horizontal="right"/>
    </xf>
    <xf numFmtId="0" fontId="6" fillId="3" borderId="203" xfId="8" applyFont="1" applyFill="1" applyBorder="1" applyAlignment="1">
      <alignment horizontal="right"/>
    </xf>
    <xf numFmtId="0" fontId="42" fillId="16" borderId="0" xfId="8" applyFont="1" applyFill="1" applyAlignment="1">
      <alignment horizontal="center" vertical="center" wrapText="1"/>
    </xf>
    <xf numFmtId="0" fontId="2" fillId="5" borderId="0" xfId="13" applyFill="1" applyAlignment="1">
      <alignment vertical="center" wrapText="1"/>
    </xf>
    <xf numFmtId="0" fontId="6" fillId="5" borderId="0" xfId="13" applyFont="1" applyFill="1" applyAlignment="1">
      <alignment horizontal="left" vertical="center" wrapText="1"/>
    </xf>
    <xf numFmtId="0" fontId="7" fillId="5" borderId="0" xfId="13" applyFont="1" applyFill="1" applyBorder="1" applyAlignment="1">
      <alignment horizontal="right"/>
    </xf>
    <xf numFmtId="1" fontId="7" fillId="5" borderId="0" xfId="13" applyNumberFormat="1" applyFont="1" applyFill="1" applyBorder="1" applyAlignment="1">
      <alignment horizontal="right"/>
    </xf>
    <xf numFmtId="3" fontId="1" fillId="5" borderId="0" xfId="8" quotePrefix="1" applyNumberFormat="1" applyFont="1" applyFill="1" applyBorder="1" applyAlignment="1">
      <alignment horizontal="center" vertical="center"/>
    </xf>
    <xf numFmtId="3" fontId="1" fillId="5" borderId="0" xfId="8" applyNumberFormat="1" applyFont="1" applyFill="1" applyBorder="1" applyAlignment="1">
      <alignment horizontal="center" vertical="center" wrapText="1"/>
    </xf>
    <xf numFmtId="178" fontId="7" fillId="3" borderId="203" xfId="8" applyNumberFormat="1" applyFont="1" applyFill="1" applyBorder="1"/>
    <xf numFmtId="178" fontId="6" fillId="3" borderId="203" xfId="8" applyNumberFormat="1" applyFont="1" applyFill="1" applyBorder="1"/>
    <xf numFmtId="0" fontId="6" fillId="0" borderId="203" xfId="8" applyFont="1" applyBorder="1"/>
    <xf numFmtId="175" fontId="6" fillId="0" borderId="203" xfId="8" applyNumberFormat="1" applyFont="1" applyBorder="1"/>
    <xf numFmtId="179" fontId="6" fillId="0" borderId="203" xfId="8" applyNumberFormat="1" applyFont="1" applyBorder="1"/>
    <xf numFmtId="166" fontId="6" fillId="0" borderId="203" xfId="8" applyNumberFormat="1" applyFont="1" applyBorder="1"/>
    <xf numFmtId="0" fontId="3" fillId="0" borderId="203" xfId="8" applyFont="1" applyBorder="1"/>
    <xf numFmtId="166" fontId="7" fillId="5" borderId="0" xfId="8" applyNumberFormat="1" applyFont="1" applyFill="1"/>
    <xf numFmtId="166" fontId="6" fillId="5" borderId="0" xfId="8" applyNumberFormat="1" applyFont="1" applyFill="1"/>
    <xf numFmtId="166" fontId="6" fillId="5" borderId="0" xfId="1" applyNumberFormat="1" applyFont="1" applyFill="1"/>
    <xf numFmtId="166" fontId="6" fillId="5" borderId="0" xfId="1" applyNumberFormat="1" applyFont="1" applyFill="1" applyAlignment="1">
      <alignment horizontal="right"/>
    </xf>
    <xf numFmtId="166" fontId="6" fillId="5" borderId="0" xfId="8" applyNumberFormat="1" applyFont="1" applyFill="1" applyAlignment="1">
      <alignment horizontal="right"/>
    </xf>
    <xf numFmtId="166" fontId="3" fillId="5" borderId="0" xfId="1" applyNumberFormat="1" applyFont="1" applyFill="1" applyAlignment="1" applyProtection="1">
      <alignment horizontal="right"/>
    </xf>
    <xf numFmtId="166" fontId="3" fillId="5" borderId="0" xfId="1" applyNumberFormat="1" applyFont="1" applyFill="1"/>
    <xf numFmtId="0" fontId="7" fillId="0" borderId="203" xfId="8" applyFont="1" applyBorder="1"/>
    <xf numFmtId="164" fontId="7" fillId="0" borderId="203" xfId="8" applyNumberFormat="1" applyFont="1" applyBorder="1" applyAlignment="1">
      <alignment horizontal="right"/>
    </xf>
    <xf numFmtId="164" fontId="6" fillId="0" borderId="203" xfId="8" applyNumberFormat="1" applyFont="1" applyBorder="1"/>
    <xf numFmtId="177" fontId="7" fillId="5" borderId="0" xfId="4" applyNumberFormat="1" applyFont="1" applyFill="1" applyAlignment="1"/>
    <xf numFmtId="37" fontId="6" fillId="5" borderId="0" xfId="4" applyFont="1" applyFill="1" applyAlignment="1"/>
    <xf numFmtId="3" fontId="6" fillId="5" borderId="0" xfId="4" applyNumberFormat="1" applyFont="1" applyFill="1" applyAlignment="1"/>
    <xf numFmtId="164" fontId="6" fillId="5" borderId="0" xfId="4" applyNumberFormat="1" applyFont="1" applyFill="1" applyAlignment="1"/>
    <xf numFmtId="37" fontId="6" fillId="5" borderId="203" xfId="4" applyFont="1" applyFill="1" applyBorder="1" applyAlignment="1"/>
    <xf numFmtId="3" fontId="6" fillId="5" borderId="203" xfId="4" applyNumberFormat="1" applyFont="1" applyFill="1" applyBorder="1"/>
    <xf numFmtId="37" fontId="6" fillId="5" borderId="0" xfId="4" applyFont="1" applyFill="1" applyAlignment="1">
      <alignment horizontal="right"/>
    </xf>
    <xf numFmtId="3" fontId="6" fillId="5" borderId="0" xfId="4" applyNumberFormat="1" applyFont="1" applyFill="1" applyAlignment="1">
      <alignment horizontal="right"/>
    </xf>
    <xf numFmtId="164" fontId="6" fillId="5" borderId="0" xfId="4" applyNumberFormat="1" applyFont="1" applyFill="1" applyAlignment="1">
      <alignment horizontal="right"/>
    </xf>
    <xf numFmtId="166" fontId="3" fillId="5" borderId="0" xfId="1" applyNumberFormat="1" applyFont="1" applyFill="1" applyAlignment="1">
      <alignment horizontal="right" vertical="center"/>
    </xf>
    <xf numFmtId="3" fontId="3" fillId="5" borderId="0" xfId="1" applyNumberFormat="1" applyFont="1" applyFill="1" applyAlignment="1">
      <alignment horizontal="right" vertical="center"/>
    </xf>
    <xf numFmtId="164" fontId="3" fillId="5" borderId="0" xfId="1" applyNumberFormat="1" applyFont="1" applyFill="1" applyAlignment="1">
      <alignment horizontal="right" vertical="center"/>
    </xf>
    <xf numFmtId="0" fontId="6" fillId="5" borderId="0" xfId="8" applyFont="1" applyFill="1" applyBorder="1"/>
    <xf numFmtId="0" fontId="42" fillId="4" borderId="202" xfId="8" applyFont="1" applyFill="1" applyBorder="1"/>
    <xf numFmtId="0" fontId="42" fillId="4" borderId="202" xfId="8" applyFont="1" applyFill="1" applyBorder="1" applyAlignment="1">
      <alignment horizontal="centerContinuous" vertical="center"/>
    </xf>
    <xf numFmtId="0" fontId="6" fillId="3" borderId="203" xfId="8" applyFont="1" applyFill="1" applyBorder="1" applyAlignment="1"/>
    <xf numFmtId="0" fontId="6" fillId="5" borderId="203" xfId="8" applyFont="1" applyFill="1" applyBorder="1"/>
    <xf numFmtId="175" fontId="4" fillId="4" borderId="0" xfId="8" applyNumberFormat="1" applyFont="1" applyFill="1" applyBorder="1" applyAlignment="1">
      <alignment horizontal="center" vertical="center"/>
    </xf>
    <xf numFmtId="175" fontId="4" fillId="4" borderId="170" xfId="8" applyNumberFormat="1" applyFont="1" applyFill="1" applyBorder="1" applyAlignment="1">
      <alignment horizontal="center" vertical="center"/>
    </xf>
    <xf numFmtId="175" fontId="4" fillId="4" borderId="172" xfId="8" applyNumberFormat="1" applyFont="1" applyFill="1" applyBorder="1" applyAlignment="1">
      <alignment horizontal="center" vertical="center"/>
    </xf>
    <xf numFmtId="175" fontId="4" fillId="4" borderId="173" xfId="8" applyNumberFormat="1" applyFont="1" applyFill="1" applyBorder="1" applyAlignment="1">
      <alignment horizontal="center" vertical="center"/>
    </xf>
    <xf numFmtId="0" fontId="4" fillId="4" borderId="173" xfId="8" applyFont="1" applyFill="1" applyBorder="1" applyAlignment="1">
      <alignment horizontal="center" vertical="center" wrapText="1"/>
    </xf>
    <xf numFmtId="0" fontId="6" fillId="3" borderId="203" xfId="8" applyFont="1" applyFill="1" applyBorder="1" applyAlignment="1">
      <alignment horizontal="center"/>
    </xf>
    <xf numFmtId="175" fontId="6" fillId="3" borderId="203" xfId="8" applyNumberFormat="1" applyFont="1" applyFill="1" applyBorder="1"/>
    <xf numFmtId="0" fontId="7" fillId="3" borderId="203" xfId="8" applyFont="1" applyFill="1" applyBorder="1" applyAlignment="1">
      <alignment horizontal="center"/>
    </xf>
    <xf numFmtId="0" fontId="83" fillId="3" borderId="0" xfId="8" applyFont="1" applyFill="1" applyAlignment="1">
      <alignment horizontal="left" wrapText="1"/>
    </xf>
    <xf numFmtId="0" fontId="3" fillId="5" borderId="202" xfId="8" applyFont="1" applyFill="1" applyBorder="1" applyAlignment="1"/>
    <xf numFmtId="165" fontId="6" fillId="5" borderId="202" xfId="8" applyNumberFormat="1" applyFont="1" applyFill="1" applyBorder="1" applyAlignment="1">
      <alignment horizontal="right" wrapText="1"/>
    </xf>
    <xf numFmtId="0" fontId="3" fillId="5" borderId="202" xfId="8" applyFont="1" applyFill="1" applyBorder="1"/>
    <xf numFmtId="0" fontId="4" fillId="4" borderId="221" xfId="8" applyFont="1" applyFill="1" applyBorder="1" applyAlignment="1">
      <alignment horizontal="center" vertical="center" wrapText="1"/>
    </xf>
    <xf numFmtId="0" fontId="85" fillId="3" borderId="0" xfId="8" applyFont="1" applyFill="1"/>
    <xf numFmtId="165" fontId="6" fillId="0" borderId="0" xfId="8" applyNumberFormat="1" applyFont="1" applyFill="1" applyBorder="1" applyAlignment="1">
      <alignment horizontal="right" wrapText="1"/>
    </xf>
    <xf numFmtId="1" fontId="6" fillId="3" borderId="175" xfId="8" applyNumberFormat="1" applyFont="1" applyFill="1" applyBorder="1"/>
    <xf numFmtId="164" fontId="6" fillId="3" borderId="203" xfId="8" applyNumberFormat="1" applyFont="1" applyFill="1" applyBorder="1" applyAlignment="1">
      <alignment horizontal="center"/>
    </xf>
    <xf numFmtId="0" fontId="4" fillId="4" borderId="177" xfId="8" applyFont="1" applyFill="1" applyBorder="1" applyAlignment="1">
      <alignment horizontal="center" vertical="center" wrapText="1"/>
    </xf>
    <xf numFmtId="0" fontId="4" fillId="4" borderId="178" xfId="8" applyFont="1" applyFill="1" applyBorder="1" applyAlignment="1">
      <alignment horizontal="center" vertical="center" wrapText="1"/>
    </xf>
    <xf numFmtId="0" fontId="4" fillId="4" borderId="202" xfId="8" applyFont="1" applyFill="1" applyBorder="1" applyAlignment="1">
      <alignment horizontal="center" vertical="center" wrapText="1"/>
    </xf>
    <xf numFmtId="0" fontId="4" fillId="4" borderId="179" xfId="8" applyFont="1" applyFill="1" applyBorder="1" applyAlignment="1">
      <alignment horizontal="center" vertical="center" wrapText="1"/>
    </xf>
    <xf numFmtId="165" fontId="6" fillId="5" borderId="0" xfId="8" applyNumberFormat="1" applyFont="1" applyFill="1" applyBorder="1" applyAlignment="1">
      <alignment horizontal="right" wrapText="1"/>
    </xf>
    <xf numFmtId="164" fontId="6" fillId="3" borderId="0" xfId="8" applyNumberFormat="1" applyFont="1" applyFill="1" applyBorder="1" applyAlignment="1">
      <alignment horizontal="right"/>
    </xf>
    <xf numFmtId="0" fontId="6" fillId="3" borderId="183" xfId="8" applyFont="1" applyFill="1" applyBorder="1" applyAlignment="1">
      <alignment horizontal="right"/>
    </xf>
    <xf numFmtId="0" fontId="4" fillId="4" borderId="168" xfId="8" applyFont="1" applyFill="1" applyBorder="1" applyAlignment="1">
      <alignment horizontal="center" vertical="center"/>
    </xf>
    <xf numFmtId="0" fontId="4" fillId="4" borderId="181" xfId="8" applyFont="1" applyFill="1" applyBorder="1" applyAlignment="1">
      <alignment horizontal="center" vertical="center" wrapText="1"/>
    </xf>
    <xf numFmtId="0" fontId="4" fillId="4" borderId="182" xfId="8" applyFont="1" applyFill="1" applyBorder="1" applyAlignment="1">
      <alignment horizontal="center" vertical="center" wrapText="1"/>
    </xf>
    <xf numFmtId="0" fontId="85" fillId="3" borderId="0" xfId="8" applyFont="1" applyFill="1" applyBorder="1"/>
    <xf numFmtId="0" fontId="6" fillId="5" borderId="0" xfId="8" applyFont="1" applyFill="1" applyBorder="1" applyAlignment="1">
      <alignment horizontal="center" vertical="center" wrapText="1"/>
    </xf>
    <xf numFmtId="0" fontId="7" fillId="5" borderId="0" xfId="8" applyFont="1" applyFill="1" applyBorder="1" applyAlignment="1">
      <alignment horizontal="center" vertical="center" wrapText="1"/>
    </xf>
    <xf numFmtId="180" fontId="42" fillId="4" borderId="205" xfId="12" applyFont="1" applyFill="1" applyBorder="1" applyAlignment="1" applyProtection="1">
      <alignment horizontal="center" vertical="center"/>
    </xf>
    <xf numFmtId="180" fontId="42" fillId="4" borderId="205" xfId="12" applyFont="1" applyFill="1" applyBorder="1" applyAlignment="1">
      <alignment horizontal="center" vertical="center" wrapText="1"/>
    </xf>
    <xf numFmtId="180" fontId="42" fillId="4" borderId="205" xfId="12" applyFont="1" applyFill="1" applyBorder="1" applyAlignment="1">
      <alignment horizontal="center" vertical="center"/>
    </xf>
    <xf numFmtId="180" fontId="42" fillId="4" borderId="192" xfId="12" applyFont="1" applyFill="1" applyBorder="1" applyAlignment="1" applyProtection="1">
      <alignment horizontal="center" vertical="center"/>
    </xf>
    <xf numFmtId="180" fontId="42" fillId="4" borderId="192" xfId="12" applyFont="1" applyFill="1" applyBorder="1" applyAlignment="1">
      <alignment horizontal="center" vertical="center" wrapText="1"/>
    </xf>
    <xf numFmtId="180" fontId="42" fillId="4" borderId="192" xfId="12" applyFont="1" applyFill="1" applyBorder="1" applyAlignment="1">
      <alignment horizontal="center" vertical="center"/>
    </xf>
    <xf numFmtId="180" fontId="6" fillId="0" borderId="203" xfId="12" applyFont="1" applyBorder="1"/>
    <xf numFmtId="181" fontId="6" fillId="5" borderId="203" xfId="12" applyNumberFormat="1" applyFont="1" applyFill="1" applyBorder="1"/>
    <xf numFmtId="180" fontId="42" fillId="4" borderId="205" xfId="12" applyFont="1" applyFill="1" applyBorder="1" applyAlignment="1" applyProtection="1">
      <alignment horizontal="center"/>
    </xf>
    <xf numFmtId="180" fontId="42" fillId="4" borderId="207" xfId="12" applyFont="1" applyFill="1" applyBorder="1" applyAlignment="1">
      <alignment horizontal="center" vertical="center"/>
    </xf>
    <xf numFmtId="180" fontId="42" fillId="4" borderId="207" xfId="12" applyFont="1" applyFill="1" applyBorder="1" applyAlignment="1" applyProtection="1">
      <alignment horizontal="center"/>
    </xf>
    <xf numFmtId="180" fontId="65" fillId="4" borderId="207" xfId="12" applyFont="1" applyFill="1" applyBorder="1" applyAlignment="1" applyProtection="1">
      <alignment horizontal="center"/>
    </xf>
    <xf numFmtId="180" fontId="65" fillId="4" borderId="192" xfId="12" applyFont="1" applyFill="1" applyBorder="1" applyAlignment="1" applyProtection="1">
      <alignment horizontal="center" vertical="center"/>
    </xf>
    <xf numFmtId="181" fontId="7" fillId="5" borderId="203" xfId="12" applyNumberFormat="1" applyFont="1" applyFill="1" applyBorder="1"/>
    <xf numFmtId="1" fontId="7" fillId="5" borderId="203" xfId="12" applyNumberFormat="1" applyFont="1" applyFill="1" applyBorder="1"/>
    <xf numFmtId="37" fontId="42" fillId="4" borderId="195" xfId="4" applyFont="1" applyFill="1" applyBorder="1"/>
    <xf numFmtId="37" fontId="42" fillId="4" borderId="208" xfId="4" applyFont="1" applyFill="1" applyBorder="1" applyAlignment="1">
      <alignment horizontal="center"/>
    </xf>
    <xf numFmtId="37" fontId="42" fillId="4" borderId="206" xfId="4" applyFont="1" applyFill="1" applyBorder="1" applyAlignment="1" applyProtection="1">
      <alignment horizontal="center"/>
    </xf>
    <xf numFmtId="37" fontId="42" fillId="4" borderId="207" xfId="4" applyFont="1" applyFill="1" applyBorder="1" applyAlignment="1">
      <alignment horizontal="center" vertical="center"/>
    </xf>
    <xf numFmtId="37" fontId="42" fillId="4" borderId="205" xfId="4" applyFont="1" applyFill="1" applyBorder="1" applyAlignment="1">
      <alignment horizontal="center" vertical="center"/>
    </xf>
    <xf numFmtId="37" fontId="42" fillId="4" borderId="192" xfId="4" applyFont="1" applyFill="1" applyBorder="1" applyAlignment="1">
      <alignment horizontal="center" vertical="center"/>
    </xf>
    <xf numFmtId="37" fontId="42" fillId="4" borderId="207" xfId="4" applyFont="1" applyFill="1" applyBorder="1"/>
    <xf numFmtId="37" fontId="42" fillId="4" borderId="205" xfId="4" applyFont="1" applyFill="1" applyBorder="1" applyAlignment="1">
      <alignment horizontal="center"/>
    </xf>
    <xf numFmtId="37" fontId="42" fillId="4" borderId="192" xfId="4" applyFont="1" applyFill="1" applyBorder="1" applyAlignment="1">
      <alignment horizontal="center"/>
    </xf>
    <xf numFmtId="37" fontId="6" fillId="0" borderId="203" xfId="4" applyFont="1" applyBorder="1"/>
    <xf numFmtId="184" fontId="6" fillId="0" borderId="203" xfId="4" applyNumberFormat="1" applyFont="1" applyBorder="1"/>
    <xf numFmtId="37" fontId="42" fillId="4" borderId="207" xfId="4" quotePrefix="1" applyFont="1" applyFill="1" applyBorder="1" applyAlignment="1">
      <alignment horizontal="right" vertical="top"/>
    </xf>
    <xf numFmtId="37" fontId="42" fillId="4" borderId="205" xfId="4" applyFont="1" applyFill="1" applyBorder="1" applyAlignment="1" applyProtection="1">
      <alignment horizontal="center" vertical="center"/>
    </xf>
    <xf numFmtId="37" fontId="42" fillId="4" borderId="192" xfId="4" applyFont="1" applyFill="1" applyBorder="1"/>
    <xf numFmtId="177" fontId="6" fillId="0" borderId="203" xfId="4" applyNumberFormat="1" applyFont="1" applyBorder="1"/>
    <xf numFmtId="37" fontId="6" fillId="0" borderId="225" xfId="4" applyFont="1" applyBorder="1"/>
    <xf numFmtId="37" fontId="42" fillId="4" borderId="207" xfId="4" applyFont="1" applyFill="1" applyBorder="1" applyAlignment="1">
      <alignment horizontal="centerContinuous" vertical="center"/>
    </xf>
    <xf numFmtId="37" fontId="42" fillId="4" borderId="205" xfId="4" applyFont="1" applyFill="1" applyBorder="1" applyAlignment="1" applyProtection="1">
      <alignment horizontal="centerContinuous" vertical="center"/>
    </xf>
    <xf numFmtId="37" fontId="42" fillId="4" borderId="192" xfId="4" applyFont="1" applyFill="1" applyBorder="1" applyAlignment="1">
      <alignment horizontal="centerContinuous" vertical="center"/>
    </xf>
    <xf numFmtId="37" fontId="42" fillId="4" borderId="192" xfId="4" applyFont="1" applyFill="1" applyBorder="1" applyAlignment="1" applyProtection="1">
      <alignment horizontal="center" vertical="center"/>
    </xf>
    <xf numFmtId="175" fontId="6" fillId="5" borderId="0" xfId="13" applyNumberFormat="1" applyFont="1" applyFill="1"/>
    <xf numFmtId="175" fontId="6" fillId="5" borderId="0" xfId="13" quotePrefix="1" applyNumberFormat="1" applyFont="1" applyFill="1" applyAlignment="1">
      <alignment horizontal="right"/>
    </xf>
    <xf numFmtId="1" fontId="7" fillId="5" borderId="0" xfId="13" applyNumberFormat="1" applyFont="1" applyFill="1"/>
    <xf numFmtId="1" fontId="7" fillId="5" borderId="0" xfId="13" applyNumberFormat="1" applyFont="1" applyFill="1" applyBorder="1"/>
    <xf numFmtId="0" fontId="7" fillId="5" borderId="203" xfId="13" applyFont="1" applyFill="1" applyBorder="1"/>
    <xf numFmtId="0" fontId="6" fillId="5" borderId="203" xfId="13" applyFont="1" applyFill="1" applyBorder="1"/>
    <xf numFmtId="0" fontId="7" fillId="0" borderId="203" xfId="13" applyFont="1" applyBorder="1"/>
    <xf numFmtId="0" fontId="42" fillId="4" borderId="174" xfId="13" applyFont="1" applyFill="1" applyBorder="1" applyAlignment="1">
      <alignment horizontal="center" vertical="center" wrapText="1"/>
    </xf>
    <xf numFmtId="0" fontId="42" fillId="4" borderId="226" xfId="13" applyFont="1" applyFill="1" applyBorder="1" applyAlignment="1">
      <alignment horizontal="center" vertical="center" wrapText="1"/>
    </xf>
    <xf numFmtId="0" fontId="42" fillId="4" borderId="202" xfId="13" applyFont="1" applyFill="1" applyBorder="1" applyAlignment="1">
      <alignment horizontal="center" vertical="center"/>
    </xf>
    <xf numFmtId="0" fontId="7" fillId="0" borderId="203" xfId="13" applyFont="1" applyBorder="1" applyAlignment="1">
      <alignment horizontal="right"/>
    </xf>
    <xf numFmtId="0" fontId="42" fillId="5" borderId="226" xfId="13" applyFont="1" applyFill="1" applyBorder="1" applyAlignment="1">
      <alignment horizontal="center" vertical="center" wrapText="1"/>
    </xf>
    <xf numFmtId="175" fontId="6" fillId="5" borderId="0" xfId="13" applyNumberFormat="1" applyFont="1" applyFill="1" applyBorder="1"/>
    <xf numFmtId="177" fontId="6" fillId="5" borderId="0" xfId="13" applyNumberFormat="1" applyFont="1" applyFill="1" applyBorder="1" applyAlignment="1">
      <alignment horizontal="right"/>
    </xf>
    <xf numFmtId="0" fontId="6" fillId="5" borderId="0" xfId="13" applyNumberFormat="1" applyFont="1" applyFill="1" applyAlignment="1">
      <alignment horizontal="right"/>
    </xf>
    <xf numFmtId="0" fontId="6" fillId="5" borderId="0" xfId="13" applyNumberFormat="1" applyFont="1" applyFill="1" applyBorder="1" applyAlignment="1">
      <alignment horizontal="right"/>
    </xf>
    <xf numFmtId="177" fontId="6" fillId="5" borderId="0" xfId="13" applyNumberFormat="1" applyFont="1" applyFill="1"/>
    <xf numFmtId="175" fontId="7" fillId="5" borderId="0" xfId="13" applyNumberFormat="1" applyFont="1" applyFill="1" applyBorder="1"/>
    <xf numFmtId="177" fontId="7" fillId="5" borderId="0" xfId="13" applyNumberFormat="1" applyFont="1" applyFill="1"/>
    <xf numFmtId="175" fontId="7" fillId="5" borderId="0" xfId="13" quotePrefix="1" applyNumberFormat="1" applyFont="1" applyFill="1" applyAlignment="1">
      <alignment horizontal="right"/>
    </xf>
    <xf numFmtId="177" fontId="6" fillId="5" borderId="203" xfId="13" applyNumberFormat="1" applyFont="1" applyFill="1" applyBorder="1"/>
    <xf numFmtId="164" fontId="6" fillId="5" borderId="0" xfId="13" applyNumberFormat="1" applyFont="1" applyFill="1" applyBorder="1"/>
    <xf numFmtId="180" fontId="42" fillId="4" borderId="194" xfId="16" applyFont="1" applyFill="1" applyBorder="1" applyAlignment="1">
      <alignment horizontal="center" vertical="center"/>
    </xf>
    <xf numFmtId="180" fontId="42" fillId="4" borderId="195" xfId="16" applyFont="1" applyFill="1" applyBorder="1" applyAlignment="1">
      <alignment horizontal="center" vertical="center"/>
    </xf>
    <xf numFmtId="180" fontId="42" fillId="4" borderId="193" xfId="16" applyFont="1" applyFill="1" applyBorder="1" applyAlignment="1">
      <alignment horizontal="center" vertical="center"/>
    </xf>
    <xf numFmtId="180" fontId="42" fillId="4" borderId="206" xfId="16" applyFont="1" applyFill="1" applyBorder="1" applyAlignment="1" applyProtection="1">
      <alignment horizontal="center" vertical="center"/>
    </xf>
    <xf numFmtId="180" fontId="6" fillId="0" borderId="203" xfId="16" applyFont="1" applyBorder="1" applyAlignment="1" applyProtection="1">
      <alignment horizontal="left"/>
    </xf>
    <xf numFmtId="1" fontId="6" fillId="0" borderId="203" xfId="16" applyNumberFormat="1" applyFont="1" applyBorder="1" applyAlignment="1" applyProtection="1">
      <alignment horizontal="right"/>
    </xf>
    <xf numFmtId="180" fontId="6" fillId="0" borderId="203" xfId="16" applyFont="1" applyBorder="1"/>
    <xf numFmtId="1" fontId="6" fillId="0" borderId="203" xfId="16" applyNumberFormat="1" applyFont="1" applyBorder="1" applyProtection="1"/>
    <xf numFmtId="1" fontId="7" fillId="5" borderId="0" xfId="13" applyNumberFormat="1" applyFont="1" applyFill="1" applyBorder="1" applyAlignment="1"/>
    <xf numFmtId="1" fontId="6" fillId="5" borderId="0" xfId="13" applyNumberFormat="1" applyFont="1" applyFill="1" applyBorder="1" applyAlignment="1"/>
    <xf numFmtId="1" fontId="6" fillId="5" borderId="0" xfId="13" applyNumberFormat="1" applyFont="1" applyFill="1" applyBorder="1" applyAlignment="1">
      <alignment horizontal="right"/>
    </xf>
    <xf numFmtId="1" fontId="6" fillId="5" borderId="0" xfId="13" applyNumberFormat="1" applyFont="1" applyFill="1" applyAlignment="1"/>
    <xf numFmtId="1" fontId="7" fillId="5" borderId="0" xfId="13" applyNumberFormat="1" applyFont="1" applyFill="1" applyAlignment="1"/>
    <xf numFmtId="1" fontId="7" fillId="5" borderId="0" xfId="13" quotePrefix="1" applyNumberFormat="1" applyFont="1" applyFill="1" applyAlignment="1">
      <alignment horizontal="right"/>
    </xf>
    <xf numFmtId="0" fontId="4" fillId="4" borderId="177" xfId="13" applyFont="1" applyFill="1" applyBorder="1" applyAlignment="1">
      <alignment horizontal="center" vertical="center" wrapText="1"/>
    </xf>
    <xf numFmtId="0" fontId="4" fillId="4" borderId="178" xfId="13" applyFont="1" applyFill="1" applyBorder="1" applyAlignment="1">
      <alignment horizontal="center" vertical="center" wrapText="1"/>
    </xf>
    <xf numFmtId="0" fontId="7" fillId="5" borderId="189" xfId="13" applyFont="1" applyFill="1" applyBorder="1"/>
    <xf numFmtId="1" fontId="6" fillId="5" borderId="0" xfId="13" applyNumberFormat="1" applyFont="1" applyFill="1" applyBorder="1"/>
    <xf numFmtId="175" fontId="7" fillId="5" borderId="0" xfId="13" applyNumberFormat="1" applyFont="1" applyFill="1" applyBorder="1" applyAlignment="1">
      <alignment horizontal="right"/>
    </xf>
    <xf numFmtId="175" fontId="8" fillId="5" borderId="0" xfId="13" applyNumberFormat="1" applyFont="1" applyFill="1" applyBorder="1" applyAlignment="1">
      <alignment horizontal="right"/>
    </xf>
    <xf numFmtId="0" fontId="7" fillId="5" borderId="203" xfId="13" applyFont="1" applyFill="1" applyBorder="1" applyAlignment="1">
      <alignment horizontal="right"/>
    </xf>
    <xf numFmtId="0" fontId="19" fillId="5" borderId="0" xfId="13" applyFont="1" applyFill="1" applyAlignment="1">
      <alignment horizontal="left"/>
    </xf>
    <xf numFmtId="1" fontId="6" fillId="5" borderId="0" xfId="13" applyNumberFormat="1" applyFont="1" applyFill="1"/>
    <xf numFmtId="0" fontId="83" fillId="5" borderId="0" xfId="13" applyFont="1" applyFill="1" applyAlignment="1">
      <alignment horizontal="left"/>
    </xf>
    <xf numFmtId="0" fontId="42" fillId="4" borderId="177" xfId="13" applyFont="1" applyFill="1" applyBorder="1" applyAlignment="1">
      <alignment horizontal="center" vertical="center" wrapText="1"/>
    </xf>
    <xf numFmtId="0" fontId="42" fillId="4" borderId="178" xfId="13" applyFont="1" applyFill="1" applyBorder="1" applyAlignment="1">
      <alignment horizontal="center" vertical="center" wrapText="1"/>
    </xf>
    <xf numFmtId="0" fontId="6" fillId="5" borderId="203" xfId="13" applyFont="1" applyFill="1" applyBorder="1" applyAlignment="1">
      <alignment horizontal="right"/>
    </xf>
    <xf numFmtId="0" fontId="4" fillId="4" borderId="179" xfId="13" applyFont="1" applyFill="1" applyBorder="1" applyAlignment="1">
      <alignment horizontal="center" vertical="center" wrapText="1"/>
    </xf>
    <xf numFmtId="0" fontId="83" fillId="3" borderId="0" xfId="13" applyFont="1" applyFill="1" applyBorder="1" applyAlignment="1">
      <alignment horizontal="left"/>
    </xf>
    <xf numFmtId="0" fontId="19" fillId="3" borderId="0" xfId="13" applyFont="1" applyFill="1" applyBorder="1" applyAlignment="1">
      <alignment horizontal="left"/>
    </xf>
    <xf numFmtId="1" fontId="6" fillId="5" borderId="0" xfId="13" quotePrefix="1" applyNumberFormat="1" applyFont="1" applyFill="1" applyAlignment="1">
      <alignment horizontal="right"/>
    </xf>
    <xf numFmtId="0" fontId="42" fillId="4" borderId="202" xfId="13" applyFont="1" applyFill="1" applyBorder="1" applyAlignment="1">
      <alignment horizontal="center" vertical="center" wrapText="1"/>
    </xf>
    <xf numFmtId="0" fontId="42" fillId="4" borderId="222" xfId="13" applyFont="1" applyFill="1" applyBorder="1" applyAlignment="1">
      <alignment horizontal="center" vertical="center" wrapText="1"/>
    </xf>
    <xf numFmtId="170" fontId="7" fillId="5" borderId="0" xfId="14" applyNumberFormat="1" applyFont="1" applyFill="1"/>
    <xf numFmtId="9" fontId="7" fillId="5" borderId="0" xfId="14" applyFont="1" applyFill="1"/>
    <xf numFmtId="0" fontId="4" fillId="5" borderId="188" xfId="13" applyFont="1" applyFill="1" applyBorder="1" applyAlignment="1">
      <alignment vertical="center"/>
    </xf>
    <xf numFmtId="0" fontId="4" fillId="5" borderId="191" xfId="13" applyFont="1" applyFill="1" applyBorder="1" applyAlignment="1">
      <alignment vertical="center"/>
    </xf>
    <xf numFmtId="0" fontId="20" fillId="5" borderId="0" xfId="13" applyFont="1" applyFill="1" applyAlignment="1">
      <alignment horizontal="centerContinuous"/>
    </xf>
    <xf numFmtId="175" fontId="45" fillId="5" borderId="0" xfId="13" applyNumberFormat="1" applyFont="1" applyFill="1"/>
    <xf numFmtId="170" fontId="20" fillId="5" borderId="0" xfId="14" applyNumberFormat="1" applyFont="1" applyFill="1"/>
    <xf numFmtId="185" fontId="46" fillId="5" borderId="0" xfId="13" applyNumberFormat="1" applyFont="1" applyFill="1"/>
    <xf numFmtId="185" fontId="46" fillId="5" borderId="0" xfId="13" applyNumberFormat="1" applyFont="1" applyFill="1" applyAlignment="1">
      <alignment horizontal="right"/>
    </xf>
    <xf numFmtId="0" fontId="22" fillId="5" borderId="0" xfId="13" applyFont="1" applyFill="1"/>
    <xf numFmtId="185" fontId="45" fillId="5" borderId="0" xfId="13" applyNumberFormat="1" applyFont="1" applyFill="1" applyAlignment="1">
      <alignment horizontal="right"/>
    </xf>
    <xf numFmtId="1" fontId="46" fillId="5" borderId="0" xfId="13" applyNumberFormat="1" applyFont="1" applyFill="1"/>
    <xf numFmtId="0" fontId="6" fillId="5" borderId="0" xfId="13" applyFont="1" applyFill="1" applyBorder="1" applyAlignment="1">
      <alignment horizontal="right"/>
    </xf>
    <xf numFmtId="0" fontId="45" fillId="5" borderId="0" xfId="13" applyFont="1" applyFill="1" applyAlignment="1">
      <alignment wrapText="1"/>
    </xf>
    <xf numFmtId="0" fontId="42" fillId="4" borderId="205" xfId="13" applyFont="1" applyFill="1" applyBorder="1" applyAlignment="1">
      <alignment horizontal="center" vertical="center"/>
    </xf>
    <xf numFmtId="0" fontId="55" fillId="5" borderId="0" xfId="18" applyFont="1" applyFill="1" applyBorder="1" applyAlignment="1">
      <alignment horizontal="right" vertical="center"/>
    </xf>
    <xf numFmtId="186" fontId="58" fillId="5" borderId="0" xfId="19" applyNumberFormat="1" applyFont="1" applyFill="1" applyBorder="1" applyAlignment="1">
      <alignment horizontal="right" vertical="center"/>
    </xf>
    <xf numFmtId="165" fontId="3" fillId="5" borderId="0" xfId="13" applyNumberFormat="1" applyFont="1" applyFill="1"/>
    <xf numFmtId="170" fontId="6" fillId="5" borderId="0" xfId="14" applyNumberFormat="1" applyFont="1" applyFill="1" applyBorder="1" applyAlignment="1">
      <alignment vertical="center"/>
    </xf>
    <xf numFmtId="0" fontId="2" fillId="5" borderId="0" xfId="13" applyFont="1" applyFill="1" applyBorder="1" applyAlignment="1">
      <alignment horizontal="left"/>
    </xf>
    <xf numFmtId="0" fontId="20" fillId="5" borderId="0" xfId="13" applyFont="1" applyFill="1" applyBorder="1" applyAlignment="1">
      <alignment horizontal="left"/>
    </xf>
    <xf numFmtId="170" fontId="20" fillId="5" borderId="0" xfId="14" applyNumberFormat="1" applyFont="1" applyFill="1" applyBorder="1"/>
    <xf numFmtId="170" fontId="2" fillId="5" borderId="0" xfId="14" applyNumberFormat="1" applyFont="1" applyFill="1" applyBorder="1" applyAlignment="1">
      <alignment horizontal="left"/>
    </xf>
    <xf numFmtId="164" fontId="3" fillId="5" borderId="0" xfId="13" applyNumberFormat="1" applyFont="1" applyFill="1"/>
    <xf numFmtId="0" fontId="6" fillId="5" borderId="0" xfId="21" applyNumberFormat="1" applyFont="1" applyFill="1" applyBorder="1" applyAlignment="1" applyProtection="1">
      <alignment vertical="top" wrapText="1"/>
      <protection locked="0"/>
    </xf>
    <xf numFmtId="0" fontId="36" fillId="5" borderId="0" xfId="3" applyFont="1" applyFill="1" applyBorder="1" applyAlignment="1" applyProtection="1">
      <protection locked="0"/>
    </xf>
    <xf numFmtId="187" fontId="6" fillId="5" borderId="0" xfId="9" applyNumberFormat="1" applyFont="1" applyFill="1" applyBorder="1" applyAlignment="1" applyProtection="1">
      <protection locked="0"/>
    </xf>
    <xf numFmtId="175" fontId="42" fillId="4" borderId="202" xfId="13" applyNumberFormat="1" applyFont="1" applyFill="1" applyBorder="1" applyAlignment="1">
      <alignment horizontal="center" vertical="center"/>
    </xf>
    <xf numFmtId="0" fontId="42" fillId="4" borderId="192" xfId="13" applyFont="1" applyFill="1" applyBorder="1" applyAlignment="1"/>
    <xf numFmtId="0" fontId="42" fillId="4" borderId="192" xfId="13" applyFont="1" applyFill="1" applyBorder="1" applyAlignment="1">
      <alignment horizontal="center"/>
    </xf>
    <xf numFmtId="0" fontId="42" fillId="4" borderId="207" xfId="13" applyFont="1" applyFill="1" applyBorder="1" applyAlignment="1">
      <alignment horizontal="center"/>
    </xf>
    <xf numFmtId="0" fontId="42" fillId="4" borderId="205" xfId="13" applyFont="1" applyFill="1" applyBorder="1" applyAlignment="1">
      <alignment horizontal="center"/>
    </xf>
    <xf numFmtId="0" fontId="3" fillId="5" borderId="168" xfId="13" applyFont="1" applyFill="1" applyBorder="1" applyAlignment="1">
      <alignment horizontal="right" vertical="center"/>
    </xf>
    <xf numFmtId="175" fontId="6" fillId="5" borderId="203" xfId="13" applyNumberFormat="1" applyFont="1" applyFill="1" applyBorder="1" applyAlignment="1">
      <alignment horizontal="right"/>
    </xf>
    <xf numFmtId="0" fontId="7" fillId="12" borderId="199" xfId="13" applyFont="1" applyFill="1" applyBorder="1" applyAlignment="1">
      <alignment vertical="center"/>
    </xf>
    <xf numFmtId="164" fontId="7" fillId="12" borderId="199" xfId="13" applyNumberFormat="1" applyFont="1" applyFill="1" applyBorder="1" applyAlignment="1">
      <alignment horizontal="right" vertical="center"/>
    </xf>
    <xf numFmtId="165" fontId="9" fillId="12" borderId="199" xfId="13" applyNumberFormat="1" applyFont="1" applyFill="1" applyBorder="1" applyAlignment="1">
      <alignment vertical="center"/>
    </xf>
    <xf numFmtId="0" fontId="45" fillId="5" borderId="0" xfId="13" applyFont="1" applyFill="1" applyAlignment="1"/>
    <xf numFmtId="164" fontId="46" fillId="5" borderId="0" xfId="13" applyNumberFormat="1" applyFont="1" applyFill="1" applyBorder="1" applyAlignment="1">
      <alignment horizontal="right"/>
    </xf>
    <xf numFmtId="164" fontId="45" fillId="5" borderId="0" xfId="13" applyNumberFormat="1" applyFont="1" applyFill="1"/>
    <xf numFmtId="166" fontId="45" fillId="5" borderId="0" xfId="13" applyNumberFormat="1" applyFont="1" applyFill="1"/>
    <xf numFmtId="166" fontId="7" fillId="5" borderId="0" xfId="13" applyNumberFormat="1" applyFont="1" applyFill="1" applyBorder="1" applyAlignment="1">
      <alignment horizontal="right"/>
    </xf>
    <xf numFmtId="174" fontId="7" fillId="5" borderId="0" xfId="13" applyNumberFormat="1" applyFont="1" applyFill="1" applyBorder="1" applyAlignment="1">
      <alignment horizontal="right"/>
    </xf>
    <xf numFmtId="188" fontId="45" fillId="5" borderId="0" xfId="13" applyNumberFormat="1" applyFont="1" applyFill="1"/>
    <xf numFmtId="166" fontId="6" fillId="5" borderId="0" xfId="13" applyNumberFormat="1" applyFont="1" applyFill="1"/>
    <xf numFmtId="164" fontId="46" fillId="5" borderId="0" xfId="13" applyNumberFormat="1" applyFont="1" applyFill="1" applyAlignment="1">
      <alignment horizontal="right"/>
    </xf>
    <xf numFmtId="174" fontId="7" fillId="5" borderId="0" xfId="13" applyNumberFormat="1" applyFont="1" applyFill="1" applyAlignment="1">
      <alignment horizontal="right"/>
    </xf>
    <xf numFmtId="170" fontId="60" fillId="5" borderId="0" xfId="14" applyNumberFormat="1" applyFont="1" applyFill="1"/>
    <xf numFmtId="174" fontId="6" fillId="5" borderId="0" xfId="13" applyNumberFormat="1" applyFont="1" applyFill="1" applyAlignment="1">
      <alignment horizontal="right"/>
    </xf>
    <xf numFmtId="174" fontId="6" fillId="5" borderId="0" xfId="13" applyNumberFormat="1" applyFont="1" applyFill="1" applyAlignment="1">
      <alignment horizontal="right" vertical="center"/>
    </xf>
    <xf numFmtId="170" fontId="60" fillId="5" borderId="0" xfId="14" applyNumberFormat="1" applyFont="1" applyFill="1" applyAlignment="1">
      <alignment vertical="center"/>
    </xf>
    <xf numFmtId="0" fontId="9" fillId="5" borderId="0" xfId="13" applyFont="1" applyFill="1" applyBorder="1"/>
    <xf numFmtId="174" fontId="7" fillId="5" borderId="0" xfId="13" applyNumberFormat="1" applyFont="1" applyFill="1" applyBorder="1"/>
    <xf numFmtId="164" fontId="7" fillId="5" borderId="0" xfId="13" quotePrefix="1" applyNumberFormat="1" applyFont="1" applyFill="1" applyAlignment="1">
      <alignment horizontal="right"/>
    </xf>
    <xf numFmtId="174" fontId="7" fillId="5" borderId="0" xfId="13" quotePrefix="1" applyNumberFormat="1" applyFont="1" applyFill="1" applyAlignment="1">
      <alignment horizontal="right"/>
    </xf>
    <xf numFmtId="174" fontId="6" fillId="5" borderId="0" xfId="13" quotePrefix="1" applyNumberFormat="1" applyFont="1" applyFill="1" applyAlignment="1">
      <alignment horizontal="right"/>
    </xf>
    <xf numFmtId="164" fontId="6" fillId="5" borderId="0" xfId="13" quotePrefix="1" applyNumberFormat="1" applyFont="1" applyFill="1" applyAlignment="1">
      <alignment horizontal="right"/>
    </xf>
    <xf numFmtId="177" fontId="46" fillId="5" borderId="0" xfId="13" applyNumberFormat="1" applyFont="1" applyFill="1"/>
    <xf numFmtId="177" fontId="45" fillId="5" borderId="0" xfId="13" applyNumberFormat="1" applyFont="1" applyFill="1"/>
    <xf numFmtId="0" fontId="3" fillId="5" borderId="0" xfId="13" applyFont="1" applyFill="1" applyBorder="1"/>
    <xf numFmtId="164" fontId="7" fillId="5" borderId="0" xfId="13" applyNumberFormat="1" applyFont="1" applyFill="1" applyBorder="1"/>
    <xf numFmtId="164" fontId="6" fillId="5" borderId="203" xfId="13" applyNumberFormat="1" applyFont="1" applyFill="1" applyBorder="1" applyAlignment="1">
      <alignment horizontal="right"/>
    </xf>
    <xf numFmtId="164" fontId="9" fillId="5" borderId="0" xfId="13" applyNumberFormat="1" applyFont="1" applyFill="1" applyBorder="1"/>
    <xf numFmtId="164" fontId="7" fillId="5" borderId="0" xfId="13" applyNumberFormat="1" applyFont="1" applyFill="1"/>
    <xf numFmtId="0" fontId="6" fillId="0" borderId="203" xfId="13" applyFont="1" applyBorder="1"/>
    <xf numFmtId="0" fontId="6" fillId="3" borderId="203" xfId="13" applyFont="1" applyFill="1" applyBorder="1" applyAlignment="1">
      <alignment horizontal="right"/>
    </xf>
    <xf numFmtId="175" fontId="6" fillId="3" borderId="203" xfId="13" applyNumberFormat="1" applyFont="1" applyFill="1" applyBorder="1" applyAlignment="1">
      <alignment horizontal="right"/>
    </xf>
    <xf numFmtId="164" fontId="6" fillId="3" borderId="203" xfId="13" applyNumberFormat="1" applyFont="1" applyFill="1" applyBorder="1" applyAlignment="1">
      <alignment horizontal="right"/>
    </xf>
    <xf numFmtId="0" fontId="6" fillId="5" borderId="0" xfId="13" applyFont="1" applyFill="1" applyAlignment="1">
      <alignment horizontal="left" wrapText="1"/>
    </xf>
    <xf numFmtId="0" fontId="46" fillId="5" borderId="0" xfId="13" applyFont="1" applyFill="1"/>
    <xf numFmtId="0" fontId="6" fillId="0" borderId="203" xfId="13" applyFont="1" applyBorder="1" applyAlignment="1">
      <alignment horizontal="right"/>
    </xf>
    <xf numFmtId="0" fontId="7" fillId="0" borderId="202" xfId="13" applyFont="1" applyBorder="1" applyAlignment="1">
      <alignment horizontal="left"/>
    </xf>
    <xf numFmtId="0" fontId="3" fillId="0" borderId="202" xfId="13" applyFont="1" applyBorder="1" applyAlignment="1">
      <alignment horizontal="left" vertical="top" wrapText="1"/>
    </xf>
    <xf numFmtId="0" fontId="9" fillId="0" borderId="202" xfId="13" applyFont="1" applyBorder="1" applyAlignment="1">
      <alignment horizontal="left" vertical="top" wrapText="1"/>
    </xf>
    <xf numFmtId="0" fontId="6" fillId="0" borderId="202" xfId="13" applyFont="1" applyBorder="1"/>
    <xf numFmtId="0" fontId="7" fillId="0" borderId="202" xfId="13" applyFont="1" applyBorder="1"/>
    <xf numFmtId="0" fontId="42" fillId="4" borderId="194" xfId="13" applyFont="1" applyFill="1" applyBorder="1" applyAlignment="1">
      <alignment horizontal="center"/>
    </xf>
    <xf numFmtId="0" fontId="42" fillId="4" borderId="167" xfId="13" applyFont="1" applyFill="1" applyBorder="1" applyAlignment="1">
      <alignment horizontal="center"/>
    </xf>
    <xf numFmtId="0" fontId="42" fillId="4" borderId="167" xfId="13" applyFont="1" applyFill="1" applyBorder="1" applyAlignment="1"/>
    <xf numFmtId="0" fontId="42" fillId="4" borderId="193" xfId="13" applyFont="1" applyFill="1" applyBorder="1" applyAlignment="1"/>
    <xf numFmtId="0" fontId="65" fillId="4" borderId="192" xfId="13" applyFont="1" applyFill="1" applyBorder="1" applyAlignment="1">
      <alignment horizontal="center" vertical="top"/>
    </xf>
    <xf numFmtId="164" fontId="6" fillId="0" borderId="203" xfId="13" applyNumberFormat="1" applyFont="1" applyBorder="1" applyAlignment="1">
      <alignment horizontal="right"/>
    </xf>
    <xf numFmtId="0" fontId="42" fillId="4" borderId="202" xfId="13" applyFont="1" applyFill="1" applyBorder="1" applyAlignment="1"/>
    <xf numFmtId="0" fontId="41" fillId="0" borderId="202" xfId="13" applyFont="1" applyBorder="1" applyAlignment="1">
      <alignment horizontal="left" vertical="top" wrapText="1"/>
    </xf>
    <xf numFmtId="0" fontId="55" fillId="0" borderId="202" xfId="13" applyFont="1" applyBorder="1" applyAlignment="1">
      <alignment horizontal="left" vertical="top" wrapText="1"/>
    </xf>
    <xf numFmtId="0" fontId="69" fillId="0" borderId="202" xfId="13" applyFont="1" applyBorder="1"/>
    <xf numFmtId="0" fontId="69" fillId="0" borderId="202" xfId="13" applyFont="1" applyBorder="1" applyAlignment="1">
      <alignment horizontal="left"/>
    </xf>
    <xf numFmtId="0" fontId="67" fillId="4" borderId="194" xfId="13" applyFont="1" applyFill="1" applyBorder="1" applyAlignment="1">
      <alignment horizontal="center"/>
    </xf>
    <xf numFmtId="0" fontId="67" fillId="4" borderId="167" xfId="13" applyFont="1" applyFill="1" applyBorder="1" applyAlignment="1">
      <alignment horizontal="center"/>
    </xf>
    <xf numFmtId="0" fontId="67" fillId="4" borderId="167" xfId="13" applyFont="1" applyFill="1" applyBorder="1" applyAlignment="1"/>
    <xf numFmtId="0" fontId="67" fillId="4" borderId="193" xfId="13" applyFont="1" applyFill="1" applyBorder="1" applyAlignment="1"/>
    <xf numFmtId="0" fontId="66" fillId="0" borderId="203" xfId="13" applyFont="1" applyBorder="1"/>
    <xf numFmtId="164" fontId="66" fillId="5" borderId="203" xfId="13" applyNumberFormat="1" applyFont="1" applyFill="1" applyBorder="1" applyAlignment="1">
      <alignment horizontal="right"/>
    </xf>
    <xf numFmtId="0" fontId="66" fillId="0" borderId="202" xfId="13" applyFont="1" applyBorder="1"/>
    <xf numFmtId="164" fontId="66" fillId="0" borderId="203" xfId="13" applyNumberFormat="1" applyFont="1" applyBorder="1" applyAlignment="1">
      <alignment horizontal="right"/>
    </xf>
    <xf numFmtId="0" fontId="55" fillId="0" borderId="207" xfId="13" applyFont="1" applyBorder="1" applyAlignment="1">
      <alignment horizontal="left" vertical="top" wrapText="1"/>
    </xf>
    <xf numFmtId="165" fontId="66" fillId="0" borderId="203" xfId="13" applyNumberFormat="1" applyFont="1" applyBorder="1" applyAlignment="1">
      <alignment horizontal="right"/>
    </xf>
    <xf numFmtId="0" fontId="83" fillId="0" borderId="0" xfId="13" applyFont="1" applyAlignment="1">
      <alignment horizontal="left"/>
    </xf>
    <xf numFmtId="0" fontId="7" fillId="0" borderId="203" xfId="13" applyFont="1" applyBorder="1" applyAlignment="1"/>
    <xf numFmtId="175" fontId="6" fillId="0" borderId="203" xfId="13" applyNumberFormat="1" applyFont="1" applyBorder="1" applyAlignment="1">
      <alignment horizontal="right"/>
    </xf>
    <xf numFmtId="0" fontId="42" fillId="4" borderId="207" xfId="13" applyFont="1" applyFill="1" applyBorder="1" applyAlignment="1">
      <alignment horizontal="right" vertical="top"/>
    </xf>
    <xf numFmtId="175" fontId="42" fillId="4" borderId="207" xfId="13" applyNumberFormat="1" applyFont="1" applyFill="1" applyBorder="1" applyAlignment="1">
      <alignment horizontal="center"/>
    </xf>
    <xf numFmtId="175" fontId="42" fillId="4" borderId="192" xfId="13" applyNumberFormat="1" applyFont="1" applyFill="1" applyBorder="1" applyAlignment="1">
      <alignment horizontal="center" vertical="center"/>
    </xf>
    <xf numFmtId="175" fontId="42" fillId="4" borderId="205" xfId="13" applyNumberFormat="1" applyFont="1" applyFill="1" applyBorder="1" applyAlignment="1">
      <alignment horizontal="center" vertical="center"/>
    </xf>
    <xf numFmtId="0" fontId="6" fillId="0" borderId="203" xfId="13" applyFont="1" applyBorder="1" applyAlignment="1"/>
    <xf numFmtId="175" fontId="42" fillId="4" borderId="202" xfId="13" applyNumberFormat="1" applyFont="1" applyFill="1" applyBorder="1" applyAlignment="1">
      <alignment horizontal="center" vertical="center" wrapText="1"/>
    </xf>
    <xf numFmtId="0" fontId="42" fillId="4" borderId="205" xfId="13" quotePrefix="1" applyFont="1" applyFill="1" applyBorder="1" applyAlignment="1"/>
    <xf numFmtId="181" fontId="6" fillId="0" borderId="203" xfId="13" applyNumberFormat="1" applyFont="1" applyBorder="1"/>
    <xf numFmtId="181" fontId="6" fillId="0" borderId="203" xfId="13" applyNumberFormat="1" applyFont="1" applyBorder="1" applyAlignment="1">
      <alignment horizontal="right"/>
    </xf>
    <xf numFmtId="0" fontId="3" fillId="5" borderId="0" xfId="13" applyFont="1" applyFill="1" applyBorder="1" applyAlignment="1">
      <alignment vertical="center"/>
    </xf>
    <xf numFmtId="0" fontId="7" fillId="5" borderId="0" xfId="13" applyFont="1" applyFill="1" applyBorder="1" applyAlignment="1">
      <alignment horizontal="right" vertical="center"/>
    </xf>
    <xf numFmtId="181" fontId="7" fillId="3" borderId="0" xfId="13" applyNumberFormat="1" applyFont="1" applyFill="1" applyBorder="1" applyAlignment="1">
      <alignment horizontal="right" vertical="center"/>
    </xf>
    <xf numFmtId="0" fontId="7" fillId="3" borderId="0" xfId="13" applyFont="1" applyFill="1" applyAlignment="1">
      <alignment horizontal="right" vertical="center"/>
    </xf>
    <xf numFmtId="0" fontId="6" fillId="3" borderId="0" xfId="13" applyFont="1" applyFill="1" applyAlignment="1">
      <alignment horizontal="right" vertical="center"/>
    </xf>
    <xf numFmtId="1" fontId="24" fillId="5" borderId="0" xfId="13" applyNumberFormat="1" applyFont="1" applyFill="1" applyBorder="1" applyAlignment="1">
      <alignment horizontal="right" vertical="center"/>
    </xf>
    <xf numFmtId="0" fontId="3" fillId="3" borderId="0" xfId="13" applyFont="1" applyFill="1" applyAlignment="1">
      <alignment horizontal="right" vertical="center"/>
    </xf>
    <xf numFmtId="0" fontId="23" fillId="5" borderId="0" xfId="13" applyFont="1" applyFill="1" applyBorder="1" applyAlignment="1">
      <alignment horizontal="right" vertical="center"/>
    </xf>
    <xf numFmtId="0" fontId="9" fillId="3" borderId="0" xfId="13" applyFont="1" applyFill="1" applyAlignment="1">
      <alignment horizontal="right" vertical="center"/>
    </xf>
    <xf numFmtId="181" fontId="9" fillId="3" borderId="0" xfId="13" applyNumberFormat="1" applyFont="1" applyFill="1" applyBorder="1" applyAlignment="1">
      <alignment horizontal="right" vertical="center"/>
    </xf>
    <xf numFmtId="0" fontId="23" fillId="5" borderId="0" xfId="13" applyFont="1" applyFill="1" applyAlignment="1">
      <alignment horizontal="right" vertical="center"/>
    </xf>
    <xf numFmtId="0" fontId="6" fillId="3" borderId="203" xfId="13" applyFont="1" applyFill="1" applyBorder="1"/>
    <xf numFmtId="0" fontId="45" fillId="3" borderId="203" xfId="13" applyFont="1" applyFill="1" applyBorder="1"/>
    <xf numFmtId="0" fontId="83" fillId="3" borderId="0" xfId="13" applyFont="1" applyFill="1" applyAlignment="1">
      <alignment horizontal="left"/>
    </xf>
    <xf numFmtId="0" fontId="85" fillId="3" borderId="0" xfId="13" applyFont="1" applyFill="1" applyAlignment="1">
      <alignment horizontal="centerContinuous"/>
    </xf>
    <xf numFmtId="177" fontId="6" fillId="3" borderId="203" xfId="13" applyNumberFormat="1" applyFont="1" applyFill="1" applyBorder="1"/>
    <xf numFmtId="0" fontId="85" fillId="3" borderId="0" xfId="13" applyFont="1" applyFill="1" applyAlignment="1">
      <alignment horizontal="center"/>
    </xf>
    <xf numFmtId="0" fontId="42" fillId="4" borderId="202" xfId="13" applyFont="1" applyFill="1" applyBorder="1" applyAlignment="1">
      <alignment horizontal="center" vertical="center"/>
    </xf>
    <xf numFmtId="0" fontId="42" fillId="4" borderId="202" xfId="13" applyFont="1" applyFill="1" applyBorder="1" applyAlignment="1">
      <alignment horizontal="center" vertical="center" wrapText="1"/>
    </xf>
    <xf numFmtId="0" fontId="4" fillId="4" borderId="179" xfId="13" applyFont="1" applyFill="1" applyBorder="1" applyAlignment="1">
      <alignment horizontal="center" vertical="center" wrapText="1"/>
    </xf>
    <xf numFmtId="0" fontId="83" fillId="5" borderId="0" xfId="13" applyFont="1" applyFill="1" applyBorder="1" applyAlignment="1">
      <alignment horizontal="left"/>
    </xf>
    <xf numFmtId="1" fontId="6" fillId="3" borderId="0" xfId="13" applyNumberFormat="1" applyFont="1" applyFill="1" applyBorder="1" applyAlignment="1">
      <alignment horizontal="right"/>
    </xf>
    <xf numFmtId="0" fontId="42" fillId="4" borderId="167" xfId="13" applyFont="1" applyFill="1" applyBorder="1" applyAlignment="1">
      <alignment horizontal="right"/>
    </xf>
    <xf numFmtId="0" fontId="42" fillId="4" borderId="193" xfId="13" applyFont="1" applyFill="1" applyBorder="1" applyAlignment="1">
      <alignment vertical="center"/>
    </xf>
    <xf numFmtId="192" fontId="7" fillId="0" borderId="203" xfId="13" applyNumberFormat="1" applyFont="1" applyBorder="1" applyAlignment="1"/>
    <xf numFmtId="0" fontId="89" fillId="0" borderId="0" xfId="13" applyFont="1" applyAlignment="1">
      <alignment horizontal="left"/>
    </xf>
    <xf numFmtId="0" fontId="42" fillId="4" borderId="194" xfId="13" applyFont="1" applyFill="1" applyBorder="1" applyAlignment="1">
      <alignment horizontal="right" vertical="top"/>
    </xf>
    <xf numFmtId="0" fontId="42" fillId="4" borderId="167" xfId="13" applyFont="1" applyFill="1" applyBorder="1"/>
    <xf numFmtId="0" fontId="42" fillId="4" borderId="193" xfId="13" applyFont="1" applyFill="1" applyBorder="1"/>
    <xf numFmtId="0" fontId="42" fillId="4" borderId="202" xfId="13" applyFont="1" applyFill="1" applyBorder="1" applyAlignment="1">
      <alignment horizontal="centerContinuous" vertical="center"/>
    </xf>
    <xf numFmtId="0" fontId="42" fillId="4" borderId="202" xfId="13" applyFont="1" applyFill="1" applyBorder="1" applyAlignment="1">
      <alignment horizontal="centerContinuous"/>
    </xf>
    <xf numFmtId="0" fontId="43" fillId="0" borderId="203" xfId="13" applyFont="1" applyBorder="1"/>
    <xf numFmtId="192" fontId="76" fillId="0" borderId="203" xfId="13" applyNumberFormat="1" applyFont="1" applyBorder="1"/>
    <xf numFmtId="10" fontId="76" fillId="0" borderId="203" xfId="14" applyNumberFormat="1" applyFont="1" applyBorder="1"/>
    <xf numFmtId="192" fontId="43" fillId="0" borderId="203" xfId="13" applyNumberFormat="1" applyFont="1" applyBorder="1"/>
    <xf numFmtId="0" fontId="42" fillId="4" borderId="194" xfId="13" quotePrefix="1" applyFont="1" applyFill="1" applyBorder="1" applyAlignment="1">
      <alignment horizontal="right" vertical="top"/>
    </xf>
    <xf numFmtId="0" fontId="42" fillId="4" borderId="167" xfId="13" quotePrefix="1" applyFont="1" applyFill="1" applyBorder="1" applyAlignment="1">
      <alignment horizontal="center"/>
    </xf>
    <xf numFmtId="0" fontId="42" fillId="4" borderId="193" xfId="13" applyFont="1" applyFill="1" applyBorder="1" applyAlignment="1">
      <alignment horizontal="left"/>
    </xf>
    <xf numFmtId="187" fontId="7" fillId="0" borderId="203" xfId="13" applyNumberFormat="1" applyFont="1" applyBorder="1" applyAlignment="1">
      <alignment horizontal="right"/>
    </xf>
    <xf numFmtId="187" fontId="6" fillId="0" borderId="203" xfId="13" applyNumberFormat="1" applyFont="1" applyBorder="1" applyAlignment="1">
      <alignment horizontal="right"/>
    </xf>
    <xf numFmtId="0" fontId="42" fillId="4" borderId="207" xfId="13" quotePrefix="1" applyFont="1" applyFill="1" applyBorder="1" applyAlignment="1">
      <alignment horizontal="right" vertical="top"/>
    </xf>
    <xf numFmtId="0" fontId="42" fillId="4" borderId="192" xfId="13" applyFont="1" applyFill="1" applyBorder="1" applyAlignment="1">
      <alignment horizontal="left"/>
    </xf>
    <xf numFmtId="0" fontId="42" fillId="4" borderId="205" xfId="13" quotePrefix="1" applyFont="1" applyFill="1" applyBorder="1" applyAlignment="1">
      <alignment horizontal="center"/>
    </xf>
    <xf numFmtId="0" fontId="42" fillId="4" borderId="192" xfId="13" applyFont="1" applyFill="1" applyBorder="1"/>
    <xf numFmtId="0" fontId="45" fillId="0" borderId="203" xfId="13" applyFont="1" applyBorder="1"/>
    <xf numFmtId="0" fontId="2" fillId="5" borderId="0" xfId="0" applyFont="1" applyFill="1"/>
    <xf numFmtId="0" fontId="19" fillId="5" borderId="0" xfId="13" applyFont="1" applyFill="1" applyBorder="1" applyAlignment="1">
      <alignment horizontal="left"/>
    </xf>
    <xf numFmtId="0" fontId="42" fillId="4" borderId="227" xfId="13" applyFont="1" applyFill="1" applyBorder="1" applyAlignment="1">
      <alignment horizontal="center" vertical="center"/>
    </xf>
    <xf numFmtId="0" fontId="42" fillId="4" borderId="227" xfId="13" applyFont="1" applyFill="1" applyBorder="1" applyAlignment="1">
      <alignment horizontal="center" vertical="center" wrapText="1"/>
    </xf>
    <xf numFmtId="0" fontId="42" fillId="4" borderId="228" xfId="13" applyFont="1" applyFill="1" applyBorder="1" applyAlignment="1">
      <alignment horizontal="center" vertical="center" wrapText="1"/>
    </xf>
    <xf numFmtId="192" fontId="7" fillId="0" borderId="0" xfId="0" applyNumberFormat="1" applyFont="1" applyFill="1" applyAlignment="1"/>
    <xf numFmtId="192" fontId="6" fillId="0" borderId="0" xfId="0" applyNumberFormat="1" applyFont="1" applyFill="1" applyAlignment="1"/>
    <xf numFmtId="164" fontId="7" fillId="5" borderId="229" xfId="0" applyNumberFormat="1" applyFont="1" applyFill="1" applyBorder="1" applyAlignment="1">
      <alignment horizontal="right"/>
    </xf>
    <xf numFmtId="164" fontId="7" fillId="5" borderId="230" xfId="0" applyNumberFormat="1" applyFont="1" applyFill="1" applyBorder="1" applyAlignment="1">
      <alignment horizontal="right"/>
    </xf>
    <xf numFmtId="164" fontId="6" fillId="5" borderId="230" xfId="0" applyNumberFormat="1" applyFont="1" applyFill="1" applyBorder="1" applyAlignment="1">
      <alignment horizontal="right"/>
    </xf>
    <xf numFmtId="164" fontId="6" fillId="5" borderId="230" xfId="0" applyNumberFormat="1" applyFont="1" applyFill="1" applyBorder="1" applyAlignment="1"/>
    <xf numFmtId="164" fontId="7" fillId="5" borderId="231" xfId="0" applyNumberFormat="1" applyFont="1" applyFill="1" applyBorder="1" applyAlignment="1">
      <alignment horizontal="right"/>
    </xf>
    <xf numFmtId="165" fontId="8" fillId="3" borderId="232" xfId="0" applyNumberFormat="1" applyFont="1" applyFill="1" applyBorder="1" applyAlignment="1">
      <alignment horizontal="right" wrapText="1"/>
    </xf>
    <xf numFmtId="166" fontId="7" fillId="0" borderId="32" xfId="0" applyNumberFormat="1" applyFont="1" applyFill="1" applyBorder="1" applyAlignment="1">
      <alignment horizontal="right"/>
    </xf>
    <xf numFmtId="166" fontId="7" fillId="0" borderId="86" xfId="0" applyNumberFormat="1" applyFont="1" applyFill="1" applyBorder="1" applyAlignment="1">
      <alignment horizontal="right"/>
    </xf>
    <xf numFmtId="166" fontId="7" fillId="0" borderId="59" xfId="0" applyNumberFormat="1" applyFont="1" applyFill="1" applyBorder="1" applyAlignment="1">
      <alignment horizontal="right"/>
    </xf>
    <xf numFmtId="166" fontId="6" fillId="0" borderId="59" xfId="0" applyNumberFormat="1" applyFont="1" applyFill="1" applyBorder="1" applyAlignment="1">
      <alignment horizontal="right"/>
    </xf>
    <xf numFmtId="164" fontId="6" fillId="3" borderId="233" xfId="0" applyNumberFormat="1" applyFont="1" applyFill="1" applyBorder="1" applyAlignment="1">
      <alignment horizontal="right"/>
    </xf>
    <xf numFmtId="164" fontId="6" fillId="3" borderId="71" xfId="0" applyNumberFormat="1" applyFont="1" applyFill="1" applyBorder="1" applyAlignment="1">
      <alignment horizontal="right"/>
    </xf>
    <xf numFmtId="166" fontId="7" fillId="3" borderId="234" xfId="0" applyNumberFormat="1" applyFont="1" applyFill="1" applyBorder="1" applyAlignment="1">
      <alignment horizontal="right" vertical="center"/>
    </xf>
    <xf numFmtId="164" fontId="6" fillId="5" borderId="81" xfId="0" applyNumberFormat="1" applyFont="1" applyFill="1" applyBorder="1" applyAlignment="1">
      <alignment horizontal="right" vertical="center"/>
    </xf>
    <xf numFmtId="165" fontId="8" fillId="3" borderId="127" xfId="0" applyNumberFormat="1" applyFont="1" applyFill="1" applyBorder="1" applyAlignment="1">
      <alignment horizontal="right" wrapText="1"/>
    </xf>
    <xf numFmtId="165" fontId="8" fillId="3" borderId="128" xfId="0" applyNumberFormat="1" applyFont="1" applyFill="1" applyBorder="1" applyAlignment="1">
      <alignment horizontal="right" wrapText="1"/>
    </xf>
    <xf numFmtId="0" fontId="8" fillId="3" borderId="57" xfId="0" applyFont="1" applyFill="1" applyBorder="1" applyAlignment="1">
      <alignment wrapText="1"/>
    </xf>
    <xf numFmtId="0" fontId="8" fillId="3" borderId="58" xfId="0" applyFont="1" applyFill="1" applyBorder="1" applyAlignment="1">
      <alignment wrapText="1"/>
    </xf>
    <xf numFmtId="164" fontId="6" fillId="3" borderId="53" xfId="0" applyNumberFormat="1" applyFont="1" applyFill="1" applyBorder="1" applyAlignment="1">
      <alignment horizontal="center" wrapText="1"/>
    </xf>
    <xf numFmtId="164" fontId="6" fillId="3" borderId="11" xfId="0" applyNumberFormat="1" applyFont="1" applyFill="1" applyBorder="1" applyAlignment="1">
      <alignment horizontal="center" wrapText="1"/>
    </xf>
    <xf numFmtId="0" fontId="6" fillId="5" borderId="0" xfId="0" applyFont="1" applyFill="1" applyBorder="1" applyAlignment="1">
      <alignment wrapText="1"/>
    </xf>
    <xf numFmtId="0" fontId="3" fillId="5" borderId="0" xfId="0" applyFont="1" applyFill="1" applyAlignment="1">
      <alignment wrapText="1"/>
    </xf>
    <xf numFmtId="0" fontId="7" fillId="3" borderId="3" xfId="0" applyFont="1" applyFill="1" applyBorder="1" applyAlignment="1">
      <alignment vertical="center" wrapText="1"/>
    </xf>
    <xf numFmtId="0" fontId="3" fillId="0" borderId="3" xfId="0" applyFont="1" applyBorder="1" applyAlignment="1">
      <alignment wrapText="1"/>
    </xf>
    <xf numFmtId="0" fontId="3" fillId="0" borderId="0" xfId="0" applyFont="1" applyAlignment="1">
      <alignment horizontal="left" vertical="center" wrapText="1"/>
    </xf>
    <xf numFmtId="0" fontId="6" fillId="3" borderId="0" xfId="0" applyFont="1" applyFill="1" applyBorder="1" applyAlignment="1">
      <alignment horizontal="left" vertical="center" wrapText="1"/>
    </xf>
    <xf numFmtId="0" fontId="3" fillId="0" borderId="43" xfId="0" applyFont="1" applyBorder="1" applyAlignment="1">
      <alignment vertical="center" wrapText="1"/>
    </xf>
    <xf numFmtId="0" fontId="3" fillId="0" borderId="0" xfId="0" applyFont="1" applyAlignment="1">
      <alignment vertical="center" wrapText="1"/>
    </xf>
    <xf numFmtId="0" fontId="6" fillId="0" borderId="0" xfId="0" applyFont="1" applyFill="1" applyBorder="1" applyAlignment="1">
      <alignment wrapText="1"/>
    </xf>
    <xf numFmtId="0" fontId="3" fillId="0" borderId="0" xfId="0" applyFont="1" applyFill="1" applyAlignment="1">
      <alignment wrapText="1"/>
    </xf>
    <xf numFmtId="0" fontId="6" fillId="5" borderId="16" xfId="0" applyFont="1" applyFill="1" applyBorder="1" applyAlignment="1">
      <alignment horizontal="left" vertical="center" wrapText="1"/>
    </xf>
    <xf numFmtId="0" fontId="3" fillId="0" borderId="16" xfId="0" applyFont="1" applyBorder="1" applyAlignment="1">
      <alignment horizontal="left" vertical="center" wrapText="1"/>
    </xf>
    <xf numFmtId="0" fontId="6" fillId="5" borderId="0" xfId="0" applyFont="1" applyFill="1" applyBorder="1" applyAlignment="1">
      <alignment horizontal="left" wrapText="1"/>
    </xf>
    <xf numFmtId="0" fontId="6" fillId="3" borderId="0" xfId="0" applyFont="1" applyFill="1" applyBorder="1" applyAlignment="1">
      <alignment horizontal="left" wrapText="1"/>
    </xf>
    <xf numFmtId="37" fontId="6" fillId="3" borderId="0" xfId="4" applyFont="1" applyFill="1" applyAlignment="1">
      <alignment vertical="center" wrapText="1"/>
    </xf>
    <xf numFmtId="37" fontId="6" fillId="0" borderId="0" xfId="4" applyFont="1" applyAlignment="1">
      <alignment vertical="center" wrapText="1"/>
    </xf>
    <xf numFmtId="37" fontId="7" fillId="3" borderId="0" xfId="4" applyFont="1" applyFill="1" applyAlignment="1">
      <alignment horizontal="left"/>
    </xf>
    <xf numFmtId="37" fontId="83" fillId="3" borderId="0" xfId="4" applyFont="1" applyFill="1" applyAlignment="1" applyProtection="1">
      <alignment horizontal="left"/>
    </xf>
    <xf numFmtId="37" fontId="42" fillId="16" borderId="0" xfId="4" applyFont="1" applyFill="1" applyAlignment="1" applyProtection="1">
      <alignment horizontal="center" vertical="center"/>
    </xf>
    <xf numFmtId="37" fontId="42" fillId="4" borderId="202" xfId="4" applyFont="1" applyFill="1" applyBorder="1" applyAlignment="1">
      <alignment horizontal="center" vertical="center"/>
    </xf>
    <xf numFmtId="49" fontId="42" fillId="4" borderId="202" xfId="4" applyNumberFormat="1" applyFont="1" applyFill="1" applyBorder="1" applyAlignment="1">
      <alignment horizontal="center" vertical="center" wrapText="1"/>
    </xf>
    <xf numFmtId="37" fontId="6" fillId="5" borderId="0" xfId="4" applyFont="1" applyFill="1" applyAlignment="1">
      <alignment vertical="center" wrapText="1"/>
    </xf>
    <xf numFmtId="37" fontId="7" fillId="5" borderId="0" xfId="4" applyFont="1" applyFill="1" applyAlignment="1">
      <alignment horizontal="left"/>
    </xf>
    <xf numFmtId="37" fontId="83" fillId="5" borderId="0" xfId="4" applyFont="1" applyFill="1" applyAlignment="1" applyProtection="1">
      <alignment horizontal="left"/>
    </xf>
    <xf numFmtId="37" fontId="42" fillId="16" borderId="0" xfId="4" applyFont="1" applyFill="1" applyAlignment="1" applyProtection="1">
      <alignment horizontal="center" vertical="center" wrapText="1"/>
    </xf>
    <xf numFmtId="169" fontId="3" fillId="5" borderId="0" xfId="4" applyNumberFormat="1" applyFont="1" applyFill="1" applyAlignment="1">
      <alignment horizontal="right" vertical="center"/>
    </xf>
    <xf numFmtId="37" fontId="42" fillId="4" borderId="0" xfId="4" applyFont="1" applyFill="1" applyBorder="1" applyAlignment="1">
      <alignment horizontal="center" vertical="center"/>
    </xf>
    <xf numFmtId="173" fontId="42" fillId="4" borderId="205" xfId="4" applyNumberFormat="1" applyFont="1" applyFill="1" applyBorder="1" applyAlignment="1">
      <alignment horizontal="center" vertical="center" wrapText="1"/>
    </xf>
    <xf numFmtId="173" fontId="65" fillId="4" borderId="205" xfId="4" applyNumberFormat="1" applyFont="1" applyFill="1" applyBorder="1" applyAlignment="1">
      <alignment horizontal="center" vertical="center" wrapText="1"/>
    </xf>
    <xf numFmtId="37" fontId="3" fillId="5" borderId="168" xfId="4" applyFont="1" applyFill="1" applyBorder="1" applyAlignment="1">
      <alignment horizontal="left" vertical="center" wrapText="1"/>
    </xf>
    <xf numFmtId="0" fontId="42" fillId="4" borderId="193" xfId="8" applyFont="1" applyFill="1" applyBorder="1" applyAlignment="1">
      <alignment horizontal="center" vertical="center"/>
    </xf>
    <xf numFmtId="0" fontId="42" fillId="4" borderId="206" xfId="8" applyFont="1" applyFill="1" applyBorder="1" applyAlignment="1">
      <alignment horizontal="center" vertical="center"/>
    </xf>
    <xf numFmtId="0" fontId="42" fillId="4" borderId="0" xfId="8" applyFont="1" applyFill="1" applyBorder="1" applyAlignment="1">
      <alignment horizontal="center" vertical="center"/>
    </xf>
    <xf numFmtId="0" fontId="6" fillId="3" borderId="0" xfId="8" applyFont="1" applyFill="1" applyBorder="1" applyAlignment="1">
      <alignment vertical="center" wrapText="1"/>
    </xf>
    <xf numFmtId="0" fontId="3" fillId="0" borderId="0" xfId="8" applyFont="1" applyAlignment="1">
      <alignment vertical="center" wrapText="1"/>
    </xf>
    <xf numFmtId="2" fontId="42" fillId="16" borderId="0" xfId="8" applyNumberFormat="1" applyFont="1" applyFill="1" applyAlignment="1">
      <alignment horizontal="center" vertical="center" wrapText="1"/>
    </xf>
    <xf numFmtId="0" fontId="42" fillId="4" borderId="202" xfId="8" applyFont="1" applyFill="1" applyBorder="1" applyAlignment="1">
      <alignment horizontal="center" vertical="center"/>
    </xf>
    <xf numFmtId="0" fontId="42" fillId="4" borderId="202" xfId="8" applyFont="1" applyFill="1" applyBorder="1" applyAlignment="1">
      <alignment horizontal="center" vertical="center" wrapText="1"/>
    </xf>
    <xf numFmtId="0" fontId="65" fillId="4" borderId="202" xfId="8" applyFont="1" applyFill="1" applyBorder="1" applyAlignment="1">
      <alignment horizontal="center" vertical="center" wrapText="1"/>
    </xf>
    <xf numFmtId="0" fontId="42" fillId="4" borderId="194" xfId="8" applyFont="1" applyFill="1" applyBorder="1" applyAlignment="1">
      <alignment horizontal="center" vertical="center" wrapText="1"/>
    </xf>
    <xf numFmtId="0" fontId="65" fillId="4" borderId="167" xfId="8" applyFont="1" applyFill="1" applyBorder="1" applyAlignment="1">
      <alignment horizontal="center" vertical="center" wrapText="1"/>
    </xf>
    <xf numFmtId="0" fontId="65" fillId="4" borderId="193" xfId="8" applyFont="1" applyFill="1" applyBorder="1" applyAlignment="1">
      <alignment horizontal="center" vertical="center" wrapText="1"/>
    </xf>
    <xf numFmtId="0" fontId="42" fillId="4" borderId="166" xfId="8" applyFont="1" applyFill="1" applyBorder="1" applyAlignment="1">
      <alignment horizontal="center" vertical="center"/>
    </xf>
    <xf numFmtId="0" fontId="42" fillId="4" borderId="205" xfId="8" applyFont="1" applyFill="1" applyBorder="1" applyAlignment="1">
      <alignment horizontal="center" vertical="top" wrapText="1"/>
    </xf>
    <xf numFmtId="0" fontId="65" fillId="4" borderId="205" xfId="8" applyFont="1" applyFill="1" applyBorder="1" applyAlignment="1">
      <alignment horizontal="center" vertical="top" wrapText="1"/>
    </xf>
    <xf numFmtId="0" fontId="65" fillId="4" borderId="192" xfId="8" applyFont="1" applyFill="1" applyBorder="1" applyAlignment="1">
      <alignment horizontal="center" vertical="top" wrapText="1"/>
    </xf>
    <xf numFmtId="0" fontId="42" fillId="4" borderId="204" xfId="8" applyFont="1" applyFill="1" applyBorder="1" applyAlignment="1">
      <alignment horizontal="center" vertical="center"/>
    </xf>
    <xf numFmtId="0" fontId="42" fillId="4" borderId="168" xfId="8" applyFont="1" applyFill="1" applyBorder="1" applyAlignment="1">
      <alignment horizontal="center" vertical="center"/>
    </xf>
    <xf numFmtId="0" fontId="6" fillId="3" borderId="0" xfId="8" applyFont="1" applyFill="1" applyBorder="1" applyAlignment="1">
      <alignment wrapText="1"/>
    </xf>
    <xf numFmtId="0" fontId="3" fillId="0" borderId="0" xfId="8" applyFont="1" applyAlignment="1">
      <alignment wrapText="1"/>
    </xf>
    <xf numFmtId="0" fontId="83" fillId="3" borderId="0" xfId="8" applyFont="1" applyFill="1" applyAlignment="1">
      <alignment horizontal="left"/>
    </xf>
    <xf numFmtId="0" fontId="65" fillId="16" borderId="0" xfId="8" applyFont="1" applyFill="1" applyAlignment="1">
      <alignment vertical="center" wrapText="1"/>
    </xf>
    <xf numFmtId="0" fontId="42" fillId="4" borderId="167" xfId="8" applyFont="1" applyFill="1" applyBorder="1" applyAlignment="1">
      <alignment horizontal="center" vertical="center"/>
    </xf>
    <xf numFmtId="0" fontId="42" fillId="4" borderId="208" xfId="8" applyFont="1" applyFill="1" applyBorder="1" applyAlignment="1">
      <alignment horizontal="center" vertical="center"/>
    </xf>
    <xf numFmtId="0" fontId="42" fillId="4" borderId="0" xfId="8" applyFont="1" applyFill="1" applyBorder="1" applyAlignment="1">
      <alignment horizontal="center" vertical="top" wrapText="1"/>
    </xf>
    <xf numFmtId="0" fontId="65" fillId="4" borderId="0" xfId="8" applyFont="1" applyFill="1" applyBorder="1" applyAlignment="1">
      <alignment horizontal="center" vertical="top" wrapText="1"/>
    </xf>
    <xf numFmtId="0" fontId="42" fillId="4" borderId="207" xfId="8" applyFont="1" applyFill="1" applyBorder="1" applyAlignment="1">
      <alignment horizontal="center" vertical="center" wrapText="1"/>
    </xf>
    <xf numFmtId="0" fontId="42" fillId="4" borderId="205" xfId="8" applyFont="1" applyFill="1" applyBorder="1" applyAlignment="1">
      <alignment horizontal="center" vertical="center" wrapText="1"/>
    </xf>
    <xf numFmtId="0" fontId="42" fillId="4" borderId="192" xfId="8" applyFont="1" applyFill="1" applyBorder="1" applyAlignment="1">
      <alignment horizontal="center" vertical="center" wrapText="1"/>
    </xf>
    <xf numFmtId="0" fontId="42" fillId="4" borderId="207" xfId="8" applyFont="1" applyFill="1" applyBorder="1" applyAlignment="1">
      <alignment horizontal="center" vertical="center"/>
    </xf>
    <xf numFmtId="0" fontId="42" fillId="4" borderId="194" xfId="8" applyFont="1" applyFill="1" applyBorder="1" applyAlignment="1">
      <alignment horizontal="center" vertical="center"/>
    </xf>
    <xf numFmtId="0" fontId="7" fillId="3" borderId="0" xfId="8" applyFont="1" applyFill="1" applyAlignment="1">
      <alignment horizontal="left"/>
    </xf>
    <xf numFmtId="0" fontId="42" fillId="16" borderId="0" xfId="8" applyFont="1" applyFill="1" applyAlignment="1">
      <alignment horizontal="center" wrapText="1"/>
    </xf>
    <xf numFmtId="0" fontId="42" fillId="4" borderId="209" xfId="8" applyFont="1" applyFill="1" applyBorder="1" applyAlignment="1">
      <alignment horizontal="center" vertical="center"/>
    </xf>
    <xf numFmtId="0" fontId="42" fillId="4" borderId="205" xfId="8" applyFont="1" applyFill="1" applyBorder="1" applyAlignment="1">
      <alignment horizontal="center" vertical="center"/>
    </xf>
    <xf numFmtId="0" fontId="42" fillId="4" borderId="192" xfId="8" applyFont="1" applyFill="1" applyBorder="1" applyAlignment="1">
      <alignment horizontal="center" vertical="center"/>
    </xf>
    <xf numFmtId="0" fontId="65" fillId="4" borderId="205" xfId="8" applyFont="1" applyFill="1" applyBorder="1" applyAlignment="1">
      <alignment horizontal="center" vertical="center" wrapText="1"/>
    </xf>
    <xf numFmtId="164" fontId="7" fillId="3" borderId="0" xfId="8" applyNumberFormat="1" applyFont="1" applyFill="1" applyAlignment="1">
      <alignment horizontal="left"/>
    </xf>
    <xf numFmtId="0" fontId="42" fillId="16" borderId="0" xfId="8" applyFont="1" applyFill="1" applyAlignment="1">
      <alignment horizontal="center" vertical="center" wrapText="1"/>
    </xf>
    <xf numFmtId="0" fontId="42" fillId="4" borderId="218" xfId="8" applyFont="1" applyFill="1" applyBorder="1" applyAlignment="1">
      <alignment horizontal="center" vertical="center"/>
    </xf>
    <xf numFmtId="0" fontId="42" fillId="4" borderId="219" xfId="8" applyFont="1" applyFill="1" applyBorder="1" applyAlignment="1">
      <alignment horizontal="center" vertical="center"/>
    </xf>
    <xf numFmtId="0" fontId="42" fillId="4" borderId="220" xfId="8" applyFont="1" applyFill="1" applyBorder="1" applyAlignment="1">
      <alignment horizontal="center" vertical="center"/>
    </xf>
    <xf numFmtId="0" fontId="65" fillId="16" borderId="0" xfId="8" applyFont="1" applyFill="1" applyAlignment="1">
      <alignment horizontal="center" vertical="center" wrapText="1"/>
    </xf>
    <xf numFmtId="0" fontId="42" fillId="4" borderId="217" xfId="8" applyFont="1" applyFill="1" applyBorder="1" applyAlignment="1">
      <alignment horizontal="center" vertical="center" wrapText="1"/>
    </xf>
    <xf numFmtId="0" fontId="65" fillId="4" borderId="210" xfId="8" applyFont="1" applyFill="1" applyBorder="1" applyAlignment="1">
      <alignment horizontal="center" vertical="center" wrapText="1"/>
    </xf>
    <xf numFmtId="0" fontId="42" fillId="4" borderId="213" xfId="8" applyFont="1" applyFill="1" applyBorder="1" applyAlignment="1">
      <alignment horizontal="center" vertical="center"/>
    </xf>
    <xf numFmtId="0" fontId="42" fillId="4" borderId="214" xfId="8" applyFont="1" applyFill="1" applyBorder="1" applyAlignment="1">
      <alignment horizontal="center" vertical="center"/>
    </xf>
    <xf numFmtId="0" fontId="7" fillId="3" borderId="0" xfId="8" applyFont="1" applyFill="1" applyAlignment="1">
      <alignment horizontal="left" vertical="center" wrapText="1"/>
    </xf>
    <xf numFmtId="0" fontId="7" fillId="3" borderId="0" xfId="8" applyFont="1" applyFill="1" applyAlignment="1">
      <alignment horizontal="left" wrapText="1"/>
    </xf>
    <xf numFmtId="0" fontId="65" fillId="16" borderId="0" xfId="8" applyFont="1" applyFill="1" applyAlignment="1">
      <alignment wrapText="1"/>
    </xf>
    <xf numFmtId="164" fontId="6" fillId="3" borderId="0" xfId="8" applyNumberFormat="1" applyFont="1" applyFill="1" applyBorder="1" applyAlignment="1">
      <alignment horizontal="left" wrapText="1"/>
    </xf>
    <xf numFmtId="164" fontId="6" fillId="3" borderId="0" xfId="8" applyNumberFormat="1" applyFont="1" applyFill="1" applyBorder="1" applyAlignment="1">
      <alignment horizontal="left" vertical="center" wrapText="1"/>
    </xf>
    <xf numFmtId="166" fontId="3" fillId="3" borderId="0" xfId="8" applyNumberFormat="1" applyFont="1" applyFill="1" applyAlignment="1">
      <alignment horizontal="right" vertical="center"/>
    </xf>
    <xf numFmtId="0" fontId="42" fillId="4" borderId="202" xfId="8" applyFont="1" applyFill="1" applyBorder="1" applyAlignment="1">
      <alignment horizontal="center" vertical="top" wrapText="1"/>
    </xf>
    <xf numFmtId="166" fontId="3" fillId="0" borderId="0" xfId="8" applyNumberFormat="1" applyFont="1" applyAlignment="1">
      <alignment horizontal="right" vertical="center"/>
    </xf>
    <xf numFmtId="0" fontId="83" fillId="0" borderId="0" xfId="8" applyFont="1" applyAlignment="1">
      <alignment horizontal="left"/>
    </xf>
    <xf numFmtId="0" fontId="42" fillId="16" borderId="0" xfId="8" applyFont="1" applyFill="1" applyAlignment="1">
      <alignment horizontal="center" vertical="center"/>
    </xf>
    <xf numFmtId="49" fontId="42" fillId="4" borderId="205" xfId="8" applyNumberFormat="1" applyFont="1" applyFill="1" applyBorder="1" applyAlignment="1">
      <alignment horizontal="center" vertical="center"/>
    </xf>
    <xf numFmtId="166" fontId="6" fillId="5" borderId="0" xfId="8" applyNumberFormat="1" applyFont="1" applyFill="1" applyAlignment="1">
      <alignment horizontal="right" vertical="center"/>
    </xf>
    <xf numFmtId="0" fontId="42" fillId="4" borderId="167" xfId="8" applyFont="1" applyFill="1" applyBorder="1" applyAlignment="1">
      <alignment horizontal="center" vertical="center" wrapText="1"/>
    </xf>
    <xf numFmtId="0" fontId="42" fillId="4" borderId="193" xfId="8" applyFont="1" applyFill="1" applyBorder="1" applyAlignment="1">
      <alignment horizontal="center" vertical="center" wrapText="1"/>
    </xf>
    <xf numFmtId="49" fontId="42" fillId="4" borderId="202" xfId="8" applyNumberFormat="1" applyFont="1" applyFill="1" applyBorder="1" applyAlignment="1">
      <alignment horizontal="center" vertical="center"/>
    </xf>
    <xf numFmtId="164" fontId="6" fillId="0" borderId="0" xfId="8" applyNumberFormat="1" applyFont="1" applyAlignment="1">
      <alignment horizontal="right" vertical="center"/>
    </xf>
    <xf numFmtId="164" fontId="6" fillId="5" borderId="0" xfId="4" applyNumberFormat="1" applyFont="1" applyFill="1" applyAlignment="1">
      <alignment horizontal="right" vertical="center"/>
    </xf>
    <xf numFmtId="37" fontId="42" fillId="4" borderId="207" xfId="4" quotePrefix="1" applyFont="1" applyFill="1" applyBorder="1" applyAlignment="1" applyProtection="1">
      <alignment horizontal="center" vertical="center"/>
    </xf>
    <xf numFmtId="37" fontId="42" fillId="4" borderId="205" xfId="4" quotePrefix="1" applyFont="1" applyFill="1" applyBorder="1" applyAlignment="1" applyProtection="1">
      <alignment horizontal="center" vertical="center"/>
    </xf>
    <xf numFmtId="37" fontId="42" fillId="4" borderId="192" xfId="4" quotePrefix="1" applyFont="1" applyFill="1" applyBorder="1" applyAlignment="1" applyProtection="1">
      <alignment horizontal="center" vertical="center"/>
    </xf>
    <xf numFmtId="0" fontId="42" fillId="4" borderId="207" xfId="4" applyNumberFormat="1" applyFont="1" applyFill="1" applyBorder="1" applyAlignment="1">
      <alignment horizontal="center" vertical="center"/>
    </xf>
    <xf numFmtId="49" fontId="42" fillId="4" borderId="207" xfId="8" applyNumberFormat="1" applyFont="1" applyFill="1" applyBorder="1" applyAlignment="1">
      <alignment horizontal="center" vertical="center"/>
    </xf>
    <xf numFmtId="37" fontId="42" fillId="4" borderId="202" xfId="4" quotePrefix="1" applyFont="1" applyFill="1" applyBorder="1" applyAlignment="1" applyProtection="1">
      <alignment horizontal="center" vertical="center"/>
    </xf>
    <xf numFmtId="0" fontId="42" fillId="4" borderId="202" xfId="4" applyNumberFormat="1" applyFont="1" applyFill="1" applyBorder="1" applyAlignment="1">
      <alignment horizontal="center" vertical="center"/>
    </xf>
    <xf numFmtId="0" fontId="6" fillId="3" borderId="0" xfId="8" applyFont="1" applyFill="1" applyAlignment="1">
      <alignment horizontal="left"/>
    </xf>
    <xf numFmtId="166" fontId="6" fillId="0" borderId="0" xfId="8" applyNumberFormat="1" applyFont="1" applyFill="1" applyAlignment="1">
      <alignment horizontal="right" vertical="center"/>
    </xf>
    <xf numFmtId="0" fontId="83" fillId="3" borderId="0" xfId="8" applyFont="1" applyFill="1" applyAlignment="1" applyProtection="1">
      <alignment horizontal="left"/>
    </xf>
    <xf numFmtId="0" fontId="42" fillId="16" borderId="0" xfId="8" applyFont="1" applyFill="1" applyAlignment="1" applyProtection="1">
      <alignment horizontal="center" vertical="center"/>
    </xf>
    <xf numFmtId="37" fontId="7" fillId="3" borderId="0" xfId="8" applyNumberFormat="1" applyFont="1" applyFill="1" applyAlignment="1">
      <alignment horizontal="left"/>
    </xf>
    <xf numFmtId="0" fontId="4" fillId="16" borderId="0" xfId="8" applyFont="1" applyFill="1" applyAlignment="1">
      <alignment horizontal="center" vertical="center"/>
    </xf>
    <xf numFmtId="0" fontId="4" fillId="4" borderId="168" xfId="8" applyFont="1" applyFill="1" applyBorder="1" applyAlignment="1">
      <alignment horizontal="center" vertical="center"/>
    </xf>
    <xf numFmtId="0" fontId="4" fillId="4" borderId="169" xfId="8" applyFont="1" applyFill="1" applyBorder="1" applyAlignment="1">
      <alignment horizontal="center" vertical="center"/>
    </xf>
    <xf numFmtId="0" fontId="6" fillId="3" borderId="0" xfId="8" applyFont="1" applyFill="1" applyBorder="1" applyAlignment="1">
      <alignment horizontal="left"/>
    </xf>
    <xf numFmtId="0" fontId="6" fillId="3" borderId="0" xfId="8" applyFont="1" applyFill="1" applyBorder="1" applyAlignment="1">
      <alignment horizontal="left" wrapText="1"/>
    </xf>
    <xf numFmtId="0" fontId="6" fillId="0" borderId="0" xfId="8" applyFont="1" applyAlignment="1">
      <alignment horizontal="left"/>
    </xf>
    <xf numFmtId="0" fontId="4" fillId="4" borderId="170" xfId="8" applyFont="1" applyFill="1" applyBorder="1" applyAlignment="1">
      <alignment horizontal="center" vertical="center" wrapText="1"/>
    </xf>
    <xf numFmtId="0" fontId="4" fillId="4" borderId="171" xfId="8" applyFont="1" applyFill="1" applyBorder="1" applyAlignment="1">
      <alignment horizontal="center" vertical="center" wrapText="1"/>
    </xf>
    <xf numFmtId="0" fontId="7" fillId="5" borderId="0" xfId="8" applyFont="1" applyFill="1" applyAlignment="1">
      <alignment horizontal="center"/>
    </xf>
    <xf numFmtId="0" fontId="4" fillId="16" borderId="0" xfId="8" applyFont="1" applyFill="1" applyAlignment="1">
      <alignment horizontal="center" vertical="center" wrapText="1"/>
    </xf>
    <xf numFmtId="0" fontId="4" fillId="4" borderId="169" xfId="8" applyFont="1" applyFill="1" applyBorder="1" applyAlignment="1">
      <alignment horizontal="center" vertical="center" wrapText="1"/>
    </xf>
    <xf numFmtId="0" fontId="3" fillId="4" borderId="174" xfId="8" applyFont="1" applyFill="1" applyBorder="1" applyAlignment="1">
      <alignment horizontal="center" vertical="center" wrapText="1"/>
    </xf>
    <xf numFmtId="0" fontId="3" fillId="4" borderId="170" xfId="8" applyFont="1" applyFill="1" applyBorder="1" applyAlignment="1">
      <alignment horizontal="center" vertical="center" wrapText="1"/>
    </xf>
    <xf numFmtId="0" fontId="3" fillId="4" borderId="171" xfId="8" applyFont="1" applyFill="1" applyBorder="1" applyAlignment="1">
      <alignment horizontal="center" vertical="center" wrapText="1"/>
    </xf>
    <xf numFmtId="0" fontId="4" fillId="16" borderId="175" xfId="8" applyFont="1" applyFill="1" applyBorder="1" applyAlignment="1">
      <alignment horizontal="center" vertical="center" wrapText="1"/>
    </xf>
    <xf numFmtId="0" fontId="4" fillId="4" borderId="174" xfId="8" applyFont="1" applyFill="1" applyBorder="1" applyAlignment="1">
      <alignment horizontal="center" vertical="center" wrapText="1"/>
    </xf>
    <xf numFmtId="0" fontId="3" fillId="4" borderId="0" xfId="8" applyFont="1" applyFill="1" applyBorder="1" applyAlignment="1">
      <alignment horizontal="center" vertical="center" wrapText="1"/>
    </xf>
    <xf numFmtId="0" fontId="42" fillId="4" borderId="168" xfId="8" applyFont="1" applyFill="1" applyBorder="1" applyAlignment="1">
      <alignment horizontal="center" vertical="center" wrapText="1"/>
    </xf>
    <xf numFmtId="0" fontId="65" fillId="4" borderId="0" xfId="8" applyFont="1" applyFill="1" applyBorder="1" applyAlignment="1">
      <alignment horizontal="center" vertical="center" wrapText="1"/>
    </xf>
    <xf numFmtId="0" fontId="42" fillId="4" borderId="222" xfId="8" applyFont="1" applyFill="1" applyBorder="1" applyAlignment="1" applyProtection="1">
      <alignment horizontal="center" vertical="center" wrapText="1"/>
    </xf>
    <xf numFmtId="0" fontId="65" fillId="4" borderId="167" xfId="8" applyFont="1" applyFill="1" applyBorder="1" applyAlignment="1">
      <alignment horizontal="center" wrapText="1"/>
    </xf>
    <xf numFmtId="0" fontId="42" fillId="4" borderId="169" xfId="8" applyFont="1" applyFill="1" applyBorder="1" applyAlignment="1">
      <alignment horizontal="center" vertical="center"/>
    </xf>
    <xf numFmtId="0" fontId="42" fillId="4" borderId="174" xfId="8" applyFont="1" applyFill="1" applyBorder="1" applyAlignment="1">
      <alignment horizontal="center" vertical="center"/>
    </xf>
    <xf numFmtId="0" fontId="42" fillId="4" borderId="169" xfId="8" applyFont="1" applyFill="1" applyBorder="1" applyAlignment="1">
      <alignment horizontal="center" vertical="center" wrapText="1"/>
    </xf>
    <xf numFmtId="0" fontId="65" fillId="4" borderId="174" xfId="8" applyFont="1" applyFill="1" applyBorder="1" applyAlignment="1">
      <alignment horizontal="center" vertical="center" wrapText="1"/>
    </xf>
    <xf numFmtId="0" fontId="83" fillId="3" borderId="0" xfId="8" applyFont="1" applyFill="1" applyBorder="1" applyAlignment="1">
      <alignment horizontal="left"/>
    </xf>
    <xf numFmtId="0" fontId="4" fillId="16" borderId="175" xfId="8" applyFont="1" applyFill="1" applyBorder="1" applyAlignment="1">
      <alignment horizontal="center" vertical="center"/>
    </xf>
    <xf numFmtId="0" fontId="42" fillId="4" borderId="202" xfId="8" applyFont="1" applyFill="1" applyBorder="1" applyAlignment="1" applyProtection="1">
      <alignment horizontal="center" vertical="center" wrapText="1"/>
    </xf>
    <xf numFmtId="0" fontId="65" fillId="4" borderId="202" xfId="8" applyFont="1" applyFill="1" applyBorder="1" applyAlignment="1">
      <alignment horizontal="center" wrapText="1"/>
    </xf>
    <xf numFmtId="0" fontId="42" fillId="4" borderId="202" xfId="8" applyFont="1" applyFill="1" applyBorder="1" applyAlignment="1" applyProtection="1">
      <alignment horizontal="center" vertical="center"/>
    </xf>
    <xf numFmtId="0" fontId="65" fillId="4" borderId="0" xfId="8" applyFont="1" applyFill="1" applyBorder="1" applyAlignment="1">
      <alignment wrapText="1"/>
    </xf>
    <xf numFmtId="0" fontId="6" fillId="3" borderId="0" xfId="8" applyFont="1" applyFill="1" applyBorder="1" applyAlignment="1">
      <alignment horizontal="left" vertical="center" wrapText="1"/>
    </xf>
    <xf numFmtId="0" fontId="6" fillId="0" borderId="0" xfId="8" applyFont="1" applyAlignment="1">
      <alignment horizontal="left" vertical="center" wrapText="1"/>
    </xf>
    <xf numFmtId="0" fontId="3" fillId="16" borderId="0" xfId="8" applyFont="1" applyFill="1" applyAlignment="1">
      <alignment vertical="center" wrapText="1"/>
    </xf>
    <xf numFmtId="0" fontId="4" fillId="4" borderId="209" xfId="8" applyFont="1" applyFill="1" applyBorder="1" applyAlignment="1">
      <alignment horizontal="center" vertical="center" wrapText="1"/>
    </xf>
    <xf numFmtId="0" fontId="4" fillId="4" borderId="202" xfId="8" applyFont="1" applyFill="1" applyBorder="1" applyAlignment="1">
      <alignment horizontal="center" vertical="center" wrapText="1"/>
    </xf>
    <xf numFmtId="0" fontId="3" fillId="4" borderId="209" xfId="8" applyFont="1" applyFill="1" applyBorder="1" applyAlignment="1">
      <alignment horizontal="center" vertical="center" wrapText="1"/>
    </xf>
    <xf numFmtId="0" fontId="3" fillId="4" borderId="202" xfId="8" applyFont="1" applyFill="1" applyBorder="1" applyAlignment="1">
      <alignment horizontal="center" vertical="center" wrapText="1"/>
    </xf>
    <xf numFmtId="0" fontId="4" fillId="4" borderId="168" xfId="8" applyFont="1" applyFill="1" applyBorder="1" applyAlignment="1">
      <alignment horizontal="center" vertical="center" wrapText="1"/>
    </xf>
    <xf numFmtId="0" fontId="3" fillId="4" borderId="208" xfId="8" applyFont="1" applyFill="1" applyBorder="1" applyAlignment="1">
      <alignment horizontal="center" vertical="center" wrapText="1"/>
    </xf>
    <xf numFmtId="0" fontId="3" fillId="4" borderId="168" xfId="8" applyFont="1" applyFill="1" applyBorder="1" applyAlignment="1">
      <alignment wrapText="1"/>
    </xf>
    <xf numFmtId="0" fontId="4" fillId="4" borderId="176" xfId="8" applyFont="1" applyFill="1" applyBorder="1" applyAlignment="1">
      <alignment horizontal="center" vertical="center" wrapText="1"/>
    </xf>
    <xf numFmtId="0" fontId="3" fillId="4" borderId="176" xfId="8" applyFont="1" applyFill="1" applyBorder="1" applyAlignment="1">
      <alignment wrapText="1"/>
    </xf>
    <xf numFmtId="0" fontId="40" fillId="16" borderId="0" xfId="8" applyFont="1" applyFill="1" applyAlignment="1">
      <alignment horizontal="center" vertical="center" wrapText="1"/>
    </xf>
    <xf numFmtId="0" fontId="41" fillId="16" borderId="0" xfId="8" applyFont="1" applyFill="1" applyAlignment="1">
      <alignment vertical="center" wrapText="1"/>
    </xf>
    <xf numFmtId="0" fontId="6" fillId="3" borderId="168" xfId="8" applyFont="1" applyFill="1" applyBorder="1" applyAlignment="1">
      <alignment horizontal="left" wrapText="1"/>
    </xf>
    <xf numFmtId="0" fontId="6" fillId="0" borderId="168" xfId="8" applyFont="1" applyBorder="1" applyAlignment="1">
      <alignment horizontal="left"/>
    </xf>
    <xf numFmtId="0" fontId="42" fillId="4" borderId="175" xfId="8" applyFont="1" applyFill="1" applyBorder="1" applyAlignment="1">
      <alignment horizontal="center" vertical="center" wrapText="1"/>
    </xf>
    <xf numFmtId="0" fontId="42" fillId="4" borderId="0" xfId="8" applyFont="1" applyFill="1" applyBorder="1" applyAlignment="1">
      <alignment horizontal="center" vertical="center" wrapText="1"/>
    </xf>
    <xf numFmtId="37" fontId="7" fillId="5" borderId="0" xfId="8" applyNumberFormat="1" applyFont="1" applyFill="1" applyAlignment="1">
      <alignment horizontal="left"/>
    </xf>
    <xf numFmtId="0" fontId="6" fillId="3" borderId="0" xfId="8" applyFont="1" applyFill="1" applyAlignment="1">
      <alignment horizontal="left" wrapText="1"/>
    </xf>
    <xf numFmtId="164" fontId="9" fillId="5" borderId="0" xfId="8" applyNumberFormat="1" applyFont="1" applyFill="1" applyAlignment="1">
      <alignment horizontal="right" vertical="center"/>
    </xf>
    <xf numFmtId="164" fontId="3" fillId="5" borderId="0" xfId="8" applyNumberFormat="1" applyFont="1" applyFill="1" applyAlignment="1">
      <alignment horizontal="right" vertical="center"/>
    </xf>
    <xf numFmtId="0" fontId="3" fillId="0" borderId="0" xfId="8" applyFont="1" applyAlignment="1">
      <alignment horizontal="left"/>
    </xf>
    <xf numFmtId="0" fontId="3" fillId="4" borderId="176" xfId="8" applyFont="1" applyFill="1" applyBorder="1" applyAlignment="1">
      <alignment horizontal="center" vertical="center" wrapText="1"/>
    </xf>
    <xf numFmtId="0" fontId="3" fillId="4" borderId="223" xfId="8" applyFont="1" applyFill="1" applyBorder="1" applyAlignment="1">
      <alignment horizontal="center" vertical="center" wrapText="1"/>
    </xf>
    <xf numFmtId="0" fontId="4" fillId="4" borderId="174" xfId="8" applyFont="1" applyFill="1" applyBorder="1" applyAlignment="1">
      <alignment horizontal="center" vertical="center"/>
    </xf>
    <xf numFmtId="164" fontId="6" fillId="3" borderId="0" xfId="8" applyNumberFormat="1" applyFont="1" applyFill="1" applyAlignment="1">
      <alignment horizontal="right" vertical="center"/>
    </xf>
    <xf numFmtId="164" fontId="7" fillId="3" borderId="0" xfId="8" applyNumberFormat="1" applyFont="1" applyFill="1" applyAlignment="1">
      <alignment horizontal="right" vertical="center"/>
    </xf>
    <xf numFmtId="0" fontId="6" fillId="3" borderId="0" xfId="8" applyFont="1" applyFill="1" applyAlignment="1">
      <alignment horizontal="left" vertical="center" wrapText="1"/>
    </xf>
    <xf numFmtId="0" fontId="9" fillId="4" borderId="176" xfId="8" applyFont="1" applyFill="1" applyBorder="1" applyAlignment="1">
      <alignment horizontal="center" vertical="center" wrapText="1"/>
    </xf>
    <xf numFmtId="0" fontId="9" fillId="4" borderId="223" xfId="8" applyFont="1" applyFill="1" applyBorder="1" applyAlignment="1">
      <alignment horizontal="center" vertical="center" wrapText="1"/>
    </xf>
    <xf numFmtId="0" fontId="42" fillId="4" borderId="174" xfId="8" applyFont="1" applyFill="1" applyBorder="1" applyAlignment="1">
      <alignment horizontal="center" vertical="center" wrapText="1"/>
    </xf>
    <xf numFmtId="0" fontId="65" fillId="4" borderId="0" xfId="8" applyFont="1" applyFill="1" applyAlignment="1">
      <alignment horizontal="center" vertical="center" wrapText="1"/>
    </xf>
    <xf numFmtId="0" fontId="65" fillId="4" borderId="174" xfId="8" applyFont="1" applyFill="1" applyBorder="1" applyAlignment="1">
      <alignment wrapText="1"/>
    </xf>
    <xf numFmtId="0" fontId="42" fillId="4" borderId="207" xfId="8" applyFont="1" applyFill="1" applyBorder="1" applyAlignment="1" applyProtection="1">
      <alignment horizontal="center" vertical="center" wrapText="1"/>
    </xf>
    <xf numFmtId="0" fontId="65" fillId="4" borderId="205" xfId="8" applyFont="1" applyFill="1" applyBorder="1" applyAlignment="1">
      <alignment horizontal="center" wrapText="1"/>
    </xf>
    <xf numFmtId="0" fontId="83" fillId="3" borderId="0" xfId="8" applyFont="1" applyFill="1" applyAlignment="1">
      <alignment horizontal="left" wrapText="1"/>
    </xf>
    <xf numFmtId="0" fontId="65" fillId="4" borderId="168" xfId="8" applyFont="1" applyFill="1" applyBorder="1" applyAlignment="1">
      <alignment wrapText="1"/>
    </xf>
    <xf numFmtId="37" fontId="7" fillId="3" borderId="0" xfId="8" applyNumberFormat="1" applyFont="1" applyFill="1" applyBorder="1" applyAlignment="1">
      <alignment horizontal="left"/>
    </xf>
    <xf numFmtId="0" fontId="42" fillId="4" borderId="209" xfId="8" applyFont="1" applyFill="1" applyBorder="1" applyAlignment="1">
      <alignment horizontal="center" vertical="center" wrapText="1"/>
    </xf>
    <xf numFmtId="0" fontId="65" fillId="4" borderId="208" xfId="8" applyFont="1" applyFill="1" applyBorder="1" applyAlignment="1">
      <alignment horizontal="center" vertical="center" wrapText="1"/>
    </xf>
    <xf numFmtId="0" fontId="65" fillId="4" borderId="175" xfId="8" applyFont="1" applyFill="1" applyBorder="1" applyAlignment="1">
      <alignment horizontal="center" vertical="center" wrapText="1"/>
    </xf>
    <xf numFmtId="0" fontId="65" fillId="4" borderId="206" xfId="8" applyFont="1" applyFill="1" applyBorder="1" applyAlignment="1">
      <alignment horizontal="center" vertical="center" wrapText="1"/>
    </xf>
    <xf numFmtId="0" fontId="9" fillId="4" borderId="202" xfId="8" applyFont="1" applyFill="1" applyBorder="1" applyAlignment="1">
      <alignment horizontal="center" vertical="center" wrapText="1"/>
    </xf>
    <xf numFmtId="0" fontId="9" fillId="4" borderId="207" xfId="8" applyFont="1" applyFill="1" applyBorder="1" applyAlignment="1">
      <alignment horizontal="center" vertical="center" wrapText="1"/>
    </xf>
    <xf numFmtId="0" fontId="65" fillId="4" borderId="207" xfId="8" applyFont="1" applyFill="1" applyBorder="1" applyAlignment="1">
      <alignment horizontal="center" vertical="center" wrapText="1"/>
    </xf>
    <xf numFmtId="0" fontId="4" fillId="16" borderId="168" xfId="8" applyFont="1" applyFill="1" applyBorder="1" applyAlignment="1">
      <alignment horizontal="center" vertical="center" wrapText="1"/>
    </xf>
    <xf numFmtId="0" fontId="4" fillId="16" borderId="183" xfId="8" applyFont="1" applyFill="1" applyBorder="1" applyAlignment="1">
      <alignment horizontal="center" vertical="center" wrapText="1"/>
    </xf>
    <xf numFmtId="0" fontId="4" fillId="4" borderId="224" xfId="8" applyFont="1" applyFill="1" applyBorder="1" applyAlignment="1">
      <alignment horizontal="center" vertical="center" wrapText="1"/>
    </xf>
    <xf numFmtId="0" fontId="4" fillId="4" borderId="196" xfId="8" applyFont="1" applyFill="1" applyBorder="1" applyAlignment="1">
      <alignment horizontal="center" vertical="center" wrapText="1"/>
    </xf>
    <xf numFmtId="0" fontId="3" fillId="4" borderId="0" xfId="8" applyFont="1" applyFill="1" applyAlignment="1">
      <alignment horizontal="center" vertical="center" wrapText="1"/>
    </xf>
    <xf numFmtId="0" fontId="42" fillId="4" borderId="192" xfId="8" applyFont="1" applyFill="1" applyBorder="1" applyAlignment="1" applyProtection="1">
      <alignment horizontal="center" vertical="center" wrapText="1"/>
    </xf>
    <xf numFmtId="0" fontId="85" fillId="0" borderId="0" xfId="8" applyFont="1" applyAlignment="1">
      <alignment wrapText="1"/>
    </xf>
    <xf numFmtId="180" fontId="6" fillId="0" borderId="0" xfId="12" applyFont="1" applyAlignment="1">
      <alignment vertical="distributed" wrapText="1"/>
    </xf>
    <xf numFmtId="180" fontId="83" fillId="0" borderId="0" xfId="12" applyFont="1" applyFill="1" applyAlignment="1" applyProtection="1">
      <alignment horizontal="left"/>
    </xf>
    <xf numFmtId="2" fontId="42" fillId="16" borderId="0" xfId="12" applyNumberFormat="1" applyFont="1" applyFill="1" applyAlignment="1" applyProtection="1">
      <alignment horizontal="center" vertical="center" wrapText="1"/>
    </xf>
    <xf numFmtId="180" fontId="42" fillId="4" borderId="207" xfId="12" applyFont="1" applyFill="1" applyBorder="1" applyAlignment="1" applyProtection="1">
      <alignment horizontal="center" vertical="center" wrapText="1"/>
    </xf>
    <xf numFmtId="180" fontId="42" fillId="4" borderId="205" xfId="12" applyFont="1" applyFill="1" applyBorder="1" applyAlignment="1">
      <alignment horizontal="center" vertical="center" wrapText="1"/>
    </xf>
    <xf numFmtId="180" fontId="42" fillId="4" borderId="192" xfId="12" applyFont="1" applyFill="1" applyBorder="1" applyAlignment="1">
      <alignment horizontal="center" vertical="center" wrapText="1"/>
    </xf>
    <xf numFmtId="180" fontId="42" fillId="4" borderId="202" xfId="12" applyFont="1" applyFill="1" applyBorder="1" applyAlignment="1">
      <alignment horizontal="center" vertical="center" wrapText="1"/>
    </xf>
    <xf numFmtId="180" fontId="6" fillId="5" borderId="0" xfId="12" applyFont="1" applyFill="1" applyAlignment="1">
      <alignment vertical="center" wrapText="1"/>
    </xf>
    <xf numFmtId="0" fontId="2" fillId="5" borderId="0" xfId="13" applyFill="1" applyAlignment="1">
      <alignment vertical="center" wrapText="1"/>
    </xf>
    <xf numFmtId="180" fontId="7" fillId="0" borderId="0" xfId="12" applyFont="1" applyAlignment="1">
      <alignment horizontal="left" vertical="justify" wrapText="1"/>
    </xf>
    <xf numFmtId="180" fontId="6" fillId="0" borderId="0" xfId="12" applyFont="1" applyAlignment="1">
      <alignment horizontal="left" vertical="justify" wrapText="1"/>
    </xf>
    <xf numFmtId="180" fontId="6" fillId="0" borderId="0" xfId="12" applyFont="1" applyAlignment="1" applyProtection="1">
      <alignment vertical="top" wrapText="1"/>
    </xf>
    <xf numFmtId="0" fontId="2" fillId="0" borderId="0" xfId="13" applyAlignment="1">
      <alignment wrapText="1"/>
    </xf>
    <xf numFmtId="180" fontId="6" fillId="0" borderId="0" xfId="12" applyFont="1" applyFill="1" applyAlignment="1">
      <alignment wrapText="1"/>
    </xf>
    <xf numFmtId="0" fontId="2" fillId="0" borderId="0" xfId="13" applyFill="1" applyAlignment="1">
      <alignment wrapText="1"/>
    </xf>
    <xf numFmtId="180" fontId="9" fillId="0" borderId="0" xfId="12" applyFont="1" applyAlignment="1">
      <alignment horizontal="left" vertical="justify" wrapText="1"/>
    </xf>
    <xf numFmtId="180" fontId="3" fillId="0" borderId="0" xfId="12" applyFont="1" applyAlignment="1">
      <alignment horizontal="left" vertical="justify" wrapText="1"/>
    </xf>
    <xf numFmtId="180" fontId="42" fillId="4" borderId="202" xfId="12" applyFont="1" applyFill="1" applyBorder="1" applyAlignment="1" applyProtection="1">
      <alignment horizontal="center" vertical="center" wrapText="1"/>
    </xf>
    <xf numFmtId="180" fontId="65" fillId="4" borderId="202" xfId="12" applyFont="1" applyFill="1" applyBorder="1" applyAlignment="1">
      <alignment horizontal="center" vertical="center" wrapText="1"/>
    </xf>
    <xf numFmtId="180" fontId="6" fillId="0" borderId="0" xfId="12" applyFont="1" applyFill="1" applyAlignment="1">
      <alignment vertical="center" wrapText="1"/>
    </xf>
    <xf numFmtId="0" fontId="2" fillId="0" borderId="0" xfId="13" applyFill="1" applyAlignment="1">
      <alignment vertical="center" wrapText="1"/>
    </xf>
    <xf numFmtId="37" fontId="7" fillId="3" borderId="0" xfId="4" applyNumberFormat="1" applyFont="1" applyFill="1" applyAlignment="1">
      <alignment horizontal="left"/>
    </xf>
    <xf numFmtId="37" fontId="86" fillId="0" borderId="0" xfId="4" applyFont="1" applyAlignment="1" applyProtection="1">
      <alignment horizontal="left"/>
    </xf>
    <xf numFmtId="37" fontId="87" fillId="16" borderId="0" xfId="4" applyFont="1" applyFill="1" applyAlignment="1" applyProtection="1">
      <alignment horizontal="center" vertical="center"/>
    </xf>
    <xf numFmtId="37" fontId="42" fillId="4" borderId="194" xfId="4" applyFont="1" applyFill="1" applyBorder="1" applyAlignment="1" applyProtection="1">
      <alignment horizontal="center" vertical="center"/>
    </xf>
    <xf numFmtId="37" fontId="42" fillId="4" borderId="167" xfId="4" applyFont="1" applyFill="1" applyBorder="1" applyAlignment="1">
      <alignment horizontal="center" vertical="center"/>
    </xf>
    <xf numFmtId="37" fontId="42" fillId="4" borderId="193" xfId="4" applyFont="1" applyFill="1" applyBorder="1" applyAlignment="1">
      <alignment horizontal="center" vertical="center"/>
    </xf>
    <xf numFmtId="37" fontId="42" fillId="4" borderId="194" xfId="4" quotePrefix="1" applyFont="1" applyFill="1" applyBorder="1" applyAlignment="1">
      <alignment horizontal="center" vertical="center"/>
    </xf>
    <xf numFmtId="37" fontId="42" fillId="4" borderId="183" xfId="4" quotePrefix="1" applyFont="1" applyFill="1" applyBorder="1" applyAlignment="1">
      <alignment horizontal="center" vertical="center"/>
    </xf>
    <xf numFmtId="37" fontId="42" fillId="4" borderId="167" xfId="4" quotePrefix="1" applyFont="1" applyFill="1" applyBorder="1" applyAlignment="1">
      <alignment horizontal="center" vertical="center"/>
    </xf>
    <xf numFmtId="37" fontId="42" fillId="4" borderId="0" xfId="4" quotePrefix="1" applyFont="1" applyFill="1" applyBorder="1" applyAlignment="1">
      <alignment horizontal="center" vertical="center"/>
    </xf>
    <xf numFmtId="37" fontId="42" fillId="4" borderId="193" xfId="4" quotePrefix="1" applyFont="1" applyFill="1" applyBorder="1" applyAlignment="1">
      <alignment horizontal="center" vertical="center"/>
    </xf>
    <xf numFmtId="37" fontId="42" fillId="4" borderId="175" xfId="4" quotePrefix="1" applyFont="1" applyFill="1" applyBorder="1" applyAlignment="1">
      <alignment horizontal="center" vertical="center"/>
    </xf>
    <xf numFmtId="37" fontId="42" fillId="4" borderId="175" xfId="4" applyFont="1" applyFill="1" applyBorder="1" applyAlignment="1">
      <alignment horizontal="center" vertical="center"/>
    </xf>
    <xf numFmtId="37" fontId="42" fillId="4" borderId="207" xfId="4" applyFont="1" applyFill="1" applyBorder="1" applyAlignment="1">
      <alignment horizontal="center" vertical="center"/>
    </xf>
    <xf numFmtId="37" fontId="42" fillId="4" borderId="205" xfId="4" applyFont="1" applyFill="1" applyBorder="1" applyAlignment="1">
      <alignment horizontal="center" vertical="center"/>
    </xf>
    <xf numFmtId="37" fontId="42" fillId="4" borderId="192" xfId="4" applyFont="1" applyFill="1" applyBorder="1" applyAlignment="1">
      <alignment horizontal="center" vertical="center"/>
    </xf>
    <xf numFmtId="37" fontId="83" fillId="0" borderId="0" xfId="4" applyFont="1" applyAlignment="1" applyProtection="1">
      <alignment horizontal="left"/>
    </xf>
    <xf numFmtId="37" fontId="42" fillId="4" borderId="194" xfId="4" applyFont="1" applyFill="1" applyBorder="1" applyAlignment="1">
      <alignment horizontal="center" vertical="center" wrapText="1"/>
    </xf>
    <xf numFmtId="37" fontId="42" fillId="4" borderId="167" xfId="4" applyFont="1" applyFill="1" applyBorder="1" applyAlignment="1">
      <alignment horizontal="center" vertical="center" wrapText="1"/>
    </xf>
    <xf numFmtId="37" fontId="42" fillId="4" borderId="193" xfId="4" applyFont="1" applyFill="1" applyBorder="1" applyAlignment="1">
      <alignment horizontal="center" vertical="center" wrapText="1"/>
    </xf>
    <xf numFmtId="37" fontId="42" fillId="4" borderId="207" xfId="4" applyFont="1" applyFill="1" applyBorder="1" applyAlignment="1">
      <alignment horizontal="center" vertical="center" wrapText="1"/>
    </xf>
    <xf numFmtId="37" fontId="42" fillId="4" borderId="205" xfId="4" applyFont="1" applyFill="1" applyBorder="1" applyAlignment="1">
      <alignment horizontal="center" vertical="center" wrapText="1"/>
    </xf>
    <xf numFmtId="37" fontId="42" fillId="4" borderId="192" xfId="4" applyFont="1" applyFill="1" applyBorder="1" applyAlignment="1">
      <alignment horizontal="center" vertical="center" wrapText="1"/>
    </xf>
    <xf numFmtId="37" fontId="42" fillId="4" borderId="183" xfId="4" applyFont="1" applyFill="1" applyBorder="1" applyAlignment="1">
      <alignment horizontal="center" vertical="center" wrapText="1"/>
    </xf>
    <xf numFmtId="37" fontId="42" fillId="4" borderId="0" xfId="4" applyFont="1" applyFill="1" applyBorder="1" applyAlignment="1">
      <alignment horizontal="center" vertical="center" wrapText="1"/>
    </xf>
    <xf numFmtId="37" fontId="42" fillId="4" borderId="175" xfId="4" applyFont="1" applyFill="1" applyBorder="1" applyAlignment="1">
      <alignment horizontal="center" vertical="center" wrapText="1"/>
    </xf>
    <xf numFmtId="37" fontId="42" fillId="4" borderId="183" xfId="4" applyFont="1" applyFill="1" applyBorder="1" applyAlignment="1">
      <alignment horizontal="center" vertical="center"/>
    </xf>
    <xf numFmtId="37" fontId="42" fillId="4" borderId="195" xfId="4" applyFont="1" applyFill="1" applyBorder="1" applyAlignment="1">
      <alignment horizontal="center" vertical="center"/>
    </xf>
    <xf numFmtId="37" fontId="42" fillId="4" borderId="208" xfId="4" applyFont="1" applyFill="1" applyBorder="1" applyAlignment="1">
      <alignment horizontal="center" vertical="center"/>
    </xf>
    <xf numFmtId="37" fontId="42" fillId="4" borderId="206" xfId="4" applyFont="1" applyFill="1" applyBorder="1" applyAlignment="1">
      <alignment horizontal="center" vertical="center"/>
    </xf>
    <xf numFmtId="37" fontId="42" fillId="4" borderId="207" xfId="4" applyFont="1" applyFill="1" applyBorder="1" applyAlignment="1" applyProtection="1">
      <alignment horizontal="center" vertical="center"/>
    </xf>
    <xf numFmtId="37" fontId="65" fillId="4" borderId="205" xfId="4" applyFont="1" applyFill="1" applyBorder="1" applyAlignment="1">
      <alignment wrapText="1"/>
    </xf>
    <xf numFmtId="37" fontId="65" fillId="4" borderId="192" xfId="4" applyFont="1" applyFill="1" applyBorder="1" applyAlignment="1">
      <alignment wrapText="1"/>
    </xf>
    <xf numFmtId="37" fontId="47" fillId="0" borderId="0" xfId="4" applyFont="1" applyBorder="1" applyAlignment="1">
      <alignment horizontal="center" vertical="center" wrapText="1"/>
    </xf>
    <xf numFmtId="37" fontId="6" fillId="0" borderId="0" xfId="4" applyFont="1" applyAlignment="1">
      <alignment horizontal="left"/>
    </xf>
    <xf numFmtId="37" fontId="6" fillId="0" borderId="0" xfId="4" applyFont="1" applyAlignment="1">
      <alignment horizontal="left" vertical="center"/>
    </xf>
    <xf numFmtId="37" fontId="83" fillId="0" borderId="0" xfId="4" applyFont="1" applyAlignment="1">
      <alignment horizontal="left"/>
    </xf>
    <xf numFmtId="37" fontId="42" fillId="16" borderId="0" xfId="4" applyFont="1" applyFill="1" applyBorder="1" applyAlignment="1" applyProtection="1">
      <alignment horizontal="center" vertical="center" wrapText="1"/>
    </xf>
    <xf numFmtId="37" fontId="42" fillId="4" borderId="0" xfId="4" applyFont="1" applyFill="1" applyBorder="1" applyAlignment="1" applyProtection="1">
      <alignment horizontal="center" vertical="center"/>
    </xf>
    <xf numFmtId="37" fontId="42" fillId="4" borderId="202" xfId="4" applyFont="1" applyFill="1" applyBorder="1" applyAlignment="1">
      <alignment horizontal="center" vertical="center" wrapText="1"/>
    </xf>
    <xf numFmtId="37" fontId="65" fillId="4" borderId="202" xfId="4" applyFont="1" applyFill="1" applyBorder="1" applyAlignment="1">
      <alignment horizontal="center" vertical="center" wrapText="1"/>
    </xf>
    <xf numFmtId="37" fontId="42" fillId="4" borderId="202" xfId="4" applyFont="1" applyFill="1" applyBorder="1" applyAlignment="1" applyProtection="1">
      <alignment horizontal="center" vertical="center"/>
    </xf>
    <xf numFmtId="37" fontId="42" fillId="4" borderId="209" xfId="4" applyFont="1" applyFill="1" applyBorder="1" applyAlignment="1" applyProtection="1">
      <alignment horizontal="center" vertical="center" wrapText="1"/>
    </xf>
    <xf numFmtId="37" fontId="42" fillId="4" borderId="209" xfId="4" applyFont="1" applyFill="1" applyBorder="1" applyAlignment="1" applyProtection="1">
      <alignment horizontal="center" vertical="center"/>
    </xf>
    <xf numFmtId="37" fontId="7" fillId="3" borderId="0" xfId="13" applyNumberFormat="1" applyFont="1" applyFill="1" applyAlignment="1">
      <alignment horizontal="left"/>
    </xf>
    <xf numFmtId="0" fontId="83" fillId="3" borderId="0" xfId="13" applyFont="1" applyFill="1" applyAlignment="1">
      <alignment horizontal="left"/>
    </xf>
    <xf numFmtId="0" fontId="4" fillId="16" borderId="0" xfId="13" applyFont="1" applyFill="1" applyAlignment="1">
      <alignment horizontal="center" vertical="center"/>
    </xf>
    <xf numFmtId="0" fontId="4" fillId="4" borderId="187" xfId="13" applyFont="1" applyFill="1" applyBorder="1" applyAlignment="1">
      <alignment horizontal="center" vertical="center" wrapText="1"/>
    </xf>
    <xf numFmtId="0" fontId="4" fillId="4" borderId="190" xfId="13" applyFont="1" applyFill="1" applyBorder="1" applyAlignment="1">
      <alignment horizontal="center" vertical="center" wrapText="1"/>
    </xf>
    <xf numFmtId="0" fontId="4" fillId="4" borderId="182" xfId="13" applyFont="1" applyFill="1" applyBorder="1" applyAlignment="1">
      <alignment horizontal="center" vertical="center" wrapText="1"/>
    </xf>
    <xf numFmtId="0" fontId="4" fillId="4" borderId="188" xfId="13" applyFont="1" applyFill="1" applyBorder="1" applyAlignment="1">
      <alignment horizontal="center" vertical="center"/>
    </xf>
    <xf numFmtId="0" fontId="4" fillId="4" borderId="170" xfId="13" applyFont="1" applyFill="1" applyBorder="1" applyAlignment="1">
      <alignment horizontal="center" vertical="center"/>
    </xf>
    <xf numFmtId="0" fontId="4" fillId="4" borderId="173" xfId="13" applyFont="1" applyFill="1" applyBorder="1" applyAlignment="1">
      <alignment horizontal="center" vertical="center"/>
    </xf>
    <xf numFmtId="0" fontId="4" fillId="4" borderId="179" xfId="13" applyFont="1" applyFill="1" applyBorder="1" applyAlignment="1">
      <alignment horizontal="center" vertical="center"/>
    </xf>
    <xf numFmtId="0" fontId="4" fillId="4" borderId="189" xfId="13" applyFont="1" applyFill="1" applyBorder="1" applyAlignment="1">
      <alignment horizontal="center" vertical="center"/>
    </xf>
    <xf numFmtId="0" fontId="4" fillId="4" borderId="177" xfId="13" applyFont="1" applyFill="1" applyBorder="1" applyAlignment="1">
      <alignment horizontal="center" vertical="center"/>
    </xf>
    <xf numFmtId="0" fontId="4" fillId="4" borderId="191" xfId="13" applyFont="1" applyFill="1" applyBorder="1" applyAlignment="1">
      <alignment horizontal="center" vertical="center" wrapText="1"/>
    </xf>
    <xf numFmtId="0" fontId="4" fillId="4" borderId="176" xfId="13" applyFont="1" applyFill="1" applyBorder="1" applyAlignment="1">
      <alignment horizontal="center" vertical="center" wrapText="1"/>
    </xf>
    <xf numFmtId="0" fontId="83" fillId="0" borderId="0" xfId="13" applyFont="1" applyAlignment="1">
      <alignment horizontal="left"/>
    </xf>
    <xf numFmtId="0" fontId="42" fillId="16" borderId="0" xfId="13" applyFont="1" applyFill="1" applyAlignment="1">
      <alignment horizontal="center" vertical="center" wrapText="1"/>
    </xf>
    <xf numFmtId="0" fontId="6" fillId="0" borderId="0" xfId="13" applyFont="1" applyBorder="1" applyAlignment="1"/>
    <xf numFmtId="0" fontId="42" fillId="4" borderId="202" xfId="13" applyFont="1" applyFill="1" applyBorder="1" applyAlignment="1">
      <alignment horizontal="center" vertical="center"/>
    </xf>
    <xf numFmtId="0" fontId="42" fillId="4" borderId="202" xfId="13" applyFont="1" applyFill="1" applyBorder="1" applyAlignment="1">
      <alignment horizontal="center" vertical="center" wrapText="1"/>
    </xf>
    <xf numFmtId="0" fontId="65" fillId="4" borderId="202" xfId="13" applyFont="1" applyFill="1" applyBorder="1" applyAlignment="1">
      <alignment horizontal="center" vertical="center" wrapText="1"/>
    </xf>
    <xf numFmtId="37" fontId="7" fillId="3" borderId="0" xfId="13" applyNumberFormat="1" applyFont="1" applyFill="1" applyAlignment="1"/>
    <xf numFmtId="37" fontId="7" fillId="3" borderId="0" xfId="13" applyNumberFormat="1" applyFont="1" applyFill="1" applyAlignment="1">
      <alignment horizontal="left" vertical="center"/>
    </xf>
    <xf numFmtId="0" fontId="4" fillId="16" borderId="0" xfId="13" applyFont="1" applyFill="1" applyAlignment="1">
      <alignment horizontal="center" wrapText="1"/>
    </xf>
    <xf numFmtId="180" fontId="83" fillId="0" borderId="0" xfId="16" applyFont="1" applyAlignment="1" applyProtection="1">
      <alignment horizontal="left"/>
    </xf>
    <xf numFmtId="0" fontId="4" fillId="16" borderId="0" xfId="13" applyFont="1" applyFill="1" applyAlignment="1">
      <alignment horizontal="center" vertical="center" wrapText="1"/>
    </xf>
    <xf numFmtId="180" fontId="42" fillId="4" borderId="202" xfId="16" applyFont="1" applyFill="1" applyBorder="1" applyAlignment="1">
      <alignment horizontal="center" vertical="center"/>
    </xf>
    <xf numFmtId="180" fontId="42" fillId="4" borderId="167" xfId="16" applyFont="1" applyFill="1" applyBorder="1" applyAlignment="1">
      <alignment horizontal="center" vertical="center"/>
    </xf>
    <xf numFmtId="180" fontId="42" fillId="4" borderId="208" xfId="16" applyFont="1" applyFill="1" applyBorder="1" applyAlignment="1">
      <alignment horizontal="center" vertical="center"/>
    </xf>
    <xf numFmtId="180" fontId="42" fillId="4" borderId="202" xfId="16" applyFont="1" applyFill="1" applyBorder="1" applyAlignment="1">
      <alignment horizontal="center" vertical="center" wrapText="1"/>
    </xf>
    <xf numFmtId="180" fontId="42" fillId="16" borderId="0" xfId="16" applyFont="1" applyFill="1" applyAlignment="1" applyProtection="1">
      <alignment horizontal="center" vertical="center" wrapText="1"/>
    </xf>
    <xf numFmtId="0" fontId="4" fillId="4" borderId="188" xfId="13" applyFont="1" applyFill="1" applyBorder="1" applyAlignment="1">
      <alignment horizontal="center" vertical="center" wrapText="1"/>
    </xf>
    <xf numFmtId="0" fontId="4" fillId="4" borderId="170" xfId="13" applyFont="1" applyFill="1" applyBorder="1" applyAlignment="1">
      <alignment horizontal="center" vertical="center" wrapText="1"/>
    </xf>
    <xf numFmtId="0" fontId="4" fillId="4" borderId="173" xfId="13" applyFont="1" applyFill="1" applyBorder="1" applyAlignment="1">
      <alignment horizontal="center" vertical="center" wrapText="1"/>
    </xf>
    <xf numFmtId="0" fontId="4" fillId="4" borderId="179" xfId="13" applyFont="1" applyFill="1" applyBorder="1" applyAlignment="1">
      <alignment horizontal="center" vertical="center" wrapText="1"/>
    </xf>
    <xf numFmtId="0" fontId="4" fillId="4" borderId="189" xfId="13" applyFont="1" applyFill="1" applyBorder="1" applyAlignment="1">
      <alignment horizontal="center" vertical="center" wrapText="1"/>
    </xf>
    <xf numFmtId="0" fontId="3" fillId="4" borderId="189" xfId="13" applyFont="1" applyFill="1" applyBorder="1" applyAlignment="1">
      <alignment horizontal="center" vertical="center" wrapText="1"/>
    </xf>
    <xf numFmtId="0" fontId="3" fillId="4" borderId="177" xfId="13" applyFont="1" applyFill="1" applyBorder="1" applyAlignment="1">
      <alignment horizontal="center" vertical="center" wrapText="1"/>
    </xf>
    <xf numFmtId="0" fontId="4" fillId="4" borderId="177" xfId="13" applyFont="1" applyFill="1" applyBorder="1" applyAlignment="1">
      <alignment horizontal="center" vertical="center" wrapText="1"/>
    </xf>
    <xf numFmtId="0" fontId="4" fillId="5" borderId="188" xfId="13" applyFont="1" applyFill="1" applyBorder="1" applyAlignment="1">
      <alignment horizontal="center" vertical="center"/>
    </xf>
    <xf numFmtId="0" fontId="4" fillId="5" borderId="191" xfId="13" applyFont="1" applyFill="1" applyBorder="1" applyAlignment="1">
      <alignment horizontal="center" vertical="center"/>
    </xf>
    <xf numFmtId="0" fontId="4" fillId="16" borderId="183" xfId="13" applyFont="1" applyFill="1" applyBorder="1" applyAlignment="1">
      <alignment horizontal="center" vertical="center"/>
    </xf>
    <xf numFmtId="0" fontId="4" fillId="16" borderId="194" xfId="13" applyFont="1" applyFill="1" applyBorder="1" applyAlignment="1">
      <alignment horizontal="center" vertical="center" wrapText="1"/>
    </xf>
    <xf numFmtId="0" fontId="4" fillId="16" borderId="183" xfId="13" applyFont="1" applyFill="1" applyBorder="1" applyAlignment="1">
      <alignment horizontal="center" vertical="center" wrapText="1"/>
    </xf>
    <xf numFmtId="0" fontId="4" fillId="16" borderId="195" xfId="13" applyFont="1" applyFill="1" applyBorder="1" applyAlignment="1">
      <alignment horizontal="center" vertical="center" wrapText="1"/>
    </xf>
    <xf numFmtId="0" fontId="42" fillId="4" borderId="194" xfId="13" applyFont="1" applyFill="1" applyBorder="1" applyAlignment="1">
      <alignment horizontal="center" vertical="center" wrapText="1"/>
    </xf>
    <xf numFmtId="0" fontId="42" fillId="4" borderId="183" xfId="13" applyFont="1" applyFill="1" applyBorder="1" applyAlignment="1">
      <alignment horizontal="center" vertical="center" wrapText="1"/>
    </xf>
    <xf numFmtId="0" fontId="42" fillId="4" borderId="196" xfId="13" applyFont="1" applyFill="1" applyBorder="1" applyAlignment="1">
      <alignment horizontal="center" vertical="center" wrapText="1"/>
    </xf>
    <xf numFmtId="0" fontId="42" fillId="4" borderId="193" xfId="13" applyFont="1" applyFill="1" applyBorder="1" applyAlignment="1">
      <alignment horizontal="center" vertical="center" wrapText="1"/>
    </xf>
    <xf numFmtId="0" fontId="42" fillId="4" borderId="175" xfId="13" applyFont="1" applyFill="1" applyBorder="1" applyAlignment="1">
      <alignment horizontal="center" vertical="center" wrapText="1"/>
    </xf>
    <xf numFmtId="0" fontId="42" fillId="4" borderId="180" xfId="13" applyFont="1" applyFill="1" applyBorder="1" applyAlignment="1">
      <alignment horizontal="center" vertical="center" wrapText="1"/>
    </xf>
    <xf numFmtId="0" fontId="42" fillId="16" borderId="0" xfId="13" applyFont="1" applyFill="1" applyAlignment="1">
      <alignment horizontal="center" vertical="center"/>
    </xf>
    <xf numFmtId="0" fontId="4" fillId="16" borderId="183" xfId="13" applyFont="1" applyFill="1" applyBorder="1" applyAlignment="1">
      <alignment horizontal="center" wrapText="1"/>
    </xf>
    <xf numFmtId="0" fontId="4" fillId="4" borderId="176" xfId="13" applyFont="1" applyFill="1" applyBorder="1" applyAlignment="1">
      <alignment horizontal="center" vertical="center"/>
    </xf>
    <xf numFmtId="0" fontId="4" fillId="4" borderId="181" xfId="13" applyFont="1" applyFill="1" applyBorder="1" applyAlignment="1">
      <alignment horizontal="center" vertical="center"/>
    </xf>
    <xf numFmtId="0" fontId="3" fillId="4" borderId="182" xfId="13" applyFont="1" applyFill="1" applyBorder="1" applyAlignment="1">
      <alignment wrapText="1"/>
    </xf>
    <xf numFmtId="0" fontId="83" fillId="5" borderId="0" xfId="13" applyFont="1" applyFill="1" applyAlignment="1">
      <alignment horizontal="left"/>
    </xf>
    <xf numFmtId="0" fontId="42" fillId="4" borderId="207" xfId="13" applyFont="1" applyFill="1" applyBorder="1" applyAlignment="1">
      <alignment horizontal="center" vertical="center"/>
    </xf>
    <xf numFmtId="0" fontId="42" fillId="4" borderId="205" xfId="13" applyFont="1" applyFill="1" applyBorder="1" applyAlignment="1">
      <alignment horizontal="center" vertical="center"/>
    </xf>
    <xf numFmtId="0" fontId="42" fillId="4" borderId="192" xfId="13" applyFont="1" applyFill="1" applyBorder="1" applyAlignment="1">
      <alignment horizontal="center" vertical="center"/>
    </xf>
    <xf numFmtId="0" fontId="42" fillId="4" borderId="209" xfId="13" applyFont="1" applyFill="1" applyBorder="1" applyAlignment="1">
      <alignment horizontal="center" vertical="center"/>
    </xf>
    <xf numFmtId="0" fontId="6" fillId="5" borderId="0" xfId="13" applyFont="1" applyFill="1" applyAlignment="1">
      <alignment horizontal="left" vertical="center" wrapText="1"/>
    </xf>
    <xf numFmtId="0" fontId="3" fillId="5" borderId="0" xfId="13" applyFont="1" applyFill="1" applyAlignment="1">
      <alignment horizontal="left" vertical="center" wrapText="1"/>
    </xf>
    <xf numFmtId="0" fontId="6" fillId="5" borderId="0" xfId="20" applyFont="1" applyFill="1" applyAlignment="1" applyProtection="1">
      <alignment vertical="center" wrapText="1"/>
      <protection locked="0"/>
    </xf>
    <xf numFmtId="0" fontId="1" fillId="5" borderId="0" xfId="13" applyFont="1" applyFill="1" applyAlignment="1">
      <alignment vertical="center" wrapText="1"/>
    </xf>
    <xf numFmtId="0" fontId="89" fillId="5" borderId="0" xfId="13" applyFont="1" applyFill="1" applyAlignment="1">
      <alignment horizontal="left"/>
    </xf>
    <xf numFmtId="0" fontId="65" fillId="4" borderId="202" xfId="13" applyFont="1" applyFill="1" applyBorder="1" applyAlignment="1">
      <alignment vertical="center" wrapText="1"/>
    </xf>
    <xf numFmtId="175" fontId="42" fillId="4" borderId="202" xfId="13" applyNumberFormat="1" applyFont="1" applyFill="1" applyBorder="1" applyAlignment="1">
      <alignment horizontal="center" vertical="center" wrapText="1"/>
    </xf>
    <xf numFmtId="2" fontId="42" fillId="4" borderId="202" xfId="13" applyNumberFormat="1" applyFont="1" applyFill="1" applyBorder="1" applyAlignment="1">
      <alignment horizontal="center" vertical="center" wrapText="1"/>
    </xf>
    <xf numFmtId="0" fontId="83" fillId="5" borderId="0" xfId="13" applyFont="1" applyFill="1" applyBorder="1" applyAlignment="1">
      <alignment horizontal="left"/>
    </xf>
    <xf numFmtId="0" fontId="42" fillId="16" borderId="204" xfId="13" applyFont="1" applyFill="1" applyBorder="1" applyAlignment="1">
      <alignment horizontal="center" vertical="center"/>
    </xf>
    <xf numFmtId="0" fontId="42" fillId="16" borderId="168" xfId="13" applyFont="1" applyFill="1" applyBorder="1" applyAlignment="1">
      <alignment horizontal="center" vertical="center"/>
    </xf>
    <xf numFmtId="0" fontId="65" fillId="16" borderId="168" xfId="13" applyFont="1" applyFill="1" applyBorder="1" applyAlignment="1">
      <alignment vertical="center"/>
    </xf>
    <xf numFmtId="0" fontId="65" fillId="16" borderId="209" xfId="13" applyFont="1" applyFill="1" applyBorder="1" applyAlignment="1">
      <alignment vertical="center"/>
    </xf>
    <xf numFmtId="0" fontId="42" fillId="4" borderId="202" xfId="13" applyFont="1" applyFill="1" applyBorder="1" applyAlignment="1">
      <alignment horizontal="center"/>
    </xf>
    <xf numFmtId="0" fontId="65" fillId="16" borderId="0" xfId="13" applyFont="1" applyFill="1" applyAlignment="1">
      <alignment vertical="center"/>
    </xf>
    <xf numFmtId="0" fontId="6" fillId="5" borderId="0" xfId="20" applyFont="1" applyFill="1" applyAlignment="1" applyProtection="1">
      <alignment wrapText="1"/>
      <protection locked="0"/>
    </xf>
    <xf numFmtId="0" fontId="3" fillId="5" borderId="0" xfId="13" applyFont="1" applyFill="1" applyAlignment="1">
      <alignment wrapText="1"/>
    </xf>
    <xf numFmtId="0" fontId="6" fillId="0" borderId="0" xfId="13" applyFont="1" applyAlignment="1">
      <alignment horizontal="left" vertical="center" wrapText="1"/>
    </xf>
    <xf numFmtId="0" fontId="3" fillId="0" borderId="0" xfId="13" applyFont="1" applyAlignment="1">
      <alignment horizontal="left" vertical="center" wrapText="1"/>
    </xf>
    <xf numFmtId="0" fontId="65" fillId="16" borderId="0" xfId="13" applyFont="1" applyFill="1" applyAlignment="1">
      <alignment horizontal="center" vertical="center"/>
    </xf>
    <xf numFmtId="175" fontId="42" fillId="4" borderId="202" xfId="13" applyNumberFormat="1" applyFont="1" applyFill="1" applyBorder="1" applyAlignment="1">
      <alignment horizontal="center" vertical="center"/>
    </xf>
    <xf numFmtId="37" fontId="7" fillId="3" borderId="0" xfId="13" applyNumberFormat="1" applyFont="1" applyFill="1" applyBorder="1" applyAlignment="1">
      <alignment horizontal="left"/>
    </xf>
    <xf numFmtId="0" fontId="65" fillId="4" borderId="207" xfId="13" applyFont="1" applyFill="1" applyBorder="1" applyAlignment="1">
      <alignment horizontal="center" vertical="center" wrapText="1"/>
    </xf>
    <xf numFmtId="0" fontId="67" fillId="4" borderId="202" xfId="13" applyFont="1" applyFill="1" applyBorder="1" applyAlignment="1">
      <alignment horizontal="center" vertical="center"/>
    </xf>
    <xf numFmtId="175" fontId="67" fillId="4" borderId="202" xfId="13" applyNumberFormat="1" applyFont="1" applyFill="1" applyBorder="1" applyAlignment="1">
      <alignment horizontal="center" vertical="center"/>
    </xf>
    <xf numFmtId="37" fontId="69" fillId="3" borderId="0" xfId="13" applyNumberFormat="1" applyFont="1" applyFill="1" applyAlignment="1">
      <alignment horizontal="left"/>
    </xf>
    <xf numFmtId="0" fontId="67" fillId="16" borderId="0" xfId="13" applyFont="1" applyFill="1" applyAlignment="1">
      <alignment horizontal="center" vertical="center" wrapText="1"/>
    </xf>
    <xf numFmtId="0" fontId="67" fillId="4" borderId="202" xfId="13" applyFont="1" applyFill="1" applyBorder="1" applyAlignment="1">
      <alignment horizontal="center" vertical="center" wrapText="1"/>
    </xf>
    <xf numFmtId="175" fontId="67" fillId="4" borderId="202" xfId="13" applyNumberFormat="1" applyFont="1" applyFill="1" applyBorder="1" applyAlignment="1">
      <alignment horizontal="center" vertical="center" wrapText="1"/>
    </xf>
    <xf numFmtId="0" fontId="68" fillId="4" borderId="202" xfId="13" applyFont="1" applyFill="1" applyBorder="1" applyAlignment="1">
      <alignment horizontal="center" vertical="center" wrapText="1"/>
    </xf>
    <xf numFmtId="37" fontId="69" fillId="3" borderId="0" xfId="13" applyNumberFormat="1" applyFont="1" applyFill="1" applyBorder="1" applyAlignment="1">
      <alignment horizontal="left"/>
    </xf>
    <xf numFmtId="0" fontId="90" fillId="0" borderId="0" xfId="13" applyFont="1" applyAlignment="1">
      <alignment horizontal="left"/>
    </xf>
    <xf numFmtId="165" fontId="67" fillId="4" borderId="202" xfId="13" applyNumberFormat="1" applyFont="1" applyFill="1" applyBorder="1" applyAlignment="1">
      <alignment horizontal="center" vertical="center" wrapText="1"/>
    </xf>
    <xf numFmtId="0" fontId="65" fillId="4" borderId="202" xfId="13" applyFont="1" applyFill="1" applyBorder="1" applyAlignment="1">
      <alignment wrapText="1"/>
    </xf>
    <xf numFmtId="0" fontId="65" fillId="16" borderId="0" xfId="13" applyFont="1" applyFill="1" applyAlignment="1">
      <alignment vertical="center" wrapText="1"/>
    </xf>
    <xf numFmtId="0" fontId="6" fillId="0" borderId="0" xfId="13" applyFont="1" applyAlignment="1">
      <alignment vertical="distributed" wrapText="1"/>
    </xf>
    <xf numFmtId="0" fontId="3" fillId="0" borderId="0" xfId="13" applyFont="1" applyAlignment="1">
      <alignment vertical="distributed" wrapText="1"/>
    </xf>
    <xf numFmtId="0" fontId="7" fillId="0" borderId="0" xfId="13" quotePrefix="1" applyFont="1" applyAlignment="1">
      <alignment horizontal="left"/>
    </xf>
    <xf numFmtId="0" fontId="92" fillId="4" borderId="202" xfId="13" applyFont="1" applyFill="1" applyBorder="1" applyAlignment="1">
      <alignment horizontal="center" vertical="center"/>
    </xf>
    <xf numFmtId="0" fontId="87" fillId="4" borderId="202" xfId="13" applyFont="1" applyFill="1" applyBorder="1" applyAlignment="1">
      <alignment horizontal="center" vertical="center"/>
    </xf>
    <xf numFmtId="0" fontId="7" fillId="5" borderId="0" xfId="13" applyFont="1" applyFill="1" applyBorder="1" applyAlignment="1">
      <alignment horizontal="right"/>
    </xf>
    <xf numFmtId="1" fontId="7" fillId="5" borderId="0" xfId="13" applyNumberFormat="1" applyFont="1" applyFill="1" applyBorder="1" applyAlignment="1">
      <alignment horizontal="right"/>
    </xf>
    <xf numFmtId="0" fontId="7" fillId="5" borderId="0" xfId="13" applyFont="1" applyFill="1" applyBorder="1" applyAlignment="1">
      <alignment horizontal="right" vertical="center"/>
    </xf>
    <xf numFmtId="0" fontId="3" fillId="5" borderId="0" xfId="13" applyFont="1" applyFill="1" applyBorder="1" applyAlignment="1">
      <alignment horizontal="right" vertical="center"/>
    </xf>
    <xf numFmtId="0" fontId="7" fillId="3" borderId="0" xfId="13" applyFont="1" applyFill="1" applyAlignment="1">
      <alignment horizontal="right"/>
    </xf>
    <xf numFmtId="1" fontId="7" fillId="3" borderId="0" xfId="13" applyNumberFormat="1" applyFont="1" applyFill="1" applyAlignment="1">
      <alignment horizontal="right"/>
    </xf>
    <xf numFmtId="0" fontId="7" fillId="3" borderId="0" xfId="13" applyFont="1" applyFill="1" applyAlignment="1">
      <alignment horizontal="right" vertical="center"/>
    </xf>
    <xf numFmtId="0" fontId="3" fillId="0" borderId="0" xfId="13" applyFont="1" applyAlignment="1">
      <alignment horizontal="right" vertical="center"/>
    </xf>
    <xf numFmtId="0" fontId="39" fillId="3" borderId="0" xfId="13" applyFont="1" applyFill="1" applyAlignment="1">
      <alignment horizontal="right" vertical="center"/>
    </xf>
    <xf numFmtId="0" fontId="41" fillId="0" borderId="0" xfId="13" applyFont="1" applyAlignment="1">
      <alignment horizontal="right" vertical="center"/>
    </xf>
    <xf numFmtId="1" fontId="6" fillId="3" borderId="0" xfId="13" applyNumberFormat="1" applyFont="1" applyFill="1" applyBorder="1" applyAlignment="1">
      <alignment horizontal="right"/>
    </xf>
    <xf numFmtId="0" fontId="3" fillId="3" borderId="0" xfId="13" applyFont="1" applyFill="1" applyAlignment="1">
      <alignment horizontal="right" vertical="center"/>
    </xf>
    <xf numFmtId="0" fontId="9" fillId="3" borderId="0" xfId="13" applyFont="1" applyFill="1" applyAlignment="1">
      <alignment horizontal="right" vertical="center"/>
    </xf>
    <xf numFmtId="0" fontId="6" fillId="3" borderId="0" xfId="13" applyFont="1" applyFill="1" applyAlignment="1">
      <alignment horizontal="right"/>
    </xf>
    <xf numFmtId="0" fontId="73" fillId="3" borderId="0" xfId="13" applyFont="1" applyFill="1" applyAlignment="1">
      <alignment horizontal="right" vertical="center"/>
    </xf>
    <xf numFmtId="0" fontId="20" fillId="3" borderId="0" xfId="13" applyFont="1" applyFill="1" applyAlignment="1">
      <alignment horizontal="center" vertical="center"/>
    </xf>
    <xf numFmtId="0" fontId="2" fillId="0" borderId="0" xfId="13" applyFont="1" applyAlignment="1">
      <alignment horizontal="center" vertical="center"/>
    </xf>
    <xf numFmtId="0" fontId="9" fillId="3" borderId="0" xfId="13" applyFont="1" applyFill="1" applyBorder="1" applyAlignment="1">
      <alignment horizontal="right" vertical="center"/>
    </xf>
    <xf numFmtId="0" fontId="22" fillId="3" borderId="0" xfId="13" applyFont="1" applyFill="1" applyAlignment="1">
      <alignment horizontal="center" vertical="center"/>
    </xf>
    <xf numFmtId="0" fontId="22" fillId="3" borderId="0" xfId="13" applyFont="1" applyFill="1" applyBorder="1" applyAlignment="1">
      <alignment horizontal="center" vertical="center"/>
    </xf>
    <xf numFmtId="0" fontId="3" fillId="5" borderId="0" xfId="13" applyFont="1" applyFill="1" applyAlignment="1">
      <alignment horizontal="justify" vertical="top" wrapText="1"/>
    </xf>
    <xf numFmtId="0" fontId="7" fillId="3" borderId="0" xfId="13" quotePrefix="1" applyFont="1" applyFill="1" applyAlignment="1">
      <alignment horizontal="left"/>
    </xf>
    <xf numFmtId="0" fontId="6" fillId="5" borderId="0" xfId="13" applyNumberFormat="1" applyFont="1" applyFill="1" applyAlignment="1">
      <alignment horizontal="justify" vertical="center" wrapText="1"/>
    </xf>
    <xf numFmtId="0" fontId="89" fillId="0" borderId="0" xfId="13" applyFont="1" applyAlignment="1">
      <alignment horizontal="left"/>
    </xf>
    <xf numFmtId="0" fontId="6" fillId="0" borderId="0" xfId="13" applyFont="1" applyBorder="1" applyAlignment="1">
      <alignment horizontal="left" vertical="top" wrapText="1"/>
    </xf>
    <xf numFmtId="0" fontId="93" fillId="16" borderId="0" xfId="13" applyFont="1" applyFill="1" applyAlignment="1">
      <alignment horizontal="center" vertical="center"/>
    </xf>
    <xf numFmtId="0" fontId="93" fillId="16" borderId="204" xfId="13" applyFont="1" applyFill="1" applyBorder="1" applyAlignment="1">
      <alignment horizontal="center" vertical="center" wrapText="1"/>
    </xf>
    <xf numFmtId="0" fontId="93" fillId="16" borderId="168" xfId="13" applyFont="1" applyFill="1" applyBorder="1" applyAlignment="1">
      <alignment horizontal="center" vertical="center" wrapText="1"/>
    </xf>
    <xf numFmtId="0" fontId="93" fillId="16" borderId="209" xfId="13" applyFont="1" applyFill="1" applyBorder="1" applyAlignment="1">
      <alignment horizontal="center" vertical="center" wrapText="1"/>
    </xf>
    <xf numFmtId="0" fontId="93" fillId="16" borderId="0" xfId="13" applyFont="1" applyFill="1" applyAlignment="1">
      <alignment horizontal="center" vertical="center" wrapText="1"/>
    </xf>
    <xf numFmtId="192" fontId="6" fillId="0" borderId="0" xfId="13" applyNumberFormat="1" applyFont="1" applyBorder="1" applyAlignment="1">
      <alignment horizontal="right"/>
    </xf>
    <xf numFmtId="0" fontId="96" fillId="16" borderId="0" xfId="13" applyFont="1" applyFill="1" applyAlignment="1">
      <alignment vertical="center" wrapText="1"/>
    </xf>
    <xf numFmtId="0" fontId="93" fillId="16" borderId="0" xfId="13" applyFont="1" applyFill="1" applyAlignment="1">
      <alignment vertical="center" wrapText="1"/>
    </xf>
    <xf numFmtId="0" fontId="36" fillId="0" borderId="0" xfId="11" applyNumberFormat="1" applyFont="1" applyFill="1" applyBorder="1" applyAlignment="1" applyProtection="1">
      <alignment horizontal="left" wrapText="1"/>
      <protection locked="0"/>
    </xf>
    <xf numFmtId="0" fontId="42" fillId="4" borderId="202" xfId="13" applyFont="1" applyFill="1" applyBorder="1" applyAlignment="1">
      <alignment vertical="center" wrapText="1"/>
    </xf>
    <xf numFmtId="0" fontId="71" fillId="0" borderId="0" xfId="11" applyNumberFormat="1" applyFont="1" applyFill="1" applyBorder="1" applyAlignment="1" applyProtection="1">
      <alignment horizontal="left" wrapText="1"/>
      <protection locked="0"/>
    </xf>
    <xf numFmtId="0" fontId="42" fillId="4" borderId="195" xfId="13" applyFont="1" applyFill="1" applyBorder="1" applyAlignment="1">
      <alignment horizontal="center" vertical="center" wrapText="1"/>
    </xf>
    <xf numFmtId="0" fontId="65" fillId="4" borderId="208" xfId="13" applyFont="1" applyFill="1" applyBorder="1" applyAlignment="1">
      <alignment vertical="center" wrapText="1"/>
    </xf>
    <xf numFmtId="0" fontId="65" fillId="4" borderId="206" xfId="13" applyFont="1" applyFill="1" applyBorder="1" applyAlignment="1">
      <alignment vertical="center" wrapText="1"/>
    </xf>
    <xf numFmtId="0" fontId="96" fillId="16" borderId="0" xfId="13" applyFont="1" applyFill="1" applyAlignment="1">
      <alignment horizontal="center" vertical="center" wrapText="1"/>
    </xf>
  </cellXfs>
  <cellStyles count="27">
    <cellStyle name="%" xfId="1"/>
    <cellStyle name="% 2" xfId="10"/>
    <cellStyle name="Backgroud" xfId="22"/>
    <cellStyle name="CABECALHO" xfId="23"/>
    <cellStyle name="DetalheB" xfId="19"/>
    <cellStyle name="Hyperlink" xfId="3" builtinId="8"/>
    <cellStyle name="Hyperlink 2" xfId="11"/>
    <cellStyle name="Hyperlink 3" xfId="15"/>
    <cellStyle name="Normal" xfId="0" builtinId="0"/>
    <cellStyle name="Normal 2" xfId="4"/>
    <cellStyle name="Normal 2 2" xfId="13"/>
    <cellStyle name="Normal 2 3" xfId="16"/>
    <cellStyle name="Normal 3" xfId="6"/>
    <cellStyle name="Normal 3 2" xfId="12"/>
    <cellStyle name="Normal 4" xfId="8"/>
    <cellStyle name="Normal_Cap11 - DRN" xfId="20"/>
    <cellStyle name="Normal_Trabalho" xfId="21"/>
    <cellStyle name="Normal_Trabalho_Quadros_pessoal_2003" xfId="9"/>
    <cellStyle name="Note 2" xfId="7"/>
    <cellStyle name="Percent" xfId="2" builtinId="5"/>
    <cellStyle name="Percent 2" xfId="5"/>
    <cellStyle name="Percent 3" xfId="14"/>
    <cellStyle name="style1473690848765" xfId="24"/>
    <cellStyle name="style1478101361643" xfId="25"/>
    <cellStyle name="style1508859806279" xfId="17"/>
    <cellStyle name="style1510049413597" xfId="26"/>
    <cellStyle name="TituloB" xfId="18"/>
  </cellStyles>
  <dxfs count="57">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FF99FF"/>
      <color rgb="FFFF00FF"/>
    </mruColors>
  </colors>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lang val="pt-PT"/>
  <c:chart>
    <c:title>
      <c:txPr>
        <a:bodyPr/>
        <a:lstStyle/>
        <a:p>
          <a:pPr>
            <a:defRPr sz="210" b="0" i="0" u="none" strike="noStrike" baseline="0">
              <a:solidFill>
                <a:srgbClr val="000000"/>
              </a:solidFill>
              <a:latin typeface="Arial"/>
              <a:ea typeface="Arial"/>
              <a:cs typeface="Arial"/>
            </a:defRPr>
          </a:pPr>
          <a:endParaRPr lang="pt-PT"/>
        </a:p>
      </c:txPr>
    </c:title>
    <c:view3D>
      <c:rotY val="150"/>
      <c:perspective val="0"/>
    </c:view3D>
    <c:plotArea>
      <c:layout/>
      <c:pie3DChart>
        <c:varyColors val="1"/>
        <c:ser>
          <c:idx val="0"/>
          <c:order val="0"/>
          <c:spPr>
            <a:ln w="12700">
              <a:solidFill>
                <a:srgbClr val="000000"/>
              </a:solidFill>
              <a:prstDash val="solid"/>
            </a:ln>
          </c:spPr>
          <c:dPt>
            <c:idx val="0"/>
            <c:spPr>
              <a:solidFill>
                <a:srgbClr val="969696"/>
              </a:solidFill>
              <a:ln w="12700">
                <a:solidFill>
                  <a:srgbClr val="000000"/>
                </a:solidFill>
                <a:prstDash val="solid"/>
              </a:ln>
            </c:spPr>
          </c:dPt>
          <c:dPt>
            <c:idx val="1"/>
            <c:spPr>
              <a:solidFill>
                <a:srgbClr val="969696"/>
              </a:solidFill>
              <a:ln w="12700">
                <a:solidFill>
                  <a:srgbClr val="000000"/>
                </a:solidFill>
                <a:prstDash val="solid"/>
              </a:ln>
            </c:spPr>
          </c:dPt>
          <c:dPt>
            <c:idx val="2"/>
            <c:spPr>
              <a:noFill/>
              <a:ln w="25400">
                <a:noFill/>
              </a:ln>
            </c:spPr>
          </c:dPt>
          <c:dPt>
            <c:idx val="3"/>
            <c:spPr>
              <a:solidFill>
                <a:srgbClr val="FFFFFF"/>
              </a:solidFill>
              <a:ln w="12700">
                <a:solidFill>
                  <a:srgbClr val="000000"/>
                </a:solidFill>
                <a:prstDash val="solid"/>
              </a:ln>
            </c:spPr>
          </c:dPt>
          <c:dPt>
            <c:idx val="4"/>
            <c:spPr>
              <a:noFill/>
              <a:ln w="25400">
                <a:noFill/>
              </a:ln>
            </c:spPr>
          </c:dPt>
          <c:dLbls>
            <c:dLbl>
              <c:idx val="0"/>
              <c:delete val="1"/>
            </c:dLbl>
            <c:dLbl>
              <c:idx val="1"/>
              <c:spPr>
                <a:noFill/>
                <a:ln w="25400">
                  <a:noFill/>
                </a:ln>
              </c:spPr>
              <c:txPr>
                <a:bodyPr/>
                <a:lstStyle/>
                <a:p>
                  <a:pPr>
                    <a:defRPr sz="100" b="0" i="0" u="none" strike="noStrike" baseline="0">
                      <a:solidFill>
                        <a:srgbClr val="000000"/>
                      </a:solidFill>
                      <a:latin typeface="Arial"/>
                      <a:ea typeface="Arial"/>
                      <a:cs typeface="Arial"/>
                    </a:defRPr>
                  </a:pPr>
                  <a:endParaRPr lang="pt-PT"/>
                </a:p>
              </c:txPr>
              <c:dLblPos val="bestFit"/>
              <c:showCatName val="1"/>
              <c:showPercent val="1"/>
            </c:dLbl>
            <c:dLbl>
              <c:idx val="2"/>
              <c:delete val="1"/>
            </c:dLbl>
            <c:dLbl>
              <c:idx val="3"/>
              <c:spPr>
                <a:noFill/>
                <a:ln w="25400">
                  <a:noFill/>
                </a:ln>
              </c:spPr>
              <c:txPr>
                <a:bodyPr/>
                <a:lstStyle/>
                <a:p>
                  <a:pPr>
                    <a:defRPr sz="100" b="0" i="0" u="none" strike="noStrike" baseline="0">
                      <a:solidFill>
                        <a:srgbClr val="000000"/>
                      </a:solidFill>
                      <a:latin typeface="Arial"/>
                      <a:ea typeface="Arial"/>
                      <a:cs typeface="Arial"/>
                    </a:defRPr>
                  </a:pPr>
                  <a:endParaRPr lang="pt-PT"/>
                </a:p>
              </c:txPr>
              <c:dLblPos val="bestFit"/>
              <c:showCatName val="1"/>
              <c:showPercent val="1"/>
            </c:dLbl>
            <c:dLbl>
              <c:idx val="4"/>
              <c:delete val="1"/>
            </c:dLbl>
            <c:dLbl>
              <c:idx val="5"/>
              <c:dLblPos val="bestFit"/>
              <c:showCatName val="1"/>
              <c:showPercent val="1"/>
            </c:dLbl>
            <c:dLbl>
              <c:idx val="6"/>
              <c:delete val="1"/>
            </c:dLbl>
            <c:dLbl>
              <c:idx val="7"/>
              <c:dLblPos val="bestFit"/>
              <c:showCatName val="1"/>
              <c:showPercent val="1"/>
            </c:dLbl>
            <c:dLbl>
              <c:idx val="8"/>
              <c:delete val="1"/>
            </c:dLbl>
            <c:dLbl>
              <c:idx val="9"/>
              <c:dLblPos val="bestFit"/>
              <c:showCatName val="1"/>
              <c:showPercent val="1"/>
            </c:dLbl>
            <c:dLbl>
              <c:idx val="10"/>
              <c:delete val="1"/>
            </c:dLbl>
            <c:dLbl>
              <c:idx val="11"/>
              <c:delete val="1"/>
            </c:dLbl>
            <c:dLbl>
              <c:idx val="12"/>
              <c:dLblPos val="bestFit"/>
              <c:showCatName val="1"/>
              <c:showPercent val="1"/>
            </c:dLbl>
            <c:numFmt formatCode="0%" sourceLinked="0"/>
            <c:spPr>
              <a:noFill/>
              <a:ln w="25400">
                <a:noFill/>
              </a:ln>
            </c:spPr>
            <c:txPr>
              <a:bodyPr/>
              <a:lstStyle/>
              <a:p>
                <a:pPr>
                  <a:defRPr sz="100" b="0" i="0" u="none" strike="noStrike" baseline="0">
                    <a:solidFill>
                      <a:srgbClr val="000000"/>
                    </a:solidFill>
                    <a:latin typeface="Arial"/>
                    <a:ea typeface="Arial"/>
                    <a:cs typeface="Arial"/>
                  </a:defRPr>
                </a:pPr>
                <a:endParaRPr lang="pt-PT"/>
              </a:p>
            </c:txPr>
            <c:showCatName val="1"/>
            <c:showPercent val="1"/>
          </c:dLbls>
          <c:cat>
            <c:numRef>
              <c:f>'7.1.10'!$H$14:$H$18</c:f>
              <c:numCache>
                <c:formatCode>General_)</c:formatCode>
                <c:ptCount val="5"/>
              </c:numCache>
            </c:numRef>
          </c:cat>
          <c:val>
            <c:numRef>
              <c:f>'7.1.10'!$I$14:$I$18</c:f>
              <c:numCache>
                <c:formatCode>###\ ###\ ###</c:formatCode>
                <c:ptCount val="5"/>
              </c:numCache>
            </c:numRef>
          </c:val>
        </c:ser>
      </c:pie3DChart>
      <c:spPr>
        <a:noFill/>
        <a:ln w="25400">
          <a:noFill/>
        </a:ln>
      </c:spPr>
    </c:plotArea>
    <c:plotVisOnly val="1"/>
    <c:dispBlanksAs val="zero"/>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pt-PT"/>
    </a:p>
  </c:txPr>
  <c:printSettings>
    <c:headerFooter alignWithMargins="0"/>
    <c:pageMargins b="1" l="0.75000000000000311" r="0.75000000000000311" t="1" header="0.5" footer="0.5"/>
    <c:pageSetup paperSize="9" orientation="landscape" horizontalDpi="-4" verticalDpi="0"/>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pt-PT"/>
  <c:chart>
    <c:title>
      <c:txPr>
        <a:bodyPr/>
        <a:lstStyle/>
        <a:p>
          <a:pPr>
            <a:defRPr sz="210" b="0" i="0" u="none" strike="noStrike" baseline="0">
              <a:solidFill>
                <a:srgbClr val="000000"/>
              </a:solidFill>
              <a:latin typeface="Arial"/>
              <a:ea typeface="Arial"/>
              <a:cs typeface="Arial"/>
            </a:defRPr>
          </a:pPr>
          <a:endParaRPr lang="pt-PT"/>
        </a:p>
      </c:txPr>
    </c:title>
    <c:view3D>
      <c:rotY val="150"/>
      <c:perspective val="0"/>
    </c:view3D>
    <c:plotArea>
      <c:layout/>
      <c:pie3DChart>
        <c:varyColors val="1"/>
        <c:ser>
          <c:idx val="0"/>
          <c:order val="0"/>
          <c:spPr>
            <a:ln w="12700">
              <a:solidFill>
                <a:srgbClr val="000000"/>
              </a:solidFill>
              <a:prstDash val="solid"/>
            </a:ln>
          </c:spPr>
          <c:dPt>
            <c:idx val="0"/>
            <c:spPr>
              <a:solidFill>
                <a:srgbClr val="969696"/>
              </a:solidFill>
              <a:ln w="12700">
                <a:solidFill>
                  <a:srgbClr val="000000"/>
                </a:solidFill>
                <a:prstDash val="solid"/>
              </a:ln>
            </c:spPr>
          </c:dPt>
          <c:dPt>
            <c:idx val="1"/>
            <c:spPr>
              <a:solidFill>
                <a:srgbClr val="969696"/>
              </a:solidFill>
              <a:ln w="12700">
                <a:solidFill>
                  <a:srgbClr val="000000"/>
                </a:solidFill>
                <a:prstDash val="solid"/>
              </a:ln>
            </c:spPr>
          </c:dPt>
          <c:dPt>
            <c:idx val="2"/>
            <c:spPr>
              <a:noFill/>
              <a:ln w="25400">
                <a:noFill/>
              </a:ln>
            </c:spPr>
          </c:dPt>
          <c:dPt>
            <c:idx val="3"/>
            <c:spPr>
              <a:solidFill>
                <a:srgbClr val="FFFFFF"/>
              </a:solidFill>
              <a:ln w="12700">
                <a:solidFill>
                  <a:srgbClr val="000000"/>
                </a:solidFill>
                <a:prstDash val="solid"/>
              </a:ln>
            </c:spPr>
          </c:dPt>
          <c:dPt>
            <c:idx val="4"/>
            <c:spPr>
              <a:noFill/>
              <a:ln w="25400">
                <a:noFill/>
              </a:ln>
            </c:spPr>
          </c:dPt>
          <c:dLbls>
            <c:dLbl>
              <c:idx val="0"/>
              <c:delete val="1"/>
            </c:dLbl>
            <c:dLbl>
              <c:idx val="1"/>
              <c:spPr>
                <a:noFill/>
                <a:ln w="25400">
                  <a:noFill/>
                </a:ln>
              </c:spPr>
              <c:txPr>
                <a:bodyPr/>
                <a:lstStyle/>
                <a:p>
                  <a:pPr>
                    <a:defRPr sz="100" b="0" i="0" u="none" strike="noStrike" baseline="0">
                      <a:solidFill>
                        <a:srgbClr val="000000"/>
                      </a:solidFill>
                      <a:latin typeface="Arial"/>
                      <a:ea typeface="Arial"/>
                      <a:cs typeface="Arial"/>
                    </a:defRPr>
                  </a:pPr>
                  <a:endParaRPr lang="pt-PT"/>
                </a:p>
              </c:txPr>
              <c:dLblPos val="bestFit"/>
              <c:showCatName val="1"/>
              <c:showPercent val="1"/>
            </c:dLbl>
            <c:dLbl>
              <c:idx val="2"/>
              <c:delete val="1"/>
            </c:dLbl>
            <c:dLbl>
              <c:idx val="3"/>
              <c:spPr>
                <a:noFill/>
                <a:ln w="25400">
                  <a:noFill/>
                </a:ln>
              </c:spPr>
              <c:txPr>
                <a:bodyPr/>
                <a:lstStyle/>
                <a:p>
                  <a:pPr>
                    <a:defRPr sz="100" b="0" i="0" u="none" strike="noStrike" baseline="0">
                      <a:solidFill>
                        <a:srgbClr val="000000"/>
                      </a:solidFill>
                      <a:latin typeface="Arial"/>
                      <a:ea typeface="Arial"/>
                      <a:cs typeface="Arial"/>
                    </a:defRPr>
                  </a:pPr>
                  <a:endParaRPr lang="pt-PT"/>
                </a:p>
              </c:txPr>
              <c:dLblPos val="bestFit"/>
              <c:showCatName val="1"/>
              <c:showPercent val="1"/>
            </c:dLbl>
            <c:dLbl>
              <c:idx val="4"/>
              <c:delete val="1"/>
            </c:dLbl>
            <c:dLbl>
              <c:idx val="5"/>
              <c:dLblPos val="bestFit"/>
              <c:showCatName val="1"/>
              <c:showPercent val="1"/>
            </c:dLbl>
            <c:dLbl>
              <c:idx val="6"/>
              <c:delete val="1"/>
            </c:dLbl>
            <c:dLbl>
              <c:idx val="7"/>
              <c:dLblPos val="bestFit"/>
              <c:showCatName val="1"/>
              <c:showPercent val="1"/>
            </c:dLbl>
            <c:dLbl>
              <c:idx val="8"/>
              <c:delete val="1"/>
            </c:dLbl>
            <c:dLbl>
              <c:idx val="9"/>
              <c:dLblPos val="bestFit"/>
              <c:showCatName val="1"/>
              <c:showPercent val="1"/>
            </c:dLbl>
            <c:dLbl>
              <c:idx val="10"/>
              <c:delete val="1"/>
            </c:dLbl>
            <c:dLbl>
              <c:idx val="11"/>
              <c:delete val="1"/>
            </c:dLbl>
            <c:dLbl>
              <c:idx val="12"/>
              <c:dLblPos val="bestFit"/>
              <c:showCatName val="1"/>
              <c:showPercent val="1"/>
            </c:dLbl>
            <c:numFmt formatCode="0%" sourceLinked="0"/>
            <c:spPr>
              <a:noFill/>
              <a:ln w="25400">
                <a:noFill/>
              </a:ln>
            </c:spPr>
            <c:txPr>
              <a:bodyPr/>
              <a:lstStyle/>
              <a:p>
                <a:pPr>
                  <a:defRPr sz="100" b="0" i="0" u="none" strike="noStrike" baseline="0">
                    <a:solidFill>
                      <a:srgbClr val="000000"/>
                    </a:solidFill>
                    <a:latin typeface="Arial"/>
                    <a:ea typeface="Arial"/>
                    <a:cs typeface="Arial"/>
                  </a:defRPr>
                </a:pPr>
                <a:endParaRPr lang="pt-PT"/>
              </a:p>
            </c:txPr>
            <c:showCatName val="1"/>
            <c:showPercent val="1"/>
          </c:dLbls>
          <c:cat>
            <c:numRef>
              <c:f>'7.1.11'!$H$14:$H$18</c:f>
              <c:numCache>
                <c:formatCode>General_)</c:formatCode>
                <c:ptCount val="5"/>
              </c:numCache>
            </c:numRef>
          </c:cat>
          <c:val>
            <c:numRef>
              <c:f>'7.1.11'!$I$14:$I$18</c:f>
              <c:numCache>
                <c:formatCode>###\ ###\ ###</c:formatCode>
                <c:ptCount val="5"/>
              </c:numCache>
            </c:numRef>
          </c:val>
        </c:ser>
      </c:pie3DChart>
      <c:spPr>
        <a:noFill/>
        <a:ln w="25400">
          <a:noFill/>
        </a:ln>
      </c:spPr>
    </c:plotArea>
    <c:plotVisOnly val="1"/>
    <c:dispBlanksAs val="zero"/>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pt-PT"/>
    </a:p>
  </c:txPr>
  <c:printSettings>
    <c:headerFooter alignWithMargins="0"/>
    <c:pageMargins b="1" l="0.75000000000000311" r="0.75000000000000311" t="1" header="0.5" footer="0.5"/>
    <c:pageSetup paperSize="9" orientation="landscape" horizontalDpi="-4" verticalDpi="0"/>
  </c:printSettings>
  <c:userShapes r:id="rId1"/>
</c:chartSpace>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Line 1"/>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3" name="Line 2"/>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4" name="Line 3"/>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5" name="Line 4"/>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6" name="Line 5"/>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7" name="Line 6"/>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8" name="Line 7"/>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9" name="Line 8"/>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0" name="Line 9"/>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1" name="Line 10"/>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2" name="Line 11"/>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3" name="Line 12"/>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4" name="Line 13"/>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5" name="Line 14"/>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6" name="Line 15"/>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7" name="Line 16"/>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8" name="Line 17"/>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9" name="Line 18"/>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0" name="Line 19"/>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1" name="Line 20"/>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2" name="Line 21"/>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3" name="Line 22"/>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4" name="Line 23"/>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5" name="Line 24"/>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Line 1"/>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Line 1"/>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9525</xdr:colOff>
      <xdr:row>3</xdr:row>
      <xdr:rowOff>0</xdr:rowOff>
    </xdr:from>
    <xdr:to>
      <xdr:col>1</xdr:col>
      <xdr:colOff>0</xdr:colOff>
      <xdr:row>6</xdr:row>
      <xdr:rowOff>0</xdr:rowOff>
    </xdr:to>
    <xdr:sp macro="" textlink="">
      <xdr:nvSpPr>
        <xdr:cNvPr id="2" name="Line 4"/>
        <xdr:cNvSpPr>
          <a:spLocks noChangeShapeType="1"/>
        </xdr:cNvSpPr>
      </xdr:nvSpPr>
      <xdr:spPr bwMode="auto">
        <a:xfrm>
          <a:off x="9525" y="485775"/>
          <a:ext cx="600075" cy="485775"/>
        </a:xfrm>
        <a:prstGeom prst="line">
          <a:avLst/>
        </a:prstGeom>
        <a:noFill/>
        <a:ln w="9525">
          <a:solidFill>
            <a:srgbClr val="FFFFFF"/>
          </a:solidFill>
          <a:round/>
          <a:headEnd/>
          <a:tailEnd/>
        </a:ln>
      </xdr:spPr>
    </xdr:sp>
    <xdr:clientData/>
  </xdr:twoCellAnchor>
  <xdr:twoCellAnchor>
    <xdr:from>
      <xdr:col>0</xdr:col>
      <xdr:colOff>9525</xdr:colOff>
      <xdr:row>3</xdr:row>
      <xdr:rowOff>0</xdr:rowOff>
    </xdr:from>
    <xdr:to>
      <xdr:col>1</xdr:col>
      <xdr:colOff>0</xdr:colOff>
      <xdr:row>6</xdr:row>
      <xdr:rowOff>0</xdr:rowOff>
    </xdr:to>
    <xdr:sp macro="" textlink="">
      <xdr:nvSpPr>
        <xdr:cNvPr id="3" name="Line 4"/>
        <xdr:cNvSpPr>
          <a:spLocks noChangeShapeType="1"/>
        </xdr:cNvSpPr>
      </xdr:nvSpPr>
      <xdr:spPr bwMode="auto">
        <a:xfrm>
          <a:off x="9525" y="485775"/>
          <a:ext cx="600075" cy="485775"/>
        </a:xfrm>
        <a:prstGeom prst="line">
          <a:avLst/>
        </a:prstGeom>
        <a:noFill/>
        <a:ln w="9525">
          <a:solidFill>
            <a:srgbClr val="FFFFFF"/>
          </a:solidFill>
          <a:round/>
          <a:headEnd/>
          <a:tailEnd/>
        </a:ln>
      </xdr:spPr>
    </xdr:sp>
    <xdr:clientData/>
  </xdr:twoCellAnchor>
  <xdr:twoCellAnchor>
    <xdr:from>
      <xdr:col>0</xdr:col>
      <xdr:colOff>9525</xdr:colOff>
      <xdr:row>3</xdr:row>
      <xdr:rowOff>0</xdr:rowOff>
    </xdr:from>
    <xdr:to>
      <xdr:col>1</xdr:col>
      <xdr:colOff>0</xdr:colOff>
      <xdr:row>6</xdr:row>
      <xdr:rowOff>0</xdr:rowOff>
    </xdr:to>
    <xdr:sp macro="" textlink="">
      <xdr:nvSpPr>
        <xdr:cNvPr id="4" name="Line 4"/>
        <xdr:cNvSpPr>
          <a:spLocks noChangeShapeType="1"/>
        </xdr:cNvSpPr>
      </xdr:nvSpPr>
      <xdr:spPr bwMode="auto">
        <a:xfrm>
          <a:off x="9525" y="485775"/>
          <a:ext cx="600075" cy="485775"/>
        </a:xfrm>
        <a:prstGeom prst="line">
          <a:avLst/>
        </a:prstGeom>
        <a:noFill/>
        <a:ln w="9525">
          <a:solidFill>
            <a:srgbClr val="FFFFFF"/>
          </a:solidFill>
          <a:round/>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9525</xdr:colOff>
      <xdr:row>3</xdr:row>
      <xdr:rowOff>0</xdr:rowOff>
    </xdr:from>
    <xdr:to>
      <xdr:col>1</xdr:col>
      <xdr:colOff>0</xdr:colOff>
      <xdr:row>6</xdr:row>
      <xdr:rowOff>0</xdr:rowOff>
    </xdr:to>
    <xdr:sp macro="" textlink="">
      <xdr:nvSpPr>
        <xdr:cNvPr id="2" name="Line 4"/>
        <xdr:cNvSpPr>
          <a:spLocks noChangeShapeType="1"/>
        </xdr:cNvSpPr>
      </xdr:nvSpPr>
      <xdr:spPr bwMode="auto">
        <a:xfrm>
          <a:off x="9525" y="485775"/>
          <a:ext cx="600075" cy="485775"/>
        </a:xfrm>
        <a:prstGeom prst="line">
          <a:avLst/>
        </a:prstGeom>
        <a:noFill/>
        <a:ln w="9525">
          <a:solidFill>
            <a:srgbClr val="FFFFFF"/>
          </a:solidFill>
          <a:round/>
          <a:headEnd/>
          <a:tailEnd/>
        </a:ln>
      </xdr:spPr>
    </xdr:sp>
    <xdr:clientData/>
  </xdr:twoCellAnchor>
  <xdr:twoCellAnchor>
    <xdr:from>
      <xdr:col>0</xdr:col>
      <xdr:colOff>9525</xdr:colOff>
      <xdr:row>3</xdr:row>
      <xdr:rowOff>0</xdr:rowOff>
    </xdr:from>
    <xdr:to>
      <xdr:col>1</xdr:col>
      <xdr:colOff>0</xdr:colOff>
      <xdr:row>6</xdr:row>
      <xdr:rowOff>0</xdr:rowOff>
    </xdr:to>
    <xdr:sp macro="" textlink="">
      <xdr:nvSpPr>
        <xdr:cNvPr id="3" name="Line 4"/>
        <xdr:cNvSpPr>
          <a:spLocks noChangeShapeType="1"/>
        </xdr:cNvSpPr>
      </xdr:nvSpPr>
      <xdr:spPr bwMode="auto">
        <a:xfrm>
          <a:off x="9525" y="485775"/>
          <a:ext cx="600075" cy="485775"/>
        </a:xfrm>
        <a:prstGeom prst="line">
          <a:avLst/>
        </a:prstGeom>
        <a:noFill/>
        <a:ln w="9525">
          <a:solidFill>
            <a:srgbClr val="FFFFFF"/>
          </a:solidFill>
          <a:round/>
          <a:headEnd/>
          <a:tailEnd/>
        </a:ln>
      </xdr:spPr>
    </xdr:sp>
    <xdr:clientData/>
  </xdr:twoCellAnchor>
  <xdr:twoCellAnchor>
    <xdr:from>
      <xdr:col>0</xdr:col>
      <xdr:colOff>9525</xdr:colOff>
      <xdr:row>3</xdr:row>
      <xdr:rowOff>0</xdr:rowOff>
    </xdr:from>
    <xdr:to>
      <xdr:col>1</xdr:col>
      <xdr:colOff>0</xdr:colOff>
      <xdr:row>6</xdr:row>
      <xdr:rowOff>0</xdr:rowOff>
    </xdr:to>
    <xdr:sp macro="" textlink="">
      <xdr:nvSpPr>
        <xdr:cNvPr id="4" name="Line 4"/>
        <xdr:cNvSpPr>
          <a:spLocks noChangeShapeType="1"/>
        </xdr:cNvSpPr>
      </xdr:nvSpPr>
      <xdr:spPr bwMode="auto">
        <a:xfrm>
          <a:off x="9525" y="485775"/>
          <a:ext cx="600075" cy="485775"/>
        </a:xfrm>
        <a:prstGeom prst="line">
          <a:avLst/>
        </a:prstGeom>
        <a:noFill/>
        <a:ln w="9525">
          <a:solidFill>
            <a:srgbClr val="FFFFFF"/>
          </a:solidFill>
          <a:round/>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3</xdr:row>
      <xdr:rowOff>19049</xdr:rowOff>
    </xdr:from>
    <xdr:to>
      <xdr:col>1</xdr:col>
      <xdr:colOff>19050</xdr:colOff>
      <xdr:row>7</xdr:row>
      <xdr:rowOff>161924</xdr:rowOff>
    </xdr:to>
    <xdr:sp macro="" textlink="">
      <xdr:nvSpPr>
        <xdr:cNvPr id="2" name="Line 1"/>
        <xdr:cNvSpPr>
          <a:spLocks noChangeShapeType="1"/>
        </xdr:cNvSpPr>
      </xdr:nvSpPr>
      <xdr:spPr bwMode="auto">
        <a:xfrm>
          <a:off x="0" y="504824"/>
          <a:ext cx="628650" cy="790575"/>
        </a:xfrm>
        <a:prstGeom prst="line">
          <a:avLst/>
        </a:prstGeom>
        <a:noFill/>
        <a:ln w="9525">
          <a:solidFill>
            <a:srgbClr val="FFFFFF"/>
          </a:solidFill>
          <a:round/>
          <a:headEnd/>
          <a:tailEnd/>
        </a:ln>
      </xdr:spPr>
    </xdr:sp>
    <xdr:clientData/>
  </xdr:twoCellAnchor>
  <xdr:twoCellAnchor>
    <xdr:from>
      <xdr:col>0</xdr:col>
      <xdr:colOff>0</xdr:colOff>
      <xdr:row>28</xdr:row>
      <xdr:rowOff>0</xdr:rowOff>
    </xdr:from>
    <xdr:to>
      <xdr:col>0</xdr:col>
      <xdr:colOff>1714500</xdr:colOff>
      <xdr:row>33</xdr:row>
      <xdr:rowOff>0</xdr:rowOff>
    </xdr:to>
    <xdr:sp macro="" textlink="">
      <xdr:nvSpPr>
        <xdr:cNvPr id="3" name="Line 3"/>
        <xdr:cNvSpPr>
          <a:spLocks noChangeShapeType="1"/>
        </xdr:cNvSpPr>
      </xdr:nvSpPr>
      <xdr:spPr bwMode="auto">
        <a:xfrm>
          <a:off x="0" y="4533900"/>
          <a:ext cx="609600" cy="809625"/>
        </a:xfrm>
        <a:prstGeom prst="line">
          <a:avLst/>
        </a:prstGeom>
        <a:noFill/>
        <a:ln w="9525">
          <a:solidFill>
            <a:srgbClr val="FFFFFF"/>
          </a:solidFill>
          <a:round/>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19050</xdr:colOff>
      <xdr:row>3</xdr:row>
      <xdr:rowOff>9525</xdr:rowOff>
    </xdr:from>
    <xdr:to>
      <xdr:col>1</xdr:col>
      <xdr:colOff>0</xdr:colOff>
      <xdr:row>7</xdr:row>
      <xdr:rowOff>0</xdr:rowOff>
    </xdr:to>
    <xdr:sp macro="" textlink="">
      <xdr:nvSpPr>
        <xdr:cNvPr id="2" name="Line 1"/>
        <xdr:cNvSpPr>
          <a:spLocks noChangeShapeType="1"/>
        </xdr:cNvSpPr>
      </xdr:nvSpPr>
      <xdr:spPr bwMode="auto">
        <a:xfrm>
          <a:off x="19050" y="495300"/>
          <a:ext cx="590550" cy="638175"/>
        </a:xfrm>
        <a:prstGeom prst="line">
          <a:avLst/>
        </a:prstGeom>
        <a:noFill/>
        <a:ln w="9525">
          <a:solidFill>
            <a:srgbClr val="FFFFFF"/>
          </a:solidFill>
          <a:round/>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9526</xdr:colOff>
      <xdr:row>3</xdr:row>
      <xdr:rowOff>19050</xdr:rowOff>
    </xdr:from>
    <xdr:to>
      <xdr:col>1</xdr:col>
      <xdr:colOff>9525</xdr:colOff>
      <xdr:row>6</xdr:row>
      <xdr:rowOff>209550</xdr:rowOff>
    </xdr:to>
    <xdr:sp macro="" textlink="">
      <xdr:nvSpPr>
        <xdr:cNvPr id="2" name="Line 1"/>
        <xdr:cNvSpPr>
          <a:spLocks noChangeShapeType="1"/>
        </xdr:cNvSpPr>
      </xdr:nvSpPr>
      <xdr:spPr bwMode="auto">
        <a:xfrm>
          <a:off x="9526" y="504825"/>
          <a:ext cx="609599" cy="628650"/>
        </a:xfrm>
        <a:prstGeom prst="line">
          <a:avLst/>
        </a:prstGeom>
        <a:noFill/>
        <a:ln w="9525">
          <a:solidFill>
            <a:srgbClr val="FFFFFF"/>
          </a:solidFill>
          <a:round/>
          <a:headEnd/>
          <a:tailEnd/>
        </a:ln>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19050</xdr:colOff>
      <xdr:row>3</xdr:row>
      <xdr:rowOff>19051</xdr:rowOff>
    </xdr:from>
    <xdr:to>
      <xdr:col>1</xdr:col>
      <xdr:colOff>9525</xdr:colOff>
      <xdr:row>6</xdr:row>
      <xdr:rowOff>342901</xdr:rowOff>
    </xdr:to>
    <xdr:sp macro="" textlink="">
      <xdr:nvSpPr>
        <xdr:cNvPr id="2" name="Line 1"/>
        <xdr:cNvSpPr>
          <a:spLocks noChangeShapeType="1"/>
        </xdr:cNvSpPr>
      </xdr:nvSpPr>
      <xdr:spPr bwMode="auto">
        <a:xfrm>
          <a:off x="19050" y="504826"/>
          <a:ext cx="600075" cy="628650"/>
        </a:xfrm>
        <a:prstGeom prst="line">
          <a:avLst/>
        </a:prstGeom>
        <a:noFill/>
        <a:ln w="9525">
          <a:solidFill>
            <a:srgbClr val="FFFFFF"/>
          </a:solidFill>
          <a:round/>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9525</xdr:colOff>
      <xdr:row>3</xdr:row>
      <xdr:rowOff>19049</xdr:rowOff>
    </xdr:from>
    <xdr:to>
      <xdr:col>1</xdr:col>
      <xdr:colOff>9526</xdr:colOff>
      <xdr:row>6</xdr:row>
      <xdr:rowOff>352424</xdr:rowOff>
    </xdr:to>
    <xdr:sp macro="" textlink="">
      <xdr:nvSpPr>
        <xdr:cNvPr id="2" name="Line 1"/>
        <xdr:cNvSpPr>
          <a:spLocks noChangeShapeType="1"/>
        </xdr:cNvSpPr>
      </xdr:nvSpPr>
      <xdr:spPr bwMode="auto">
        <a:xfrm>
          <a:off x="9525" y="714374"/>
          <a:ext cx="1552576" cy="733425"/>
        </a:xfrm>
        <a:prstGeom prst="line">
          <a:avLst/>
        </a:prstGeom>
        <a:noFill/>
        <a:ln w="9525">
          <a:solidFill>
            <a:srgbClr val="FFFFFF"/>
          </a:solidFill>
          <a:round/>
          <a:headEnd/>
          <a:tailEnd/>
        </a:ln>
      </xdr:spPr>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19050</xdr:colOff>
      <xdr:row>3</xdr:row>
      <xdr:rowOff>9525</xdr:rowOff>
    </xdr:from>
    <xdr:to>
      <xdr:col>1</xdr:col>
      <xdr:colOff>0</xdr:colOff>
      <xdr:row>7</xdr:row>
      <xdr:rowOff>0</xdr:rowOff>
    </xdr:to>
    <xdr:sp macro="" textlink="">
      <xdr:nvSpPr>
        <xdr:cNvPr id="2" name="Line 1"/>
        <xdr:cNvSpPr>
          <a:spLocks noChangeShapeType="1"/>
        </xdr:cNvSpPr>
      </xdr:nvSpPr>
      <xdr:spPr bwMode="auto">
        <a:xfrm>
          <a:off x="19050" y="495300"/>
          <a:ext cx="590550" cy="638175"/>
        </a:xfrm>
        <a:prstGeom prst="line">
          <a:avLst/>
        </a:prstGeom>
        <a:noFill/>
        <a:ln w="9525">
          <a:solidFill>
            <a:srgbClr val="FFFFFF"/>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Line 1"/>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3" name="Line 2"/>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4" name="Line 3"/>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5" name="Line 4"/>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6" name="Line 5"/>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7" name="Line 6"/>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8" name="Line 7"/>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9" name="Line 8"/>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0" name="Line 9"/>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1" name="Line 10"/>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2" name="Line 11"/>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3" name="Line 12"/>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4" name="Line 13"/>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5" name="Line 14"/>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6" name="Line 15"/>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7" name="Line 16"/>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8" name="Line 17"/>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9" name="Line 18"/>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0" name="Line 19"/>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1" name="Line 20"/>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2" name="Line 21"/>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3" name="Line 22"/>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4" name="Line 23"/>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5" name="Line 24"/>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3</xdr:row>
      <xdr:rowOff>19050</xdr:rowOff>
    </xdr:from>
    <xdr:to>
      <xdr:col>1</xdr:col>
      <xdr:colOff>0</xdr:colOff>
      <xdr:row>6</xdr:row>
      <xdr:rowOff>238125</xdr:rowOff>
    </xdr:to>
    <xdr:sp macro="" textlink="">
      <xdr:nvSpPr>
        <xdr:cNvPr id="2" name="Line 1"/>
        <xdr:cNvSpPr>
          <a:spLocks noChangeShapeType="1"/>
        </xdr:cNvSpPr>
      </xdr:nvSpPr>
      <xdr:spPr bwMode="auto">
        <a:xfrm>
          <a:off x="0" y="504825"/>
          <a:ext cx="609600" cy="628650"/>
        </a:xfrm>
        <a:prstGeom prst="line">
          <a:avLst/>
        </a:prstGeom>
        <a:noFill/>
        <a:ln w="9525">
          <a:solidFill>
            <a:srgbClr val="FFFFFF"/>
          </a:solidFill>
          <a:round/>
          <a:headEnd/>
          <a:tailEnd/>
        </a:ln>
      </xdr:spPr>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3</xdr:row>
      <xdr:rowOff>19050</xdr:rowOff>
    </xdr:from>
    <xdr:to>
      <xdr:col>1</xdr:col>
      <xdr:colOff>0</xdr:colOff>
      <xdr:row>6</xdr:row>
      <xdr:rowOff>180975</xdr:rowOff>
    </xdr:to>
    <xdr:sp macro="" textlink="">
      <xdr:nvSpPr>
        <xdr:cNvPr id="2" name="Line 1"/>
        <xdr:cNvSpPr>
          <a:spLocks noChangeShapeType="1"/>
        </xdr:cNvSpPr>
      </xdr:nvSpPr>
      <xdr:spPr bwMode="auto">
        <a:xfrm>
          <a:off x="0" y="504825"/>
          <a:ext cx="609600" cy="628650"/>
        </a:xfrm>
        <a:prstGeom prst="line">
          <a:avLst/>
        </a:prstGeom>
        <a:noFill/>
        <a:ln w="9525">
          <a:solidFill>
            <a:srgbClr val="FFFFFF"/>
          </a:solidFill>
          <a:round/>
          <a:headEnd/>
          <a:tailEnd/>
        </a:ln>
      </xdr:spPr>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3</xdr:row>
      <xdr:rowOff>28575</xdr:rowOff>
    </xdr:from>
    <xdr:to>
      <xdr:col>0</xdr:col>
      <xdr:colOff>2133599</xdr:colOff>
      <xdr:row>6</xdr:row>
      <xdr:rowOff>209550</xdr:rowOff>
    </xdr:to>
    <xdr:sp macro="" textlink="">
      <xdr:nvSpPr>
        <xdr:cNvPr id="2" name="Line 1"/>
        <xdr:cNvSpPr>
          <a:spLocks noChangeShapeType="1"/>
        </xdr:cNvSpPr>
      </xdr:nvSpPr>
      <xdr:spPr bwMode="auto">
        <a:xfrm>
          <a:off x="0" y="514350"/>
          <a:ext cx="609599" cy="619125"/>
        </a:xfrm>
        <a:prstGeom prst="line">
          <a:avLst/>
        </a:prstGeom>
        <a:noFill/>
        <a:ln w="9525">
          <a:solidFill>
            <a:srgbClr val="FFFFFF"/>
          </a:solidFill>
          <a:round/>
          <a:headEnd/>
          <a:tailEnd/>
        </a:ln>
      </xdr:spPr>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3</xdr:row>
      <xdr:rowOff>9525</xdr:rowOff>
    </xdr:from>
    <xdr:to>
      <xdr:col>1</xdr:col>
      <xdr:colOff>19050</xdr:colOff>
      <xdr:row>7</xdr:row>
      <xdr:rowOff>0</xdr:rowOff>
    </xdr:to>
    <xdr:sp macro="" textlink="">
      <xdr:nvSpPr>
        <xdr:cNvPr id="2" name="Line 1"/>
        <xdr:cNvSpPr>
          <a:spLocks noChangeShapeType="1"/>
        </xdr:cNvSpPr>
      </xdr:nvSpPr>
      <xdr:spPr bwMode="auto">
        <a:xfrm>
          <a:off x="0" y="495300"/>
          <a:ext cx="628650" cy="638175"/>
        </a:xfrm>
        <a:prstGeom prst="line">
          <a:avLst/>
        </a:prstGeom>
        <a:noFill/>
        <a:ln w="9525">
          <a:solidFill>
            <a:srgbClr val="FFFFFF"/>
          </a:solidFill>
          <a:round/>
          <a:headEnd/>
          <a:tailEnd/>
        </a:ln>
      </xdr:spPr>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3</xdr:row>
      <xdr:rowOff>19051</xdr:rowOff>
    </xdr:from>
    <xdr:to>
      <xdr:col>1</xdr:col>
      <xdr:colOff>9524</xdr:colOff>
      <xdr:row>6</xdr:row>
      <xdr:rowOff>342901</xdr:rowOff>
    </xdr:to>
    <xdr:sp macro="" textlink="">
      <xdr:nvSpPr>
        <xdr:cNvPr id="2" name="Line 1"/>
        <xdr:cNvSpPr>
          <a:spLocks noChangeShapeType="1"/>
        </xdr:cNvSpPr>
      </xdr:nvSpPr>
      <xdr:spPr bwMode="auto">
        <a:xfrm>
          <a:off x="0" y="504826"/>
          <a:ext cx="619124" cy="628650"/>
        </a:xfrm>
        <a:prstGeom prst="line">
          <a:avLst/>
        </a:prstGeom>
        <a:noFill/>
        <a:ln w="9525">
          <a:solidFill>
            <a:srgbClr val="FFFFFF"/>
          </a:solidFill>
          <a:round/>
          <a:headEnd/>
          <a:tailEnd/>
        </a:ln>
      </xdr:spPr>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28574</xdr:colOff>
      <xdr:row>3</xdr:row>
      <xdr:rowOff>28575</xdr:rowOff>
    </xdr:from>
    <xdr:to>
      <xdr:col>1</xdr:col>
      <xdr:colOff>38100</xdr:colOff>
      <xdr:row>6</xdr:row>
      <xdr:rowOff>247650</xdr:rowOff>
    </xdr:to>
    <xdr:sp macro="" textlink="">
      <xdr:nvSpPr>
        <xdr:cNvPr id="2" name="Line 1"/>
        <xdr:cNvSpPr>
          <a:spLocks noChangeShapeType="1"/>
        </xdr:cNvSpPr>
      </xdr:nvSpPr>
      <xdr:spPr bwMode="auto">
        <a:xfrm>
          <a:off x="28574" y="514350"/>
          <a:ext cx="619126" cy="619125"/>
        </a:xfrm>
        <a:prstGeom prst="line">
          <a:avLst/>
        </a:prstGeom>
        <a:noFill/>
        <a:ln w="9525">
          <a:solidFill>
            <a:srgbClr val="FFFFFF"/>
          </a:solidFill>
          <a:round/>
          <a:headEnd/>
          <a:tailEnd/>
        </a:ln>
      </xdr:spPr>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19050</xdr:colOff>
      <xdr:row>3</xdr:row>
      <xdr:rowOff>9525</xdr:rowOff>
    </xdr:from>
    <xdr:to>
      <xdr:col>1</xdr:col>
      <xdr:colOff>0</xdr:colOff>
      <xdr:row>7</xdr:row>
      <xdr:rowOff>0</xdr:rowOff>
    </xdr:to>
    <xdr:sp macro="" textlink="">
      <xdr:nvSpPr>
        <xdr:cNvPr id="2" name="Line 1"/>
        <xdr:cNvSpPr>
          <a:spLocks noChangeShapeType="1"/>
        </xdr:cNvSpPr>
      </xdr:nvSpPr>
      <xdr:spPr bwMode="auto">
        <a:xfrm>
          <a:off x="19050" y="495300"/>
          <a:ext cx="590550" cy="638175"/>
        </a:xfrm>
        <a:prstGeom prst="line">
          <a:avLst/>
        </a:prstGeom>
        <a:noFill/>
        <a:ln w="9525">
          <a:solidFill>
            <a:srgbClr val="FFFFFF"/>
          </a:solidFill>
          <a:round/>
          <a:headEnd/>
          <a:tailEnd/>
        </a:ln>
      </xdr:spPr>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23812</xdr:colOff>
      <xdr:row>3</xdr:row>
      <xdr:rowOff>15875</xdr:rowOff>
    </xdr:from>
    <xdr:to>
      <xdr:col>0</xdr:col>
      <xdr:colOff>2031999</xdr:colOff>
      <xdr:row>7</xdr:row>
      <xdr:rowOff>1</xdr:rowOff>
    </xdr:to>
    <xdr:sp macro="" textlink="">
      <xdr:nvSpPr>
        <xdr:cNvPr id="2" name="Line 1"/>
        <xdr:cNvSpPr>
          <a:spLocks noChangeShapeType="1"/>
        </xdr:cNvSpPr>
      </xdr:nvSpPr>
      <xdr:spPr bwMode="auto">
        <a:xfrm>
          <a:off x="23812" y="501650"/>
          <a:ext cx="588962" cy="631826"/>
        </a:xfrm>
        <a:prstGeom prst="line">
          <a:avLst/>
        </a:prstGeom>
        <a:noFill/>
        <a:ln w="9525">
          <a:solidFill>
            <a:srgbClr val="FFFFFF"/>
          </a:solidFill>
          <a:round/>
          <a:headEnd/>
          <a:tailEnd/>
        </a:ln>
      </xdr:spPr>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19050</xdr:colOff>
      <xdr:row>3</xdr:row>
      <xdr:rowOff>9525</xdr:rowOff>
    </xdr:from>
    <xdr:to>
      <xdr:col>1</xdr:col>
      <xdr:colOff>0</xdr:colOff>
      <xdr:row>7</xdr:row>
      <xdr:rowOff>0</xdr:rowOff>
    </xdr:to>
    <xdr:sp macro="" textlink="">
      <xdr:nvSpPr>
        <xdr:cNvPr id="2" name="Line 1"/>
        <xdr:cNvSpPr>
          <a:spLocks noChangeShapeType="1"/>
        </xdr:cNvSpPr>
      </xdr:nvSpPr>
      <xdr:spPr bwMode="auto">
        <a:xfrm>
          <a:off x="19050" y="495300"/>
          <a:ext cx="590550" cy="638175"/>
        </a:xfrm>
        <a:prstGeom prst="line">
          <a:avLst/>
        </a:prstGeom>
        <a:noFill/>
        <a:ln w="9525">
          <a:solidFill>
            <a:srgbClr val="FFFFFF"/>
          </a:solidFill>
          <a:round/>
          <a:headEnd/>
          <a:tailEnd/>
        </a:ln>
      </xdr:spPr>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19050</xdr:colOff>
      <xdr:row>3</xdr:row>
      <xdr:rowOff>9525</xdr:rowOff>
    </xdr:from>
    <xdr:to>
      <xdr:col>1</xdr:col>
      <xdr:colOff>0</xdr:colOff>
      <xdr:row>7</xdr:row>
      <xdr:rowOff>0</xdr:rowOff>
    </xdr:to>
    <xdr:sp macro="" textlink="">
      <xdr:nvSpPr>
        <xdr:cNvPr id="2" name="Line 1"/>
        <xdr:cNvSpPr>
          <a:spLocks noChangeShapeType="1"/>
        </xdr:cNvSpPr>
      </xdr:nvSpPr>
      <xdr:spPr bwMode="auto">
        <a:xfrm>
          <a:off x="19050" y="495300"/>
          <a:ext cx="590550" cy="638175"/>
        </a:xfrm>
        <a:prstGeom prst="line">
          <a:avLst/>
        </a:prstGeom>
        <a:noFill/>
        <a:ln w="9525">
          <a:solidFill>
            <a:srgbClr val="FFFFFF"/>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Line 1"/>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3" name="Line 2"/>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4" name="Line 3"/>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5" name="Line 4"/>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6" name="Line 5"/>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7" name="Line 6"/>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8" name="Line 7"/>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9" name="Line 8"/>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0" name="Line 9"/>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1" name="Line 10"/>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2" name="Line 11"/>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3" name="Line 12"/>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4" name="Line 13"/>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5" name="Line 14"/>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6" name="Line 15"/>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7" name="Line 16"/>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8" name="Line 17"/>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9" name="Line 18"/>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0" name="Line 19"/>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1" name="Line 20"/>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2" name="Line 21"/>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3" name="Line 22"/>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4" name="Line 23"/>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5" name="Line 24"/>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23</xdr:row>
      <xdr:rowOff>0</xdr:rowOff>
    </xdr:from>
    <xdr:to>
      <xdr:col>0</xdr:col>
      <xdr:colOff>0</xdr:colOff>
      <xdr:row>23</xdr:row>
      <xdr:rowOff>0</xdr:rowOff>
    </xdr:to>
    <xdr:graphicFrame macro="">
      <xdr:nvGraphicFramePr>
        <xdr:cNvPr id="2" name="Chart 10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0.54536</cdr:x>
      <cdr:y>0.45465</cdr:y>
    </cdr:from>
    <cdr:to>
      <cdr:x>1</cdr:x>
      <cdr:y>1</cdr:y>
    </cdr:to>
    <cdr:sp macro="" textlink="">
      <cdr:nvSpPr>
        <cdr:cNvPr id="6145" name="Text Box 1"/>
        <cdr:cNvSpPr txBox="1">
          <a:spLocks xmlns:a="http://schemas.openxmlformats.org/drawingml/2006/main" noChangeArrowheads="1"/>
        </cdr:cNvSpPr>
      </cdr:nvSpPr>
      <cdr:spPr bwMode="auto">
        <a:xfrm xmlns:a="http://schemas.openxmlformats.org/drawingml/2006/main">
          <a:off x="546502" y="381853"/>
          <a:ext cx="333447" cy="39997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pt-PT" sz="100" b="0" i="0" u="none" strike="noStrike" baseline="0">
              <a:solidFill>
                <a:srgbClr val="000000"/>
              </a:solidFill>
              <a:latin typeface="Arial"/>
              <a:cs typeface="Arial"/>
            </a:rPr>
            <a:t>Sítios</a:t>
          </a:r>
          <a:endParaRPr lang="pt-PT" sz="175" b="0" i="0" u="none" strike="noStrike" baseline="0">
            <a:solidFill>
              <a:srgbClr val="000000"/>
            </a:solidFill>
            <a:latin typeface="Arial"/>
            <a:cs typeface="Arial"/>
          </a:endParaRPr>
        </a:p>
        <a:p xmlns:a="http://schemas.openxmlformats.org/drawingml/2006/main">
          <a:pPr algn="l" rtl="0">
            <a:defRPr sz="1000"/>
          </a:pPr>
          <a:r>
            <a:rPr lang="pt-PT" sz="100" b="0" i="0" u="none" strike="noStrike" baseline="0">
              <a:solidFill>
                <a:srgbClr val="000000"/>
              </a:solidFill>
              <a:latin typeface="Arial"/>
              <a:cs typeface="Arial"/>
            </a:rPr>
            <a:t>6%</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0</xdr:colOff>
      <xdr:row>23</xdr:row>
      <xdr:rowOff>0</xdr:rowOff>
    </xdr:from>
    <xdr:to>
      <xdr:col>0</xdr:col>
      <xdr:colOff>0</xdr:colOff>
      <xdr:row>23</xdr:row>
      <xdr:rowOff>0</xdr:rowOff>
    </xdr:to>
    <xdr:graphicFrame macro="">
      <xdr:nvGraphicFramePr>
        <xdr:cNvPr id="2" name="Chart 10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0.54536</cdr:x>
      <cdr:y>0.45465</cdr:y>
    </cdr:from>
    <cdr:to>
      <cdr:x>1</cdr:x>
      <cdr:y>1</cdr:y>
    </cdr:to>
    <cdr:sp macro="" textlink="">
      <cdr:nvSpPr>
        <cdr:cNvPr id="6145" name="Text Box 1"/>
        <cdr:cNvSpPr txBox="1">
          <a:spLocks xmlns:a="http://schemas.openxmlformats.org/drawingml/2006/main" noChangeArrowheads="1"/>
        </cdr:cNvSpPr>
      </cdr:nvSpPr>
      <cdr:spPr bwMode="auto">
        <a:xfrm xmlns:a="http://schemas.openxmlformats.org/drawingml/2006/main">
          <a:off x="546502" y="381853"/>
          <a:ext cx="333447" cy="39997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pt-PT" sz="100" b="0" i="0" u="none" strike="noStrike" baseline="0">
              <a:solidFill>
                <a:srgbClr val="000000"/>
              </a:solidFill>
              <a:latin typeface="Arial"/>
              <a:cs typeface="Arial"/>
            </a:rPr>
            <a:t>Sítios</a:t>
          </a:r>
          <a:endParaRPr lang="pt-PT" sz="175" b="0" i="0" u="none" strike="noStrike" baseline="0">
            <a:solidFill>
              <a:srgbClr val="000000"/>
            </a:solidFill>
            <a:latin typeface="Arial"/>
            <a:cs typeface="Arial"/>
          </a:endParaRPr>
        </a:p>
        <a:p xmlns:a="http://schemas.openxmlformats.org/drawingml/2006/main">
          <a:pPr algn="l" rtl="0">
            <a:defRPr sz="1000"/>
          </a:pPr>
          <a:r>
            <a:rPr lang="pt-PT" sz="100" b="0" i="0" u="none" strike="noStrike" baseline="0">
              <a:solidFill>
                <a:srgbClr val="000000"/>
              </a:solidFill>
              <a:latin typeface="Arial"/>
              <a:cs typeface="Arial"/>
            </a:rPr>
            <a:t>6%</a:t>
          </a: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Line 1"/>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Line 1"/>
        <xdr:cNvSpPr>
          <a:spLocks noChangeShapeType="1"/>
        </xdr:cNvSpPr>
      </xdr:nvSpPr>
      <xdr:spPr bwMode="auto">
        <a:xfrm>
          <a:off x="0" y="0"/>
          <a:ext cx="0" cy="0"/>
        </a:xfrm>
        <a:prstGeom prst="line">
          <a:avLst/>
        </a:prstGeom>
        <a:no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lsb/DEP_CL/IFAC_FinancActivCult/2017/Apuramentos/IFAC2017_Quadros_SPSS_6Nov.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Todos"/>
      <sheetName val="Publicação"/>
      <sheetName val="Desporto"/>
      <sheetName val="Desporto_AReg"/>
      <sheetName val="AReg"/>
      <sheetName val="Portal"/>
    </sheetNames>
    <sheetDataSet>
      <sheetData sheetId="0"/>
      <sheetData sheetId="1">
        <row r="5">
          <cell r="C5">
            <v>2479326156</v>
          </cell>
          <cell r="D5">
            <v>127311888.99999999</v>
          </cell>
          <cell r="E5">
            <v>673918014.99999988</v>
          </cell>
          <cell r="F5">
            <v>38797024.999999985</v>
          </cell>
        </row>
        <row r="6">
          <cell r="C6">
            <v>1793468465.9999995</v>
          </cell>
          <cell r="D6">
            <v>108688306.99999996</v>
          </cell>
          <cell r="E6">
            <v>452439012.99999988</v>
          </cell>
          <cell r="F6">
            <v>29839280.999999993</v>
          </cell>
        </row>
        <row r="7">
          <cell r="C7">
            <v>1968431209</v>
          </cell>
          <cell r="D7">
            <v>104041722</v>
          </cell>
          <cell r="E7">
            <v>655807675</v>
          </cell>
          <cell r="F7">
            <v>47208304</v>
          </cell>
        </row>
        <row r="8">
          <cell r="C8">
            <v>811538126.00000012</v>
          </cell>
          <cell r="D8">
            <v>56205455.999999993</v>
          </cell>
          <cell r="E8">
            <v>269090174.00000006</v>
          </cell>
          <cell r="F8">
            <v>18601026.999999993</v>
          </cell>
        </row>
        <row r="9">
          <cell r="C9">
            <v>627456755.99999988</v>
          </cell>
          <cell r="D9">
            <v>31374289.999999996</v>
          </cell>
          <cell r="E9">
            <v>151236702</v>
          </cell>
          <cell r="F9">
            <v>9578396.0000000019</v>
          </cell>
        </row>
        <row r="11">
          <cell r="C11">
            <v>173869552.00000003</v>
          </cell>
          <cell r="D11">
            <v>15306456</v>
          </cell>
          <cell r="E11">
            <v>50443317</v>
          </cell>
          <cell r="F11">
            <v>1424303</v>
          </cell>
        </row>
        <row r="13">
          <cell r="C13">
            <v>179949480</v>
          </cell>
          <cell r="D13">
            <v>7198925</v>
          </cell>
          <cell r="E13">
            <v>56811867</v>
          </cell>
          <cell r="F13">
            <v>2662611.9999999995</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3" Type="http://schemas.openxmlformats.org/officeDocument/2006/relationships/hyperlink" Target="LINKES.docx" TargetMode="External"/><Relationship Id="rId2" Type="http://schemas.openxmlformats.org/officeDocument/2006/relationships/hyperlink" Target="LINKES.docx" TargetMode="External"/><Relationship Id="rId1" Type="http://schemas.openxmlformats.org/officeDocument/2006/relationships/hyperlink" Target="LINKES.docx" TargetMode="External"/><Relationship Id="rId6" Type="http://schemas.openxmlformats.org/officeDocument/2006/relationships/printerSettings" Target="../printerSettings/printerSettings99.bin"/><Relationship Id="rId5" Type="http://schemas.openxmlformats.org/officeDocument/2006/relationships/hyperlink" Target="LINKES.docx" TargetMode="External"/><Relationship Id="rId4" Type="http://schemas.openxmlformats.org/officeDocument/2006/relationships/hyperlink" Target="LINKES.docx" TargetMode="External"/></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8" Type="http://schemas.openxmlformats.org/officeDocument/2006/relationships/hyperlink" Target="LINKES_2017.docx" TargetMode="External"/><Relationship Id="rId13" Type="http://schemas.openxmlformats.org/officeDocument/2006/relationships/hyperlink" Target="LINKES_2017.docx" TargetMode="External"/><Relationship Id="rId18" Type="http://schemas.openxmlformats.org/officeDocument/2006/relationships/printerSettings" Target="../printerSettings/printerSettings103.bin"/><Relationship Id="rId3" Type="http://schemas.openxmlformats.org/officeDocument/2006/relationships/hyperlink" Target="LINKES.docx" TargetMode="External"/><Relationship Id="rId7" Type="http://schemas.openxmlformats.org/officeDocument/2006/relationships/hyperlink" Target="LINKES_2017.docx" TargetMode="External"/><Relationship Id="rId12" Type="http://schemas.openxmlformats.org/officeDocument/2006/relationships/hyperlink" Target="LINKES_2017.docx" TargetMode="External"/><Relationship Id="rId17" Type="http://schemas.openxmlformats.org/officeDocument/2006/relationships/hyperlink" Target="LINKES_2017.docx" TargetMode="External"/><Relationship Id="rId2" Type="http://schemas.openxmlformats.org/officeDocument/2006/relationships/hyperlink" Target="LINKES.docx" TargetMode="External"/><Relationship Id="rId16" Type="http://schemas.openxmlformats.org/officeDocument/2006/relationships/hyperlink" Target="LINKES_2017.docx" TargetMode="External"/><Relationship Id="rId1" Type="http://schemas.openxmlformats.org/officeDocument/2006/relationships/hyperlink" Target="LINKES.docx" TargetMode="External"/><Relationship Id="rId6" Type="http://schemas.openxmlformats.org/officeDocument/2006/relationships/hyperlink" Target="LINKES_2017.docx" TargetMode="External"/><Relationship Id="rId11" Type="http://schemas.openxmlformats.org/officeDocument/2006/relationships/hyperlink" Target="LINKES_2017.docx" TargetMode="External"/><Relationship Id="rId5" Type="http://schemas.openxmlformats.org/officeDocument/2006/relationships/hyperlink" Target="LINKES.docx" TargetMode="External"/><Relationship Id="rId15" Type="http://schemas.openxmlformats.org/officeDocument/2006/relationships/hyperlink" Target="LINKES_2017.docx" TargetMode="External"/><Relationship Id="rId10" Type="http://schemas.openxmlformats.org/officeDocument/2006/relationships/hyperlink" Target="LINKES_2017.docx" TargetMode="External"/><Relationship Id="rId4" Type="http://schemas.openxmlformats.org/officeDocument/2006/relationships/hyperlink" Target="LINKES.docx" TargetMode="External"/><Relationship Id="rId9" Type="http://schemas.openxmlformats.org/officeDocument/2006/relationships/hyperlink" Target="LINKES_2017.docx" TargetMode="External"/><Relationship Id="rId14" Type="http://schemas.openxmlformats.org/officeDocument/2006/relationships/hyperlink" Target="LINKES_2017.docx" TargetMode="External"/></Relationships>
</file>

<file path=xl/worksheets/_rels/sheet105.xml.rels><?xml version="1.0" encoding="UTF-8" standalone="yes"?>
<Relationships xmlns="http://schemas.openxmlformats.org/package/2006/relationships"><Relationship Id="rId8" Type="http://schemas.openxmlformats.org/officeDocument/2006/relationships/hyperlink" Target="LINKES_2017.docx" TargetMode="External"/><Relationship Id="rId13" Type="http://schemas.openxmlformats.org/officeDocument/2006/relationships/hyperlink" Target="LINKES_2017.docx" TargetMode="External"/><Relationship Id="rId18" Type="http://schemas.openxmlformats.org/officeDocument/2006/relationships/printerSettings" Target="../printerSettings/printerSettings104.bin"/><Relationship Id="rId3" Type="http://schemas.openxmlformats.org/officeDocument/2006/relationships/hyperlink" Target="LINKES.docx" TargetMode="External"/><Relationship Id="rId7" Type="http://schemas.openxmlformats.org/officeDocument/2006/relationships/hyperlink" Target="LINKES_2017.docx" TargetMode="External"/><Relationship Id="rId12" Type="http://schemas.openxmlformats.org/officeDocument/2006/relationships/hyperlink" Target="LINKES_2017.docx" TargetMode="External"/><Relationship Id="rId17" Type="http://schemas.openxmlformats.org/officeDocument/2006/relationships/hyperlink" Target="LINKES_2017.docx" TargetMode="External"/><Relationship Id="rId2" Type="http://schemas.openxmlformats.org/officeDocument/2006/relationships/hyperlink" Target="LINKES.docx" TargetMode="External"/><Relationship Id="rId16" Type="http://schemas.openxmlformats.org/officeDocument/2006/relationships/hyperlink" Target="LINKES_2017.docx" TargetMode="External"/><Relationship Id="rId1" Type="http://schemas.openxmlformats.org/officeDocument/2006/relationships/hyperlink" Target="LINKES.docx" TargetMode="External"/><Relationship Id="rId6" Type="http://schemas.openxmlformats.org/officeDocument/2006/relationships/hyperlink" Target="LINKES_2017.docx" TargetMode="External"/><Relationship Id="rId11" Type="http://schemas.openxmlformats.org/officeDocument/2006/relationships/hyperlink" Target="LINKES_2017.docx" TargetMode="External"/><Relationship Id="rId5" Type="http://schemas.openxmlformats.org/officeDocument/2006/relationships/hyperlink" Target="LINKES.docx" TargetMode="External"/><Relationship Id="rId15" Type="http://schemas.openxmlformats.org/officeDocument/2006/relationships/hyperlink" Target="LINKES_2017.docx" TargetMode="External"/><Relationship Id="rId10" Type="http://schemas.openxmlformats.org/officeDocument/2006/relationships/hyperlink" Target="LINKES_2017.docx" TargetMode="External"/><Relationship Id="rId19" Type="http://schemas.openxmlformats.org/officeDocument/2006/relationships/drawing" Target="../drawings/drawing10.xml"/><Relationship Id="rId4" Type="http://schemas.openxmlformats.org/officeDocument/2006/relationships/hyperlink" Target="LINKES.docx" TargetMode="External"/><Relationship Id="rId9" Type="http://schemas.openxmlformats.org/officeDocument/2006/relationships/hyperlink" Target="LINKES_2017.docx" TargetMode="External"/><Relationship Id="rId14" Type="http://schemas.openxmlformats.org/officeDocument/2006/relationships/hyperlink" Target="LINKES_2017.docx" TargetMode="External"/></Relationships>
</file>

<file path=xl/worksheets/_rels/sheet106.xml.rels><?xml version="1.0" encoding="UTF-8" standalone="yes"?>
<Relationships xmlns="http://schemas.openxmlformats.org/package/2006/relationships"><Relationship Id="rId8" Type="http://schemas.openxmlformats.org/officeDocument/2006/relationships/hyperlink" Target="LINKES_2017.docx" TargetMode="External"/><Relationship Id="rId13" Type="http://schemas.openxmlformats.org/officeDocument/2006/relationships/hyperlink" Target="LINKES_2017.docx" TargetMode="External"/><Relationship Id="rId18" Type="http://schemas.openxmlformats.org/officeDocument/2006/relationships/printerSettings" Target="../printerSettings/printerSettings105.bin"/><Relationship Id="rId3" Type="http://schemas.openxmlformats.org/officeDocument/2006/relationships/hyperlink" Target="LINKES.docx" TargetMode="External"/><Relationship Id="rId7" Type="http://schemas.openxmlformats.org/officeDocument/2006/relationships/hyperlink" Target="LINKES_2017.docx" TargetMode="External"/><Relationship Id="rId12" Type="http://schemas.openxmlformats.org/officeDocument/2006/relationships/hyperlink" Target="LINKES_2017.docx" TargetMode="External"/><Relationship Id="rId17" Type="http://schemas.openxmlformats.org/officeDocument/2006/relationships/hyperlink" Target="LINKES_2017.docx" TargetMode="External"/><Relationship Id="rId2" Type="http://schemas.openxmlformats.org/officeDocument/2006/relationships/hyperlink" Target="LINKES.docx" TargetMode="External"/><Relationship Id="rId16" Type="http://schemas.openxmlformats.org/officeDocument/2006/relationships/hyperlink" Target="LINKES_2017.docx" TargetMode="External"/><Relationship Id="rId1" Type="http://schemas.openxmlformats.org/officeDocument/2006/relationships/hyperlink" Target="LINKES.docx" TargetMode="External"/><Relationship Id="rId6" Type="http://schemas.openxmlformats.org/officeDocument/2006/relationships/hyperlink" Target="LINKES_2017.docx" TargetMode="External"/><Relationship Id="rId11" Type="http://schemas.openxmlformats.org/officeDocument/2006/relationships/hyperlink" Target="LINKES_2017.docx" TargetMode="External"/><Relationship Id="rId5" Type="http://schemas.openxmlformats.org/officeDocument/2006/relationships/hyperlink" Target="LINKES.docx" TargetMode="External"/><Relationship Id="rId15" Type="http://schemas.openxmlformats.org/officeDocument/2006/relationships/hyperlink" Target="LINKES_2017.docx" TargetMode="External"/><Relationship Id="rId10" Type="http://schemas.openxmlformats.org/officeDocument/2006/relationships/hyperlink" Target="LINKES_2017.docx" TargetMode="External"/><Relationship Id="rId19" Type="http://schemas.openxmlformats.org/officeDocument/2006/relationships/drawing" Target="../drawings/drawing11.xml"/><Relationship Id="rId4" Type="http://schemas.openxmlformats.org/officeDocument/2006/relationships/hyperlink" Target="LINKES.docx" TargetMode="External"/><Relationship Id="rId9" Type="http://schemas.openxmlformats.org/officeDocument/2006/relationships/hyperlink" Target="LINKES_2017.docx" TargetMode="External"/><Relationship Id="rId14" Type="http://schemas.openxmlformats.org/officeDocument/2006/relationships/hyperlink" Target="LINKES_2017.docx" TargetMode="External"/></Relationships>
</file>

<file path=xl/worksheets/_rels/sheet107.xml.rels><?xml version="1.0" encoding="UTF-8" standalone="yes"?>
<Relationships xmlns="http://schemas.openxmlformats.org/package/2006/relationships"><Relationship Id="rId3" Type="http://schemas.openxmlformats.org/officeDocument/2006/relationships/hyperlink" Target="LINKES.docx" TargetMode="External"/><Relationship Id="rId2" Type="http://schemas.openxmlformats.org/officeDocument/2006/relationships/hyperlink" Target="LINKES.docx" TargetMode="External"/><Relationship Id="rId1" Type="http://schemas.openxmlformats.org/officeDocument/2006/relationships/hyperlink" Target="LINKES.docx" TargetMode="External"/><Relationship Id="rId5" Type="http://schemas.openxmlformats.org/officeDocument/2006/relationships/printerSettings" Target="../printerSettings/printerSettings106.bin"/><Relationship Id="rId4" Type="http://schemas.openxmlformats.org/officeDocument/2006/relationships/hyperlink" Target="LINKES.docx" TargetMode="External"/></Relationships>
</file>

<file path=xl/worksheets/_rels/sheet108.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hyperlink" Target="LINKES.docx" TargetMode="External"/><Relationship Id="rId1" Type="http://schemas.openxmlformats.org/officeDocument/2006/relationships/hyperlink" Target="LINKES.docx" TargetMode="External"/></Relationships>
</file>

<file path=xl/worksheets/_rels/sheet109.xml.rels><?xml version="1.0" encoding="UTF-8" standalone="yes"?>
<Relationships xmlns="http://schemas.openxmlformats.org/package/2006/relationships"><Relationship Id="rId3" Type="http://schemas.openxmlformats.org/officeDocument/2006/relationships/printerSettings" Target="../printerSettings/printerSettings108.bin"/><Relationship Id="rId2" Type="http://schemas.openxmlformats.org/officeDocument/2006/relationships/hyperlink" Target="LINKES.docx" TargetMode="External"/><Relationship Id="rId1" Type="http://schemas.openxmlformats.org/officeDocument/2006/relationships/hyperlink" Target="LINKES.docx"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hyperlink" Target="LINKES.docx" TargetMode="External"/><Relationship Id="rId1" Type="http://schemas.openxmlformats.org/officeDocument/2006/relationships/hyperlink" Target="LINKES.docx" TargetMode="External"/></Relationships>
</file>

<file path=xl/worksheets/_rels/sheet111.xml.rels><?xml version="1.0" encoding="UTF-8" standalone="yes"?>
<Relationships xmlns="http://schemas.openxmlformats.org/package/2006/relationships"><Relationship Id="rId3" Type="http://schemas.openxmlformats.org/officeDocument/2006/relationships/hyperlink" Target="LINKES.docx" TargetMode="External"/><Relationship Id="rId2" Type="http://schemas.openxmlformats.org/officeDocument/2006/relationships/hyperlink" Target="LINKES.docx" TargetMode="External"/><Relationship Id="rId1" Type="http://schemas.openxmlformats.org/officeDocument/2006/relationships/hyperlink" Target="LINKES.docx" TargetMode="External"/><Relationship Id="rId4"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20.bin"/><Relationship Id="rId1" Type="http://schemas.openxmlformats.org/officeDocument/2006/relationships/hyperlink" Target="http://www.ine.pt/xurl/ind/0007985" TargetMode="External"/></Relationships>
</file>

<file path=xl/worksheets/_rels/sheet122.xml.rels><?xml version="1.0" encoding="UTF-8" standalone="yes"?>
<Relationships xmlns="http://schemas.openxmlformats.org/package/2006/relationships"><Relationship Id="rId8" Type="http://schemas.openxmlformats.org/officeDocument/2006/relationships/hyperlink" Target="http://www.ine.pt/xurl/ind/0008062" TargetMode="External"/><Relationship Id="rId13" Type="http://schemas.openxmlformats.org/officeDocument/2006/relationships/printerSettings" Target="../printerSettings/printerSettings121.bin"/><Relationship Id="rId3" Type="http://schemas.openxmlformats.org/officeDocument/2006/relationships/hyperlink" Target="http://www.ine.pt/xurl/ind/0008058" TargetMode="External"/><Relationship Id="rId7" Type="http://schemas.openxmlformats.org/officeDocument/2006/relationships/hyperlink" Target="http://www.ine.pt/xurl/ind/0008061" TargetMode="External"/><Relationship Id="rId12" Type="http://schemas.openxmlformats.org/officeDocument/2006/relationships/hyperlink" Target="http://www.ine.pt/xurl/ind/0008279" TargetMode="External"/><Relationship Id="rId2" Type="http://schemas.openxmlformats.org/officeDocument/2006/relationships/hyperlink" Target="http://www.ine.pt/xurl/ind/0008057" TargetMode="External"/><Relationship Id="rId1" Type="http://schemas.openxmlformats.org/officeDocument/2006/relationships/hyperlink" Target="http://www.ine.pt/xurl/ind/0007985" TargetMode="External"/><Relationship Id="rId6" Type="http://schemas.openxmlformats.org/officeDocument/2006/relationships/hyperlink" Target="http://www.ine.pt/xurl/ind/0008060" TargetMode="External"/><Relationship Id="rId11" Type="http://schemas.openxmlformats.org/officeDocument/2006/relationships/hyperlink" Target="http://www.ine.pt/xurl/ind/0008278" TargetMode="External"/><Relationship Id="rId5" Type="http://schemas.openxmlformats.org/officeDocument/2006/relationships/hyperlink" Target="http://www.ine.pt/xurl/ind/0008059" TargetMode="External"/><Relationship Id="rId10" Type="http://schemas.openxmlformats.org/officeDocument/2006/relationships/hyperlink" Target="http://www.ine.pt/xurl/ind/0008064" TargetMode="External"/><Relationship Id="rId4" Type="http://schemas.openxmlformats.org/officeDocument/2006/relationships/hyperlink" Target="http://www.ine.pt/xurl/ind/0008058" TargetMode="External"/><Relationship Id="rId9" Type="http://schemas.openxmlformats.org/officeDocument/2006/relationships/hyperlink" Target="http://www.ine.pt/xurl/ind/0008063" TargetMode="External"/><Relationship Id="rId14" Type="http://schemas.openxmlformats.org/officeDocument/2006/relationships/drawing" Target="../drawings/drawing15.xml"/></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23.bin"/><Relationship Id="rId1" Type="http://schemas.openxmlformats.org/officeDocument/2006/relationships/hyperlink" Target="http://www.ine.pt/xurl/ind/0008057" TargetMode="External"/></Relationships>
</file>

<file path=xl/worksheets/_rels/sheet125.xml.rels><?xml version="1.0" encoding="UTF-8" standalone="yes"?>
<Relationships xmlns="http://schemas.openxmlformats.org/package/2006/relationships"><Relationship Id="rId3" Type="http://schemas.openxmlformats.org/officeDocument/2006/relationships/printerSettings" Target="../printerSettings/printerSettings124.bin"/><Relationship Id="rId2" Type="http://schemas.openxmlformats.org/officeDocument/2006/relationships/hyperlink" Target="http://www.ine.pt/xurl/ind/0008058" TargetMode="External"/><Relationship Id="rId1" Type="http://schemas.openxmlformats.org/officeDocument/2006/relationships/hyperlink" Target="http://www.ine.pt/xurl/ind/0008058" TargetMode="External"/><Relationship Id="rId4" Type="http://schemas.openxmlformats.org/officeDocument/2006/relationships/drawing" Target="../drawings/drawing18.xml"/></Relationships>
</file>

<file path=xl/worksheets/_rels/sheet126.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25.bin"/><Relationship Id="rId1" Type="http://schemas.openxmlformats.org/officeDocument/2006/relationships/hyperlink" Target="http://www.ine.pt/xurl/ind/0008059" TargetMode="External"/></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127.bin"/><Relationship Id="rId1" Type="http://schemas.openxmlformats.org/officeDocument/2006/relationships/hyperlink" Target="http://www.ine.pt/xurl/ind/0008060" TargetMode="External"/></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129.bin"/><Relationship Id="rId1" Type="http://schemas.openxmlformats.org/officeDocument/2006/relationships/hyperlink" Target="http://www.ine.pt/xurl/ind/0008061" TargetMode="External"/></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30.bin"/></Relationships>
</file>

<file path=xl/worksheets/_rels/sheet132.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131.bin"/><Relationship Id="rId1" Type="http://schemas.openxmlformats.org/officeDocument/2006/relationships/hyperlink" Target="http://www.ine.pt/xurl/ind/0008062" TargetMode="External"/></Relationships>
</file>

<file path=xl/worksheets/_rels/sheet133.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132.bin"/><Relationship Id="rId1" Type="http://schemas.openxmlformats.org/officeDocument/2006/relationships/hyperlink" Target="http://www.ine.pt/xurl/ind/0008063" TargetMode="External"/></Relationships>
</file>

<file path=xl/worksheets/_rels/sheet134.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133.bin"/><Relationship Id="rId1" Type="http://schemas.openxmlformats.org/officeDocument/2006/relationships/hyperlink" Target="http://www.ine.pt/xurl/ind/0008278" TargetMode="External"/></Relationships>
</file>

<file path=xl/worksheets/_rels/sheet135.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134.bin"/><Relationship Id="rId1" Type="http://schemas.openxmlformats.org/officeDocument/2006/relationships/hyperlink" Target="http://www.ine.pt/xurl/ind/0008279" TargetMode="External"/></Relationships>
</file>

<file path=xl/worksheets/_rels/sheet136.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135.bin"/><Relationship Id="rId1" Type="http://schemas.openxmlformats.org/officeDocument/2006/relationships/hyperlink" Target="http://www.ine.pt/xurl/ind/0008064"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www.ine.pt/xurl/ind/0007518"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www.ine.pt/xurl/ind/0007518" TargetMode="Externa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8.bin"/><Relationship Id="rId1" Type="http://schemas.openxmlformats.org/officeDocument/2006/relationships/hyperlink" Target="http://www.ine.pt/xurl/ind/0008565"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www.ine.pt/xurl/ind/0007518" TargetMode="External"/></Relationships>
</file>

<file path=xl/worksheets/_rels/sheet41.xml.rels><?xml version="1.0" encoding="UTF-8" standalone="yes"?>
<Relationships xmlns="http://schemas.openxmlformats.org/package/2006/relationships"><Relationship Id="rId3" Type="http://schemas.openxmlformats.org/officeDocument/2006/relationships/hyperlink" Target="http://www.ine.pt/xurl/ind/0007520" TargetMode="External"/><Relationship Id="rId2" Type="http://schemas.openxmlformats.org/officeDocument/2006/relationships/hyperlink" Target="http://www.ine.pt/xurl/ind/0007519" TargetMode="External"/><Relationship Id="rId1" Type="http://schemas.openxmlformats.org/officeDocument/2006/relationships/hyperlink" Target="http://www.ine.pt/xurl/ind/0007518" TargetMode="External"/><Relationship Id="rId5" Type="http://schemas.openxmlformats.org/officeDocument/2006/relationships/printerSettings" Target="../printerSettings/printerSettings40.bin"/><Relationship Id="rId4" Type="http://schemas.openxmlformats.org/officeDocument/2006/relationships/hyperlink" Target="http://www.ine.pt/xurl/ind/0007521" TargetMode="External"/></Relationships>
</file>

<file path=xl/worksheets/_rels/sheet42.xml.rels><?xml version="1.0" encoding="UTF-8" standalone="yes"?>
<Relationships xmlns="http://schemas.openxmlformats.org/package/2006/relationships"><Relationship Id="rId3" Type="http://schemas.openxmlformats.org/officeDocument/2006/relationships/hyperlink" Target="http://www.ine.pt/xurl/ind/0008567" TargetMode="External"/><Relationship Id="rId7" Type="http://schemas.openxmlformats.org/officeDocument/2006/relationships/drawing" Target="../drawings/drawing2.xml"/><Relationship Id="rId2" Type="http://schemas.openxmlformats.org/officeDocument/2006/relationships/hyperlink" Target="http://www.ine.pt/xurl/ind/0008566" TargetMode="External"/><Relationship Id="rId1" Type="http://schemas.openxmlformats.org/officeDocument/2006/relationships/hyperlink" Target="http://www.ine.pt/xurl/ind/0008565" TargetMode="External"/><Relationship Id="rId6" Type="http://schemas.openxmlformats.org/officeDocument/2006/relationships/printerSettings" Target="../printerSettings/printerSettings41.bin"/><Relationship Id="rId5" Type="http://schemas.openxmlformats.org/officeDocument/2006/relationships/hyperlink" Target="https://www.ine.pt/xportal/xmain?xpid=INE&amp;xpgid=ine_indicadores&amp;indOcorrCod=0008570&amp;contexto=bd&amp;selTab=tab2" TargetMode="External"/><Relationship Id="rId4" Type="http://schemas.openxmlformats.org/officeDocument/2006/relationships/hyperlink" Target="http://www.ine.pt/xurl/ind/0008568"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www.ine.pt/xurl/ind/0007522" TargetMode="Externa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5.bin"/><Relationship Id="rId1" Type="http://schemas.openxmlformats.org/officeDocument/2006/relationships/hyperlink" Target="http://www.ine.pt/xurl/ind/0008569"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www.ine.pt/xurl/ind/0007523"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www.ine.pt/xurl/ind/0007518"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www.ine.pt/xurl/ind/0007518" TargetMode="Externa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www.ine.pt/xurl/ind/0007518"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www.ine.pt/xurl/ind/0008859"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www.ine.pt/xurl/ind/0008859"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www.ine.pt/xurl/ind/0008859" TargetMode="External"/></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www.ine.pt/xurl/ind/0008859"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3" Type="http://schemas.openxmlformats.org/officeDocument/2006/relationships/hyperlink" Target="http://www.ine.pt/xurl/ind/0008241" TargetMode="External"/><Relationship Id="rId2" Type="http://schemas.openxmlformats.org/officeDocument/2006/relationships/hyperlink" Target="http://www.ine.pt/xurl/ind/0008240" TargetMode="External"/><Relationship Id="rId1" Type="http://schemas.openxmlformats.org/officeDocument/2006/relationships/hyperlink" Target="http://www.ine.pt/xurl/ind/0008239" TargetMode="External"/><Relationship Id="rId5" Type="http://schemas.openxmlformats.org/officeDocument/2006/relationships/printerSettings" Target="../printerSettings/printerSettings59.bin"/><Relationship Id="rId4" Type="http://schemas.openxmlformats.org/officeDocument/2006/relationships/hyperlink" Target="http://www.ine.pt/xurl/ind/0008242"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www.ine.pt/xurl/ind/0008241" TargetMode="External"/></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www.ine.pt/xurl/ind/0008241" TargetMode="Externa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www.ine.pt/xurl/ind/0008239"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www.ine.pt/xurl/ind/0008239" TargetMode="External"/></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http://www.ine.pt/xurl/ind/0008629" TargetMode="External"/></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hyperlink" Target="http://www.ine.pt/xurl/ind/0003765"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3" Type="http://schemas.openxmlformats.org/officeDocument/2006/relationships/hyperlink" Target="http://www.ine.pt/xurl/ind/0008630" TargetMode="External"/><Relationship Id="rId2" Type="http://schemas.openxmlformats.org/officeDocument/2006/relationships/hyperlink" Target="http://www.ine.pt/xurl/ind/0008631" TargetMode="External"/><Relationship Id="rId1" Type="http://schemas.openxmlformats.org/officeDocument/2006/relationships/hyperlink" Target="http://www.ine.pt/xurl/ind/0008629" TargetMode="External"/><Relationship Id="rId6" Type="http://schemas.openxmlformats.org/officeDocument/2006/relationships/printerSettings" Target="../printerSettings/printerSettings69.bin"/><Relationship Id="rId5" Type="http://schemas.openxmlformats.org/officeDocument/2006/relationships/hyperlink" Target="http://www.ine.pt/xurl/ind/0003771" TargetMode="External"/><Relationship Id="rId4" Type="http://schemas.openxmlformats.org/officeDocument/2006/relationships/hyperlink" Target="http://www.ine.pt/xurl/ind/0008632" TargetMode="External"/></Relationships>
</file>

<file path=xl/worksheets/_rels/sheet71.xml.rels><?xml version="1.0" encoding="UTF-8" standalone="yes"?>
<Relationships xmlns="http://schemas.openxmlformats.org/package/2006/relationships"><Relationship Id="rId3" Type="http://schemas.openxmlformats.org/officeDocument/2006/relationships/hyperlink" Target="http://www.ine.pt/xurl/ind/0003766" TargetMode="External"/><Relationship Id="rId2" Type="http://schemas.openxmlformats.org/officeDocument/2006/relationships/hyperlink" Target="http://www.ine.pt/xurl/ind/0003768" TargetMode="External"/><Relationship Id="rId1" Type="http://schemas.openxmlformats.org/officeDocument/2006/relationships/hyperlink" Target="http://www.ine.pt/xurl/ind/0003765" TargetMode="External"/><Relationship Id="rId6" Type="http://schemas.openxmlformats.org/officeDocument/2006/relationships/printerSettings" Target="../printerSettings/printerSettings70.bin"/><Relationship Id="rId5" Type="http://schemas.openxmlformats.org/officeDocument/2006/relationships/hyperlink" Target="http://www.ine.pt/xurl/ind/0003767" TargetMode="External"/><Relationship Id="rId4" Type="http://schemas.openxmlformats.org/officeDocument/2006/relationships/hyperlink" Target="http://www.ine.pt/xurl/ind/0003769" TargetMode="External"/></Relationships>
</file>

<file path=xl/worksheets/_rels/sheet72.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hyperlink" Target="http://www.ine.pt/xurl/ind/0008631" TargetMode="External"/><Relationship Id="rId1" Type="http://schemas.openxmlformats.org/officeDocument/2006/relationships/hyperlink" Target="http://www.ine.pt/xurl/ind/0008629" TargetMode="External"/></Relationships>
</file>

<file path=xl/worksheets/_rels/sheet73.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hyperlink" Target="http://www.ine.pt/xurl/ind/0003766" TargetMode="External"/><Relationship Id="rId1" Type="http://schemas.openxmlformats.org/officeDocument/2006/relationships/hyperlink" Target="http://www.ine.pt/xurl/ind/0003765" TargetMode="External"/></Relationships>
</file>

<file path=xl/worksheets/_rels/sheet74.xml.rels><?xml version="1.0" encoding="UTF-8" standalone="yes"?>
<Relationships xmlns="http://schemas.openxmlformats.org/package/2006/relationships"><Relationship Id="rId3" Type="http://schemas.openxmlformats.org/officeDocument/2006/relationships/printerSettings" Target="../printerSettings/printerSettings73.bin"/><Relationship Id="rId2" Type="http://schemas.openxmlformats.org/officeDocument/2006/relationships/hyperlink" Target="http://www.ine.pt/xurl/ind/0004135" TargetMode="External"/><Relationship Id="rId1" Type="http://schemas.openxmlformats.org/officeDocument/2006/relationships/hyperlink" Target="http://www.ine.pt/xurl/ind/0008629" TargetMode="External"/></Relationships>
</file>

<file path=xl/worksheets/_rels/sheet75.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hyperlink" Target="http://www.ine.pt/xurl/ind/0004135" TargetMode="External"/><Relationship Id="rId1" Type="http://schemas.openxmlformats.org/officeDocument/2006/relationships/hyperlink" Target="http://www.ine.pt/xurl/ind/0003765" TargetMode="External"/></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hyperlink" Target="http://www.ine.pt/xurl/ind/0004135" TargetMode="External"/><Relationship Id="rId1" Type="http://schemas.openxmlformats.org/officeDocument/2006/relationships/hyperlink" Target="http://www.ine.pt/xurl/ind/0008629"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hyperlink" Target="http://www.ine.pt/xurl/ind/0004135" TargetMode="External"/><Relationship Id="rId1" Type="http://schemas.openxmlformats.org/officeDocument/2006/relationships/hyperlink" Target="http://www.ine.pt/xurl/ind/0003765" TargetMode="External"/></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hyperlink" Target="http://www.ine.pt/xurl/ind/0003765" TargetMode="External"/></Relationships>
</file>

<file path=xl/worksheets/_rels/sheet84.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hyperlink" Target="http://www.ine.pt/xurl/ind/0008629" TargetMode="External"/></Relationships>
</file>

<file path=xl/worksheets/_rels/sheet85.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hyperlink" Target="http://www.ine.pt/xurl/ind/0003765" TargetMode="External"/></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hyperlink" Target="http://www.ine.pt/xurl/ind/0003765" TargetMode="External"/></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printerSettings" Target="../printerSettings/printerSettings87.bin"/><Relationship Id="rId1" Type="http://schemas.openxmlformats.org/officeDocument/2006/relationships/hyperlink" Target="http://www.ine.pt/xurl/ind/0008629" TargetMode="External"/></Relationships>
</file>

<file path=xl/worksheets/_rels/sheet89.xml.rels><?xml version="1.0" encoding="UTF-8" standalone="yes"?>
<Relationships xmlns="http://schemas.openxmlformats.org/package/2006/relationships"><Relationship Id="rId2" Type="http://schemas.openxmlformats.org/officeDocument/2006/relationships/printerSettings" Target="../printerSettings/printerSettings88.bin"/><Relationship Id="rId1" Type="http://schemas.openxmlformats.org/officeDocument/2006/relationships/hyperlink" Target="http://www.ine.pt/xurl/ind/0003765"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8" Type="http://schemas.openxmlformats.org/officeDocument/2006/relationships/printerSettings" Target="../printerSettings/printerSettings92.bin"/><Relationship Id="rId3" Type="http://schemas.openxmlformats.org/officeDocument/2006/relationships/hyperlink" Target="http://www.ine.pt/xurl/ind/0008342" TargetMode="External"/><Relationship Id="rId7" Type="http://schemas.openxmlformats.org/officeDocument/2006/relationships/hyperlink" Target="http://www.ine.pt/xurl/ind/0008347" TargetMode="External"/><Relationship Id="rId2" Type="http://schemas.openxmlformats.org/officeDocument/2006/relationships/hyperlink" Target="http://www.ine.pt/xurl/ind/0008344" TargetMode="External"/><Relationship Id="rId1" Type="http://schemas.openxmlformats.org/officeDocument/2006/relationships/hyperlink" Target="http://www.ine.pt/xurl/ind/0008341" TargetMode="External"/><Relationship Id="rId6" Type="http://schemas.openxmlformats.org/officeDocument/2006/relationships/hyperlink" Target="http://www.ine.pt/xurl/ind/0008346" TargetMode="External"/><Relationship Id="rId5" Type="http://schemas.openxmlformats.org/officeDocument/2006/relationships/hyperlink" Target="http://www.ine.pt/xurl/ind/0008345" TargetMode="External"/><Relationship Id="rId4" Type="http://schemas.openxmlformats.org/officeDocument/2006/relationships/hyperlink" Target="http://www.ine.pt/xurl/ind/0008343" TargetMode="External"/></Relationships>
</file>

<file path=xl/worksheets/_rels/sheet94.xml.rels><?xml version="1.0" encoding="UTF-8" standalone="yes"?>
<Relationships xmlns="http://schemas.openxmlformats.org/package/2006/relationships"><Relationship Id="rId3" Type="http://schemas.openxmlformats.org/officeDocument/2006/relationships/hyperlink" Target="http://www.ine.pt/xurl/ind/0009195" TargetMode="External"/><Relationship Id="rId2" Type="http://schemas.openxmlformats.org/officeDocument/2006/relationships/hyperlink" Target="http://www.ine.pt/xurl/ind/0009194" TargetMode="External"/><Relationship Id="rId1" Type="http://schemas.openxmlformats.org/officeDocument/2006/relationships/hyperlink" Target="http://www.ine.pt/xurl/ind/0009193" TargetMode="External"/><Relationship Id="rId4"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3" Type="http://schemas.openxmlformats.org/officeDocument/2006/relationships/hyperlink" Target="http://www.ine.pt/xurl/ind/0009178" TargetMode="External"/><Relationship Id="rId2" Type="http://schemas.openxmlformats.org/officeDocument/2006/relationships/hyperlink" Target="http://www.ine.pt/xurl/ind/0009177" TargetMode="External"/><Relationship Id="rId1" Type="http://schemas.openxmlformats.org/officeDocument/2006/relationships/hyperlink" Target="http://www.ine.pt/xurl/ind/0009176" TargetMode="External"/><Relationship Id="rId4"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3" Type="http://schemas.openxmlformats.org/officeDocument/2006/relationships/hyperlink" Target="http://www.ine.pt/xurl/ind/0009179" TargetMode="External"/><Relationship Id="rId2" Type="http://schemas.openxmlformats.org/officeDocument/2006/relationships/hyperlink" Target="http://www.ine.pt/xurl/ind/0009181" TargetMode="External"/><Relationship Id="rId1" Type="http://schemas.openxmlformats.org/officeDocument/2006/relationships/hyperlink" Target="http://www.ine.pt/xurl/ind/0009180" TargetMode="External"/><Relationship Id="rId4"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3" Type="http://schemas.openxmlformats.org/officeDocument/2006/relationships/hyperlink" Target="LINKES.docx" TargetMode="External"/><Relationship Id="rId2" Type="http://schemas.openxmlformats.org/officeDocument/2006/relationships/hyperlink" Target="LINKES.docx" TargetMode="External"/><Relationship Id="rId1" Type="http://schemas.openxmlformats.org/officeDocument/2006/relationships/hyperlink" Target="LINKES.docx" TargetMode="External"/><Relationship Id="rId5" Type="http://schemas.openxmlformats.org/officeDocument/2006/relationships/printerSettings" Target="../printerSettings/printerSettings97.bin"/><Relationship Id="rId4" Type="http://schemas.openxmlformats.org/officeDocument/2006/relationships/hyperlink" Target="LINKES.docx" TargetMode="External"/></Relationships>
</file>

<file path=xl/worksheets/_rels/sheet99.xml.rels><?xml version="1.0" encoding="UTF-8" standalone="yes"?>
<Relationships xmlns="http://schemas.openxmlformats.org/package/2006/relationships"><Relationship Id="rId3" Type="http://schemas.openxmlformats.org/officeDocument/2006/relationships/hyperlink" Target="LINKES.docx" TargetMode="External"/><Relationship Id="rId2" Type="http://schemas.openxmlformats.org/officeDocument/2006/relationships/hyperlink" Target="LINKES.docx" TargetMode="External"/><Relationship Id="rId1" Type="http://schemas.openxmlformats.org/officeDocument/2006/relationships/hyperlink" Target="LINKES.docx" TargetMode="External"/><Relationship Id="rId6" Type="http://schemas.openxmlformats.org/officeDocument/2006/relationships/printerSettings" Target="../printerSettings/printerSettings98.bin"/><Relationship Id="rId5" Type="http://schemas.openxmlformats.org/officeDocument/2006/relationships/hyperlink" Target="LINKES.docx" TargetMode="External"/><Relationship Id="rId4" Type="http://schemas.openxmlformats.org/officeDocument/2006/relationships/hyperlink" Target="LINKES.docx" TargetMode="External"/></Relationships>
</file>

<file path=xl/worksheets/sheet1.xml><?xml version="1.0" encoding="utf-8"?>
<worksheet xmlns="http://schemas.openxmlformats.org/spreadsheetml/2006/main" xmlns:r="http://schemas.openxmlformats.org/officeDocument/2006/relationships">
  <sheetPr codeName="Sheet1"/>
  <dimension ref="A1:B147"/>
  <sheetViews>
    <sheetView tabSelected="1" workbookViewId="0"/>
  </sheetViews>
  <sheetFormatPr defaultRowHeight="12.75"/>
  <cols>
    <col min="1" max="16384" width="9.140625" style="1452"/>
  </cols>
  <sheetData>
    <row r="1" spans="1:2">
      <c r="A1" s="1458" t="s">
        <v>1607</v>
      </c>
      <c r="B1" s="1882"/>
    </row>
    <row r="2" spans="1:2" ht="9" customHeight="1"/>
    <row r="3" spans="1:2">
      <c r="A3" s="1453" t="s">
        <v>246</v>
      </c>
    </row>
    <row r="4" spans="1:2" ht="7.5" customHeight="1"/>
    <row r="5" spans="1:2">
      <c r="A5" s="1454" t="s">
        <v>247</v>
      </c>
    </row>
    <row r="6" spans="1:2">
      <c r="A6" s="1454" t="s">
        <v>248</v>
      </c>
    </row>
    <row r="7" spans="1:2">
      <c r="A7" s="1454" t="s">
        <v>249</v>
      </c>
    </row>
    <row r="8" spans="1:2" ht="7.5" customHeight="1"/>
    <row r="9" spans="1:2">
      <c r="A9" s="1453" t="s">
        <v>305</v>
      </c>
    </row>
    <row r="10" spans="1:2">
      <c r="A10" s="1453" t="s">
        <v>306</v>
      </c>
    </row>
    <row r="11" spans="1:2">
      <c r="A11" s="1453" t="s">
        <v>307</v>
      </c>
    </row>
    <row r="12" spans="1:2">
      <c r="A12" s="1453" t="s">
        <v>308</v>
      </c>
    </row>
    <row r="13" spans="1:2">
      <c r="A13" s="1453" t="s">
        <v>309</v>
      </c>
    </row>
    <row r="14" spans="1:2">
      <c r="A14" s="1453" t="s">
        <v>310</v>
      </c>
    </row>
    <row r="15" spans="1:2">
      <c r="A15" s="1453" t="s">
        <v>311</v>
      </c>
    </row>
    <row r="16" spans="1:2">
      <c r="A16" s="1453" t="s">
        <v>312</v>
      </c>
    </row>
    <row r="17" spans="1:1">
      <c r="A17" s="1453" t="s">
        <v>313</v>
      </c>
    </row>
    <row r="18" spans="1:1">
      <c r="A18" s="1453" t="s">
        <v>314</v>
      </c>
    </row>
    <row r="19" spans="1:1">
      <c r="A19" s="1453" t="s">
        <v>315</v>
      </c>
    </row>
    <row r="20" spans="1:1">
      <c r="A20" s="1453" t="s">
        <v>316</v>
      </c>
    </row>
    <row r="21" spans="1:1">
      <c r="A21" s="1453" t="s">
        <v>317</v>
      </c>
    </row>
    <row r="22" spans="1:1">
      <c r="A22" s="1453" t="s">
        <v>318</v>
      </c>
    </row>
    <row r="23" spans="1:1">
      <c r="A23" s="1453" t="s">
        <v>319</v>
      </c>
    </row>
    <row r="24" spans="1:1">
      <c r="A24" s="1453" t="s">
        <v>320</v>
      </c>
    </row>
    <row r="25" spans="1:1">
      <c r="A25" s="1453" t="s">
        <v>321</v>
      </c>
    </row>
    <row r="26" spans="1:1">
      <c r="A26" s="1453" t="s">
        <v>322</v>
      </c>
    </row>
    <row r="27" spans="1:1">
      <c r="A27" s="1453" t="s">
        <v>323</v>
      </c>
    </row>
    <row r="28" spans="1:1">
      <c r="A28" s="1453" t="s">
        <v>324</v>
      </c>
    </row>
    <row r="29" spans="1:1">
      <c r="A29" s="1453" t="s">
        <v>325</v>
      </c>
    </row>
    <row r="30" spans="1:1">
      <c r="A30" s="1453" t="s">
        <v>326</v>
      </c>
    </row>
    <row r="31" spans="1:1">
      <c r="A31" s="1453" t="s">
        <v>327</v>
      </c>
    </row>
    <row r="32" spans="1:1" ht="7.5" customHeight="1"/>
    <row r="33" spans="1:1">
      <c r="A33" s="1453" t="s">
        <v>457</v>
      </c>
    </row>
    <row r="34" spans="1:1">
      <c r="A34" s="1453" t="s">
        <v>458</v>
      </c>
    </row>
    <row r="35" spans="1:1">
      <c r="A35" s="1453" t="s">
        <v>459</v>
      </c>
    </row>
    <row r="36" spans="1:1">
      <c r="A36" s="1453" t="s">
        <v>460</v>
      </c>
    </row>
    <row r="37" spans="1:1">
      <c r="A37" s="1453" t="s">
        <v>461</v>
      </c>
    </row>
    <row r="38" spans="1:1">
      <c r="A38" s="1453" t="s">
        <v>462</v>
      </c>
    </row>
    <row r="39" spans="1:1">
      <c r="A39" s="1453" t="s">
        <v>463</v>
      </c>
    </row>
    <row r="40" spans="1:1" ht="7.5" customHeight="1"/>
    <row r="41" spans="1:1">
      <c r="A41" s="1455" t="s">
        <v>496</v>
      </c>
    </row>
    <row r="42" spans="1:1">
      <c r="A42" s="1455" t="s">
        <v>497</v>
      </c>
    </row>
    <row r="43" spans="1:1">
      <c r="A43" s="1455" t="s">
        <v>498</v>
      </c>
    </row>
    <row r="44" spans="1:1">
      <c r="A44" s="1455" t="s">
        <v>499</v>
      </c>
    </row>
    <row r="45" spans="1:1">
      <c r="A45" s="1455" t="s">
        <v>500</v>
      </c>
    </row>
    <row r="46" spans="1:1">
      <c r="A46" s="1455" t="s">
        <v>501</v>
      </c>
    </row>
    <row r="47" spans="1:1">
      <c r="A47" s="1455" t="s">
        <v>502</v>
      </c>
    </row>
    <row r="48" spans="1:1">
      <c r="A48" s="1455" t="s">
        <v>503</v>
      </c>
    </row>
    <row r="49" spans="1:1">
      <c r="A49" s="1455" t="s">
        <v>504</v>
      </c>
    </row>
    <row r="50" spans="1:1">
      <c r="A50" s="1455" t="s">
        <v>505</v>
      </c>
    </row>
    <row r="51" spans="1:1">
      <c r="A51" s="1455" t="s">
        <v>506</v>
      </c>
    </row>
    <row r="52" spans="1:1">
      <c r="A52" s="1455" t="s">
        <v>507</v>
      </c>
    </row>
    <row r="53" spans="1:1">
      <c r="A53" s="1455" t="s">
        <v>508</v>
      </c>
    </row>
    <row r="54" spans="1:1">
      <c r="A54" s="1455" t="s">
        <v>509</v>
      </c>
    </row>
    <row r="55" spans="1:1">
      <c r="A55" s="1455" t="s">
        <v>510</v>
      </c>
    </row>
    <row r="56" spans="1:1">
      <c r="A56" s="1455" t="s">
        <v>511</v>
      </c>
    </row>
    <row r="57" spans="1:1">
      <c r="A57" s="1455" t="s">
        <v>512</v>
      </c>
    </row>
    <row r="58" spans="1:1">
      <c r="A58" s="1455" t="s">
        <v>513</v>
      </c>
    </row>
    <row r="59" spans="1:1">
      <c r="A59" s="1455" t="s">
        <v>514</v>
      </c>
    </row>
    <row r="60" spans="1:1">
      <c r="A60" s="1455" t="s">
        <v>515</v>
      </c>
    </row>
    <row r="61" spans="1:1">
      <c r="A61" s="1455" t="s">
        <v>516</v>
      </c>
    </row>
    <row r="62" spans="1:1">
      <c r="A62" s="1455" t="s">
        <v>517</v>
      </c>
    </row>
    <row r="63" spans="1:1">
      <c r="A63" s="1455" t="s">
        <v>518</v>
      </c>
    </row>
    <row r="64" spans="1:1">
      <c r="A64" s="1455" t="s">
        <v>519</v>
      </c>
    </row>
    <row r="65" spans="1:1" ht="7.5" customHeight="1"/>
    <row r="66" spans="1:1">
      <c r="A66" s="1456" t="s">
        <v>796</v>
      </c>
    </row>
    <row r="67" spans="1:1">
      <c r="A67" s="1456" t="s">
        <v>797</v>
      </c>
    </row>
    <row r="68" spans="1:1">
      <c r="A68" s="1456" t="s">
        <v>798</v>
      </c>
    </row>
    <row r="69" spans="1:1">
      <c r="A69" s="1456" t="s">
        <v>799</v>
      </c>
    </row>
    <row r="70" spans="1:1">
      <c r="A70" s="1456" t="s">
        <v>800</v>
      </c>
    </row>
    <row r="71" spans="1:1">
      <c r="A71" s="1456" t="s">
        <v>801</v>
      </c>
    </row>
    <row r="72" spans="1:1">
      <c r="A72" s="1456" t="s">
        <v>802</v>
      </c>
    </row>
    <row r="73" spans="1:1" ht="7.5" customHeight="1"/>
    <row r="74" spans="1:1">
      <c r="A74" s="1453" t="s">
        <v>803</v>
      </c>
    </row>
    <row r="75" spans="1:1">
      <c r="A75" s="1453" t="s">
        <v>804</v>
      </c>
    </row>
    <row r="76" spans="1:1">
      <c r="A76" s="1453" t="s">
        <v>805</v>
      </c>
    </row>
    <row r="77" spans="1:1">
      <c r="A77" s="1453" t="s">
        <v>806</v>
      </c>
    </row>
    <row r="78" spans="1:1">
      <c r="A78" s="1453" t="s">
        <v>807</v>
      </c>
    </row>
    <row r="79" spans="1:1">
      <c r="A79" s="1453" t="s">
        <v>808</v>
      </c>
    </row>
    <row r="80" spans="1:1">
      <c r="A80" s="1453" t="s">
        <v>809</v>
      </c>
    </row>
    <row r="81" spans="1:1">
      <c r="A81" s="1453" t="s">
        <v>810</v>
      </c>
    </row>
    <row r="82" spans="1:1">
      <c r="A82" s="1453" t="s">
        <v>811</v>
      </c>
    </row>
    <row r="83" spans="1:1">
      <c r="A83" s="1453" t="s">
        <v>812</v>
      </c>
    </row>
    <row r="84" spans="1:1">
      <c r="A84" s="1453" t="s">
        <v>813</v>
      </c>
    </row>
    <row r="85" spans="1:1">
      <c r="A85" s="1453" t="s">
        <v>814</v>
      </c>
    </row>
    <row r="86" spans="1:1">
      <c r="A86" s="1453" t="s">
        <v>815</v>
      </c>
    </row>
    <row r="87" spans="1:1">
      <c r="A87" s="1453" t="s">
        <v>816</v>
      </c>
    </row>
    <row r="88" spans="1:1">
      <c r="A88" s="1453" t="s">
        <v>817</v>
      </c>
    </row>
    <row r="89" spans="1:1">
      <c r="A89" s="1453" t="s">
        <v>818</v>
      </c>
    </row>
    <row r="90" spans="1:1">
      <c r="A90" s="1453" t="s">
        <v>819</v>
      </c>
    </row>
    <row r="91" spans="1:1">
      <c r="A91" s="1453" t="s">
        <v>820</v>
      </c>
    </row>
    <row r="92" spans="1:1">
      <c r="A92" s="1453" t="s">
        <v>821</v>
      </c>
    </row>
    <row r="93" spans="1:1">
      <c r="A93" s="1453" t="s">
        <v>822</v>
      </c>
    </row>
    <row r="94" spans="1:1">
      <c r="A94" s="1453" t="s">
        <v>823</v>
      </c>
    </row>
    <row r="95" spans="1:1">
      <c r="A95" s="1453" t="s">
        <v>824</v>
      </c>
    </row>
    <row r="96" spans="1:1">
      <c r="A96" s="1453" t="s">
        <v>825</v>
      </c>
    </row>
    <row r="97" spans="1:1">
      <c r="A97" s="1453" t="s">
        <v>826</v>
      </c>
    </row>
    <row r="98" spans="1:1">
      <c r="A98" s="1453" t="s">
        <v>827</v>
      </c>
    </row>
    <row r="99" spans="1:1" ht="7.5" customHeight="1"/>
    <row r="100" spans="1:1">
      <c r="A100" s="1453" t="s">
        <v>1134</v>
      </c>
    </row>
    <row r="101" spans="1:1">
      <c r="A101" s="1453" t="s">
        <v>1135</v>
      </c>
    </row>
    <row r="102" spans="1:1">
      <c r="A102" s="1453" t="s">
        <v>1136</v>
      </c>
    </row>
    <row r="103" spans="1:1">
      <c r="A103" s="1453" t="s">
        <v>1137</v>
      </c>
    </row>
    <row r="104" spans="1:1">
      <c r="A104" s="1453" t="s">
        <v>1138</v>
      </c>
    </row>
    <row r="105" spans="1:1">
      <c r="A105" s="1453" t="s">
        <v>1139</v>
      </c>
    </row>
    <row r="106" spans="1:1" ht="7.5" customHeight="1"/>
    <row r="107" spans="1:1">
      <c r="A107" s="1453" t="s">
        <v>1219</v>
      </c>
    </row>
    <row r="108" spans="1:1">
      <c r="A108" s="1453" t="s">
        <v>1220</v>
      </c>
    </row>
    <row r="109" spans="1:1">
      <c r="A109" s="1453" t="s">
        <v>1221</v>
      </c>
    </row>
    <row r="110" spans="1:1">
      <c r="A110" s="1453" t="s">
        <v>1222</v>
      </c>
    </row>
    <row r="111" spans="1:1">
      <c r="A111" s="1453" t="s">
        <v>1223</v>
      </c>
    </row>
    <row r="112" spans="1:1">
      <c r="A112" s="1453" t="s">
        <v>1224</v>
      </c>
    </row>
    <row r="113" spans="1:1">
      <c r="A113" s="1453" t="s">
        <v>1224</v>
      </c>
    </row>
    <row r="114" spans="1:1">
      <c r="A114" s="1453" t="s">
        <v>1225</v>
      </c>
    </row>
    <row r="115" spans="1:1">
      <c r="A115" s="1453" t="s">
        <v>1226</v>
      </c>
    </row>
    <row r="116" spans="1:1">
      <c r="A116" s="1453" t="s">
        <v>1227</v>
      </c>
    </row>
    <row r="117" spans="1:1">
      <c r="A117" s="1453" t="s">
        <v>1228</v>
      </c>
    </row>
    <row r="118" spans="1:1">
      <c r="A118" s="1453" t="s">
        <v>1229</v>
      </c>
    </row>
    <row r="119" spans="1:1">
      <c r="A119" s="1453" t="s">
        <v>1230</v>
      </c>
    </row>
    <row r="120" spans="1:1">
      <c r="A120" s="1453" t="s">
        <v>1231</v>
      </c>
    </row>
    <row r="121" spans="1:1" ht="7.5" customHeight="1"/>
    <row r="122" spans="1:1">
      <c r="A122" s="1453" t="s">
        <v>1376</v>
      </c>
    </row>
    <row r="123" spans="1:1">
      <c r="A123" s="1453" t="s">
        <v>1377</v>
      </c>
    </row>
    <row r="124" spans="1:1">
      <c r="A124" s="1453" t="s">
        <v>1378</v>
      </c>
    </row>
    <row r="125" spans="1:1">
      <c r="A125" s="1453" t="s">
        <v>1379</v>
      </c>
    </row>
    <row r="126" spans="1:1">
      <c r="A126" s="1453" t="s">
        <v>1380</v>
      </c>
    </row>
    <row r="127" spans="1:1">
      <c r="A127" s="1453" t="s">
        <v>1381</v>
      </c>
    </row>
    <row r="128" spans="1:1">
      <c r="A128" s="1453" t="s">
        <v>1382</v>
      </c>
    </row>
    <row r="129" spans="1:1" ht="7.5" customHeight="1"/>
    <row r="130" spans="1:1">
      <c r="A130" s="1457" t="s">
        <v>1458</v>
      </c>
    </row>
    <row r="131" spans="1:1">
      <c r="A131" s="1457" t="s">
        <v>1459</v>
      </c>
    </row>
    <row r="132" spans="1:1">
      <c r="A132" s="1457" t="s">
        <v>1460</v>
      </c>
    </row>
    <row r="133" spans="1:1">
      <c r="A133" s="1457" t="s">
        <v>1461</v>
      </c>
    </row>
    <row r="134" spans="1:1">
      <c r="A134" s="1457" t="s">
        <v>1462</v>
      </c>
    </row>
    <row r="135" spans="1:1">
      <c r="A135" s="1457" t="s">
        <v>1463</v>
      </c>
    </row>
    <row r="136" spans="1:1">
      <c r="A136" s="1457" t="s">
        <v>1464</v>
      </c>
    </row>
    <row r="137" spans="1:1">
      <c r="A137" s="1457" t="s">
        <v>1465</v>
      </c>
    </row>
    <row r="138" spans="1:1">
      <c r="A138" s="1457" t="s">
        <v>1466</v>
      </c>
    </row>
    <row r="139" spans="1:1">
      <c r="A139" s="1457" t="s">
        <v>1467</v>
      </c>
    </row>
    <row r="140" spans="1:1">
      <c r="A140" s="1457" t="s">
        <v>1468</v>
      </c>
    </row>
    <row r="141" spans="1:1">
      <c r="A141" s="1457" t="s">
        <v>1469</v>
      </c>
    </row>
    <row r="142" spans="1:1">
      <c r="A142" s="1457" t="s">
        <v>1470</v>
      </c>
    </row>
    <row r="143" spans="1:1">
      <c r="A143" s="1457" t="s">
        <v>1471</v>
      </c>
    </row>
    <row r="144" spans="1:1">
      <c r="A144" s="1457" t="s">
        <v>1472</v>
      </c>
    </row>
    <row r="145" spans="1:1">
      <c r="A145" s="1457" t="s">
        <v>1473</v>
      </c>
    </row>
    <row r="146" spans="1:1">
      <c r="A146" s="1457" t="s">
        <v>1474</v>
      </c>
    </row>
    <row r="147" spans="1:1">
      <c r="A147" s="1457" t="s">
        <v>1475</v>
      </c>
    </row>
  </sheetData>
  <hyperlinks>
    <hyperlink ref="A3" location="'QuadroResumo_Dados Gerais'!A1" display="Quadro Resumo - Dados Gerais - "/>
    <hyperlink ref="A5" location="'2.1.1'!A1" display="QUADRO 2.1.1 - Emprego nas atividades culturais e criativas, por região (NUTS II)"/>
    <hyperlink ref="A6" location="'2.1.2'!A1" display="QUADRO 2.1.2 - Emprego nas atividades culturais e criativas, por sexo, escalão etário e nível de escolaridade"/>
    <hyperlink ref="A7" location="'2.2.1'!A1" display="QUADRO 2.2.1 - Índice de Preços no Consumidor de bens e serviços culturais (2012 = 100)"/>
    <hyperlink ref="A9" location="'3.1.1AtividadesCulturaisCri'!A1" display="QUADRO 3.1.1 -  Principais variáveis das empresas culturais e criativas, por CAE - Rev.3 e escalões de pessoal ao serviço"/>
    <hyperlink ref="A10" location="'3.1.2AtividadesCulturaisCri'!A1" display="QUADRO 3.1.2 -  Principais variáveis das empresas culturais e criativas, por CAE - Rev.3 e por região (NUTS II)"/>
    <hyperlink ref="A11" location="'3.2.1Comercio_npes'!A1" display="QUADRO 3.2.1 - Principais variáveis das empresas de comércio a retalho de bens culturais e recreativos, em estabelecimentos especializados, por CAE- Rev.3 e escalões de pessoal ao serviço"/>
    <hyperlink ref="A12" location="'3.2.2Comercio_Nuts'!A1" display="QUADRO 3.2.2 -  Principais variáveis das empresas de comércio a retalho de bens culturais e recreativos,_x000a_em estabelecimentos especializados, por CAE - Rev.3, e por região (NUTS II)"/>
    <hyperlink ref="A13" location="'3.3.1Edição_npes'!A1" display="QUADRO 3.3.1 - Principais variáveis das empresas de edição, por CAE - Rev.3, e escalões de pessoal ao serviço"/>
    <hyperlink ref="A14" location="'3.3.2A_Edição_Nuts '!A1" display="QUADRO 3.3.2 - Principais variáveis das empresas de edição, por CAE - Rev.3, e por região (NUTS II)"/>
    <hyperlink ref="A15" location="'3.3.2B_Edição_Nuts'!A1" display="QUADRO 3.3.2 - Principais variáveis das empresas de edição, por CAE - Rev.3, e por região (NUTS II) - continuação"/>
    <hyperlink ref="A16" location="'3.4.1_ActCinema_npes'!A1" display="QUADRO 3.4.1 -  Principais variáveis das empresas de atividades cinematográficas, de vídeo, de produção de programas de televisão, _x000a_de gravação de som e de edição de música, por CAE- Rev.3, e escalões de pessoal ao serviço"/>
    <hyperlink ref="A17" location="'3.4.2A_ActCinema_Nuts'!A1" display="QUADRO 3.4.2 -  Principais variáveis das empresas de atividades cinematográficas, de vídeo, de produção de_x000a_programas de televisão, de gravação de som e de edição de música, por CAE- Rev.3, e por região (NUTS II)"/>
    <hyperlink ref="A18" location="'3.4.2B_ActCinema_Nuts(Cont)'!A1" display="QUADRO 3.4.2 - Principais variáveis das empresas de atividades cinematográficas, de vídeo, de produção de_x000a_programas de televisão, de gravação de som e de edição de música, por CAE- Rev.3, e por região (NUTS II) (continuação)"/>
    <hyperlink ref="A19" location="'3.5.1RadioTelevisão_npes'!A1" display="QUADRO 3.5.1 -  Principais variáveis das empresas de atividades de rádio e de televisão, por CAE- Rev.3, _x000a_e escalões de pessoal ao serviço"/>
    <hyperlink ref="A20" location="'3.5.2.RadioTelevisão_NuTS'!A1" display="QUADRO 3.5.2 -  Principais variáveis das empresas de atividades de rádio e de televisão, por CAE- Rev.3, e por região (NUTS II)"/>
    <hyperlink ref="A21" location="'3.6.1_npes'!A1" display="QUADRO 3.6.1 - Principais variáveis das empresas de atividades de arquitetura, agências de publicidade, atividades de design, atividades de tradução e interpretação, aluguer de videocassetes e discos, por CAE- Rev.3, e escalões de pessoal ao serviço"/>
    <hyperlink ref="A22" location="'3.6.2A_ArqDesignFoto_NuTS'!A1" display="QUADRO 3.6.2 -  Principais variáveis das empresas de atividades de arquitetura, agências de publicidade, atividades de design, atividades de tradução e interpretação, aluguer de videocassetes e discos, por CAE- Rev.3, e por região (NUTS II)"/>
    <hyperlink ref="A23" location="'3.6.2B Nuts_Cont'!A1" display="QUADRO 3.6.2 - Principais variáveis das empresas de atividades de arquitetura, agências de publicidade, atividades de design, atividades de tradução e interpretação, aluguer de videocassetes e discos, por CAE- Rev.3, e por região (NUTS II) (continuação)"/>
    <hyperlink ref="A24" location="'3.71.Esino_npes'!A1" display="QUADRO 3.7.1 - Principais variáveis das empresas de ensino de atividades culturais, por CAE- Rev.3, e escalões de pessoal ao serviço"/>
    <hyperlink ref="A25" location="'3.7.2Ensino_NUTS'!A1" display="QUADRO 3.7.2 -  Principais variáveis das empresas de ensino de atividades culturais, por CAE- Rev.3, e por região (NUTS II)"/>
    <hyperlink ref="A26" location="'3.81.ActArtisTeatroDança_npes2'!A1" display="QUADRO 3.8.1 -  Principais variáveis das empresas de atividades de teatro, de música, de dança e outras atividades artísticas e literárias, por CAE-Rev.3 e escalões de pessoal ao serviço"/>
    <hyperlink ref="A27" location="'3.8.2ActArtistTeatroDança_Nuts'!A1" display="QUADRO 3.8.2 -  Principais variáveis das empresas de atividades de teatro, de música, de dança e outras atividades artísticas e literárias,_x000a_por CAE-Rev.3, e por região (NUTS II)"/>
    <hyperlink ref="A28" location="'3.8.2B_ActArtistTeatroDança_'!A1" display="QUADRO 3.8.2 -  Principais variáveis das empresas de atividades de teatro, de música, de dança e outras atividades artísticas e literárias,_x000a_por CAE-Rev.3, e por região (NUTS II) - continuação"/>
    <hyperlink ref="A29" location="'3.9.1BibliotecasMuseus_npes'!A1" display="QUADRO 3.9.1 - Principais variáveis das empresas de atividades de bibliotecas, arquivos, museus e outras atividades culturais, por CAE-Rev.3 e, escalões de pessoal ao serviço"/>
    <hyperlink ref="A30" location="'3.9.2_BibliotecasMuseus_Nuts'!A1" display="QUADRO 3.9.2 - Principais variáveis das empresas de atividades de bibliotecas, arquivos, museus e outras atividades culturais, por CAE- Rev.3, e por região (NUTS II)"/>
    <hyperlink ref="A31" location="'3.10.1 Royalties'!A1" display="QUADRO 3.10.1 -  Royalties – Fornecimentos e serviços externos e rendimentos suplementares, por atividades culturais e criativas"/>
    <hyperlink ref="A33" location="'4.1'!A1" display="QUADRO 4.1 - Comércio internacional de livros, brochuras e impressos semelhantes, por países "/>
    <hyperlink ref="A34" location="'4.2'!A1" display="QUADRO 4.2 -  Comércio internacional de jornais e publicações periódicas, por países"/>
    <hyperlink ref="A35" location="'4.3'!A1" display="QUADRO 4.3 -  Comércio internacional de CD´s, discos compactos e DVD´s, por países"/>
    <hyperlink ref="A36" location="'4.4'!A1" display="QUADRO 4.4 - Comércio internacional de instrumentos musicais, suas partes e acessórios, por países"/>
    <hyperlink ref="A37" location="'4.5'!A1" display="QUADRO 4.5 - Comércio internacional de objetos de arte, de coleção ou antiguidades, por países"/>
    <hyperlink ref="A38" location="'4.5.1'!A1" display="QUADRO 4.5.1 - Comércio internacional de quadros, pinturas e desenhos, por países"/>
    <hyperlink ref="A39" location="'4.5.2'!A1" display="QUADRO 4.5.2 -  Comércio internacional de antiguidades (1), por países"/>
    <hyperlink ref="A41" location="'5.1.1'!A1" display="QUADRO 5.1.1 - Situação dos Museus observados"/>
    <hyperlink ref="A42" location="'5.1.2'!A1" display="QUADRO 5.1.2 -  Museus, segundo os critérios de seleção (1), por tipologia "/>
    <hyperlink ref="A43" location="'5.1.3'!A1" display="QUADRO 5.1.3 - Museus, segundo o funcionamento, por tipologia"/>
    <hyperlink ref="A44" location="'5.1.4'!A1" display="QUADRO 5.1.4 -  Museus, segundo o funcionamento, por região (NUTS II)"/>
    <hyperlink ref="A45" location="'5.1.5'!A1" display="QUADRO 5.1.5 -  Controlo dos visitantes nos Museus, por tipologia"/>
    <hyperlink ref="A46" location="'5.1.6'!A1" display="QUADRO 5.1.6 -  Visitantes dos Museus, por tipologia"/>
    <hyperlink ref="A47" location="'5.1.7'!A1" display="QUADRO 5.1.7 - Visitantes dos Museus, por região (NUTS II) "/>
    <hyperlink ref="A48" location="'5.1.8(A)'!A1" display="QUADRO 5.1.8 - Museus, segundo o tipo dominante de bens, por tipologia"/>
    <hyperlink ref="A49" location="'5.1.8(B)'!A1" display="QUADRO 5.1.8 - Museus, segundo o tipo dominante de bens, por tipologia - continuação"/>
    <hyperlink ref="A50" location="'5.1.9'!A1" display="QUADRO 5.1.9 - Número de bens dos Museus, segundo o tipo dominante dos bens, por tipologia"/>
    <hyperlink ref="A51" location="'5.1.10'!A1" display="QUADRO 5.1.10 - Número de bens dos Museus, segundo o tipo dominante dos bens, por região (NUTS II)"/>
    <hyperlink ref="A52" location="'5.1.11(A)'!A1" display="QUADRO 5.1.11 - Pessoal ao serviço, remunerado, não remunerado e pessoal voluntário nos Museus, por tipologia"/>
    <hyperlink ref="A53" location="'5.1.11(B)'!A1" display="QUADRO 5.1.11 - Pessoal ao serviço, remunerado, não remunerado e pessoal voluntário nos Museus, por tipologia - continuação"/>
    <hyperlink ref="A54" location="'5.1.12(A)'!A1" display="QUADRO 5.1.12 - Museus, segundo as actividades orientadas para os visitantes, por tipologia "/>
    <hyperlink ref="A55" location="'5.1.12(B)'!A1" display="QUADRO 5.1.12 - Museus, segundo as actividades orientadas para os visitantes, por tipologia- continuação"/>
    <hyperlink ref="A56" location="'5.1.13'!A1" display="QUADRO 5.1.13 - Serviço educativo dos Museus, por tipologia "/>
    <hyperlink ref="A57" location="'5.1.14'!A1" display="QUADRO 5.1.14 - Museus polinucleados e número de núcleos, por tipologia "/>
    <hyperlink ref="A58" location="'5.1.15'!A1" display="QUADRO 5.1.15 -  Museus segundo a personalidade jurídica, por tipologia"/>
    <hyperlink ref="A59" location="'5.1.16(A)'!A1" display="QUADRO 5.1.16 - Forma jurídica do espaço ou entidade de que o museu depende, por tipologia"/>
    <hyperlink ref="A60" location="'5.1.16(B)'!A1" display="QUADRO 5.1.16 - Forma jurídica do espaço ou entidade de que o museu depende, por tipologia  - continuação"/>
    <hyperlink ref="A61" location="'5.2.1'!A1" display="QUADRO 5.2.1 - Bens imóveis classificados, segundo a categoria, por região (NUTS III)"/>
    <hyperlink ref="A62" location="'5.2.2'!A1" display="QUADRO 5.2.2 - Bens imóveis classificados (1 ), segundo a categoria de proteção, por região (NUTS III)"/>
    <hyperlink ref="A63" location="'5.2.3'!A1" display="QUADRO 5.2.3 - Bens imóveis classificados, segundo a tipologia, por região (NUTS III)"/>
    <hyperlink ref="A64" location="'5.2.4'!A1" display="QUADRO 5.2.4 - Bens imóveis classificados, segundo a entidade proprietária, por região (NUTS III)"/>
    <hyperlink ref="A66" location="'6.1.1'!A1" display="QUADRO 6.1.1 - Exposições, obras expostas e autores representados, por região (NUTS II), 2011 - 2017"/>
    <hyperlink ref="A67" location="'6.1.2A'!A1" display="QUADRO 6.1.2 - Número de obras expostas nas galerias de arte e outros espaços de exposições temporárias, segundo a classificação das obras, por região (NUTS II)"/>
    <hyperlink ref="A68" location="'6.1.2B'!A1" display="QUADRO 6.1.2 - Número de obras expostas nas galerias de arte e outros espaços de exposições temporárias, segundo a classificação das obras, por região (NUTS II)  - continuação"/>
    <hyperlink ref="A69" location="'6.1.3'!A1" display="QUADRO 6.1.3 - Obras expostas nas galerias de arte e outros espaços de exposições temporárias, segundo a natureza dos espaços de exposição, por classificação das obras"/>
    <hyperlink ref="A70" location="'6.1.4'!A1" display="QUADRO 6.1.4 - Tipo de espaço das galerias de arte e outros espaços de exposições temporárias, por região (NUTS II) "/>
    <hyperlink ref="A71" location="'6.1.5'!A1" display="QUADRO 6.1.5 -  Localização das galerias de arte e outros espaços de exposições temporárias, por tipo de espaço"/>
    <hyperlink ref="A72" location="'6.1.6'!A1" display="QUADRO 6.1.6 -  Exposições realizadas segundo a entidade promotora(1), por região (Nuts II)"/>
    <hyperlink ref="A74" location="'7.1.1'!A1" display="QUADRO 7.1.1 -  Situação das publicações periódicas, por região (NUTS II)"/>
    <hyperlink ref="A75" location="'7.1.2'!A1" display="QUADRO 7.1.2 - Publicações periódicas segundo o suporte de difusão, por região (NUTS II)"/>
    <hyperlink ref="A76" location="'7.1.3'!A1" display="QUADRO 7.1.3 - Publicações periódicas segundo o suporte de difusão,_x000a_ por tipo de publicação"/>
    <hyperlink ref="A77" location="'7.1.4'!A1" display="QUADRO 7.1.4 - Número de publicações, tiragem e circulação total, exemplares vendidos e distribuídos gratuitamente,_x000a_por região (NUTS II), 2011 - 2017"/>
    <hyperlink ref="A78" location="'7.1.5'!A1" display="QUADRO 7.1.5 -  Número de publicações, tiragem e circulação total, exemplares vendidos e distribuídos gratuitamente, por tipo de publicação "/>
    <hyperlink ref="A79" location="'7.1.6'!A1" display="QUADRO 7.1.6 - Número de publicações, edições anuais, tiragem, circulação e média dos exemplares vendidos,_x000a_por região (NUTS II) "/>
    <hyperlink ref="A80" location="'7.1.7'!A1" display="QUADRO 7.1.7 -  Número de publicações, edições anuais, tiragem, circulação e média dos exemplares vendidos, por tipo de publicação"/>
    <hyperlink ref="A81" location="'7.1.8'!A1" display="QUADRO 7.1.8 -  Número de publicações, tiragem e circulação média por edição das publicações periódicas, _x000a_por região (NUTS II)"/>
    <hyperlink ref="A82" location="'7.1.9'!A1" display="QUADRO 7.1.9 -  Número de publicações, tiragem e circulação média por edição das publicações periódicas, _x000a_por tipo de publicação"/>
    <hyperlink ref="A83" location="'7.1.10'!A1" display="QUADRO 7.1.10 - Número de jornais segundo os escalões de tiragem e circulação média "/>
    <hyperlink ref="A84" location="'7.1.11'!A1" display="QUADRO 7.1.11 - Número de revistas segundo os escalões de tiragem e circulação média"/>
    <hyperlink ref="A85" location="'7.1.12'!A1" display="QUADRO 7.1.12 - Publicações periódicas segundo a periodicidade, por região (NUTS II)"/>
    <hyperlink ref="A86" location="'7.1.12 (CONT)'!A1" display="QUADRO 7.1.12 - Publicações periódicas segundo a periodicidade, por região (NUTS II) - continuação"/>
    <hyperlink ref="A87" location="'7.1.13(A)'!A1" display="QUADRO 7.1.13 - Publicações periódicas segundo a periodicidade, por tipo de publicação"/>
    <hyperlink ref="A88" location="'7.1.13(B)'!A1" display="QUADRO 7.1.13 - Publicações periódicas segundo a periodicidade, por tipo de publicação - continuação"/>
    <hyperlink ref="A89" location="'7.1.14(A)'!A1" display="QUADRO 7.1.14 - Publicações periódicas segundo o tema do conteúdo principal, por tipo de publicação "/>
    <hyperlink ref="A90" location="'7.1.14(B)'!A1" display="QUADRO 7.1.14 - Publicações periódicas segundo o tema do conteúdo principal, por tipo de publicação- continuação"/>
    <hyperlink ref="A91" location="'7.1.15'!A1" display="QUADRO 7.1.15 - Publicações periódicas segundo a língua dominante, por região (NUTS II) "/>
    <hyperlink ref="A92" location="'7.1.16'!A1" display="QUADRO 7.1.16 - Publicações periódicas segundo a língua dominante, por tipo de publicação"/>
    <hyperlink ref="A93" location="'7.1.17'!A1" display="QUADRO 7.1.17 - Publicações periódicas segundo os escalões do preço de capa das edições regulares, _x000a_por tipo de publicação "/>
    <hyperlink ref="A94" location="'7.1.18'!A1" display="QUADRO 7.1.18 - Publicações periódicas segundo os escalões do preço de capa das edições regulares, _x000a_por periodicidade"/>
    <hyperlink ref="A95" location="'7.1.19'!A1" display="QUADRO 7.1.19 - Publicações periódicas segundo o tempo de publicação, por região (NUTS II)  "/>
    <hyperlink ref="A96" location="'7.1.20'!A1" display="QUADRO 7.1.20 - Publicações periódicas segundo o tempo de publicação, por tipo de publicação"/>
    <hyperlink ref="A97" location="'7.1.21'!A1" display="QUADRO 7.1.21 - Receitas e despesas das publicações periódicas, por região (NUTS II)"/>
    <hyperlink ref="A98" location="'7.1.22'!A1" display="QUADRO 7.1.22 -  Receitas e despesas das publicações periódicas, por tipo de publicação"/>
    <hyperlink ref="A100" location="'8.1.1'!A1" display="QUADRO 8.1.1 - Produção cinematográfica em Portugal"/>
    <hyperlink ref="A101" location="'8.2.1'!A1" display="QUADRO 8.2.1 - Cinema (1) – Recintos, écrans, lotação, sessões, espectadores e receitas por região (NUTS II), 2011 - 2017"/>
    <hyperlink ref="A102" location="'8.2.2'!A1" display="QUADRO 8.2.2 - Cinema (1) –  Filmes exibidos, sessões, espectadores e receitas, por origem dos filmes exibidos"/>
    <hyperlink ref="A103" location="'8.2.3 '!A1" display="QUADRO 8.2.3 -  Cinema (1) – Sessões, espectadores e receitas, segundo o trimestre, por região (NUTS II) "/>
    <hyperlink ref="A104" location="'8.2.4 (A)'!A1" display="QUADRO 8.2.4  -  Cinema (1) – Sessões, espectadores e receitas,  segundo o trimestre, por origem dos filmes exibidos"/>
    <hyperlink ref="A105" location="'8.2.4 (B)'!A1" display="QUADRO 8.2.4  -  Cinema (1) – Sessões, espectadores/as e receitas,  segundo o trimestre, por origem dos filmes exibidos - continuação"/>
    <hyperlink ref="A107" location="'9.1.1'!A1" display="QUADRO 9.1.1 -  Espectáculos ao Vivo – Total das sessões, bilhetes vendidos e oferecidos, espectadores, receitas_x000a_e preço médio, por região (NUTS II), 2011 - 2017"/>
    <hyperlink ref="A108" location="'9.1.2'!A1" display="QUADRO 9.1.2 - Espectáculos ao Vivo - Sessões diurnas, bilhetes vendidos e oferecidos, espectadores, receitas_x000a_e preço médio, por região (NUTS II)"/>
    <hyperlink ref="A109" location="'9.1.3'!A1" display="QUADRO 9.1.3 - Espectáculos ao Vivo – Sessões noturnas, bilhetes vendidos e oferecidos, espectadores, receitas_x000a_e preço médio, por região (NUTS II) "/>
    <hyperlink ref="A110" location="'9.1.4(A)'!A1" display="QUADRO 9.1.4 - Espectáculos ao Vivo – Total das sessões, bilhetes vendidos e oferecidos, espectadores, receitas e preço médio, por região (NUTS II) e modalidades"/>
    <hyperlink ref="A111" location="'9.1.4(B)'!A1" display="QUADRO 9.1.4 - Espectáculos ao Vivo – Total das sessões, bilhetes vendidos e oferecidos, espectadores, receitas e preço médio, por região (NUTS II) e modalidades - continuação"/>
    <hyperlink ref="A112" location="'9.1.4 (C)'!A1" display="QUADRO 9.1.4 - Espectáculos ao Vivo – Total das sessões, bilhetes vendidos e oferecidos, espectadores, receitas e preço médio, por região (NUTS II) e modalidades  - continuação"/>
    <hyperlink ref="A113" location="'9.1.4 (D)'!A1" display="QUADRO 9.1.4 - Espectáculos ao Vivo – Total das sessões, bilhetes vendidos e oferecidos, espectadores, receitas e preço médio, por região (NUTS II) e modalidades  - continuação"/>
    <hyperlink ref="A114" location="'9.1.5'!A1" display="QUADRO 9.1.5 - Espectáculos ao Vivo – Sessões, bilhetes vendidos e oferecidos, espectadores, receitas e preço_x000a_médio em sessões diurnas, por região (NUTS I) e modalidades"/>
    <hyperlink ref="A115" location="'9.1.6'!A1" display="QUADRO 9.1.6 -  Espectáculos ao Vivo – Sessões, bilhetes vendidos e oferecidos, espectadores, receitas e preço_x000a_médio em sessões noturnas, por região (NUTS I) e modalidades"/>
    <hyperlink ref="A116" location="'9.2.1'!A1" display="QUADRO 9.2.1  - Recintos de espetáculos, salas e/ou espaçose número de lugares, por região (NUTS II), 2011 - 2017 "/>
    <hyperlink ref="A117" location="'9.2.2'!A1" display="QUADRO 9.2.2  - Recintos de espetáculos segundo o número de salas e/ou espaços, por região (NUTS II)  "/>
    <hyperlink ref="A118" location="'9.2.3'!A1" display="QUADRO 9.2.3 - Recintos de espetáculos, salas e/ou espaços, segundo o tipo, por região (NUTS II) "/>
    <hyperlink ref="A119" location="'9.2.4'!A1" display="QUADRO 9.2.4 - Salas e/ou espaços, lugares e dimensão média total da sala e/ou espaço, por tipo "/>
    <hyperlink ref="A120" location="'9.2.5'!A1" display="QUADRO 9.2.5 - Recintos de espetáculos segundo o tipo de instalações e pessoal ao serviço, por região (NUTS II) "/>
    <hyperlink ref="A122" location="'Q10.1.1'!A1" display="QUADRO 10.1.1  -  Número de estações licenciadas, segundo o tipo de serviço de radiocomunicações, por região (NUTS III)"/>
    <hyperlink ref="A123" location="'Q10.1.2 '!A1" display="QUADRO 10.1.2  - Número de estações licenciadas, segundo o tipo de emissão, por região (NUTS II)"/>
    <hyperlink ref="A124" location="'Q10.2.1'!A1" display="QUADRO 10.2.1 -  Evolução do número de alojamentos cablados, por região (NUTS II)I)"/>
    <hyperlink ref="A125" location="'Q10.2.2'!A1" display="QUADRO 10.2.2  - Evolução do número de assinantes por cabo, por região (NUTS II)"/>
    <hyperlink ref="A126" location="'Q10.2.3'!A1" display="QUADRO 10.2.3  - Evolução do número de assinantes por Fiber To Home (FTTH), por região (NUTS II)"/>
    <hyperlink ref="A127" location="'Q10.2.4'!A1" display="QUADRO 10.2.4 - Evolução do número de assinantes por xDSL-IP e FWA, Por região (NUTS II)"/>
    <hyperlink ref="A128" location="'Q10.2.5'!A1" display="QUADRO 10.2.5 - Evolução do número de assinantes de televisão por DTH (Direct to Home), por região (NUTS II)"/>
    <hyperlink ref="A130" location="'Q11.1.1_2017_2016'!A1" display="QUADRO 11.1.1 - A - Despesas da Administração Central, por subsector institucional, segundo o tipo de despesa,(1) 2017-2016"/>
    <hyperlink ref="A131" location="'Q11.1.1_2015 '!A1" display="QUADRO 11.1.1 - B - Despesas da Administração Central, por subsector institucional, segundo o tipo de despesa,(1) 2015"/>
    <hyperlink ref="A132" location="'Q11.2.1'!A1" display="QUADRO 11.2.1 - Despesas das Câmaras Municipais nas atividades culturais e criativas, por região (NUTS II), _x000a_segundo o tipo de despesa, 2015"/>
    <hyperlink ref="A133" location="'Q11.2.2'!A1" display="QUADRO 11.2.2 - Síntese das despesas das Câmaras Municipais, segundo o tipo de despesa, por domínios das atividades culturais e criativas"/>
    <hyperlink ref="A134" location="'Q11.2.3A'!A1" display="QUADRO 11.2.3 -  Património Cultural - despesas segundo o tipo, por subdomínios e região (NUTS II)"/>
    <hyperlink ref="A135" location="'Q11.2.3B'!A1" display="QUADRO 11.2.3 -  Património Cultural - despesas segundo o tipo, por subdomínios e região (NUTS II)   (continuação)"/>
    <hyperlink ref="A136" location="'Q11.2.4'!A1" display="QUADRO 11.2.4 - Bibliotecas e Arquivos - despesas segundo o tipo, por subdomínios e região (NUTS II)"/>
    <hyperlink ref="A137" location="'Q11.2.5'!A1" display="QUADRO 11.2.5 - Livros e Publicações - despesas segundo o tipo, por subdomínios e região (NUTS II)"/>
    <hyperlink ref="A138" location="'Q11.2.6A'!A1" display="QUADRO 11.2.6 - Artes Visuais - despesas segundo o tipo, por subdomínios e região (NUTS II)"/>
    <hyperlink ref="A139" location="'Q11.2.6B'!A1" display="QUADRO 11.2.6 - Artes Visuais - despesas segundo o tipo, por subdomínios e região (NUTS II) - (continuação)"/>
    <hyperlink ref="A140" location="'Q11.2.7A'!A1" display="QUADRO 11.2.7 - Artes do Espetáculo - despesas segundo o tipo, por subdomínios e região (NUTS II) "/>
    <hyperlink ref="A141" location="'Q11.2.7B'!A1" display="QUADRO 11.2.7 - Artes do Espetáculo - despesas segundo o tipo, por subdomínios e região (NUTS II)  - (continuação)"/>
    <hyperlink ref="A142" location="'Q11.2.8A'!A1" display="QUADRO 11.2.8 - Audiovisual e Multimédia - despesas segundo o tipo, por subdomínios e região (NUTS II)"/>
    <hyperlink ref="A143" location="'Q11.2.8B'!A1" display="QUADRO 11.2.8 - Audiovisual e Multimédia - despesas segundo o tipo, por subdomínios e região (NUTS II)- ( continuação)"/>
    <hyperlink ref="A144" location="'Q11.2.9'!A1" display="QUADRO 11.2.9 - Arquitetura - despesas segundo o tipo, por subdomínios e região (NUTS II)"/>
    <hyperlink ref="A145" location="'Q11.2.10'!A1" display="QUADRO 11.2.10 - Publicidade - despesas segundo o tipo, por subdomínios e região (NUTS II)"/>
    <hyperlink ref="A146" location="'Q11.2.11'!A1" display="QUADRO 11.2.11 -  Artesanato - despesas segundo o tipo, por subdomínios e região (NUTS II)"/>
    <hyperlink ref="A147" location="'Q11.2.12'!A1" display="QUADRO 11.2.12 -  Atividades interdisciplinares - despesas segundo o tipo, por subdomínios e região (NUTS II)"/>
  </hyperlinks>
  <pageMargins left="0.7" right="0.7" top="0.75" bottom="0.75" header="0.3" footer="0.3"/>
</worksheet>
</file>

<file path=xl/worksheets/sheet10.xml><?xml version="1.0" encoding="utf-8"?>
<worksheet xmlns="http://schemas.openxmlformats.org/spreadsheetml/2006/main" xmlns:r="http://schemas.openxmlformats.org/officeDocument/2006/relationships">
  <sheetPr codeName="Sheet10"/>
  <dimension ref="A1:M66"/>
  <sheetViews>
    <sheetView showGridLines="0" workbookViewId="0">
      <selection sqref="A1:D1"/>
    </sheetView>
  </sheetViews>
  <sheetFormatPr defaultColWidth="10.5703125" defaultRowHeight="12.75"/>
  <cols>
    <col min="1" max="1" width="10.5703125" style="541" customWidth="1"/>
    <col min="2" max="2" width="4" style="541" customWidth="1"/>
    <col min="3" max="3" width="8.140625" style="541" customWidth="1"/>
    <col min="4" max="4" width="7.85546875" style="541" customWidth="1"/>
    <col min="5" max="5" width="7" style="541" customWidth="1"/>
    <col min="6" max="6" width="7.140625" style="541" customWidth="1"/>
    <col min="7" max="7" width="8" style="541" customWidth="1"/>
    <col min="8" max="8" width="8.28515625" style="541" customWidth="1"/>
    <col min="9" max="9" width="7.5703125" style="541" customWidth="1"/>
    <col min="10" max="10" width="9.140625" style="541" customWidth="1"/>
    <col min="11" max="11" width="9.28515625" style="541" customWidth="1"/>
    <col min="12" max="16384" width="10.5703125" style="541"/>
  </cols>
  <sheetData>
    <row r="1" spans="1:13" ht="15" customHeight="1">
      <c r="A1" s="1959" t="s">
        <v>380</v>
      </c>
      <c r="B1" s="1959"/>
      <c r="C1" s="1959"/>
      <c r="D1" s="1959"/>
    </row>
    <row r="2" spans="1:13" ht="20.25" customHeight="1">
      <c r="A2" s="1977" t="s">
        <v>381</v>
      </c>
      <c r="B2" s="1977"/>
      <c r="C2" s="1977"/>
      <c r="D2" s="1977"/>
      <c r="E2" s="1960"/>
      <c r="F2" s="1960"/>
      <c r="G2" s="1960"/>
      <c r="H2" s="1960"/>
      <c r="I2" s="1960"/>
      <c r="J2" s="1960"/>
      <c r="K2" s="1960"/>
    </row>
    <row r="3" spans="1:13" ht="12.95" customHeight="1">
      <c r="A3" s="542">
        <v>2016</v>
      </c>
      <c r="B3" s="543"/>
      <c r="C3" s="543"/>
      <c r="D3" s="544"/>
      <c r="E3" s="547"/>
    </row>
    <row r="4" spans="1:13" ht="15" customHeight="1">
      <c r="A4" s="1545"/>
      <c r="B4" s="1546"/>
      <c r="C4" s="1537"/>
      <c r="D4" s="1537"/>
      <c r="E4" s="1945" t="s">
        <v>330</v>
      </c>
      <c r="F4" s="1945"/>
      <c r="G4" s="1945"/>
      <c r="H4" s="1946" t="s">
        <v>331</v>
      </c>
      <c r="I4" s="1947"/>
      <c r="J4" s="1947"/>
      <c r="K4" s="1965" t="s">
        <v>332</v>
      </c>
    </row>
    <row r="5" spans="1:13" ht="5.25" customHeight="1">
      <c r="A5" s="1547"/>
      <c r="B5" s="1548"/>
      <c r="C5" s="1538"/>
      <c r="D5" s="1538"/>
      <c r="E5" s="1538"/>
      <c r="F5" s="1538"/>
      <c r="G5" s="1538"/>
      <c r="H5" s="1538"/>
      <c r="I5" s="1538"/>
      <c r="J5" s="1538"/>
      <c r="K5" s="1975"/>
    </row>
    <row r="6" spans="1:13">
      <c r="A6" s="1961" t="s">
        <v>333</v>
      </c>
      <c r="B6" s="1962"/>
      <c r="C6" s="1538"/>
      <c r="D6" s="1538" t="s">
        <v>335</v>
      </c>
      <c r="E6" s="1952" t="s">
        <v>336</v>
      </c>
      <c r="F6" s="1538"/>
      <c r="G6" s="1538"/>
      <c r="H6" s="1538"/>
      <c r="I6" s="1966" t="s">
        <v>339</v>
      </c>
      <c r="J6" s="1538" t="s">
        <v>340</v>
      </c>
      <c r="K6" s="1975"/>
    </row>
    <row r="7" spans="1:13">
      <c r="A7" s="1961" t="s">
        <v>341</v>
      </c>
      <c r="B7" s="1962"/>
      <c r="C7" s="1538" t="s">
        <v>334</v>
      </c>
      <c r="D7" s="1538" t="s">
        <v>342</v>
      </c>
      <c r="E7" s="1953"/>
      <c r="F7" s="1538" t="s">
        <v>337</v>
      </c>
      <c r="G7" s="1538" t="s">
        <v>338</v>
      </c>
      <c r="H7" s="1538" t="s">
        <v>0</v>
      </c>
      <c r="I7" s="1975"/>
      <c r="J7" s="1538" t="s">
        <v>343</v>
      </c>
      <c r="K7" s="1975"/>
    </row>
    <row r="8" spans="1:13">
      <c r="A8" s="1961" t="s">
        <v>344</v>
      </c>
      <c r="B8" s="1962"/>
      <c r="C8" s="1538"/>
      <c r="D8" s="1538" t="s">
        <v>345</v>
      </c>
      <c r="E8" s="1953"/>
      <c r="F8" s="1538"/>
      <c r="G8" s="1538"/>
      <c r="H8" s="1538"/>
      <c r="I8" s="1975"/>
      <c r="J8" s="1538" t="s">
        <v>346</v>
      </c>
      <c r="K8" s="1975"/>
    </row>
    <row r="9" spans="1:13" ht="6" customHeight="1">
      <c r="A9" s="1547"/>
      <c r="B9" s="1548"/>
      <c r="C9" s="1538"/>
      <c r="D9" s="1538"/>
      <c r="E9" s="1953"/>
      <c r="F9" s="1538"/>
      <c r="G9" s="1538"/>
      <c r="H9" s="1538"/>
      <c r="I9" s="1538"/>
      <c r="J9" s="1538"/>
      <c r="K9" s="1975"/>
    </row>
    <row r="10" spans="1:13" ht="12.75" customHeight="1">
      <c r="A10" s="1549"/>
      <c r="B10" s="1550"/>
      <c r="C10" s="1945" t="s">
        <v>347</v>
      </c>
      <c r="D10" s="1945"/>
      <c r="E10" s="1945" t="s">
        <v>348</v>
      </c>
      <c r="F10" s="1945"/>
      <c r="G10" s="1945"/>
      <c r="H10" s="1945"/>
      <c r="I10" s="1945"/>
      <c r="J10" s="1945"/>
      <c r="K10" s="1945"/>
    </row>
    <row r="11" spans="1:13" ht="5.25" customHeight="1">
      <c r="A11" s="545"/>
      <c r="B11" s="545"/>
      <c r="C11" s="545"/>
      <c r="D11" s="545"/>
      <c r="E11" s="547"/>
    </row>
    <row r="12" spans="1:13" ht="12.75" customHeight="1">
      <c r="A12" s="546" t="s">
        <v>382</v>
      </c>
      <c r="B12" s="547"/>
      <c r="C12" s="548"/>
      <c r="D12" s="548"/>
      <c r="E12" s="547"/>
    </row>
    <row r="13" spans="1:13" ht="6.75" customHeight="1">
      <c r="A13" s="546"/>
      <c r="B13" s="547"/>
      <c r="C13" s="548"/>
      <c r="D13" s="548"/>
      <c r="E13" s="547"/>
    </row>
    <row r="14" spans="1:13" s="551" customFormat="1" ht="12" customHeight="1">
      <c r="A14" s="546" t="s">
        <v>0</v>
      </c>
      <c r="B14" s="546"/>
      <c r="C14" s="576">
        <v>1719</v>
      </c>
      <c r="D14" s="576">
        <v>10026</v>
      </c>
      <c r="E14" s="576">
        <v>323983.77500000002</v>
      </c>
      <c r="F14" s="576">
        <v>163246.696</v>
      </c>
      <c r="G14" s="576">
        <v>536188.228</v>
      </c>
      <c r="H14" s="576">
        <v>1090596.0589999999</v>
      </c>
      <c r="I14" s="549">
        <v>560579.61899999995</v>
      </c>
      <c r="J14" s="576">
        <v>530016.43999999994</v>
      </c>
      <c r="K14" s="576">
        <v>10525.573</v>
      </c>
      <c r="L14" s="550"/>
      <c r="M14" s="550"/>
    </row>
    <row r="15" spans="1:13" ht="18" customHeight="1">
      <c r="A15" s="553" t="s">
        <v>350</v>
      </c>
      <c r="B15" s="547"/>
      <c r="C15" s="578">
        <v>1566</v>
      </c>
      <c r="D15" s="578">
        <v>3031</v>
      </c>
      <c r="E15" s="578">
        <v>37991</v>
      </c>
      <c r="F15" s="578">
        <v>26367.537</v>
      </c>
      <c r="G15" s="578">
        <v>85801.97</v>
      </c>
      <c r="H15" s="578">
        <v>157104.37299999999</v>
      </c>
      <c r="I15" s="554">
        <v>75156.841</v>
      </c>
      <c r="J15" s="578">
        <v>81947.532000000007</v>
      </c>
      <c r="K15" s="578">
        <v>-17184.258000000002</v>
      </c>
      <c r="L15" s="556"/>
      <c r="M15" s="550"/>
    </row>
    <row r="16" spans="1:13" ht="12.95" customHeight="1">
      <c r="A16" s="557" t="s">
        <v>351</v>
      </c>
      <c r="B16" s="547"/>
      <c r="C16" s="578">
        <v>116</v>
      </c>
      <c r="D16" s="578">
        <v>2197</v>
      </c>
      <c r="E16" s="578">
        <v>51408.953000000001</v>
      </c>
      <c r="F16" s="578">
        <v>23513.442999999999</v>
      </c>
      <c r="G16" s="578">
        <v>82008.058999999994</v>
      </c>
      <c r="H16" s="578">
        <v>162180.07</v>
      </c>
      <c r="I16" s="554">
        <v>100398.595</v>
      </c>
      <c r="J16" s="578">
        <v>61781.474999999999</v>
      </c>
      <c r="K16" s="578">
        <v>2820.415</v>
      </c>
      <c r="L16" s="556"/>
      <c r="M16" s="550"/>
    </row>
    <row r="17" spans="1:13" ht="12.95" customHeight="1">
      <c r="A17" s="557" t="s">
        <v>352</v>
      </c>
      <c r="B17" s="547"/>
      <c r="C17" s="578">
        <v>31</v>
      </c>
      <c r="D17" s="578">
        <v>2893</v>
      </c>
      <c r="E17" s="578">
        <v>114591.15300000001</v>
      </c>
      <c r="F17" s="578">
        <v>31790.466</v>
      </c>
      <c r="G17" s="578">
        <v>136544.93</v>
      </c>
      <c r="H17" s="578">
        <v>304149.79599999997</v>
      </c>
      <c r="I17" s="554">
        <v>195156.78099999999</v>
      </c>
      <c r="J17" s="578">
        <v>108993.015</v>
      </c>
      <c r="K17" s="578">
        <v>3196.645</v>
      </c>
      <c r="L17" s="556"/>
      <c r="M17" s="550"/>
    </row>
    <row r="18" spans="1:13" ht="12.95" customHeight="1">
      <c r="A18" s="553" t="s">
        <v>353</v>
      </c>
      <c r="B18" s="547"/>
      <c r="C18" s="578">
        <v>6</v>
      </c>
      <c r="D18" s="578">
        <v>1905</v>
      </c>
      <c r="E18" s="578">
        <v>119992.66899999999</v>
      </c>
      <c r="F18" s="578">
        <v>81575.25</v>
      </c>
      <c r="G18" s="578">
        <v>231833.269</v>
      </c>
      <c r="H18" s="578">
        <v>467161.82</v>
      </c>
      <c r="I18" s="554">
        <v>189867.402</v>
      </c>
      <c r="J18" s="578">
        <v>277294.41800000001</v>
      </c>
      <c r="K18" s="578">
        <v>21692.771000000001</v>
      </c>
      <c r="L18" s="556"/>
      <c r="M18" s="550"/>
    </row>
    <row r="19" spans="1:13" ht="11.25" customHeight="1">
      <c r="A19" s="553"/>
      <c r="B19" s="547"/>
      <c r="C19" s="558"/>
      <c r="D19" s="558"/>
      <c r="E19" s="558"/>
      <c r="F19" s="597"/>
      <c r="G19" s="597"/>
      <c r="H19" s="597"/>
      <c r="I19" s="597"/>
      <c r="J19" s="597"/>
      <c r="K19" s="597"/>
      <c r="L19" s="559"/>
    </row>
    <row r="20" spans="1:13" ht="12.95" customHeight="1">
      <c r="A20" s="566" t="s">
        <v>383</v>
      </c>
      <c r="B20" s="571"/>
      <c r="C20" s="572"/>
      <c r="D20" s="572"/>
      <c r="E20" s="558"/>
      <c r="F20" s="597"/>
      <c r="G20" s="597"/>
      <c r="H20" s="597"/>
      <c r="I20" s="597"/>
      <c r="J20" s="597"/>
      <c r="K20" s="597"/>
      <c r="L20" s="559"/>
    </row>
    <row r="21" spans="1:13" ht="6.75" customHeight="1">
      <c r="A21" s="546"/>
      <c r="B21" s="546"/>
      <c r="C21" s="575"/>
      <c r="D21" s="572"/>
      <c r="E21" s="558"/>
      <c r="F21" s="597"/>
      <c r="G21" s="597"/>
      <c r="H21" s="597"/>
      <c r="I21" s="597"/>
      <c r="J21" s="597"/>
      <c r="K21" s="597"/>
      <c r="L21" s="559"/>
    </row>
    <row r="22" spans="1:13" ht="12.95" customHeight="1">
      <c r="A22" s="546" t="s">
        <v>0</v>
      </c>
      <c r="B22" s="546"/>
      <c r="C22" s="576">
        <v>1361</v>
      </c>
      <c r="D22" s="576">
        <v>6675</v>
      </c>
      <c r="E22" s="576">
        <v>179231.7</v>
      </c>
      <c r="F22" s="576">
        <v>153829.541</v>
      </c>
      <c r="G22" s="576">
        <v>344887.97600000002</v>
      </c>
      <c r="H22" s="576">
        <v>709025.14500000002</v>
      </c>
      <c r="I22" s="576">
        <v>512287.97700000001</v>
      </c>
      <c r="J22" s="576">
        <v>196737.16800000001</v>
      </c>
      <c r="K22" s="576">
        <v>-17254.439999999999</v>
      </c>
      <c r="L22" s="559"/>
    </row>
    <row r="23" spans="1:13" ht="18" customHeight="1">
      <c r="A23" s="553" t="s">
        <v>350</v>
      </c>
      <c r="B23" s="547"/>
      <c r="C23" s="578">
        <v>1255</v>
      </c>
      <c r="D23" s="578">
        <v>2344</v>
      </c>
      <c r="E23" s="578">
        <v>26547.258000000002</v>
      </c>
      <c r="F23" s="578">
        <v>22097.548999999999</v>
      </c>
      <c r="G23" s="578">
        <v>73783.793999999994</v>
      </c>
      <c r="H23" s="578">
        <v>128029.05</v>
      </c>
      <c r="I23" s="578">
        <v>68955.812000000005</v>
      </c>
      <c r="J23" s="578">
        <v>59073.237999999998</v>
      </c>
      <c r="K23" s="578">
        <v>-17456.178</v>
      </c>
      <c r="L23" s="559"/>
    </row>
    <row r="24" spans="1:13" ht="12.95" customHeight="1">
      <c r="A24" s="557" t="s">
        <v>351</v>
      </c>
      <c r="B24" s="547"/>
      <c r="C24" s="578">
        <v>82</v>
      </c>
      <c r="D24" s="579">
        <v>1477</v>
      </c>
      <c r="E24" s="579">
        <v>32147.564999999999</v>
      </c>
      <c r="F24" s="579">
        <v>22401.037</v>
      </c>
      <c r="G24" s="579">
        <v>62208.15</v>
      </c>
      <c r="H24" s="579">
        <v>120535.995</v>
      </c>
      <c r="I24" s="579">
        <v>87875.15</v>
      </c>
      <c r="J24" s="579">
        <v>32660.845000000001</v>
      </c>
      <c r="K24" s="579">
        <v>996.11199999999997</v>
      </c>
      <c r="L24" s="559"/>
    </row>
    <row r="25" spans="1:13" ht="12.95" customHeight="1">
      <c r="A25" s="557" t="s">
        <v>352</v>
      </c>
      <c r="B25" s="547"/>
      <c r="C25" s="578">
        <v>21</v>
      </c>
      <c r="D25" s="578">
        <v>1889</v>
      </c>
      <c r="E25" s="578">
        <v>81647.915999999997</v>
      </c>
      <c r="F25" s="578">
        <v>27755.705000000002</v>
      </c>
      <c r="G25" s="578">
        <v>120999.88400000001</v>
      </c>
      <c r="H25" s="578">
        <v>238170.3</v>
      </c>
      <c r="I25" s="578">
        <v>166058.84899999999</v>
      </c>
      <c r="J25" s="578">
        <v>72111.451000000001</v>
      </c>
      <c r="K25" s="578">
        <v>-7793.5640000000003</v>
      </c>
      <c r="L25" s="559"/>
    </row>
    <row r="26" spans="1:13" ht="12.95" customHeight="1">
      <c r="A26" s="553" t="s">
        <v>353</v>
      </c>
      <c r="B26" s="547"/>
      <c r="C26" s="578">
        <v>3</v>
      </c>
      <c r="D26" s="579">
        <v>965</v>
      </c>
      <c r="E26" s="579">
        <v>38888.961000000003</v>
      </c>
      <c r="F26" s="579">
        <v>81575.25</v>
      </c>
      <c r="G26" s="579">
        <v>87896.148000000001</v>
      </c>
      <c r="H26" s="579">
        <v>222289.8</v>
      </c>
      <c r="I26" s="579">
        <v>189398.166</v>
      </c>
      <c r="J26" s="579">
        <v>32891.633999999998</v>
      </c>
      <c r="K26" s="579">
        <v>6999.19</v>
      </c>
      <c r="L26" s="559"/>
    </row>
    <row r="27" spans="1:13" ht="7.5" customHeight="1">
      <c r="A27" s="553"/>
      <c r="B27" s="547"/>
      <c r="C27" s="598"/>
      <c r="D27" s="598"/>
      <c r="E27" s="558"/>
      <c r="F27" s="597"/>
      <c r="G27" s="597"/>
      <c r="H27" s="597"/>
      <c r="I27" s="597"/>
      <c r="J27" s="597"/>
      <c r="K27" s="597"/>
      <c r="L27" s="559"/>
    </row>
    <row r="28" spans="1:13" ht="12.75" customHeight="1">
      <c r="A28" s="566" t="s">
        <v>384</v>
      </c>
      <c r="B28" s="571"/>
      <c r="C28" s="572"/>
      <c r="D28" s="572"/>
      <c r="E28" s="558"/>
      <c r="F28" s="597"/>
      <c r="G28" s="597"/>
      <c r="H28" s="597"/>
      <c r="I28" s="597"/>
      <c r="J28" s="597"/>
      <c r="K28" s="597"/>
      <c r="L28" s="559"/>
    </row>
    <row r="29" spans="1:13" ht="6.75" customHeight="1">
      <c r="A29" s="566"/>
      <c r="B29" s="571"/>
      <c r="C29" s="572"/>
      <c r="D29" s="572"/>
      <c r="E29" s="558"/>
      <c r="F29" s="597"/>
      <c r="G29" s="597"/>
      <c r="H29" s="597"/>
      <c r="I29" s="597"/>
      <c r="J29" s="597"/>
      <c r="K29" s="597"/>
      <c r="L29" s="559"/>
    </row>
    <row r="30" spans="1:13" ht="12.95" customHeight="1">
      <c r="A30" s="546" t="s">
        <v>0</v>
      </c>
      <c r="B30" s="546"/>
      <c r="C30" s="576">
        <v>445</v>
      </c>
      <c r="D30" s="576">
        <v>2280</v>
      </c>
      <c r="E30" s="576">
        <v>51767.794000000002</v>
      </c>
      <c r="F30" s="576">
        <v>109940.061</v>
      </c>
      <c r="G30" s="576">
        <v>143473.514</v>
      </c>
      <c r="H30" s="576">
        <v>331325.35700000002</v>
      </c>
      <c r="I30" s="576">
        <v>312892.35399999999</v>
      </c>
      <c r="J30" s="576">
        <v>18433.003000000001</v>
      </c>
      <c r="K30" s="576">
        <v>-1774.393</v>
      </c>
      <c r="L30" s="559"/>
    </row>
    <row r="31" spans="1:13" ht="18" customHeight="1">
      <c r="A31" s="553" t="s">
        <v>350</v>
      </c>
      <c r="B31" s="547"/>
      <c r="C31" s="578">
        <v>413</v>
      </c>
      <c r="D31" s="579" t="s">
        <v>371</v>
      </c>
      <c r="E31" s="579" t="s">
        <v>371</v>
      </c>
      <c r="F31" s="579" t="s">
        <v>371</v>
      </c>
      <c r="G31" s="579" t="s">
        <v>371</v>
      </c>
      <c r="H31" s="579" t="s">
        <v>371</v>
      </c>
      <c r="I31" s="579" t="s">
        <v>371</v>
      </c>
      <c r="J31" s="579" t="s">
        <v>371</v>
      </c>
      <c r="K31" s="579" t="s">
        <v>371</v>
      </c>
      <c r="L31" s="559"/>
    </row>
    <row r="32" spans="1:13" ht="12.95" customHeight="1">
      <c r="A32" s="557" t="s">
        <v>351</v>
      </c>
      <c r="B32" s="547"/>
      <c r="C32" s="578">
        <v>23</v>
      </c>
      <c r="D32" s="578">
        <v>493</v>
      </c>
      <c r="E32" s="578">
        <v>11139.798000000001</v>
      </c>
      <c r="F32" s="578">
        <v>14242.565000000001</v>
      </c>
      <c r="G32" s="578">
        <v>29951.49</v>
      </c>
      <c r="H32" s="578">
        <v>61622.082999999999</v>
      </c>
      <c r="I32" s="578">
        <v>59773.635000000002</v>
      </c>
      <c r="J32" s="578">
        <v>1848.4480000000001</v>
      </c>
      <c r="K32" s="578">
        <v>3176.0859999999998</v>
      </c>
      <c r="L32" s="559"/>
    </row>
    <row r="33" spans="1:12" ht="12.95" customHeight="1">
      <c r="A33" s="557" t="s">
        <v>352</v>
      </c>
      <c r="B33" s="547"/>
      <c r="C33" s="578">
        <v>7</v>
      </c>
      <c r="D33" s="578">
        <v>526</v>
      </c>
      <c r="E33" s="578">
        <v>13321.25</v>
      </c>
      <c r="F33" s="578">
        <v>10907.271000000001</v>
      </c>
      <c r="G33" s="578">
        <v>28502.726999999999</v>
      </c>
      <c r="H33" s="578">
        <v>57759.502999999997</v>
      </c>
      <c r="I33" s="578">
        <v>56788.065999999999</v>
      </c>
      <c r="J33" s="578">
        <v>971.43700000000001</v>
      </c>
      <c r="K33" s="578">
        <v>1375.6379999999999</v>
      </c>
      <c r="L33" s="559"/>
    </row>
    <row r="34" spans="1:12" ht="12.95" customHeight="1">
      <c r="A34" s="553" t="s">
        <v>353</v>
      </c>
      <c r="B34" s="547"/>
      <c r="C34" s="578">
        <v>2</v>
      </c>
      <c r="D34" s="579" t="s">
        <v>371</v>
      </c>
      <c r="E34" s="579" t="s">
        <v>371</v>
      </c>
      <c r="F34" s="579" t="s">
        <v>371</v>
      </c>
      <c r="G34" s="579" t="s">
        <v>371</v>
      </c>
      <c r="H34" s="579" t="s">
        <v>371</v>
      </c>
      <c r="I34" s="579" t="s">
        <v>371</v>
      </c>
      <c r="J34" s="579" t="s">
        <v>371</v>
      </c>
      <c r="K34" s="579" t="s">
        <v>371</v>
      </c>
      <c r="L34" s="559"/>
    </row>
    <row r="35" spans="1:12" ht="6.75" customHeight="1">
      <c r="A35" s="553"/>
      <c r="B35" s="547"/>
      <c r="C35" s="598"/>
      <c r="D35" s="598"/>
      <c r="E35" s="558"/>
      <c r="F35" s="597"/>
      <c r="G35" s="597"/>
      <c r="H35" s="597"/>
      <c r="I35" s="597"/>
      <c r="J35" s="597"/>
      <c r="K35" s="597"/>
      <c r="L35" s="559"/>
    </row>
    <row r="36" spans="1:12" ht="12.75" customHeight="1">
      <c r="A36" s="566" t="s">
        <v>385</v>
      </c>
      <c r="B36" s="571"/>
      <c r="C36" s="572"/>
      <c r="D36" s="572"/>
      <c r="E36" s="558"/>
      <c r="F36" s="597"/>
      <c r="G36" s="597"/>
      <c r="H36" s="597"/>
      <c r="I36" s="597"/>
      <c r="J36" s="597"/>
      <c r="K36" s="597"/>
      <c r="L36" s="559"/>
    </row>
    <row r="37" spans="1:12" ht="9" customHeight="1">
      <c r="A37" s="546"/>
      <c r="B37" s="546"/>
      <c r="C37" s="575"/>
      <c r="D37" s="572"/>
      <c r="E37" s="558"/>
      <c r="F37" s="599"/>
      <c r="G37" s="599"/>
      <c r="H37" s="599"/>
      <c r="I37" s="599"/>
      <c r="J37" s="599"/>
      <c r="K37" s="599"/>
    </row>
    <row r="38" spans="1:12" s="551" customFormat="1" ht="12" customHeight="1">
      <c r="A38" s="546" t="s">
        <v>0</v>
      </c>
      <c r="B38" s="546"/>
      <c r="C38" s="576">
        <v>304</v>
      </c>
      <c r="D38" s="576">
        <v>2006</v>
      </c>
      <c r="E38" s="576">
        <v>73883.354999999996</v>
      </c>
      <c r="F38" s="576">
        <v>17675.728999999999</v>
      </c>
      <c r="G38" s="576">
        <v>81302.490000000005</v>
      </c>
      <c r="H38" s="576">
        <v>166447.15700000001</v>
      </c>
      <c r="I38" s="576">
        <v>80088.994999999995</v>
      </c>
      <c r="J38" s="576">
        <v>86358.161999999997</v>
      </c>
      <c r="K38" s="576">
        <v>-14859.57</v>
      </c>
      <c r="L38" s="600"/>
    </row>
    <row r="39" spans="1:12" ht="18" customHeight="1">
      <c r="A39" s="553" t="s">
        <v>350</v>
      </c>
      <c r="B39" s="547"/>
      <c r="C39" s="578">
        <v>280</v>
      </c>
      <c r="D39" s="578">
        <v>643</v>
      </c>
      <c r="E39" s="578">
        <v>6790.0940000000001</v>
      </c>
      <c r="F39" s="578">
        <v>780.52200000000005</v>
      </c>
      <c r="G39" s="578">
        <v>14504.664000000001</v>
      </c>
      <c r="H39" s="578">
        <v>23431.41</v>
      </c>
      <c r="I39" s="578">
        <v>5519.884</v>
      </c>
      <c r="J39" s="578">
        <v>17911.526000000002</v>
      </c>
      <c r="K39" s="578">
        <v>-3868.931</v>
      </c>
      <c r="L39" s="601"/>
    </row>
    <row r="40" spans="1:12" ht="12" customHeight="1">
      <c r="A40" s="557" t="s">
        <v>351</v>
      </c>
      <c r="B40" s="547"/>
      <c r="C40" s="578">
        <v>16</v>
      </c>
      <c r="D40" s="578" t="s">
        <v>371</v>
      </c>
      <c r="E40" s="578" t="s">
        <v>371</v>
      </c>
      <c r="F40" s="578" t="s">
        <v>371</v>
      </c>
      <c r="G40" s="578" t="s">
        <v>371</v>
      </c>
      <c r="H40" s="578" t="s">
        <v>371</v>
      </c>
      <c r="I40" s="578" t="s">
        <v>371</v>
      </c>
      <c r="J40" s="578" t="s">
        <v>371</v>
      </c>
      <c r="K40" s="578" t="s">
        <v>371</v>
      </c>
      <c r="L40" s="601"/>
    </row>
    <row r="41" spans="1:12" ht="12" customHeight="1">
      <c r="A41" s="557" t="s">
        <v>352</v>
      </c>
      <c r="B41" s="547"/>
      <c r="C41" s="578">
        <v>7</v>
      </c>
      <c r="D41" s="579">
        <v>671</v>
      </c>
      <c r="E41" s="579">
        <v>40968.519</v>
      </c>
      <c r="F41" s="579">
        <v>9965.6720000000005</v>
      </c>
      <c r="G41" s="579">
        <v>37983.718000000001</v>
      </c>
      <c r="H41" s="579">
        <v>83474.392999999996</v>
      </c>
      <c r="I41" s="579">
        <v>45218.527000000002</v>
      </c>
      <c r="J41" s="579">
        <v>38255.866000000002</v>
      </c>
      <c r="K41" s="579">
        <v>-8570.4359999999997</v>
      </c>
      <c r="L41" s="601"/>
    </row>
    <row r="42" spans="1:12" ht="12" customHeight="1">
      <c r="A42" s="553" t="s">
        <v>353</v>
      </c>
      <c r="B42" s="547"/>
      <c r="C42" s="578">
        <v>1</v>
      </c>
      <c r="D42" s="579" t="s">
        <v>371</v>
      </c>
      <c r="E42" s="579" t="s">
        <v>371</v>
      </c>
      <c r="F42" s="579" t="s">
        <v>371</v>
      </c>
      <c r="G42" s="579" t="s">
        <v>371</v>
      </c>
      <c r="H42" s="579" t="s">
        <v>371</v>
      </c>
      <c r="I42" s="579" t="s">
        <v>371</v>
      </c>
      <c r="J42" s="579" t="s">
        <v>371</v>
      </c>
      <c r="K42" s="579" t="s">
        <v>371</v>
      </c>
      <c r="L42" s="601"/>
    </row>
    <row r="43" spans="1:12" ht="6.75" customHeight="1">
      <c r="A43" s="553"/>
      <c r="B43" s="547"/>
      <c r="C43" s="598"/>
      <c r="D43" s="598"/>
      <c r="E43" s="558"/>
      <c r="F43" s="597"/>
      <c r="G43" s="597"/>
      <c r="H43" s="597"/>
      <c r="I43" s="597"/>
      <c r="J43" s="597"/>
      <c r="K43" s="597"/>
      <c r="L43" s="559"/>
    </row>
    <row r="44" spans="1:12" ht="12.75" customHeight="1">
      <c r="A44" s="566" t="s">
        <v>386</v>
      </c>
      <c r="B44" s="571"/>
      <c r="C44" s="572"/>
      <c r="D44" s="572"/>
      <c r="E44" s="558"/>
      <c r="F44" s="597"/>
      <c r="G44" s="597"/>
      <c r="H44" s="597"/>
      <c r="I44" s="597"/>
      <c r="J44" s="597"/>
      <c r="K44" s="597"/>
      <c r="L44" s="559"/>
    </row>
    <row r="45" spans="1:12" ht="8.25" customHeight="1">
      <c r="A45" s="566"/>
      <c r="B45" s="571"/>
      <c r="C45" s="572"/>
      <c r="D45" s="572"/>
      <c r="E45" s="558"/>
      <c r="F45" s="597"/>
      <c r="G45" s="597"/>
      <c r="H45" s="597"/>
      <c r="I45" s="597"/>
      <c r="J45" s="597"/>
      <c r="K45" s="597"/>
      <c r="L45" s="559"/>
    </row>
    <row r="46" spans="1:12" s="551" customFormat="1" ht="11.25" customHeight="1">
      <c r="A46" s="546" t="s">
        <v>0</v>
      </c>
      <c r="B46" s="546"/>
      <c r="C46" s="576">
        <v>422</v>
      </c>
      <c r="D46" s="576">
        <v>1758</v>
      </c>
      <c r="E46" s="576">
        <v>41109.654999999999</v>
      </c>
      <c r="F46" s="576">
        <v>19597.683000000001</v>
      </c>
      <c r="G46" s="576">
        <v>89390.334000000003</v>
      </c>
      <c r="H46" s="576">
        <v>161861.595</v>
      </c>
      <c r="I46" s="576">
        <v>95360.341</v>
      </c>
      <c r="J46" s="576">
        <v>66501.254000000001</v>
      </c>
      <c r="K46" s="576">
        <v>-55.63</v>
      </c>
      <c r="L46" s="600"/>
    </row>
    <row r="47" spans="1:12" ht="18" customHeight="1">
      <c r="A47" s="553" t="s">
        <v>350</v>
      </c>
      <c r="B47" s="547"/>
      <c r="C47" s="578">
        <v>384</v>
      </c>
      <c r="D47" s="578">
        <v>744</v>
      </c>
      <c r="E47" s="578">
        <v>8737.259</v>
      </c>
      <c r="F47" s="578">
        <v>7817.585</v>
      </c>
      <c r="G47" s="578">
        <v>31721.47</v>
      </c>
      <c r="H47" s="578">
        <v>50709.372000000003</v>
      </c>
      <c r="I47" s="578">
        <v>23925.89</v>
      </c>
      <c r="J47" s="578">
        <v>26783.482</v>
      </c>
      <c r="K47" s="578">
        <v>125.967</v>
      </c>
      <c r="L47" s="601"/>
    </row>
    <row r="48" spans="1:12" ht="12" customHeight="1">
      <c r="A48" s="557" t="s">
        <v>351</v>
      </c>
      <c r="B48" s="547"/>
      <c r="C48" s="578">
        <v>34</v>
      </c>
      <c r="D48" s="579">
        <v>505</v>
      </c>
      <c r="E48" s="579">
        <v>11068.91</v>
      </c>
      <c r="F48" s="579">
        <v>6618.982</v>
      </c>
      <c r="G48" s="579">
        <v>22784.672999999999</v>
      </c>
      <c r="H48" s="579">
        <v>40784.285000000003</v>
      </c>
      <c r="I48" s="579">
        <v>20707.625</v>
      </c>
      <c r="J48" s="579">
        <v>20076.66</v>
      </c>
      <c r="K48" s="579">
        <v>485.79500000000002</v>
      </c>
      <c r="L48" s="601"/>
    </row>
    <row r="49" spans="1:12" ht="12" customHeight="1">
      <c r="A49" s="557" t="s">
        <v>352</v>
      </c>
      <c r="B49" s="547"/>
      <c r="C49" s="578">
        <v>4</v>
      </c>
      <c r="D49" s="578">
        <v>509</v>
      </c>
      <c r="E49" s="578">
        <v>21303.486000000001</v>
      </c>
      <c r="F49" s="578">
        <v>5161.116</v>
      </c>
      <c r="G49" s="578">
        <v>34884.190999999999</v>
      </c>
      <c r="H49" s="578">
        <v>70367.937999999995</v>
      </c>
      <c r="I49" s="578">
        <v>50726.826000000001</v>
      </c>
      <c r="J49" s="578">
        <v>19641.112000000001</v>
      </c>
      <c r="K49" s="578">
        <v>-667.39200000000005</v>
      </c>
      <c r="L49" s="601"/>
    </row>
    <row r="50" spans="1:12" ht="12" customHeight="1">
      <c r="A50" s="553" t="s">
        <v>353</v>
      </c>
      <c r="B50" s="547"/>
      <c r="C50" s="578">
        <v>0</v>
      </c>
      <c r="D50" s="579">
        <v>0</v>
      </c>
      <c r="E50" s="579">
        <v>0</v>
      </c>
      <c r="F50" s="579">
        <v>0</v>
      </c>
      <c r="G50" s="579">
        <v>0</v>
      </c>
      <c r="H50" s="579">
        <v>0</v>
      </c>
      <c r="I50" s="579">
        <v>0</v>
      </c>
      <c r="J50" s="579">
        <v>0</v>
      </c>
      <c r="K50" s="579">
        <v>0</v>
      </c>
      <c r="L50" s="601"/>
    </row>
    <row r="51" spans="1:12" ht="6.75" customHeight="1">
      <c r="A51" s="553"/>
      <c r="B51" s="547"/>
      <c r="C51" s="598"/>
      <c r="D51" s="598"/>
      <c r="E51" s="558"/>
      <c r="F51" s="597"/>
      <c r="G51" s="597"/>
      <c r="H51" s="597"/>
      <c r="I51" s="597"/>
      <c r="J51" s="597"/>
      <c r="K51" s="597"/>
      <c r="L51" s="559"/>
    </row>
    <row r="52" spans="1:12" ht="12.75" customHeight="1">
      <c r="A52" s="566" t="s">
        <v>387</v>
      </c>
      <c r="B52" s="571"/>
      <c r="C52" s="572"/>
      <c r="D52" s="572"/>
      <c r="E52" s="558"/>
      <c r="F52" s="597"/>
      <c r="G52" s="597"/>
      <c r="H52" s="597"/>
      <c r="I52" s="597"/>
      <c r="J52" s="597"/>
      <c r="K52" s="597"/>
      <c r="L52" s="559"/>
    </row>
    <row r="53" spans="1:12" ht="6" customHeight="1">
      <c r="A53" s="546"/>
      <c r="B53" s="546"/>
      <c r="C53" s="575"/>
      <c r="D53" s="572"/>
      <c r="E53" s="558"/>
      <c r="F53" s="576"/>
      <c r="G53" s="599"/>
      <c r="H53" s="599"/>
      <c r="I53" s="599"/>
      <c r="J53" s="599"/>
      <c r="K53" s="599"/>
    </row>
    <row r="54" spans="1:12" s="551" customFormat="1" ht="10.5" customHeight="1">
      <c r="A54" s="546" t="s">
        <v>0</v>
      </c>
      <c r="B54" s="546"/>
      <c r="C54" s="576">
        <v>27</v>
      </c>
      <c r="D54" s="576">
        <v>73</v>
      </c>
      <c r="E54" s="576">
        <v>911.779</v>
      </c>
      <c r="F54" s="602" t="s">
        <v>378</v>
      </c>
      <c r="G54" s="576">
        <v>659.88</v>
      </c>
      <c r="H54" s="576">
        <v>1460.9469999999999</v>
      </c>
      <c r="I54" s="576">
        <v>0</v>
      </c>
      <c r="J54" s="576">
        <v>1460.9469999999999</v>
      </c>
      <c r="K54" s="576">
        <v>-142.911</v>
      </c>
      <c r="L54" s="600"/>
    </row>
    <row r="55" spans="1:12" ht="18" customHeight="1">
      <c r="A55" s="553" t="s">
        <v>350</v>
      </c>
      <c r="B55" s="547"/>
      <c r="C55" s="578">
        <v>25</v>
      </c>
      <c r="D55" s="579" t="s">
        <v>371</v>
      </c>
      <c r="E55" s="579" t="s">
        <v>371</v>
      </c>
      <c r="F55" s="579" t="s">
        <v>371</v>
      </c>
      <c r="G55" s="579" t="s">
        <v>371</v>
      </c>
      <c r="H55" s="579" t="s">
        <v>371</v>
      </c>
      <c r="I55" s="579" t="s">
        <v>371</v>
      </c>
      <c r="J55" s="579" t="s">
        <v>371</v>
      </c>
      <c r="K55" s="579" t="s">
        <v>371</v>
      </c>
      <c r="L55" s="601"/>
    </row>
    <row r="56" spans="1:12" ht="12" customHeight="1">
      <c r="A56" s="557" t="s">
        <v>351</v>
      </c>
      <c r="B56" s="547"/>
      <c r="C56" s="578">
        <v>2</v>
      </c>
      <c r="D56" s="579" t="s">
        <v>371</v>
      </c>
      <c r="E56" s="579" t="s">
        <v>371</v>
      </c>
      <c r="F56" s="579" t="s">
        <v>371</v>
      </c>
      <c r="G56" s="579" t="s">
        <v>371</v>
      </c>
      <c r="H56" s="579" t="s">
        <v>371</v>
      </c>
      <c r="I56" s="579" t="s">
        <v>371</v>
      </c>
      <c r="J56" s="579" t="s">
        <v>371</v>
      </c>
      <c r="K56" s="579" t="s">
        <v>371</v>
      </c>
      <c r="L56" s="601"/>
    </row>
    <row r="57" spans="1:12" ht="12" customHeight="1">
      <c r="A57" s="557" t="s">
        <v>352</v>
      </c>
      <c r="B57" s="547"/>
      <c r="C57" s="578">
        <v>0</v>
      </c>
      <c r="D57" s="578">
        <v>0</v>
      </c>
      <c r="E57" s="578">
        <v>0</v>
      </c>
      <c r="F57" s="578">
        <v>0</v>
      </c>
      <c r="G57" s="578">
        <v>0</v>
      </c>
      <c r="H57" s="578">
        <v>0</v>
      </c>
      <c r="I57" s="578">
        <v>0</v>
      </c>
      <c r="J57" s="578">
        <v>0</v>
      </c>
      <c r="K57" s="578">
        <v>0</v>
      </c>
      <c r="L57" s="601"/>
    </row>
    <row r="58" spans="1:12" ht="12" customHeight="1">
      <c r="A58" s="553" t="s">
        <v>353</v>
      </c>
      <c r="B58" s="547"/>
      <c r="C58" s="578">
        <v>0</v>
      </c>
      <c r="D58" s="578">
        <v>0</v>
      </c>
      <c r="E58" s="578">
        <v>0</v>
      </c>
      <c r="F58" s="578">
        <v>0</v>
      </c>
      <c r="G58" s="578">
        <v>0</v>
      </c>
      <c r="H58" s="578">
        <v>0</v>
      </c>
      <c r="I58" s="578">
        <v>0</v>
      </c>
      <c r="J58" s="578">
        <v>0</v>
      </c>
      <c r="K58" s="578">
        <v>0</v>
      </c>
      <c r="L58" s="601"/>
    </row>
    <row r="59" spans="1:12" ht="4.5" customHeight="1" thickBot="1">
      <c r="A59" s="1544"/>
      <c r="B59" s="1544"/>
      <c r="C59" s="1544"/>
      <c r="D59" s="1544"/>
      <c r="E59" s="1544"/>
      <c r="F59" s="1544"/>
      <c r="G59" s="1544"/>
      <c r="H59" s="1544"/>
      <c r="I59" s="1544"/>
      <c r="J59" s="1544"/>
      <c r="K59" s="1544"/>
    </row>
    <row r="60" spans="1:12" ht="3.75" customHeight="1" thickTop="1">
      <c r="A60" s="544"/>
      <c r="B60" s="544"/>
      <c r="C60" s="544"/>
      <c r="D60" s="544"/>
      <c r="E60" s="547"/>
    </row>
    <row r="61" spans="1:12" ht="10.5" customHeight="1">
      <c r="A61" s="1970" t="s">
        <v>355</v>
      </c>
      <c r="B61" s="1970"/>
      <c r="C61" s="1970"/>
      <c r="D61" s="1970"/>
      <c r="E61" s="547"/>
    </row>
    <row r="62" spans="1:12">
      <c r="A62" s="547"/>
      <c r="B62" s="547"/>
      <c r="C62" s="547"/>
      <c r="D62" s="547"/>
      <c r="E62" s="547"/>
    </row>
    <row r="63" spans="1:12">
      <c r="A63" s="547"/>
      <c r="B63" s="547"/>
      <c r="C63" s="547"/>
      <c r="D63" s="547"/>
      <c r="E63" s="547"/>
    </row>
    <row r="64" spans="1:12">
      <c r="A64" s="547"/>
      <c r="B64" s="547"/>
      <c r="C64" s="547"/>
      <c r="D64" s="547"/>
      <c r="E64" s="547"/>
    </row>
    <row r="65" spans="1:5">
      <c r="A65" s="547"/>
      <c r="B65" s="547"/>
      <c r="C65" s="547"/>
      <c r="D65" s="547"/>
      <c r="E65" s="547"/>
    </row>
    <row r="66" spans="1:5">
      <c r="A66" s="547"/>
      <c r="B66" s="547"/>
      <c r="C66" s="547"/>
      <c r="D66" s="547"/>
      <c r="E66" s="547"/>
    </row>
  </sheetData>
  <mergeCells count="13">
    <mergeCell ref="C10:D10"/>
    <mergeCell ref="E10:K10"/>
    <mergeCell ref="A61:D61"/>
    <mergeCell ref="A1:D1"/>
    <mergeCell ref="A2:K2"/>
    <mergeCell ref="E4:G4"/>
    <mergeCell ref="H4:J4"/>
    <mergeCell ref="K4:K9"/>
    <mergeCell ref="A6:B6"/>
    <mergeCell ref="E6:E9"/>
    <mergeCell ref="I6:I8"/>
    <mergeCell ref="A7:B7"/>
    <mergeCell ref="A8:B8"/>
  </mergeCells>
  <pageMargins left="0.78740157480314965" right="0.78740157480314965" top="1.1811023622047243" bottom="0.78740157480314965" header="0" footer="0"/>
  <pageSetup paperSize="9" orientation="portrait" horizontalDpi="300" verticalDpi="300" r:id="rId1"/>
  <headerFooter alignWithMargins="0"/>
</worksheet>
</file>

<file path=xl/worksheets/sheet100.xml><?xml version="1.0" encoding="utf-8"?>
<worksheet xmlns="http://schemas.openxmlformats.org/spreadsheetml/2006/main" xmlns:r="http://schemas.openxmlformats.org/officeDocument/2006/relationships">
  <sheetPr codeName="Sheet100"/>
  <dimension ref="A1:N52"/>
  <sheetViews>
    <sheetView showGridLines="0" zoomScaleNormal="100" zoomScaleSheetLayoutView="100" workbookViewId="0">
      <selection sqref="A1:G1"/>
    </sheetView>
  </sheetViews>
  <sheetFormatPr defaultRowHeight="12.75"/>
  <cols>
    <col min="1" max="1" width="21.7109375" style="1179" customWidth="1"/>
    <col min="2" max="2" width="8.140625" style="1179" customWidth="1"/>
    <col min="3" max="4" width="11.28515625" style="1179" customWidth="1"/>
    <col min="5" max="5" width="11.85546875" style="1179" customWidth="1"/>
    <col min="6" max="6" width="10.7109375" style="1077" customWidth="1"/>
    <col min="7" max="7" width="11.5703125" style="1077" customWidth="1"/>
    <col min="8" max="8" width="8.7109375" style="1077" customWidth="1"/>
    <col min="9" max="16384" width="9.140625" style="1077"/>
  </cols>
  <sheetData>
    <row r="1" spans="1:14" s="1169" customFormat="1" ht="15" customHeight="1">
      <c r="A1" s="2178" t="s">
        <v>1259</v>
      </c>
      <c r="B1" s="2178"/>
      <c r="C1" s="2178"/>
      <c r="D1" s="2178"/>
      <c r="E1" s="2178"/>
      <c r="F1" s="2178"/>
      <c r="G1" s="2178"/>
    </row>
    <row r="2" spans="1:14" s="1169" customFormat="1" ht="33" customHeight="1">
      <c r="A2" s="2179" t="s">
        <v>1260</v>
      </c>
      <c r="B2" s="2179"/>
      <c r="C2" s="2179"/>
      <c r="D2" s="2179"/>
      <c r="E2" s="2179"/>
      <c r="F2" s="2179"/>
      <c r="G2" s="2179"/>
    </row>
    <row r="3" spans="1:14" s="1169" customFormat="1" ht="15" customHeight="1">
      <c r="A3" s="996">
        <v>2017</v>
      </c>
      <c r="B3" s="843"/>
      <c r="C3" s="843"/>
      <c r="D3" s="843"/>
      <c r="E3" s="997"/>
      <c r="F3" s="843"/>
      <c r="G3" s="843"/>
      <c r="H3" s="1170"/>
    </row>
    <row r="4" spans="1:14" s="1169" customFormat="1" ht="13.5" customHeight="1">
      <c r="A4" s="2181" t="s">
        <v>573</v>
      </c>
      <c r="B4" s="2182" t="s">
        <v>1261</v>
      </c>
      <c r="C4" s="2230" t="s">
        <v>1262</v>
      </c>
      <c r="D4" s="2230" t="s">
        <v>1263</v>
      </c>
      <c r="E4" s="2230" t="s">
        <v>1264</v>
      </c>
      <c r="F4" s="2230" t="s">
        <v>1265</v>
      </c>
      <c r="G4" s="2230" t="s">
        <v>1266</v>
      </c>
    </row>
    <row r="5" spans="1:14" s="1169" customFormat="1" ht="13.5" customHeight="1">
      <c r="A5" s="2181"/>
      <c r="B5" s="2182"/>
      <c r="C5" s="2230"/>
      <c r="D5" s="2230"/>
      <c r="E5" s="2230"/>
      <c r="F5" s="2230"/>
      <c r="G5" s="2230"/>
    </row>
    <row r="6" spans="1:14" s="1169" customFormat="1" ht="13.5" customHeight="1">
      <c r="A6" s="2181"/>
      <c r="B6" s="2182"/>
      <c r="C6" s="2230"/>
      <c r="D6" s="2230"/>
      <c r="E6" s="2230"/>
      <c r="F6" s="2230"/>
      <c r="G6" s="2230"/>
    </row>
    <row r="7" spans="1:14" s="1169" customFormat="1" ht="13.5" customHeight="1">
      <c r="A7" s="2181"/>
      <c r="B7" s="2182"/>
      <c r="C7" s="2230"/>
      <c r="D7" s="2183"/>
      <c r="E7" s="2183"/>
      <c r="F7" s="2230"/>
      <c r="G7" s="2230"/>
    </row>
    <row r="8" spans="1:14" s="1169" customFormat="1" ht="13.5" customHeight="1">
      <c r="A8" s="2181"/>
      <c r="B8" s="2182"/>
      <c r="C8" s="2230"/>
      <c r="D8" s="2183"/>
      <c r="E8" s="2183"/>
      <c r="F8" s="2230"/>
      <c r="G8" s="2230"/>
    </row>
    <row r="9" spans="1:14" s="1169" customFormat="1" ht="13.5" customHeight="1">
      <c r="A9" s="2181"/>
      <c r="B9" s="2181" t="s">
        <v>347</v>
      </c>
      <c r="C9" s="2181"/>
      <c r="D9" s="2181"/>
      <c r="E9" s="2181"/>
      <c r="F9" s="2244" t="s">
        <v>1186</v>
      </c>
      <c r="G9" s="2244"/>
    </row>
    <row r="10" spans="1:14" s="1169" customFormat="1" ht="7.5" customHeight="1">
      <c r="A10" s="843"/>
      <c r="B10" s="1003"/>
      <c r="C10" s="1003"/>
      <c r="D10" s="1003"/>
      <c r="E10" s="1003"/>
      <c r="F10" s="1003"/>
      <c r="G10" s="1003"/>
      <c r="H10" s="1170"/>
    </row>
    <row r="11" spans="1:14" s="1169" customFormat="1" ht="15" customHeight="1">
      <c r="A11" s="841" t="s">
        <v>1240</v>
      </c>
      <c r="B11" s="1000">
        <v>20420</v>
      </c>
      <c r="C11" s="1000">
        <v>3248446.9999999991</v>
      </c>
      <c r="D11" s="1000">
        <v>7336582.9999999981</v>
      </c>
      <c r="E11" s="1000">
        <v>10585030.000000002</v>
      </c>
      <c r="F11" s="1000">
        <v>63053546.000000022</v>
      </c>
      <c r="G11" s="1174">
        <v>19.399999999999999</v>
      </c>
      <c r="H11" s="1000"/>
      <c r="I11" s="1000"/>
      <c r="J11" s="1000"/>
      <c r="K11" s="1000"/>
      <c r="L11" s="1000"/>
      <c r="M11" s="1000"/>
      <c r="N11" s="1174"/>
    </row>
    <row r="12" spans="1:14" s="1169" customFormat="1" ht="11.25" customHeight="1">
      <c r="A12" s="843"/>
      <c r="B12" s="1003"/>
      <c r="C12" s="1003"/>
      <c r="D12" s="1003"/>
      <c r="E12" s="1003"/>
      <c r="F12" s="1003"/>
      <c r="G12" s="1003">
        <v>0</v>
      </c>
      <c r="H12" s="1003"/>
      <c r="I12" s="1000"/>
      <c r="J12" s="1003"/>
      <c r="K12" s="1003"/>
      <c r="L12" s="1003"/>
      <c r="M12" s="1003"/>
      <c r="N12" s="1003"/>
    </row>
    <row r="13" spans="1:14" s="1169" customFormat="1" ht="13.5" customHeight="1">
      <c r="A13" s="841" t="s">
        <v>705</v>
      </c>
      <c r="B13" s="1000">
        <v>19026</v>
      </c>
      <c r="C13" s="1000">
        <v>3136699.9999999991</v>
      </c>
      <c r="D13" s="1000">
        <v>7003240.9999999981</v>
      </c>
      <c r="E13" s="1000">
        <v>10139941.000000002</v>
      </c>
      <c r="F13" s="1000">
        <v>61669399.000000022</v>
      </c>
      <c r="G13" s="1174">
        <v>19.7</v>
      </c>
      <c r="H13" s="1000"/>
      <c r="I13" s="1000"/>
      <c r="J13" s="1000"/>
      <c r="K13" s="1000"/>
      <c r="L13" s="1000"/>
      <c r="M13" s="1000"/>
      <c r="N13" s="1174"/>
    </row>
    <row r="14" spans="1:14" s="1169" customFormat="1" ht="13.5" customHeight="1">
      <c r="A14" s="843"/>
      <c r="B14" s="1003"/>
      <c r="C14" s="1003"/>
      <c r="D14" s="1003"/>
      <c r="E14" s="1003"/>
      <c r="F14" s="1003"/>
      <c r="G14" s="1003">
        <v>0</v>
      </c>
      <c r="H14" s="1170"/>
      <c r="I14" s="1000"/>
      <c r="J14" s="1003"/>
      <c r="K14" s="1003"/>
      <c r="L14" s="1003"/>
      <c r="M14" s="1003"/>
      <c r="N14" s="1003"/>
    </row>
    <row r="15" spans="1:14" s="1169" customFormat="1" ht="13.5" customHeight="1">
      <c r="A15" s="1126" t="s">
        <v>391</v>
      </c>
      <c r="B15" s="1003">
        <v>4764.9999999999964</v>
      </c>
      <c r="C15" s="1003">
        <v>935222.00000000093</v>
      </c>
      <c r="D15" s="1181">
        <v>3284158.9999999977</v>
      </c>
      <c r="E15" s="1181">
        <v>4219380.9999999972</v>
      </c>
      <c r="F15" s="1181">
        <v>17590400.999999989</v>
      </c>
      <c r="G15" s="1172">
        <v>18.8</v>
      </c>
      <c r="H15" s="1000"/>
      <c r="I15" s="1000"/>
      <c r="J15" s="1003"/>
      <c r="K15" s="1181"/>
      <c r="L15" s="1181"/>
      <c r="M15" s="1181"/>
      <c r="N15" s="1172"/>
    </row>
    <row r="16" spans="1:14" s="1169" customFormat="1" ht="13.5" customHeight="1">
      <c r="A16" s="1126" t="s">
        <v>392</v>
      </c>
      <c r="B16" s="1003">
        <v>3952.9999999999995</v>
      </c>
      <c r="C16" s="1003">
        <v>488878</v>
      </c>
      <c r="D16" s="1181">
        <v>2072129.0000000005</v>
      </c>
      <c r="E16" s="1181">
        <v>2561007.0000000014</v>
      </c>
      <c r="F16" s="1181">
        <v>2982555.0000000037</v>
      </c>
      <c r="G16" s="1172">
        <v>6.1</v>
      </c>
      <c r="H16" s="1000"/>
      <c r="I16" s="1000"/>
      <c r="J16" s="1003"/>
      <c r="K16" s="1181"/>
      <c r="L16" s="1181"/>
      <c r="M16" s="1181"/>
      <c r="N16" s="1172"/>
    </row>
    <row r="17" spans="1:14" s="1169" customFormat="1" ht="13.5" customHeight="1">
      <c r="A17" s="1126" t="s">
        <v>953</v>
      </c>
      <c r="B17" s="1003">
        <v>8029.0000000000036</v>
      </c>
      <c r="C17" s="1003">
        <v>1478700.9999999981</v>
      </c>
      <c r="D17" s="1181">
        <v>884925.00000000023</v>
      </c>
      <c r="E17" s="1181">
        <v>2363626.0000000033</v>
      </c>
      <c r="F17" s="1181">
        <v>37708564.00000003</v>
      </c>
      <c r="G17" s="1172">
        <v>25.5</v>
      </c>
      <c r="H17" s="1000"/>
      <c r="I17" s="1000"/>
      <c r="J17" s="1003"/>
      <c r="K17" s="1181"/>
      <c r="L17" s="1181"/>
      <c r="M17" s="1181"/>
      <c r="N17" s="1172"/>
    </row>
    <row r="18" spans="1:14" s="1169" customFormat="1" ht="13.5" customHeight="1">
      <c r="A18" s="1126" t="s">
        <v>777</v>
      </c>
      <c r="B18" s="1003">
        <v>1388.0000000000005</v>
      </c>
      <c r="C18" s="1003">
        <v>132959.99999999997</v>
      </c>
      <c r="D18" s="1181">
        <v>460581.99999999988</v>
      </c>
      <c r="E18" s="1181">
        <v>593541.99999999988</v>
      </c>
      <c r="F18" s="1181">
        <v>2210451.9999999986</v>
      </c>
      <c r="G18" s="1172">
        <v>16.600000000000001</v>
      </c>
      <c r="H18" s="1000"/>
      <c r="I18" s="1000"/>
      <c r="J18" s="1003"/>
      <c r="K18" s="1181"/>
      <c r="L18" s="1181"/>
      <c r="M18" s="1181"/>
      <c r="N18" s="1172"/>
    </row>
    <row r="19" spans="1:14" s="1169" customFormat="1" ht="13.5" customHeight="1">
      <c r="A19" s="1126" t="s">
        <v>783</v>
      </c>
      <c r="B19" s="1003">
        <v>891</v>
      </c>
      <c r="C19" s="1003">
        <v>100939.00000000004</v>
      </c>
      <c r="D19" s="1181">
        <v>301445.99999999994</v>
      </c>
      <c r="E19" s="1181">
        <v>402385.00000000023</v>
      </c>
      <c r="F19" s="1181">
        <v>1177426.9999999998</v>
      </c>
      <c r="G19" s="1172">
        <v>11.7</v>
      </c>
      <c r="H19" s="1000"/>
      <c r="I19" s="1000"/>
      <c r="J19" s="1003"/>
      <c r="K19" s="1181"/>
      <c r="L19" s="1181"/>
      <c r="M19" s="1181"/>
      <c r="N19" s="1172"/>
    </row>
    <row r="20" spans="1:14" s="1169" customFormat="1" ht="13.5" customHeight="1">
      <c r="A20" s="1177"/>
      <c r="B20" s="1003"/>
      <c r="C20" s="1003"/>
      <c r="D20" s="1181"/>
      <c r="E20" s="1181"/>
      <c r="F20" s="1181"/>
      <c r="G20" s="1003">
        <v>0</v>
      </c>
      <c r="H20" s="1170"/>
      <c r="I20" s="1000"/>
      <c r="J20" s="1003"/>
      <c r="K20" s="1181"/>
      <c r="L20" s="1181"/>
      <c r="M20" s="1181"/>
      <c r="N20" s="1003"/>
    </row>
    <row r="21" spans="1:14" s="1169" customFormat="1" ht="13.5" customHeight="1">
      <c r="A21" s="841" t="s">
        <v>954</v>
      </c>
      <c r="B21" s="1000">
        <v>415.99999999999989</v>
      </c>
      <c r="C21" s="1000">
        <v>78004.000000000015</v>
      </c>
      <c r="D21" s="1182">
        <v>134383</v>
      </c>
      <c r="E21" s="1182">
        <v>212386.99999999991</v>
      </c>
      <c r="F21" s="1182">
        <v>931895.99999999977</v>
      </c>
      <c r="G21" s="1174">
        <v>11.9</v>
      </c>
      <c r="H21" s="1000"/>
      <c r="I21" s="1000"/>
      <c r="J21" s="1000"/>
      <c r="K21" s="1182"/>
      <c r="L21" s="1182"/>
      <c r="M21" s="1182"/>
      <c r="N21" s="1174"/>
    </row>
    <row r="22" spans="1:14" s="1169" customFormat="1" ht="13.5" customHeight="1">
      <c r="A22" s="1177"/>
      <c r="B22" s="1000"/>
      <c r="C22" s="1000"/>
      <c r="D22" s="1182"/>
      <c r="E22" s="1182"/>
      <c r="F22" s="1182"/>
      <c r="G22" s="1003">
        <v>0</v>
      </c>
      <c r="H22" s="1170"/>
      <c r="I22" s="1000"/>
      <c r="J22" s="1000"/>
      <c r="K22" s="1182"/>
      <c r="L22" s="1182"/>
      <c r="M22" s="1182"/>
      <c r="N22" s="1003"/>
    </row>
    <row r="23" spans="1:14" s="1169" customFormat="1" ht="13.5" customHeight="1">
      <c r="A23" s="841" t="s">
        <v>733</v>
      </c>
      <c r="B23" s="1000">
        <v>978.00000000000011</v>
      </c>
      <c r="C23" s="1000">
        <v>33743.000000000015</v>
      </c>
      <c r="D23" s="1182">
        <v>198959</v>
      </c>
      <c r="E23" s="1182">
        <v>232702.0000000002</v>
      </c>
      <c r="F23" s="1182">
        <v>452251.00000000017</v>
      </c>
      <c r="G23" s="1174">
        <v>13.4</v>
      </c>
      <c r="H23" s="1000"/>
      <c r="I23" s="1000"/>
      <c r="J23" s="1000"/>
      <c r="K23" s="1182"/>
      <c r="L23" s="1182"/>
      <c r="M23" s="1182"/>
      <c r="N23" s="1174"/>
    </row>
    <row r="24" spans="1:14" s="1169" customFormat="1" ht="7.5" customHeight="1" thickBot="1">
      <c r="A24" s="1792"/>
      <c r="B24" s="1798"/>
      <c r="C24" s="1798"/>
      <c r="D24" s="1798"/>
      <c r="E24" s="1798"/>
      <c r="F24" s="1798"/>
      <c r="G24" s="1798"/>
      <c r="H24" s="1170"/>
    </row>
    <row r="25" spans="1:14" s="993" customFormat="1" ht="13.5" customHeight="1" thickTop="1">
      <c r="A25" s="2245" t="s">
        <v>1241</v>
      </c>
      <c r="B25" s="2245"/>
      <c r="C25" s="2245"/>
      <c r="D25" s="2245"/>
      <c r="E25" s="2245"/>
    </row>
    <row r="26" spans="1:14" ht="7.5" customHeight="1"/>
    <row r="27" spans="1:14" ht="13.5" customHeight="1">
      <c r="A27" s="1179" t="s">
        <v>564</v>
      </c>
    </row>
    <row r="28" spans="1:14" ht="7.5" customHeight="1"/>
    <row r="29" spans="1:14" ht="13.5" customHeight="1">
      <c r="A29" s="1180" t="s">
        <v>1254</v>
      </c>
    </row>
    <row r="30" spans="1:14" ht="13.5" customHeight="1">
      <c r="A30" s="1180" t="s">
        <v>1255</v>
      </c>
    </row>
    <row r="31" spans="1:14" ht="13.5" customHeight="1">
      <c r="A31" s="1180" t="s">
        <v>1256</v>
      </c>
    </row>
    <row r="32" spans="1:14">
      <c r="A32" s="1180" t="s">
        <v>1257</v>
      </c>
    </row>
    <row r="33" spans="1:1" ht="13.5" customHeight="1">
      <c r="A33" s="1180" t="s">
        <v>1258</v>
      </c>
    </row>
    <row r="34" spans="1:1" ht="13.5" customHeight="1"/>
    <row r="35" spans="1:1" ht="13.5" customHeight="1"/>
    <row r="36" spans="1:1" ht="13.5" customHeight="1"/>
    <row r="37" spans="1:1" ht="13.5" customHeight="1"/>
    <row r="38" spans="1:1" ht="13.5" customHeight="1"/>
    <row r="39" spans="1:1" ht="13.5" customHeight="1"/>
    <row r="40" spans="1:1" ht="13.5" customHeight="1"/>
    <row r="41" spans="1:1" ht="13.5" customHeight="1"/>
    <row r="42" spans="1:1" ht="13.5" customHeight="1"/>
    <row r="43" spans="1:1" ht="13.5" customHeight="1"/>
    <row r="44" spans="1:1" ht="13.5" customHeight="1"/>
    <row r="45" spans="1:1" ht="13.5" customHeight="1"/>
    <row r="46" spans="1:1" ht="13.5" customHeight="1"/>
    <row r="47" spans="1:1" ht="13.5" customHeight="1"/>
    <row r="48" spans="1:1" ht="13.5" customHeight="1"/>
    <row r="49" ht="13.5" customHeight="1"/>
    <row r="50" ht="13.5" customHeight="1"/>
    <row r="52" ht="10.5" customHeight="1"/>
  </sheetData>
  <mergeCells count="12">
    <mergeCell ref="F9:G9"/>
    <mergeCell ref="A25:E25"/>
    <mergeCell ref="A1:G1"/>
    <mergeCell ref="A2:G2"/>
    <mergeCell ref="A4:A9"/>
    <mergeCell ref="B4:B8"/>
    <mergeCell ref="C4:C8"/>
    <mergeCell ref="D4:D8"/>
    <mergeCell ref="E4:E8"/>
    <mergeCell ref="F4:F8"/>
    <mergeCell ref="G4:G8"/>
    <mergeCell ref="B9:E9"/>
  </mergeCells>
  <hyperlinks>
    <hyperlink ref="A29" r:id="rId1" location="_Hlk529443192_x0009_1,12056,12204,0,,_x0013_HYPERLINK &quot;http://www.ine.pt/xu"/>
    <hyperlink ref="A30" r:id="rId2" location="_Hlk529443200_x0009_1,12204,12362,0,,_x0013_HYPERLINK &quot;http://www.ine.pt/xu"/>
    <hyperlink ref="A31" r:id="rId3" location="_Hlk529443209_x0009_1,12362,12522,0,,_x0013_HYPERLINK &quot;http://www.ine.pt/xu"/>
    <hyperlink ref="A32" r:id="rId4" location="_Hlk529443244_x0009_1,12522,12675,0,,_x0013_HYPERLINK &quot;http://www.ine.pt/xu"/>
    <hyperlink ref="A33" r:id="rId5" location="_Hlk529443293_x0009_1,12675,12822,0,,_x0013_HYPERLINK &quot;http://www.ine.pt/xu"/>
  </hyperlinks>
  <pageMargins left="0.78740157480314965" right="0.78740157480314965" top="1.1811023622047243" bottom="0.78740157480314965" header="0" footer="0"/>
  <pageSetup paperSize="9" orientation="portrait" horizontalDpi="2400" verticalDpi="2400" r:id="rId6"/>
  <headerFooter alignWithMargins="0"/>
</worksheet>
</file>

<file path=xl/worksheets/sheet101.xml><?xml version="1.0" encoding="utf-8"?>
<worksheet xmlns="http://schemas.openxmlformats.org/spreadsheetml/2006/main" xmlns:r="http://schemas.openxmlformats.org/officeDocument/2006/relationships">
  <sheetPr codeName="Sheet101">
    <pageSetUpPr fitToPage="1"/>
  </sheetPr>
  <dimension ref="A1:AG138"/>
  <sheetViews>
    <sheetView showGridLines="0" zoomScaleNormal="100" zoomScaleSheetLayoutView="100" workbookViewId="0">
      <selection sqref="A1:G1"/>
    </sheetView>
  </sheetViews>
  <sheetFormatPr defaultColWidth="7.85546875" defaultRowHeight="12.75"/>
  <cols>
    <col min="1" max="1" width="47" style="1077" customWidth="1"/>
    <col min="2" max="4" width="9.42578125" style="1077" customWidth="1"/>
    <col min="5" max="5" width="11.85546875" style="1077" customWidth="1"/>
    <col min="6" max="6" width="10.85546875" style="1077" customWidth="1"/>
    <col min="7" max="7" width="8" style="1077" customWidth="1"/>
    <col min="8" max="8" width="7.42578125" style="1077" customWidth="1"/>
    <col min="9" max="9" width="7.85546875" style="1077" bestFit="1" customWidth="1"/>
    <col min="10" max="10" width="8" style="1077" bestFit="1" customWidth="1"/>
    <col min="11" max="11" width="8.7109375" style="1077" bestFit="1" customWidth="1"/>
    <col min="12" max="12" width="9.5703125" style="1077" customWidth="1"/>
    <col min="13" max="13" width="11.140625" style="1077" customWidth="1"/>
    <col min="14" max="14" width="7.42578125" style="1077" customWidth="1"/>
    <col min="15" max="15" width="8.7109375" style="1077" customWidth="1"/>
    <col min="16" max="18" width="7.42578125" style="1077" customWidth="1"/>
    <col min="19" max="19" width="9" style="1077" bestFit="1" customWidth="1"/>
    <col min="20" max="16384" width="7.85546875" style="1077"/>
  </cols>
  <sheetData>
    <row r="1" spans="1:33" s="1183" customFormat="1" ht="15" customHeight="1">
      <c r="A1" s="2178" t="s">
        <v>1267</v>
      </c>
      <c r="B1" s="2178"/>
      <c r="C1" s="2178"/>
      <c r="D1" s="2178"/>
      <c r="E1" s="2178"/>
      <c r="F1" s="2178"/>
      <c r="G1" s="2178"/>
    </row>
    <row r="2" spans="1:33" s="1184" customFormat="1" ht="33" customHeight="1">
      <c r="A2" s="2179" t="s">
        <v>1268</v>
      </c>
      <c r="B2" s="2179"/>
      <c r="C2" s="2179"/>
      <c r="D2" s="2179"/>
      <c r="E2" s="2179"/>
      <c r="F2" s="2179"/>
      <c r="G2" s="2179"/>
    </row>
    <row r="3" spans="1:33" ht="15" customHeight="1">
      <c r="A3" s="996">
        <v>2017</v>
      </c>
      <c r="B3" s="997"/>
      <c r="C3" s="997"/>
      <c r="D3" s="997"/>
      <c r="E3" s="997"/>
      <c r="F3" s="997"/>
      <c r="G3" s="997"/>
      <c r="H3" s="843"/>
      <c r="I3" s="843"/>
      <c r="J3" s="843"/>
      <c r="K3" s="843"/>
      <c r="L3" s="843"/>
      <c r="M3" s="843"/>
      <c r="N3" s="843"/>
      <c r="O3" s="843"/>
      <c r="P3" s="843"/>
      <c r="Q3" s="843"/>
      <c r="R3" s="843"/>
      <c r="S3" s="843"/>
      <c r="T3" s="843"/>
      <c r="U3" s="843"/>
      <c r="V3" s="843"/>
      <c r="W3" s="843"/>
      <c r="X3" s="843"/>
      <c r="Y3" s="843"/>
      <c r="Z3" s="843"/>
      <c r="AA3" s="843"/>
      <c r="AB3" s="843"/>
      <c r="AC3" s="843"/>
      <c r="AD3" s="843"/>
      <c r="AE3" s="843"/>
      <c r="AF3" s="843"/>
      <c r="AG3" s="843"/>
    </row>
    <row r="4" spans="1:33" ht="10.5" customHeight="1">
      <c r="A4" s="1804"/>
      <c r="B4" s="2182" t="s">
        <v>1269</v>
      </c>
      <c r="C4" s="2230" t="s">
        <v>1270</v>
      </c>
      <c r="D4" s="2230" t="s">
        <v>1271</v>
      </c>
      <c r="E4" s="2230" t="s">
        <v>1166</v>
      </c>
      <c r="F4" s="2230" t="s">
        <v>1272</v>
      </c>
      <c r="G4" s="2230" t="s">
        <v>1273</v>
      </c>
      <c r="H4" s="843"/>
      <c r="I4" s="843"/>
      <c r="J4" s="843"/>
      <c r="K4" s="843"/>
      <c r="L4" s="843"/>
      <c r="M4" s="843"/>
      <c r="N4" s="843"/>
      <c r="O4" s="843"/>
      <c r="P4" s="843"/>
      <c r="Q4" s="843"/>
      <c r="R4" s="843"/>
      <c r="S4" s="843"/>
      <c r="T4" s="843"/>
      <c r="U4" s="843"/>
      <c r="V4" s="843"/>
      <c r="W4" s="843"/>
      <c r="X4" s="843"/>
      <c r="Y4" s="843"/>
      <c r="Z4" s="843"/>
      <c r="AA4" s="843"/>
      <c r="AB4" s="843"/>
      <c r="AC4" s="843"/>
      <c r="AD4" s="843"/>
      <c r="AE4" s="843"/>
      <c r="AF4" s="843"/>
      <c r="AG4" s="843"/>
    </row>
    <row r="5" spans="1:33" ht="10.5" customHeight="1">
      <c r="A5" s="1805" t="s">
        <v>697</v>
      </c>
      <c r="B5" s="2182"/>
      <c r="C5" s="2230"/>
      <c r="D5" s="2230"/>
      <c r="E5" s="2183"/>
      <c r="F5" s="2230"/>
      <c r="G5" s="2230"/>
      <c r="H5" s="843"/>
      <c r="I5" s="843"/>
      <c r="J5" s="843"/>
      <c r="K5" s="843"/>
      <c r="L5" s="843"/>
      <c r="M5" s="843"/>
      <c r="N5" s="843"/>
      <c r="O5" s="843"/>
      <c r="P5" s="843"/>
      <c r="Q5" s="843"/>
      <c r="R5" s="843"/>
      <c r="S5" s="843"/>
      <c r="T5" s="843"/>
      <c r="U5" s="843"/>
      <c r="V5" s="843"/>
      <c r="W5" s="843"/>
      <c r="X5" s="843"/>
      <c r="Y5" s="843"/>
      <c r="Z5" s="843"/>
      <c r="AA5" s="843"/>
      <c r="AB5" s="843"/>
      <c r="AC5" s="843"/>
      <c r="AD5" s="843"/>
      <c r="AE5" s="843"/>
      <c r="AF5" s="843"/>
      <c r="AG5" s="843"/>
    </row>
    <row r="6" spans="1:33" ht="10.5" customHeight="1">
      <c r="A6" s="1805"/>
      <c r="B6" s="2182"/>
      <c r="C6" s="2230"/>
      <c r="D6" s="2230"/>
      <c r="E6" s="2183"/>
      <c r="F6" s="2230"/>
      <c r="G6" s="2230"/>
      <c r="H6" s="843"/>
      <c r="I6" s="843"/>
      <c r="J6" s="843"/>
      <c r="K6" s="843"/>
      <c r="L6" s="843"/>
      <c r="M6" s="843"/>
      <c r="N6" s="843"/>
      <c r="O6" s="843"/>
      <c r="P6" s="843"/>
      <c r="Q6" s="843"/>
      <c r="R6" s="843"/>
      <c r="S6" s="843"/>
      <c r="T6" s="843"/>
      <c r="U6" s="843"/>
      <c r="V6" s="843"/>
      <c r="W6" s="843"/>
      <c r="X6" s="843"/>
      <c r="Y6" s="843"/>
      <c r="Z6" s="843"/>
      <c r="AA6" s="843"/>
      <c r="AB6" s="843"/>
      <c r="AC6" s="843"/>
      <c r="AD6" s="843"/>
      <c r="AE6" s="843"/>
      <c r="AF6" s="843"/>
      <c r="AG6" s="843"/>
    </row>
    <row r="7" spans="1:33" ht="10.5" customHeight="1">
      <c r="A7" s="1805" t="s">
        <v>1274</v>
      </c>
      <c r="B7" s="2182"/>
      <c r="C7" s="2230"/>
      <c r="D7" s="2183"/>
      <c r="E7" s="2246"/>
      <c r="F7" s="2230"/>
      <c r="G7" s="2230"/>
      <c r="H7" s="843"/>
      <c r="I7" s="843"/>
      <c r="J7" s="843"/>
      <c r="K7" s="843"/>
      <c r="L7" s="843"/>
      <c r="M7" s="843"/>
      <c r="N7" s="843"/>
      <c r="O7" s="843"/>
      <c r="P7" s="843"/>
      <c r="Q7" s="843"/>
      <c r="R7" s="843"/>
      <c r="S7" s="843"/>
      <c r="T7" s="843"/>
      <c r="U7" s="843"/>
      <c r="V7" s="843"/>
      <c r="W7" s="843"/>
      <c r="X7" s="843"/>
      <c r="Y7" s="843"/>
      <c r="Z7" s="843"/>
      <c r="AA7" s="843"/>
      <c r="AB7" s="843"/>
      <c r="AC7" s="843"/>
      <c r="AD7" s="843"/>
      <c r="AE7" s="843"/>
      <c r="AF7" s="843"/>
      <c r="AG7" s="843"/>
    </row>
    <row r="8" spans="1:33" ht="9" customHeight="1">
      <c r="A8" s="1806"/>
      <c r="B8" s="2182"/>
      <c r="C8" s="2230"/>
      <c r="D8" s="2183"/>
      <c r="E8" s="1808"/>
      <c r="F8" s="2230"/>
      <c r="G8" s="2230"/>
      <c r="H8" s="843"/>
      <c r="I8" s="843"/>
      <c r="J8" s="843"/>
      <c r="K8" s="843"/>
      <c r="L8" s="843"/>
      <c r="M8" s="843"/>
      <c r="N8" s="843"/>
      <c r="O8" s="843"/>
      <c r="P8" s="843"/>
      <c r="Q8" s="843"/>
      <c r="R8" s="843"/>
      <c r="S8" s="843"/>
      <c r="T8" s="843"/>
      <c r="U8" s="843"/>
      <c r="V8" s="843"/>
      <c r="W8" s="843"/>
      <c r="X8" s="843"/>
      <c r="Y8" s="843"/>
      <c r="Z8" s="843"/>
      <c r="AA8" s="843"/>
      <c r="AB8" s="843"/>
      <c r="AC8" s="843"/>
      <c r="AD8" s="843"/>
      <c r="AE8" s="843"/>
      <c r="AF8" s="843"/>
      <c r="AG8" s="843"/>
    </row>
    <row r="9" spans="1:33" ht="10.5" customHeight="1">
      <c r="A9" s="1807"/>
      <c r="B9" s="2181" t="s">
        <v>347</v>
      </c>
      <c r="C9" s="2181"/>
      <c r="D9" s="2181"/>
      <c r="E9" s="2181"/>
      <c r="F9" s="2244" t="s">
        <v>1186</v>
      </c>
      <c r="G9" s="2244"/>
      <c r="H9" s="843"/>
      <c r="I9" s="843"/>
      <c r="J9" s="843"/>
      <c r="K9" s="843"/>
      <c r="L9" s="843"/>
      <c r="M9" s="843"/>
      <c r="N9" s="843"/>
      <c r="O9" s="843"/>
      <c r="P9" s="843"/>
      <c r="Q9" s="843"/>
      <c r="R9" s="843"/>
      <c r="S9" s="843"/>
      <c r="T9" s="843"/>
      <c r="U9" s="843"/>
      <c r="V9" s="843"/>
      <c r="W9" s="843"/>
      <c r="X9" s="843"/>
      <c r="Y9" s="843"/>
      <c r="Z9" s="843"/>
      <c r="AA9" s="843"/>
      <c r="AB9" s="843"/>
      <c r="AC9" s="843"/>
      <c r="AD9" s="843"/>
      <c r="AE9" s="843"/>
      <c r="AF9" s="843"/>
      <c r="AG9" s="843"/>
    </row>
    <row r="10" spans="1:33" ht="7.5" customHeight="1">
      <c r="A10" s="843"/>
      <c r="B10" s="1170"/>
      <c r="C10" s="1004"/>
      <c r="D10" s="1004"/>
      <c r="E10" s="1004"/>
      <c r="F10" s="1004"/>
      <c r="G10" s="1004"/>
    </row>
    <row r="11" spans="1:33" s="1185" customFormat="1" ht="15" customHeight="1">
      <c r="A11" s="841" t="s">
        <v>1275</v>
      </c>
      <c r="B11" s="1027">
        <f>+B13+B14+B15+B22+B23+B26+B27+B28+B29+B30</f>
        <v>33404</v>
      </c>
      <c r="C11" s="1027">
        <f>+C13+C14+C15+C22+C23+C26+C27+C28+C29+C30</f>
        <v>4924982.9999999972</v>
      </c>
      <c r="D11" s="1027">
        <f>+D13+D14+D15+D22+D23+D26+D27+D28+D29+D30</f>
        <v>10482247.999999998</v>
      </c>
      <c r="E11" s="1027">
        <f>+E13+E14+E15+E22+E23+E26+E27+E28+E29+E30</f>
        <v>15407231.000000007</v>
      </c>
      <c r="F11" s="1027">
        <f>+F13+F14+F15+F22+F23+F26+F27+F28+F29+F30</f>
        <v>82910906.999999985</v>
      </c>
      <c r="G11" s="1174">
        <v>16.8</v>
      </c>
      <c r="I11" s="1027"/>
      <c r="J11" s="1186"/>
      <c r="K11" s="1027"/>
      <c r="L11" s="1027"/>
      <c r="M11" s="1027"/>
      <c r="N11" s="1174"/>
      <c r="O11" s="1027"/>
      <c r="P11" s="1027"/>
      <c r="Q11" s="1121"/>
      <c r="R11" s="1027"/>
      <c r="S11" s="1027"/>
      <c r="T11" s="1187"/>
    </row>
    <row r="12" spans="1:33" ht="7.5" customHeight="1">
      <c r="A12" s="843"/>
      <c r="B12" s="1188"/>
      <c r="C12" s="1188"/>
      <c r="D12" s="1188"/>
      <c r="E12" s="1188"/>
      <c r="F12" s="1188"/>
      <c r="G12" s="1188"/>
      <c r="I12" s="1027"/>
      <c r="J12" s="1188"/>
      <c r="K12" s="1188"/>
      <c r="L12" s="1188"/>
      <c r="M12" s="1188"/>
      <c r="N12" s="1188"/>
      <c r="Q12" s="992"/>
    </row>
    <row r="13" spans="1:33" s="1185" customFormat="1" ht="13.5" customHeight="1">
      <c r="A13" s="841" t="s">
        <v>1276</v>
      </c>
      <c r="B13" s="1027">
        <v>12902.999999999996</v>
      </c>
      <c r="C13" s="1027">
        <v>1468366.9999999993</v>
      </c>
      <c r="D13" s="1189">
        <v>1044385.000000001</v>
      </c>
      <c r="E13" s="1189">
        <v>2512752</v>
      </c>
      <c r="F13" s="1189">
        <v>13717899.999999996</v>
      </c>
      <c r="G13" s="1174">
        <v>9.3000000000000007</v>
      </c>
      <c r="H13" s="1027"/>
      <c r="I13" s="1027"/>
      <c r="J13" s="1027"/>
      <c r="K13" s="1189"/>
      <c r="L13" s="1189"/>
      <c r="M13" s="1189"/>
      <c r="N13" s="1174"/>
      <c r="O13" s="1027"/>
      <c r="P13" s="1027"/>
      <c r="Q13" s="1121"/>
      <c r="R13" s="1027"/>
      <c r="S13" s="1027"/>
      <c r="T13" s="1187"/>
    </row>
    <row r="14" spans="1:33" s="1185" customFormat="1" ht="13.5" customHeight="1">
      <c r="A14" s="1019" t="s">
        <v>1277</v>
      </c>
      <c r="B14" s="1027">
        <v>127.99999999999999</v>
      </c>
      <c r="C14" s="1027">
        <v>29643.000000000011</v>
      </c>
      <c r="D14" s="1189">
        <v>15137.000000000005</v>
      </c>
      <c r="E14" s="1189">
        <v>44779.999999999985</v>
      </c>
      <c r="F14" s="1189">
        <v>729020</v>
      </c>
      <c r="G14" s="1174">
        <v>24.6</v>
      </c>
      <c r="H14" s="1190"/>
      <c r="I14" s="1027"/>
      <c r="J14" s="1027"/>
      <c r="K14" s="1189"/>
      <c r="L14" s="1189"/>
      <c r="M14" s="1189"/>
      <c r="N14" s="1174"/>
      <c r="O14" s="1027"/>
      <c r="P14" s="1027"/>
      <c r="Q14" s="1121"/>
      <c r="R14" s="1027"/>
      <c r="S14" s="1027"/>
      <c r="T14" s="1187"/>
    </row>
    <row r="15" spans="1:33" s="1185" customFormat="1" ht="13.5" customHeight="1">
      <c r="A15" s="1799" t="s">
        <v>1278</v>
      </c>
      <c r="B15" s="1027">
        <v>11701.000000000004</v>
      </c>
      <c r="C15" s="1027">
        <v>2431751.9999999977</v>
      </c>
      <c r="D15" s="1189">
        <v>4532603.9999999963</v>
      </c>
      <c r="E15" s="1189">
        <v>6964356.0000000093</v>
      </c>
      <c r="F15" s="1189">
        <v>60176200.999999985</v>
      </c>
      <c r="G15" s="1174">
        <v>24.7</v>
      </c>
      <c r="H15" s="1190"/>
      <c r="I15" s="1027"/>
      <c r="J15" s="1027"/>
      <c r="K15" s="1189"/>
      <c r="L15" s="1189"/>
      <c r="M15" s="1189"/>
      <c r="N15" s="1174"/>
      <c r="O15" s="1027"/>
      <c r="P15" s="1027"/>
      <c r="Q15" s="1121"/>
      <c r="R15" s="1027"/>
      <c r="S15" s="1027"/>
      <c r="T15" s="1187"/>
    </row>
    <row r="16" spans="1:33" ht="13.5" customHeight="1">
      <c r="A16" s="1800" t="s">
        <v>1279</v>
      </c>
      <c r="B16" s="1022">
        <v>3102.9999999999986</v>
      </c>
      <c r="C16" s="1022">
        <v>332134.00000000012</v>
      </c>
      <c r="D16" s="1191">
        <v>452479.00000000017</v>
      </c>
      <c r="E16" s="1191">
        <v>784613</v>
      </c>
      <c r="F16" s="1191">
        <v>5090665.9999999981</v>
      </c>
      <c r="G16" s="1172">
        <v>15.3</v>
      </c>
      <c r="H16" s="1022"/>
      <c r="I16" s="1027"/>
      <c r="J16" s="1022"/>
      <c r="K16" s="1191"/>
      <c r="L16" s="1191"/>
      <c r="M16" s="1191"/>
      <c r="N16" s="1172"/>
      <c r="O16" s="1027"/>
      <c r="P16" s="1027"/>
      <c r="Q16" s="1121"/>
      <c r="R16" s="1027"/>
      <c r="S16" s="1027"/>
      <c r="T16" s="1187"/>
    </row>
    <row r="17" spans="1:20" ht="13.5" customHeight="1">
      <c r="A17" s="1800" t="s">
        <v>1280</v>
      </c>
      <c r="B17" s="1022">
        <v>1614.0000000000005</v>
      </c>
      <c r="C17" s="1022">
        <v>145868.99999999997</v>
      </c>
      <c r="D17" s="1191">
        <v>969115.00000000058</v>
      </c>
      <c r="E17" s="1191">
        <v>1114984.0000000002</v>
      </c>
      <c r="F17" s="1191">
        <v>2341626.9999999995</v>
      </c>
      <c r="G17" s="1172">
        <v>16.100000000000001</v>
      </c>
      <c r="H17" s="1022"/>
      <c r="I17" s="1027"/>
      <c r="J17" s="1022"/>
      <c r="K17" s="1191"/>
      <c r="L17" s="1191"/>
      <c r="M17" s="1191"/>
      <c r="N17" s="1172"/>
      <c r="O17" s="1027"/>
      <c r="P17" s="1027"/>
      <c r="Q17" s="1121"/>
      <c r="R17" s="1027"/>
      <c r="S17" s="1027"/>
      <c r="T17" s="1187"/>
    </row>
    <row r="18" spans="1:20" ht="13.5" customHeight="1">
      <c r="A18" s="1800" t="s">
        <v>1281</v>
      </c>
      <c r="B18" s="1022">
        <v>2143.0000000000005</v>
      </c>
      <c r="C18" s="1022">
        <v>126908</v>
      </c>
      <c r="D18" s="1191">
        <v>341577</v>
      </c>
      <c r="E18" s="1191">
        <v>468485.00000000012</v>
      </c>
      <c r="F18" s="1191">
        <v>1666510.0000000005</v>
      </c>
      <c r="G18" s="1172">
        <v>13.1</v>
      </c>
      <c r="H18" s="1022"/>
      <c r="I18" s="1027"/>
      <c r="J18" s="1022"/>
      <c r="K18" s="1191"/>
      <c r="L18" s="1191"/>
      <c r="M18" s="1191"/>
      <c r="N18" s="1172"/>
      <c r="O18" s="1027"/>
      <c r="P18" s="1027"/>
      <c r="Q18" s="1121"/>
      <c r="R18" s="1027"/>
      <c r="S18" s="1027"/>
      <c r="T18" s="1187"/>
    </row>
    <row r="19" spans="1:20" ht="13.5" customHeight="1">
      <c r="A19" s="1800" t="s">
        <v>1282</v>
      </c>
      <c r="B19" s="1022">
        <v>861.00000000000057</v>
      </c>
      <c r="C19" s="1022">
        <v>109195</v>
      </c>
      <c r="D19" s="1191">
        <v>96274.000000000044</v>
      </c>
      <c r="E19" s="1191">
        <v>205469.00000000009</v>
      </c>
      <c r="F19" s="1191">
        <v>1528763.0000000002</v>
      </c>
      <c r="G19" s="1172">
        <v>14</v>
      </c>
      <c r="H19" s="1022"/>
      <c r="I19" s="1027"/>
      <c r="J19" s="1022"/>
      <c r="K19" s="1191"/>
      <c r="L19" s="1191"/>
      <c r="M19" s="1191"/>
      <c r="N19" s="1172"/>
      <c r="O19" s="1027"/>
      <c r="P19" s="1027"/>
      <c r="Q19" s="1121"/>
      <c r="R19" s="1027"/>
      <c r="S19" s="1027"/>
      <c r="T19" s="1187"/>
    </row>
    <row r="20" spans="1:20" ht="13.5" customHeight="1">
      <c r="A20" s="1800" t="s">
        <v>1283</v>
      </c>
      <c r="B20" s="1022">
        <v>2011.9999999999995</v>
      </c>
      <c r="C20" s="1022">
        <v>1232474.9999999993</v>
      </c>
      <c r="D20" s="1191">
        <v>1585548.0000000002</v>
      </c>
      <c r="E20" s="1191">
        <v>2818023.0000000009</v>
      </c>
      <c r="F20" s="1191">
        <v>42432796.000000007</v>
      </c>
      <c r="G20" s="1172">
        <v>34.4</v>
      </c>
      <c r="H20" s="1022"/>
      <c r="I20" s="1027"/>
      <c r="J20" s="1022"/>
      <c r="K20" s="1191"/>
      <c r="L20" s="1191"/>
      <c r="M20" s="1191"/>
      <c r="N20" s="1172"/>
      <c r="O20" s="1027"/>
      <c r="P20" s="1027"/>
      <c r="Q20" s="1121"/>
      <c r="R20" s="1027"/>
      <c r="S20" s="1027"/>
      <c r="T20" s="1187"/>
    </row>
    <row r="21" spans="1:20" ht="13.5" customHeight="1">
      <c r="A21" s="1800" t="s">
        <v>1284</v>
      </c>
      <c r="B21" s="1022">
        <v>1967.9999999999993</v>
      </c>
      <c r="C21" s="1022">
        <v>485170.99999999971</v>
      </c>
      <c r="D21" s="1191">
        <v>1087611.0000000002</v>
      </c>
      <c r="E21" s="1191">
        <v>1572782.0000000005</v>
      </c>
      <c r="F21" s="1191">
        <v>7115839.0000000019</v>
      </c>
      <c r="G21" s="1172">
        <v>14.7</v>
      </c>
      <c r="H21" s="1022"/>
      <c r="I21" s="1027"/>
      <c r="J21" s="1022"/>
      <c r="K21" s="1191"/>
      <c r="L21" s="1191"/>
      <c r="M21" s="1191"/>
      <c r="N21" s="1172"/>
      <c r="O21" s="1027"/>
      <c r="P21" s="1027"/>
      <c r="Q21" s="1121"/>
      <c r="R21" s="1027"/>
      <c r="S21" s="1027"/>
      <c r="T21" s="1187"/>
    </row>
    <row r="22" spans="1:20" s="1185" customFormat="1" ht="13.5" customHeight="1">
      <c r="A22" s="1801" t="s">
        <v>1285</v>
      </c>
      <c r="B22" s="1027">
        <v>530.99999999999989</v>
      </c>
      <c r="C22" s="1027">
        <v>6602.0000000000009</v>
      </c>
      <c r="D22" s="1189">
        <v>91138.999999999942</v>
      </c>
      <c r="E22" s="1189">
        <v>97741.000000000015</v>
      </c>
      <c r="F22" s="1189">
        <v>52230.999999999993</v>
      </c>
      <c r="G22" s="1174">
        <v>7.9</v>
      </c>
      <c r="H22" s="1027"/>
      <c r="I22" s="1027"/>
      <c r="J22" s="1027"/>
      <c r="K22" s="1189"/>
      <c r="L22" s="1189"/>
      <c r="M22" s="1189"/>
      <c r="N22" s="1174"/>
      <c r="O22" s="1027"/>
      <c r="P22" s="1027"/>
      <c r="Q22" s="1121"/>
      <c r="R22" s="1027"/>
      <c r="S22" s="1027"/>
      <c r="T22" s="1187"/>
    </row>
    <row r="23" spans="1:20" s="1185" customFormat="1" ht="13.5" customHeight="1">
      <c r="A23" s="1801" t="s">
        <v>1286</v>
      </c>
      <c r="B23" s="1027">
        <v>1634.9999999999995</v>
      </c>
      <c r="C23" s="1027">
        <v>223249.00000000003</v>
      </c>
      <c r="D23" s="1189">
        <v>209882.00000000006</v>
      </c>
      <c r="E23" s="1189">
        <v>433131.00000000006</v>
      </c>
      <c r="F23" s="1189">
        <v>2637190.0000000005</v>
      </c>
      <c r="G23" s="1174">
        <v>11.8</v>
      </c>
      <c r="H23" s="1027"/>
      <c r="I23" s="1027"/>
      <c r="J23" s="1027"/>
      <c r="K23" s="1189"/>
      <c r="L23" s="1189"/>
      <c r="M23" s="1189"/>
      <c r="N23" s="1174"/>
      <c r="O23" s="1027"/>
      <c r="P23" s="1027"/>
      <c r="Q23" s="1121"/>
      <c r="R23" s="1027"/>
      <c r="S23" s="1027"/>
      <c r="T23" s="1187"/>
    </row>
    <row r="24" spans="1:20" ht="13.5" customHeight="1">
      <c r="A24" s="1800" t="s">
        <v>1287</v>
      </c>
      <c r="B24" s="1022">
        <v>382.00000000000006</v>
      </c>
      <c r="C24" s="1022">
        <v>98022.999999999956</v>
      </c>
      <c r="D24" s="1191">
        <v>60485</v>
      </c>
      <c r="E24" s="1191">
        <v>158507.99999999994</v>
      </c>
      <c r="F24" s="1191">
        <v>1676442</v>
      </c>
      <c r="G24" s="1172">
        <v>17.100000000000001</v>
      </c>
      <c r="H24" s="1022"/>
      <c r="I24" s="1027"/>
      <c r="J24" s="1022"/>
      <c r="K24" s="1191"/>
      <c r="L24" s="1191"/>
      <c r="M24" s="1191"/>
      <c r="N24" s="1172"/>
      <c r="O24" s="1027"/>
      <c r="P24" s="1027"/>
      <c r="Q24" s="1121"/>
      <c r="R24" s="1027"/>
      <c r="S24" s="1027"/>
      <c r="T24" s="1187"/>
    </row>
    <row r="25" spans="1:20" ht="13.5" customHeight="1">
      <c r="A25" s="1800" t="s">
        <v>1288</v>
      </c>
      <c r="B25" s="1022">
        <v>1253</v>
      </c>
      <c r="C25" s="1022">
        <v>125226</v>
      </c>
      <c r="D25" s="1191">
        <v>149396.99999999991</v>
      </c>
      <c r="E25" s="1191">
        <v>274623.00000000006</v>
      </c>
      <c r="F25" s="1191">
        <v>960748.00000000012</v>
      </c>
      <c r="G25" s="1172">
        <v>7.7</v>
      </c>
      <c r="H25" s="1022"/>
      <c r="I25" s="1027"/>
      <c r="J25" s="1022"/>
      <c r="K25" s="1191"/>
      <c r="L25" s="1191"/>
      <c r="M25" s="1191"/>
      <c r="N25" s="1172"/>
      <c r="O25" s="1027"/>
      <c r="P25" s="1027"/>
      <c r="Q25" s="1121"/>
      <c r="R25" s="1027"/>
      <c r="S25" s="1027"/>
      <c r="T25" s="1187"/>
    </row>
    <row r="26" spans="1:20" s="1192" customFormat="1" ht="13.5" customHeight="1">
      <c r="A26" s="1801" t="s">
        <v>1289</v>
      </c>
      <c r="B26" s="1121">
        <v>784.99999999999977</v>
      </c>
      <c r="C26" s="1121">
        <v>2240</v>
      </c>
      <c r="D26" s="1121">
        <v>534158.00000000012</v>
      </c>
      <c r="E26" s="1121">
        <v>536398</v>
      </c>
      <c r="F26" s="1121">
        <v>20424.999999999996</v>
      </c>
      <c r="G26" s="1174">
        <v>9.1</v>
      </c>
      <c r="H26" s="1121"/>
      <c r="I26" s="1027"/>
      <c r="J26" s="1121"/>
      <c r="K26" s="1121"/>
      <c r="L26" s="1121"/>
      <c r="M26" s="1121"/>
      <c r="N26" s="1174"/>
      <c r="O26" s="1027"/>
      <c r="P26" s="1027"/>
      <c r="Q26" s="1121"/>
      <c r="R26" s="1027"/>
      <c r="S26" s="1027"/>
      <c r="T26" s="1187"/>
    </row>
    <row r="27" spans="1:20" s="1192" customFormat="1" ht="13.5" customHeight="1">
      <c r="A27" s="1801" t="s">
        <v>1290</v>
      </c>
      <c r="B27" s="1121">
        <v>239.00000000000003</v>
      </c>
      <c r="C27" s="1121">
        <v>245304.99999999994</v>
      </c>
      <c r="D27" s="1121">
        <v>57062.999999999985</v>
      </c>
      <c r="E27" s="1121">
        <v>302368.00000000006</v>
      </c>
      <c r="F27" s="1121">
        <v>707725.99999999977</v>
      </c>
      <c r="G27" s="1174">
        <v>2.9</v>
      </c>
      <c r="H27" s="1121"/>
      <c r="I27" s="1027"/>
      <c r="J27" s="1121"/>
      <c r="K27" s="1121"/>
      <c r="L27" s="1121"/>
      <c r="M27" s="1121"/>
      <c r="N27" s="1174"/>
      <c r="O27" s="1027"/>
      <c r="P27" s="1027"/>
      <c r="Q27" s="1121"/>
      <c r="R27" s="1027"/>
      <c r="S27" s="1027"/>
      <c r="T27" s="1187"/>
    </row>
    <row r="28" spans="1:20" s="1192" customFormat="1" ht="13.5" customHeight="1">
      <c r="A28" s="1801" t="s">
        <v>1291</v>
      </c>
      <c r="B28" s="1121">
        <v>1170.0000000000005</v>
      </c>
      <c r="C28" s="1121">
        <v>129841</v>
      </c>
      <c r="D28" s="1121">
        <v>1168579.9999999998</v>
      </c>
      <c r="E28" s="1121">
        <v>1298420.9999999998</v>
      </c>
      <c r="F28" s="1121">
        <v>1387670.0000000002</v>
      </c>
      <c r="G28" s="1174">
        <v>10.7</v>
      </c>
      <c r="H28" s="1121"/>
      <c r="I28" s="1027"/>
      <c r="J28" s="1121"/>
      <c r="K28" s="1121"/>
      <c r="L28" s="1121"/>
      <c r="M28" s="1121"/>
      <c r="N28" s="1174"/>
      <c r="O28" s="1027"/>
      <c r="P28" s="1027"/>
      <c r="Q28" s="1121"/>
      <c r="R28" s="1027"/>
      <c r="S28" s="1027"/>
      <c r="T28" s="1187"/>
    </row>
    <row r="29" spans="1:20" s="1192" customFormat="1" ht="13.5" customHeight="1">
      <c r="A29" s="1801" t="s">
        <v>1292</v>
      </c>
      <c r="B29" s="1121">
        <v>2708.9999999999995</v>
      </c>
      <c r="C29" s="1121">
        <v>271137.00000000006</v>
      </c>
      <c r="D29" s="1121">
        <v>803009.00000000035</v>
      </c>
      <c r="E29" s="1121">
        <v>1074146.0000000002</v>
      </c>
      <c r="F29" s="1121">
        <v>2287807</v>
      </c>
      <c r="G29" s="1174">
        <v>8.4</v>
      </c>
      <c r="H29" s="1121"/>
      <c r="I29" s="1027"/>
      <c r="J29" s="1121"/>
      <c r="K29" s="1121"/>
      <c r="L29" s="1121"/>
      <c r="M29" s="1121"/>
      <c r="N29" s="1174"/>
      <c r="O29" s="1027"/>
      <c r="P29" s="1027"/>
      <c r="Q29" s="1121"/>
      <c r="R29" s="1027"/>
      <c r="S29" s="1027"/>
      <c r="T29" s="1187"/>
    </row>
    <row r="30" spans="1:20" s="1192" customFormat="1" ht="13.5" customHeight="1">
      <c r="A30" s="1801" t="s">
        <v>1293</v>
      </c>
      <c r="B30" s="1121">
        <v>1602.9999999999991</v>
      </c>
      <c r="C30" s="1121">
        <v>116847.00000000006</v>
      </c>
      <c r="D30" s="1121">
        <v>2026291</v>
      </c>
      <c r="E30" s="1121">
        <v>2143137.9999999986</v>
      </c>
      <c r="F30" s="1121">
        <v>1194737.0000000002</v>
      </c>
      <c r="G30" s="1174">
        <v>10.199999999999999</v>
      </c>
      <c r="H30" s="1121"/>
      <c r="I30" s="1027"/>
      <c r="J30" s="1121"/>
      <c r="K30" s="1121"/>
      <c r="L30" s="1121"/>
      <c r="M30" s="1121"/>
      <c r="N30" s="1174"/>
      <c r="O30" s="1027"/>
      <c r="P30" s="1027"/>
      <c r="Q30" s="1121"/>
      <c r="R30" s="1027"/>
      <c r="S30" s="1027"/>
      <c r="T30" s="1187"/>
    </row>
    <row r="31" spans="1:20" ht="7.5" customHeight="1">
      <c r="A31" s="1802"/>
      <c r="B31" s="1022"/>
      <c r="C31" s="1022"/>
      <c r="D31" s="1191"/>
      <c r="E31" s="1191"/>
      <c r="F31" s="1191"/>
      <c r="G31" s="1191"/>
      <c r="I31" s="1027"/>
      <c r="J31" s="1022"/>
      <c r="K31" s="1191"/>
      <c r="L31" s="1191"/>
      <c r="M31" s="1191"/>
      <c r="N31" s="1191"/>
      <c r="Q31" s="992"/>
    </row>
    <row r="32" spans="1:20" s="1185" customFormat="1" ht="18" customHeight="1">
      <c r="A32" s="1803" t="s">
        <v>1294</v>
      </c>
      <c r="B32" s="1027">
        <v>31411.999999999989</v>
      </c>
      <c r="C32" s="1027">
        <v>4790002.9999999981</v>
      </c>
      <c r="D32" s="1027">
        <v>10067200.999999996</v>
      </c>
      <c r="E32" s="1027">
        <v>14857204.000000007</v>
      </c>
      <c r="F32" s="1027">
        <v>81365677.999999955</v>
      </c>
      <c r="G32" s="1174">
        <v>16.986560968750958</v>
      </c>
      <c r="H32" s="1193"/>
      <c r="I32" s="1027"/>
      <c r="J32" s="1193"/>
      <c r="K32" s="1193"/>
      <c r="L32" s="1193"/>
      <c r="M32" s="1193"/>
      <c r="N32" s="1193"/>
    </row>
    <row r="33" spans="1:14" ht="7.5" customHeight="1">
      <c r="A33" s="1802"/>
      <c r="B33" s="1027"/>
      <c r="C33" s="1027"/>
      <c r="D33" s="1027"/>
      <c r="E33" s="1027"/>
      <c r="F33" s="1027"/>
      <c r="G33" s="1027"/>
      <c r="I33" s="1027"/>
      <c r="J33" s="1188"/>
      <c r="K33" s="1188"/>
      <c r="L33" s="1188"/>
      <c r="M33" s="1188"/>
      <c r="N33" s="1188"/>
    </row>
    <row r="34" spans="1:14" s="1185" customFormat="1" ht="13.5" customHeight="1">
      <c r="A34" s="1803" t="s">
        <v>1276</v>
      </c>
      <c r="B34" s="1027">
        <v>12479.999999999995</v>
      </c>
      <c r="C34" s="1027">
        <v>1437731.9999999986</v>
      </c>
      <c r="D34" s="1189">
        <v>1022136.0000000001</v>
      </c>
      <c r="E34" s="1189">
        <v>2459868</v>
      </c>
      <c r="F34" s="1189">
        <v>13560638.999999998</v>
      </c>
      <c r="G34" s="1174">
        <v>9.4</v>
      </c>
      <c r="H34" s="1027"/>
      <c r="I34" s="1027"/>
      <c r="J34" s="1027"/>
      <c r="K34" s="1189"/>
      <c r="L34" s="1189"/>
      <c r="M34" s="1189"/>
      <c r="N34" s="1174"/>
    </row>
    <row r="35" spans="1:14" s="1185" customFormat="1" ht="13.5" customHeight="1">
      <c r="A35" s="1799" t="s">
        <v>1277</v>
      </c>
      <c r="B35" s="1027">
        <v>124.99999999999999</v>
      </c>
      <c r="C35" s="1027">
        <v>28783.000000000015</v>
      </c>
      <c r="D35" s="1189">
        <v>14241.000000000004</v>
      </c>
      <c r="E35" s="1189">
        <v>43023.999999999985</v>
      </c>
      <c r="F35" s="1189">
        <v>720266.99999999988</v>
      </c>
      <c r="G35" s="1174">
        <v>25</v>
      </c>
      <c r="H35" s="1190"/>
      <c r="I35" s="1027"/>
      <c r="J35" s="1027"/>
      <c r="K35" s="1189"/>
      <c r="L35" s="1189"/>
      <c r="M35" s="1189"/>
      <c r="N35" s="1174"/>
    </row>
    <row r="36" spans="1:14" s="1185" customFormat="1" ht="13.5" customHeight="1">
      <c r="A36" s="1799" t="s">
        <v>1278</v>
      </c>
      <c r="B36" s="1027">
        <v>10559.999999999995</v>
      </c>
      <c r="C36" s="1027">
        <v>2359202</v>
      </c>
      <c r="D36" s="1189">
        <v>4288763.9999999953</v>
      </c>
      <c r="E36" s="1189">
        <v>6647966.0000000065</v>
      </c>
      <c r="F36" s="1189">
        <v>59187258.999999963</v>
      </c>
      <c r="G36" s="1174">
        <v>25.1</v>
      </c>
      <c r="H36" s="1190"/>
      <c r="I36" s="1027"/>
      <c r="J36" s="1027"/>
      <c r="K36" s="1189"/>
      <c r="L36" s="1189"/>
      <c r="M36" s="1189"/>
      <c r="N36" s="1174"/>
    </row>
    <row r="37" spans="1:14" ht="13.5" customHeight="1">
      <c r="A37" s="1800" t="s">
        <v>1279</v>
      </c>
      <c r="B37" s="1022">
        <v>2657.9999999999995</v>
      </c>
      <c r="C37" s="1022">
        <v>312587.99999999994</v>
      </c>
      <c r="D37" s="1191">
        <v>424580.00000000012</v>
      </c>
      <c r="E37" s="1191">
        <v>737168.00000000023</v>
      </c>
      <c r="F37" s="1191">
        <v>4794176.9999999972</v>
      </c>
      <c r="G37" s="1172">
        <v>15.3</v>
      </c>
      <c r="H37" s="1022"/>
      <c r="I37" s="1027"/>
      <c r="J37" s="1022"/>
      <c r="K37" s="1191"/>
      <c r="L37" s="1191"/>
      <c r="M37" s="1191"/>
      <c r="N37" s="1172"/>
    </row>
    <row r="38" spans="1:14" ht="13.5" customHeight="1">
      <c r="A38" s="1800" t="s">
        <v>1280</v>
      </c>
      <c r="B38" s="1022">
        <v>1481.0000000000009</v>
      </c>
      <c r="C38" s="1022">
        <v>140030.99999999997</v>
      </c>
      <c r="D38" s="1191">
        <v>903064.00000000081</v>
      </c>
      <c r="E38" s="1191">
        <v>1043094.9999999999</v>
      </c>
      <c r="F38" s="1191">
        <v>2317716</v>
      </c>
      <c r="G38" s="1172">
        <v>16.600000000000001</v>
      </c>
      <c r="H38" s="1022"/>
      <c r="I38" s="1027"/>
      <c r="J38" s="1022"/>
      <c r="K38" s="1191"/>
      <c r="L38" s="1191"/>
      <c r="M38" s="1191"/>
      <c r="N38" s="1172"/>
    </row>
    <row r="39" spans="1:14" ht="13.5" customHeight="1">
      <c r="A39" s="1800" t="s">
        <v>1281</v>
      </c>
      <c r="B39" s="1022">
        <v>1890.0000000000002</v>
      </c>
      <c r="C39" s="1022">
        <v>124113</v>
      </c>
      <c r="D39" s="1191">
        <v>337075.00000000006</v>
      </c>
      <c r="E39" s="1191">
        <v>461188.00000000006</v>
      </c>
      <c r="F39" s="1191">
        <v>1630571.0000000009</v>
      </c>
      <c r="G39" s="1172">
        <v>13.1</v>
      </c>
      <c r="H39" s="1022"/>
      <c r="I39" s="1027"/>
      <c r="J39" s="1022"/>
      <c r="K39" s="1191"/>
      <c r="L39" s="1191"/>
      <c r="M39" s="1191"/>
      <c r="N39" s="1172"/>
    </row>
    <row r="40" spans="1:14" ht="13.5" customHeight="1">
      <c r="A40" s="1800" t="s">
        <v>1282</v>
      </c>
      <c r="B40" s="1022">
        <v>802.00000000000045</v>
      </c>
      <c r="C40" s="1022">
        <v>101221.99999999999</v>
      </c>
      <c r="D40" s="1191">
        <v>90276.000000000029</v>
      </c>
      <c r="E40" s="1191">
        <v>191498.00000000006</v>
      </c>
      <c r="F40" s="1191">
        <v>1346017.0000000005</v>
      </c>
      <c r="G40" s="1172">
        <v>13.3</v>
      </c>
      <c r="H40" s="1022"/>
      <c r="I40" s="1027"/>
      <c r="J40" s="1022"/>
      <c r="K40" s="1191"/>
      <c r="L40" s="1191"/>
      <c r="M40" s="1191"/>
      <c r="N40" s="1172"/>
    </row>
    <row r="41" spans="1:14" ht="13.5" customHeight="1">
      <c r="A41" s="1800" t="s">
        <v>1283</v>
      </c>
      <c r="B41" s="1022">
        <v>1908.0000000000005</v>
      </c>
      <c r="C41" s="1022">
        <v>1211258.9999999991</v>
      </c>
      <c r="D41" s="1191">
        <v>1468411.0000000002</v>
      </c>
      <c r="E41" s="1191">
        <v>2679670.0000000009</v>
      </c>
      <c r="F41" s="1191">
        <v>42185672.000000015</v>
      </c>
      <c r="G41" s="1172">
        <v>34.799999999999997</v>
      </c>
      <c r="H41" s="1022"/>
      <c r="I41" s="1027"/>
      <c r="J41" s="1022"/>
      <c r="K41" s="1191"/>
      <c r="L41" s="1191"/>
      <c r="M41" s="1191"/>
      <c r="N41" s="1172"/>
    </row>
    <row r="42" spans="1:14" ht="13.5" customHeight="1">
      <c r="A42" s="1800" t="s">
        <v>1284</v>
      </c>
      <c r="B42" s="1022">
        <v>1820.9999999999998</v>
      </c>
      <c r="C42" s="1022">
        <v>469988.99999999983</v>
      </c>
      <c r="D42" s="1191">
        <v>1065358.0000000002</v>
      </c>
      <c r="E42" s="1191">
        <v>1535347.0000000002</v>
      </c>
      <c r="F42" s="1191">
        <v>6913106.0000000009</v>
      </c>
      <c r="G42" s="1172">
        <v>14.7</v>
      </c>
      <c r="H42" s="1022"/>
      <c r="I42" s="1027"/>
      <c r="J42" s="1022"/>
      <c r="K42" s="1191"/>
      <c r="L42" s="1191"/>
      <c r="M42" s="1191"/>
      <c r="N42" s="1172"/>
    </row>
    <row r="43" spans="1:14" s="1185" customFormat="1" ht="13.5" customHeight="1">
      <c r="A43" s="1801" t="s">
        <v>1285</v>
      </c>
      <c r="B43" s="1027">
        <v>456</v>
      </c>
      <c r="C43" s="1027">
        <v>6332</v>
      </c>
      <c r="D43" s="1189">
        <v>78310.999999999956</v>
      </c>
      <c r="E43" s="1189">
        <v>84643</v>
      </c>
      <c r="F43" s="1189">
        <v>51025.999999999993</v>
      </c>
      <c r="G43" s="1174">
        <v>8.1</v>
      </c>
      <c r="H43" s="1027"/>
      <c r="I43" s="1027"/>
      <c r="J43" s="1027"/>
      <c r="K43" s="1189"/>
      <c r="L43" s="1189"/>
      <c r="M43" s="1189"/>
      <c r="N43" s="1174"/>
    </row>
    <row r="44" spans="1:14" s="1185" customFormat="1" ht="13.5" customHeight="1">
      <c r="A44" s="1801" t="s">
        <v>1286</v>
      </c>
      <c r="B44" s="1027">
        <v>1559.9999999999995</v>
      </c>
      <c r="C44" s="1027">
        <v>214552.00000000003</v>
      </c>
      <c r="D44" s="1189">
        <v>204047.00000000003</v>
      </c>
      <c r="E44" s="1189">
        <v>418599.00000000006</v>
      </c>
      <c r="F44" s="1189">
        <v>2574364.0000000009</v>
      </c>
      <c r="G44" s="1174">
        <v>12</v>
      </c>
      <c r="H44" s="1027"/>
      <c r="I44" s="1027"/>
      <c r="J44" s="1027"/>
      <c r="K44" s="1189"/>
      <c r="L44" s="1189"/>
      <c r="M44" s="1189"/>
      <c r="N44" s="1174"/>
    </row>
    <row r="45" spans="1:14" ht="13.5" customHeight="1">
      <c r="A45" s="1800" t="s">
        <v>1287</v>
      </c>
      <c r="B45" s="1022">
        <v>352.00000000000011</v>
      </c>
      <c r="C45" s="1022">
        <v>96658.999999999985</v>
      </c>
      <c r="D45" s="1191">
        <v>57237.000000000007</v>
      </c>
      <c r="E45" s="1191">
        <v>153895.99999999994</v>
      </c>
      <c r="F45" s="1191">
        <v>1660738.9999999998</v>
      </c>
      <c r="G45" s="1172">
        <v>17.2</v>
      </c>
      <c r="H45" s="1022"/>
      <c r="I45" s="1027"/>
      <c r="J45" s="1022"/>
      <c r="K45" s="1191"/>
      <c r="L45" s="1191"/>
      <c r="M45" s="1191"/>
      <c r="N45" s="1172"/>
    </row>
    <row r="46" spans="1:14" ht="13.5" customHeight="1">
      <c r="A46" s="1800" t="s">
        <v>1288</v>
      </c>
      <c r="B46" s="1022">
        <v>1208</v>
      </c>
      <c r="C46" s="1022">
        <v>117893</v>
      </c>
      <c r="D46" s="1191">
        <v>146809.99999999994</v>
      </c>
      <c r="E46" s="1191">
        <v>264703.00000000006</v>
      </c>
      <c r="F46" s="1191">
        <v>913625.00000000012</v>
      </c>
      <c r="G46" s="1172">
        <v>7.7</v>
      </c>
      <c r="H46" s="1022"/>
      <c r="I46" s="1027"/>
      <c r="J46" s="1022"/>
      <c r="K46" s="1191"/>
      <c r="L46" s="1191"/>
      <c r="M46" s="1191"/>
      <c r="N46" s="1172"/>
    </row>
    <row r="47" spans="1:14" s="1192" customFormat="1" ht="13.5" customHeight="1">
      <c r="A47" s="1801" t="s">
        <v>1289</v>
      </c>
      <c r="B47" s="1121">
        <v>766.99999999999977</v>
      </c>
      <c r="C47" s="1121">
        <v>2240</v>
      </c>
      <c r="D47" s="1121">
        <v>522097.00000000012</v>
      </c>
      <c r="E47" s="1121">
        <v>524337</v>
      </c>
      <c r="F47" s="1121">
        <v>20425</v>
      </c>
      <c r="G47" s="1174">
        <v>9.1</v>
      </c>
      <c r="H47" s="1121"/>
      <c r="I47" s="1027"/>
      <c r="J47" s="1121"/>
      <c r="K47" s="1121"/>
      <c r="L47" s="1121"/>
      <c r="M47" s="1121"/>
      <c r="N47" s="1174"/>
    </row>
    <row r="48" spans="1:14" s="1192" customFormat="1" ht="13.5" customHeight="1">
      <c r="A48" s="1801" t="s">
        <v>1290</v>
      </c>
      <c r="B48" s="1121">
        <v>238.00000000000003</v>
      </c>
      <c r="C48" s="1121">
        <v>245150.99999999994</v>
      </c>
      <c r="D48" s="1121">
        <v>56996.999999999985</v>
      </c>
      <c r="E48" s="1121">
        <v>302148.00000000006</v>
      </c>
      <c r="F48" s="1121">
        <v>706993.99999999977</v>
      </c>
      <c r="G48" s="1174">
        <v>2.9</v>
      </c>
      <c r="H48" s="1121"/>
      <c r="I48" s="1027"/>
      <c r="J48" s="1121"/>
      <c r="K48" s="1121"/>
      <c r="L48" s="1121"/>
      <c r="M48" s="1121"/>
      <c r="N48" s="1174"/>
    </row>
    <row r="49" spans="1:14" s="1192" customFormat="1" ht="13.5" customHeight="1">
      <c r="A49" s="1801" t="s">
        <v>1291</v>
      </c>
      <c r="B49" s="1121">
        <v>1044</v>
      </c>
      <c r="C49" s="1121">
        <v>119176.00000000003</v>
      </c>
      <c r="D49" s="1121">
        <v>1074554.9999999998</v>
      </c>
      <c r="E49" s="1121">
        <v>1193730.9999999998</v>
      </c>
      <c r="F49" s="1121">
        <v>1281138</v>
      </c>
      <c r="G49" s="1174">
        <v>10.7</v>
      </c>
      <c r="H49" s="1121"/>
      <c r="I49" s="1027"/>
      <c r="J49" s="1121"/>
      <c r="K49" s="1121"/>
      <c r="L49" s="1121"/>
      <c r="M49" s="1121"/>
      <c r="N49" s="1174"/>
    </row>
    <row r="50" spans="1:14" s="1192" customFormat="1" ht="13.5" customHeight="1">
      <c r="A50" s="1801" t="s">
        <v>1292</v>
      </c>
      <c r="B50" s="1121">
        <v>2629.0000000000005</v>
      </c>
      <c r="C50" s="1121">
        <v>262829.00000000012</v>
      </c>
      <c r="D50" s="1121">
        <v>791224.00000000035</v>
      </c>
      <c r="E50" s="1121">
        <v>1054053.0000000002</v>
      </c>
      <c r="F50" s="1121">
        <v>2078673.0000000002</v>
      </c>
      <c r="G50" s="1174">
        <v>7.9</v>
      </c>
      <c r="H50" s="1121"/>
      <c r="I50" s="1027"/>
      <c r="J50" s="1121"/>
      <c r="K50" s="1121"/>
      <c r="L50" s="1121"/>
      <c r="M50" s="1121"/>
      <c r="N50" s="1174"/>
    </row>
    <row r="51" spans="1:14" s="1192" customFormat="1" ht="15" customHeight="1">
      <c r="A51" s="1801" t="s">
        <v>1293</v>
      </c>
      <c r="B51" s="1121">
        <v>1552.9999999999995</v>
      </c>
      <c r="C51" s="1121">
        <v>114006.00000000001</v>
      </c>
      <c r="D51" s="1121">
        <v>2014829.0000000002</v>
      </c>
      <c r="E51" s="1121">
        <v>2128834.9999999991</v>
      </c>
      <c r="F51" s="1121">
        <v>1184893</v>
      </c>
      <c r="G51" s="1174">
        <v>10.4</v>
      </c>
      <c r="H51" s="1121"/>
      <c r="I51" s="1027"/>
      <c r="J51" s="1121"/>
      <c r="K51" s="1121"/>
      <c r="L51" s="1121"/>
      <c r="M51" s="1121"/>
      <c r="N51" s="1174"/>
    </row>
    <row r="52" spans="1:14" s="1192" customFormat="1" ht="7.5" customHeight="1">
      <c r="A52" s="1801"/>
      <c r="B52" s="1121"/>
      <c r="C52" s="1121"/>
      <c r="D52" s="1121"/>
      <c r="E52" s="1121"/>
      <c r="F52" s="1121"/>
      <c r="G52" s="1174"/>
      <c r="H52" s="1121"/>
      <c r="I52" s="1027"/>
      <c r="J52" s="1121"/>
      <c r="K52" s="1121"/>
      <c r="L52" s="1121"/>
      <c r="M52" s="1121"/>
      <c r="N52" s="1174"/>
    </row>
    <row r="53" spans="1:14" s="1185" customFormat="1" ht="12.75" customHeight="1">
      <c r="A53" s="1803" t="s">
        <v>1295</v>
      </c>
      <c r="B53" s="1027"/>
      <c r="C53" s="1027"/>
      <c r="D53" s="1027"/>
      <c r="E53" s="1027"/>
      <c r="F53" s="1027"/>
      <c r="G53" s="1174"/>
      <c r="I53" s="1027"/>
      <c r="J53" s="1027"/>
      <c r="K53" s="1027"/>
      <c r="L53" s="1027"/>
      <c r="M53" s="1027"/>
      <c r="N53" s="1174"/>
    </row>
    <row r="54" spans="1:14" ht="7.5" customHeight="1">
      <c r="A54" s="1802"/>
      <c r="G54" s="1188"/>
      <c r="I54" s="1027"/>
      <c r="N54" s="1188"/>
    </row>
    <row r="55" spans="1:14" s="1185" customFormat="1" ht="15" customHeight="1">
      <c r="A55" s="1803" t="s">
        <v>1276</v>
      </c>
      <c r="B55" s="1193">
        <v>2256</v>
      </c>
      <c r="C55" s="1193">
        <v>575212.00000000012</v>
      </c>
      <c r="D55" s="1193">
        <v>547515</v>
      </c>
      <c r="E55" s="1193">
        <v>1122727</v>
      </c>
      <c r="F55" s="1193">
        <v>3542279.0000000019</v>
      </c>
      <c r="G55" s="1174">
        <v>6.2</v>
      </c>
      <c r="H55" s="1027"/>
      <c r="I55" s="1027"/>
      <c r="J55" s="1193"/>
      <c r="K55" s="1193"/>
      <c r="L55" s="1193"/>
      <c r="M55" s="1193"/>
      <c r="N55" s="1174"/>
    </row>
    <row r="56" spans="1:14" s="1185" customFormat="1" ht="15" customHeight="1">
      <c r="A56" s="1799" t="s">
        <v>1277</v>
      </c>
      <c r="B56" s="1027">
        <v>21</v>
      </c>
      <c r="C56" s="1027">
        <v>4938</v>
      </c>
      <c r="D56" s="1189">
        <v>2172</v>
      </c>
      <c r="E56" s="1189">
        <v>7110</v>
      </c>
      <c r="F56" s="1189">
        <v>103779</v>
      </c>
      <c r="G56" s="1174">
        <v>21</v>
      </c>
      <c r="H56" s="1190"/>
      <c r="I56" s="1027"/>
      <c r="J56" s="1027"/>
      <c r="K56" s="1189"/>
      <c r="L56" s="1189"/>
      <c r="M56" s="1189"/>
      <c r="N56" s="1174"/>
    </row>
    <row r="57" spans="1:14" s="1185" customFormat="1" ht="15" customHeight="1">
      <c r="A57" s="1799" t="s">
        <v>1278</v>
      </c>
      <c r="B57" s="1027">
        <v>2690.9999999999977</v>
      </c>
      <c r="C57" s="1027">
        <v>682193.99999999965</v>
      </c>
      <c r="D57" s="1189">
        <v>1718710.0000000012</v>
      </c>
      <c r="E57" s="1189">
        <v>2400904</v>
      </c>
      <c r="F57" s="1189">
        <v>15111663.999999996</v>
      </c>
      <c r="G57" s="1174">
        <v>22.2</v>
      </c>
      <c r="H57" s="1190"/>
      <c r="I57" s="1027"/>
      <c r="J57" s="1027"/>
      <c r="K57" s="1189"/>
      <c r="L57" s="1189"/>
      <c r="M57" s="1189"/>
      <c r="N57" s="1174"/>
    </row>
    <row r="58" spans="1:14" ht="15" customHeight="1">
      <c r="A58" s="1800" t="s">
        <v>1279</v>
      </c>
      <c r="B58" s="1022">
        <v>638.99999999999989</v>
      </c>
      <c r="C58" s="1022">
        <v>82619.000000000029</v>
      </c>
      <c r="D58" s="1191">
        <v>165005.99999999997</v>
      </c>
      <c r="E58" s="1191">
        <v>247625.00000000003</v>
      </c>
      <c r="F58" s="1191">
        <v>813176</v>
      </c>
      <c r="G58" s="1172">
        <v>9.8000000000000007</v>
      </c>
      <c r="H58" s="1022"/>
      <c r="I58" s="1027"/>
      <c r="J58" s="1022"/>
      <c r="K58" s="1191"/>
      <c r="L58" s="1191"/>
      <c r="M58" s="1191"/>
      <c r="N58" s="1172"/>
    </row>
    <row r="59" spans="1:14" ht="15" customHeight="1">
      <c r="A59" s="1800" t="s">
        <v>1280</v>
      </c>
      <c r="B59" s="1022">
        <v>542.00000000000011</v>
      </c>
      <c r="C59" s="1022">
        <v>45458.000000000007</v>
      </c>
      <c r="D59" s="1191">
        <v>510483.00000000012</v>
      </c>
      <c r="E59" s="1191">
        <v>555940.99999999977</v>
      </c>
      <c r="F59" s="1191">
        <v>1007668.9999999995</v>
      </c>
      <c r="G59" s="1172">
        <v>22.2</v>
      </c>
      <c r="H59" s="1022"/>
      <c r="I59" s="1027"/>
      <c r="J59" s="1022"/>
      <c r="K59" s="1191"/>
      <c r="L59" s="1191"/>
      <c r="M59" s="1191"/>
      <c r="N59" s="1172"/>
    </row>
    <row r="60" spans="1:14" ht="15" customHeight="1">
      <c r="A60" s="1800" t="s">
        <v>1281</v>
      </c>
      <c r="B60" s="1022">
        <v>435.99999999999994</v>
      </c>
      <c r="C60" s="1022">
        <v>38118.999999999993</v>
      </c>
      <c r="D60" s="1191">
        <v>33855</v>
      </c>
      <c r="E60" s="1191">
        <v>71973.999999999985</v>
      </c>
      <c r="F60" s="1191">
        <v>599702</v>
      </c>
      <c r="G60" s="1172">
        <v>15.7</v>
      </c>
      <c r="H60" s="1022"/>
      <c r="I60" s="1027"/>
      <c r="J60" s="1022"/>
      <c r="K60" s="1191"/>
      <c r="L60" s="1191"/>
      <c r="M60" s="1191"/>
      <c r="N60" s="1172"/>
    </row>
    <row r="61" spans="1:14" ht="15" customHeight="1">
      <c r="A61" s="1800" t="s">
        <v>1282</v>
      </c>
      <c r="B61" s="1022">
        <v>187</v>
      </c>
      <c r="C61" s="1022">
        <v>20756.999999999993</v>
      </c>
      <c r="D61" s="1191">
        <v>33239</v>
      </c>
      <c r="E61" s="1191">
        <v>53995.999999999993</v>
      </c>
      <c r="F61" s="1191">
        <v>381380.99999999994</v>
      </c>
      <c r="G61" s="1172">
        <v>18.399999999999999</v>
      </c>
      <c r="H61" s="1022"/>
      <c r="I61" s="1027"/>
      <c r="J61" s="1022"/>
      <c r="K61" s="1191"/>
      <c r="L61" s="1191"/>
      <c r="M61" s="1191"/>
      <c r="N61" s="1172"/>
    </row>
    <row r="62" spans="1:14" ht="15" customHeight="1">
      <c r="A62" s="1800" t="s">
        <v>1283</v>
      </c>
      <c r="B62" s="1022">
        <v>608</v>
      </c>
      <c r="C62" s="1022">
        <v>419847.99999999994</v>
      </c>
      <c r="D62" s="1191">
        <v>821652.99999999977</v>
      </c>
      <c r="E62" s="1191">
        <v>1241501.0000000002</v>
      </c>
      <c r="F62" s="1191">
        <v>10614587.999999998</v>
      </c>
      <c r="G62" s="1172">
        <v>25.3</v>
      </c>
      <c r="H62" s="1022"/>
      <c r="I62" s="1027"/>
      <c r="J62" s="1022"/>
      <c r="K62" s="1191"/>
      <c r="L62" s="1191"/>
      <c r="M62" s="1191"/>
      <c r="N62" s="1172"/>
    </row>
    <row r="63" spans="1:14" ht="15" customHeight="1">
      <c r="A63" s="1800" t="s">
        <v>1284</v>
      </c>
      <c r="B63" s="1022">
        <v>278.99999999999994</v>
      </c>
      <c r="C63" s="1022">
        <v>75393.000000000015</v>
      </c>
      <c r="D63" s="1191">
        <v>154474</v>
      </c>
      <c r="E63" s="1191">
        <v>229866.99999999997</v>
      </c>
      <c r="F63" s="1191">
        <v>1695148.0000000002</v>
      </c>
      <c r="G63" s="1172">
        <v>22.5</v>
      </c>
      <c r="H63" s="1022"/>
      <c r="I63" s="1027"/>
      <c r="J63" s="1022"/>
      <c r="K63" s="1191"/>
      <c r="L63" s="1191"/>
      <c r="M63" s="1191"/>
      <c r="N63" s="1172"/>
    </row>
    <row r="64" spans="1:14" s="1185" customFormat="1" ht="15" customHeight="1">
      <c r="A64" s="1801" t="s">
        <v>1285</v>
      </c>
      <c r="B64" s="1027">
        <v>154</v>
      </c>
      <c r="C64" s="1027">
        <v>1763</v>
      </c>
      <c r="D64" s="1189">
        <v>26899.000000000011</v>
      </c>
      <c r="E64" s="1189">
        <v>28662</v>
      </c>
      <c r="F64" s="1189">
        <v>12079.999999999998</v>
      </c>
      <c r="G64" s="1174">
        <v>6.9</v>
      </c>
      <c r="H64" s="1027"/>
      <c r="I64" s="1027"/>
      <c r="J64" s="1027"/>
      <c r="K64" s="1189"/>
      <c r="L64" s="1189"/>
      <c r="M64" s="1189"/>
      <c r="N64" s="1174"/>
    </row>
    <row r="65" spans="1:12" ht="3.75" customHeight="1" thickBot="1">
      <c r="A65" s="1792"/>
      <c r="B65" s="1809"/>
      <c r="C65" s="1809"/>
      <c r="D65" s="1809"/>
      <c r="E65" s="1809"/>
      <c r="F65" s="1809"/>
      <c r="G65" s="1809"/>
      <c r="H65" s="1194"/>
      <c r="I65" s="1194"/>
      <c r="J65" s="1194"/>
      <c r="K65" s="1194"/>
    </row>
    <row r="66" spans="1:12" ht="3.75" customHeight="1" thickTop="1">
      <c r="A66" s="843"/>
      <c r="B66" s="850"/>
      <c r="C66" s="850"/>
      <c r="D66" s="850"/>
      <c r="E66" s="850"/>
      <c r="F66" s="850"/>
      <c r="G66" s="850"/>
      <c r="H66" s="1194"/>
      <c r="I66" s="1194"/>
      <c r="J66" s="1194"/>
      <c r="K66" s="1194"/>
    </row>
    <row r="67" spans="1:12" ht="9.9499999999999993" customHeight="1">
      <c r="A67" s="1195"/>
      <c r="B67" s="1022"/>
      <c r="C67" s="1022"/>
      <c r="D67" s="1022"/>
      <c r="E67" s="1022"/>
      <c r="F67" s="1022"/>
      <c r="G67" s="1022"/>
      <c r="H67" s="1194"/>
      <c r="I67" s="1194"/>
      <c r="J67" s="1194"/>
      <c r="K67" s="1194"/>
    </row>
    <row r="68" spans="1:12">
      <c r="B68" s="1188"/>
      <c r="C68" s="1188"/>
      <c r="D68" s="1188"/>
      <c r="E68" s="1188"/>
      <c r="F68" s="1188"/>
      <c r="G68" s="1188"/>
      <c r="H68" s="1194"/>
      <c r="I68" s="1194"/>
      <c r="J68" s="1194"/>
      <c r="K68" s="1194"/>
    </row>
    <row r="69" spans="1:12">
      <c r="A69" s="843"/>
      <c r="B69" s="850"/>
      <c r="C69" s="850"/>
      <c r="D69" s="850"/>
      <c r="E69" s="850"/>
      <c r="F69" s="850"/>
      <c r="G69" s="850"/>
      <c r="H69" s="1194"/>
      <c r="I69" s="1194"/>
      <c r="J69" s="1194"/>
      <c r="K69" s="1194"/>
    </row>
    <row r="70" spans="1:12">
      <c r="A70" s="843"/>
      <c r="B70" s="850"/>
      <c r="C70" s="850"/>
      <c r="D70" s="850"/>
      <c r="E70" s="850"/>
      <c r="F70" s="850"/>
      <c r="G70" s="850"/>
      <c r="H70" s="1196"/>
      <c r="I70" s="1196"/>
      <c r="J70" s="1196"/>
      <c r="K70" s="1196"/>
      <c r="L70" s="1196"/>
    </row>
    <row r="71" spans="1:12">
      <c r="A71" s="843"/>
      <c r="B71" s="850"/>
      <c r="C71" s="850"/>
      <c r="D71" s="850"/>
      <c r="E71" s="850"/>
      <c r="F71" s="850"/>
      <c r="G71" s="850"/>
    </row>
    <row r="72" spans="1:12">
      <c r="A72" s="843"/>
      <c r="B72" s="850"/>
      <c r="C72" s="850"/>
      <c r="D72" s="850"/>
      <c r="E72" s="850"/>
      <c r="F72" s="850"/>
      <c r="G72" s="850"/>
    </row>
    <row r="73" spans="1:12">
      <c r="A73" s="843"/>
      <c r="B73" s="850"/>
      <c r="C73" s="850"/>
      <c r="D73" s="850"/>
      <c r="E73" s="850"/>
      <c r="F73" s="850"/>
      <c r="G73" s="850"/>
    </row>
    <row r="74" spans="1:12">
      <c r="A74" s="843"/>
      <c r="B74" s="850"/>
      <c r="C74" s="850"/>
      <c r="D74" s="850"/>
      <c r="E74" s="850"/>
      <c r="F74" s="850"/>
      <c r="G74" s="850"/>
    </row>
    <row r="75" spans="1:12">
      <c r="A75" s="843"/>
      <c r="B75" s="850"/>
      <c r="C75" s="850"/>
      <c r="D75" s="850"/>
      <c r="E75" s="850"/>
      <c r="F75" s="850"/>
      <c r="G75" s="850"/>
    </row>
    <row r="76" spans="1:12">
      <c r="A76" s="843"/>
      <c r="B76" s="850"/>
      <c r="C76" s="850"/>
      <c r="D76" s="850"/>
      <c r="E76" s="850"/>
      <c r="F76" s="850"/>
      <c r="G76" s="850"/>
    </row>
    <row r="77" spans="1:12">
      <c r="A77" s="843"/>
      <c r="B77" s="850"/>
      <c r="C77" s="850"/>
      <c r="D77" s="850"/>
      <c r="E77" s="850"/>
      <c r="F77" s="850"/>
      <c r="G77" s="850"/>
    </row>
    <row r="78" spans="1:12">
      <c r="A78" s="843"/>
      <c r="B78" s="850"/>
      <c r="C78" s="850"/>
      <c r="D78" s="850"/>
      <c r="E78" s="850"/>
      <c r="F78" s="850"/>
      <c r="G78" s="850"/>
    </row>
    <row r="79" spans="1:12">
      <c r="A79" s="843"/>
      <c r="B79" s="850"/>
      <c r="C79" s="850"/>
      <c r="D79" s="850"/>
      <c r="E79" s="850"/>
      <c r="F79" s="850"/>
      <c r="G79" s="850"/>
    </row>
    <row r="80" spans="1:12">
      <c r="B80" s="1196"/>
      <c r="C80" s="1196"/>
      <c r="D80" s="1196"/>
      <c r="E80" s="1196"/>
      <c r="F80" s="1196"/>
      <c r="G80" s="1196"/>
    </row>
    <row r="81" spans="2:7">
      <c r="B81" s="1196"/>
      <c r="C81" s="1196"/>
      <c r="D81" s="1196"/>
      <c r="E81" s="1196"/>
      <c r="F81" s="1196"/>
      <c r="G81" s="1196"/>
    </row>
    <row r="82" spans="2:7">
      <c r="B82" s="1196"/>
      <c r="C82" s="1196"/>
      <c r="D82" s="1196"/>
      <c r="E82" s="1196"/>
      <c r="F82" s="1196"/>
      <c r="G82" s="1196"/>
    </row>
    <row r="83" spans="2:7">
      <c r="B83" s="1196"/>
      <c r="C83" s="1196"/>
      <c r="D83" s="1196"/>
      <c r="E83" s="1196"/>
      <c r="F83" s="1196"/>
      <c r="G83" s="1196"/>
    </row>
    <row r="84" spans="2:7">
      <c r="B84" s="1196"/>
      <c r="C84" s="1196"/>
      <c r="D84" s="1196"/>
      <c r="E84" s="1196"/>
      <c r="F84" s="1196"/>
      <c r="G84" s="1196"/>
    </row>
    <row r="85" spans="2:7">
      <c r="B85" s="1196"/>
      <c r="C85" s="1196"/>
      <c r="D85" s="1196"/>
      <c r="E85" s="1196"/>
      <c r="F85" s="1196"/>
      <c r="G85" s="1196"/>
    </row>
    <row r="86" spans="2:7">
      <c r="B86" s="1196"/>
      <c r="C86" s="1196"/>
      <c r="D86" s="1196"/>
      <c r="E86" s="1196"/>
      <c r="F86" s="1196"/>
      <c r="G86" s="1196"/>
    </row>
    <row r="87" spans="2:7">
      <c r="B87" s="1196"/>
      <c r="C87" s="1196"/>
      <c r="D87" s="1196"/>
      <c r="E87" s="1196"/>
      <c r="F87" s="1196"/>
      <c r="G87" s="1196"/>
    </row>
    <row r="88" spans="2:7">
      <c r="B88" s="1196"/>
      <c r="C88" s="1196"/>
      <c r="D88" s="1196"/>
      <c r="E88" s="1196"/>
      <c r="F88" s="1196"/>
      <c r="G88" s="1196"/>
    </row>
    <row r="89" spans="2:7">
      <c r="B89" s="1196"/>
      <c r="C89" s="1196"/>
      <c r="D89" s="1196"/>
      <c r="E89" s="1196"/>
      <c r="F89" s="1196"/>
      <c r="G89" s="1196"/>
    </row>
    <row r="90" spans="2:7">
      <c r="B90" s="1196"/>
      <c r="C90" s="1196"/>
      <c r="D90" s="1196"/>
      <c r="E90" s="1196"/>
      <c r="F90" s="1196"/>
      <c r="G90" s="1196"/>
    </row>
    <row r="91" spans="2:7">
      <c r="B91" s="1196"/>
      <c r="C91" s="1196"/>
      <c r="D91" s="1196"/>
      <c r="E91" s="1196"/>
      <c r="F91" s="1196"/>
      <c r="G91" s="1196"/>
    </row>
    <row r="92" spans="2:7">
      <c r="B92" s="1196"/>
      <c r="C92" s="1196"/>
      <c r="D92" s="1196"/>
      <c r="E92" s="1196"/>
      <c r="F92" s="1196"/>
      <c r="G92" s="1196"/>
    </row>
    <row r="93" spans="2:7">
      <c r="B93" s="1196"/>
      <c r="C93" s="1196"/>
      <c r="D93" s="1196"/>
      <c r="E93" s="1196"/>
      <c r="F93" s="1196"/>
      <c r="G93" s="1196"/>
    </row>
    <row r="94" spans="2:7">
      <c r="B94" s="1196"/>
      <c r="C94" s="1196"/>
      <c r="D94" s="1196"/>
      <c r="E94" s="1196"/>
      <c r="F94" s="1196"/>
      <c r="G94" s="1196"/>
    </row>
    <row r="95" spans="2:7">
      <c r="B95" s="1196"/>
      <c r="C95" s="1196"/>
      <c r="D95" s="1196"/>
      <c r="E95" s="1196"/>
      <c r="F95" s="1196"/>
      <c r="G95" s="1196"/>
    </row>
    <row r="96" spans="2:7">
      <c r="B96" s="1196"/>
      <c r="C96" s="1196"/>
      <c r="D96" s="1196"/>
      <c r="E96" s="1196"/>
      <c r="F96" s="1196"/>
      <c r="G96" s="1196"/>
    </row>
    <row r="97" spans="2:7">
      <c r="B97" s="1196"/>
      <c r="C97" s="1196"/>
      <c r="D97" s="1196"/>
      <c r="E97" s="1196"/>
      <c r="F97" s="1196"/>
      <c r="G97" s="1196"/>
    </row>
    <row r="98" spans="2:7">
      <c r="B98" s="1196"/>
      <c r="C98" s="1196"/>
      <c r="D98" s="1196"/>
      <c r="E98" s="1196"/>
      <c r="F98" s="1196"/>
      <c r="G98" s="1196"/>
    </row>
    <row r="99" spans="2:7">
      <c r="B99" s="1196"/>
      <c r="C99" s="1196"/>
      <c r="D99" s="1196"/>
      <c r="E99" s="1196"/>
      <c r="F99" s="1196"/>
      <c r="G99" s="1196"/>
    </row>
    <row r="100" spans="2:7">
      <c r="B100" s="1196"/>
      <c r="C100" s="1196"/>
      <c r="D100" s="1196"/>
      <c r="E100" s="1196"/>
      <c r="F100" s="1196"/>
      <c r="G100" s="1196"/>
    </row>
    <row r="101" spans="2:7">
      <c r="B101" s="1196"/>
      <c r="C101" s="1196"/>
      <c r="D101" s="1196"/>
      <c r="E101" s="1196"/>
      <c r="F101" s="1196"/>
      <c r="G101" s="1196"/>
    </row>
    <row r="102" spans="2:7">
      <c r="B102" s="1196"/>
      <c r="C102" s="1196"/>
      <c r="D102" s="1196"/>
      <c r="E102" s="1196"/>
      <c r="F102" s="1196"/>
      <c r="G102" s="1196"/>
    </row>
    <row r="103" spans="2:7">
      <c r="B103" s="1196"/>
      <c r="C103" s="1196"/>
      <c r="D103" s="1196"/>
      <c r="E103" s="1196"/>
      <c r="F103" s="1196"/>
      <c r="G103" s="1196"/>
    </row>
    <row r="104" spans="2:7">
      <c r="B104" s="1196"/>
      <c r="C104" s="1196"/>
      <c r="D104" s="1196"/>
      <c r="E104" s="1196"/>
      <c r="F104" s="1196"/>
      <c r="G104" s="1196"/>
    </row>
    <row r="105" spans="2:7">
      <c r="B105" s="1196"/>
      <c r="C105" s="1196"/>
      <c r="D105" s="1196"/>
      <c r="E105" s="1196"/>
      <c r="F105" s="1196"/>
      <c r="G105" s="1196"/>
    </row>
    <row r="106" spans="2:7">
      <c r="B106" s="1196"/>
      <c r="C106" s="1196"/>
      <c r="D106" s="1196"/>
      <c r="E106" s="1196"/>
      <c r="F106" s="1196"/>
      <c r="G106" s="1196"/>
    </row>
    <row r="107" spans="2:7">
      <c r="B107" s="1196"/>
      <c r="C107" s="1196"/>
      <c r="D107" s="1196"/>
      <c r="E107" s="1196"/>
      <c r="F107" s="1196"/>
      <c r="G107" s="1196"/>
    </row>
    <row r="108" spans="2:7">
      <c r="B108" s="1196"/>
      <c r="C108" s="1196"/>
      <c r="D108" s="1196"/>
      <c r="E108" s="1196"/>
      <c r="F108" s="1196"/>
      <c r="G108" s="1196"/>
    </row>
    <row r="109" spans="2:7">
      <c r="B109" s="1196"/>
      <c r="C109" s="1196"/>
      <c r="D109" s="1196"/>
      <c r="E109" s="1196"/>
      <c r="F109" s="1196"/>
      <c r="G109" s="1196"/>
    </row>
    <row r="110" spans="2:7">
      <c r="B110" s="1196"/>
      <c r="C110" s="1196"/>
      <c r="D110" s="1196"/>
      <c r="E110" s="1196"/>
      <c r="F110" s="1196"/>
      <c r="G110" s="1196"/>
    </row>
    <row r="111" spans="2:7">
      <c r="B111" s="1196"/>
      <c r="C111" s="1196"/>
      <c r="D111" s="1196"/>
      <c r="E111" s="1196"/>
      <c r="F111" s="1196"/>
      <c r="G111" s="1196"/>
    </row>
    <row r="112" spans="2:7">
      <c r="B112" s="1196"/>
      <c r="C112" s="1196"/>
      <c r="D112" s="1196"/>
      <c r="E112" s="1196"/>
      <c r="F112" s="1196"/>
      <c r="G112" s="1196"/>
    </row>
    <row r="113" spans="2:7">
      <c r="B113" s="1196"/>
      <c r="C113" s="1196"/>
      <c r="D113" s="1196"/>
      <c r="E113" s="1196"/>
      <c r="F113" s="1196"/>
      <c r="G113" s="1196"/>
    </row>
    <row r="114" spans="2:7">
      <c r="B114" s="1196"/>
      <c r="C114" s="1196"/>
      <c r="D114" s="1196"/>
      <c r="E114" s="1196"/>
      <c r="F114" s="1196"/>
      <c r="G114" s="1196"/>
    </row>
    <row r="115" spans="2:7">
      <c r="B115" s="1196"/>
      <c r="C115" s="1196"/>
      <c r="D115" s="1196"/>
      <c r="E115" s="1196"/>
      <c r="F115" s="1196"/>
      <c r="G115" s="1196"/>
    </row>
    <row r="116" spans="2:7">
      <c r="B116" s="1196"/>
      <c r="C116" s="1196"/>
      <c r="D116" s="1196"/>
      <c r="E116" s="1196"/>
      <c r="F116" s="1196"/>
      <c r="G116" s="1196"/>
    </row>
    <row r="117" spans="2:7">
      <c r="B117" s="1196"/>
      <c r="C117" s="1196"/>
      <c r="D117" s="1196"/>
      <c r="E117" s="1196"/>
      <c r="F117" s="1196"/>
      <c r="G117" s="1196"/>
    </row>
    <row r="118" spans="2:7">
      <c r="B118" s="1196"/>
      <c r="C118" s="1196"/>
      <c r="D118" s="1196"/>
      <c r="E118" s="1196"/>
      <c r="F118" s="1196"/>
      <c r="G118" s="1196"/>
    </row>
    <row r="119" spans="2:7">
      <c r="B119" s="1196"/>
      <c r="C119" s="1196"/>
      <c r="D119" s="1196"/>
      <c r="E119" s="1196"/>
      <c r="F119" s="1196"/>
      <c r="G119" s="1196"/>
    </row>
    <row r="120" spans="2:7">
      <c r="B120" s="1196"/>
      <c r="C120" s="1196"/>
      <c r="D120" s="1196"/>
      <c r="E120" s="1196"/>
      <c r="F120" s="1196"/>
      <c r="G120" s="1196"/>
    </row>
    <row r="121" spans="2:7">
      <c r="B121" s="1196"/>
      <c r="C121" s="1196"/>
      <c r="D121" s="1196"/>
      <c r="E121" s="1196"/>
      <c r="F121" s="1196"/>
      <c r="G121" s="1196"/>
    </row>
    <row r="122" spans="2:7">
      <c r="B122" s="1196"/>
      <c r="C122" s="1196"/>
      <c r="D122" s="1196"/>
      <c r="E122" s="1196"/>
      <c r="F122" s="1196"/>
      <c r="G122" s="1196"/>
    </row>
    <row r="123" spans="2:7">
      <c r="B123" s="1196"/>
      <c r="C123" s="1196"/>
      <c r="D123" s="1196"/>
      <c r="E123" s="1196"/>
      <c r="F123" s="1196"/>
      <c r="G123" s="1196"/>
    </row>
    <row r="124" spans="2:7">
      <c r="B124" s="1196"/>
      <c r="C124" s="1196"/>
      <c r="D124" s="1196"/>
      <c r="E124" s="1196"/>
      <c r="F124" s="1196"/>
      <c r="G124" s="1196"/>
    </row>
    <row r="125" spans="2:7">
      <c r="B125" s="1196"/>
      <c r="C125" s="1196"/>
      <c r="D125" s="1196"/>
      <c r="E125" s="1196"/>
      <c r="F125" s="1196"/>
      <c r="G125" s="1196"/>
    </row>
    <row r="126" spans="2:7">
      <c r="B126" s="1196"/>
      <c r="C126" s="1196"/>
      <c r="D126" s="1196"/>
      <c r="E126" s="1196"/>
      <c r="F126" s="1196"/>
      <c r="G126" s="1196"/>
    </row>
    <row r="127" spans="2:7">
      <c r="B127" s="1196"/>
      <c r="C127" s="1196"/>
      <c r="D127" s="1196"/>
      <c r="E127" s="1196"/>
      <c r="F127" s="1196"/>
      <c r="G127" s="1196"/>
    </row>
    <row r="128" spans="2:7">
      <c r="B128" s="1196"/>
      <c r="C128" s="1196"/>
      <c r="D128" s="1196"/>
      <c r="E128" s="1196"/>
      <c r="F128" s="1196"/>
      <c r="G128" s="1196"/>
    </row>
    <row r="129" spans="2:7">
      <c r="B129" s="1196"/>
      <c r="C129" s="1196"/>
      <c r="D129" s="1196"/>
      <c r="E129" s="1196"/>
      <c r="F129" s="1196"/>
      <c r="G129" s="1196"/>
    </row>
    <row r="130" spans="2:7">
      <c r="B130" s="1196"/>
      <c r="C130" s="1196"/>
      <c r="D130" s="1196"/>
      <c r="E130" s="1196"/>
      <c r="F130" s="1196"/>
      <c r="G130" s="1196"/>
    </row>
    <row r="131" spans="2:7">
      <c r="B131" s="1196"/>
      <c r="C131" s="1196"/>
      <c r="D131" s="1196"/>
      <c r="E131" s="1196"/>
      <c r="F131" s="1196"/>
      <c r="G131" s="1196"/>
    </row>
    <row r="132" spans="2:7">
      <c r="B132" s="1196"/>
      <c r="C132" s="1196"/>
      <c r="D132" s="1196"/>
      <c r="E132" s="1196"/>
      <c r="F132" s="1196"/>
      <c r="G132" s="1196"/>
    </row>
    <row r="133" spans="2:7">
      <c r="B133" s="1196"/>
      <c r="C133" s="1196"/>
      <c r="D133" s="1196"/>
      <c r="E133" s="1196"/>
      <c r="F133" s="1196"/>
      <c r="G133" s="1196"/>
    </row>
    <row r="134" spans="2:7">
      <c r="B134" s="1196"/>
      <c r="C134" s="1196"/>
      <c r="D134" s="1196"/>
      <c r="E134" s="1196"/>
      <c r="F134" s="1196"/>
      <c r="G134" s="1196"/>
    </row>
    <row r="135" spans="2:7">
      <c r="B135" s="1196"/>
      <c r="C135" s="1196"/>
      <c r="D135" s="1196"/>
      <c r="E135" s="1196"/>
      <c r="F135" s="1196"/>
      <c r="G135" s="1196"/>
    </row>
    <row r="136" spans="2:7">
      <c r="B136" s="1196"/>
      <c r="C136" s="1196"/>
      <c r="D136" s="1196"/>
      <c r="E136" s="1196"/>
      <c r="F136" s="1196"/>
      <c r="G136" s="1196"/>
    </row>
    <row r="137" spans="2:7">
      <c r="B137" s="1196"/>
      <c r="C137" s="1196"/>
      <c r="D137" s="1196"/>
      <c r="E137" s="1196"/>
      <c r="F137" s="1196"/>
      <c r="G137" s="1196"/>
    </row>
    <row r="138" spans="2:7">
      <c r="B138" s="1196"/>
      <c r="C138" s="1196"/>
      <c r="D138" s="1196"/>
      <c r="E138" s="1196"/>
      <c r="F138" s="1196"/>
      <c r="G138" s="1196"/>
    </row>
  </sheetData>
  <mergeCells count="10">
    <mergeCell ref="B9:E9"/>
    <mergeCell ref="F9:G9"/>
    <mergeCell ref="A1:G1"/>
    <mergeCell ref="A2:G2"/>
    <mergeCell ref="B4:B8"/>
    <mergeCell ref="C4:C8"/>
    <mergeCell ref="D4:D8"/>
    <mergeCell ref="E4:E7"/>
    <mergeCell ref="F4:F8"/>
    <mergeCell ref="G4:G8"/>
  </mergeCells>
  <pageMargins left="0.78740157480314965" right="0.78740157480314965" top="1.1811023622047243" bottom="0.78740157480314965" header="0" footer="0"/>
  <pageSetup paperSize="9" scale="82" orientation="portrait" horizontalDpi="300" verticalDpi="300" r:id="rId1"/>
  <headerFooter alignWithMargins="0"/>
</worksheet>
</file>

<file path=xl/worksheets/sheet102.xml><?xml version="1.0" encoding="utf-8"?>
<worksheet xmlns="http://schemas.openxmlformats.org/spreadsheetml/2006/main" xmlns:r="http://schemas.openxmlformats.org/officeDocument/2006/relationships">
  <sheetPr codeName="Sheet102">
    <pageSetUpPr fitToPage="1"/>
  </sheetPr>
  <dimension ref="A1:P136"/>
  <sheetViews>
    <sheetView showGridLines="0" zoomScaleNormal="100" zoomScaleSheetLayoutView="100" workbookViewId="0">
      <selection sqref="A1:G1"/>
    </sheetView>
  </sheetViews>
  <sheetFormatPr defaultColWidth="7.85546875" defaultRowHeight="12.75"/>
  <cols>
    <col min="1" max="1" width="43.28515625" style="1077" customWidth="1"/>
    <col min="2" max="4" width="9.42578125" style="1077" customWidth="1"/>
    <col min="5" max="5" width="11.85546875" style="1077" customWidth="1"/>
    <col min="6" max="6" width="10.85546875" style="1077" customWidth="1"/>
    <col min="7" max="7" width="8.85546875" style="1077" customWidth="1"/>
    <col min="8" max="8" width="7.42578125" style="1077" customWidth="1"/>
    <col min="9" max="16384" width="7.85546875" style="1077"/>
  </cols>
  <sheetData>
    <row r="1" spans="1:16" s="1183" customFormat="1" ht="15" customHeight="1">
      <c r="A1" s="2178" t="s">
        <v>1267</v>
      </c>
      <c r="B1" s="2178"/>
      <c r="C1" s="2178"/>
      <c r="D1" s="2178"/>
      <c r="E1" s="2178"/>
      <c r="F1" s="2178"/>
      <c r="G1" s="2178"/>
    </row>
    <row r="2" spans="1:16" s="1184" customFormat="1" ht="33" customHeight="1">
      <c r="A2" s="2179" t="s">
        <v>1296</v>
      </c>
      <c r="B2" s="2179"/>
      <c r="C2" s="2179"/>
      <c r="D2" s="2179"/>
      <c r="E2" s="2179"/>
      <c r="F2" s="2179"/>
      <c r="G2" s="2179"/>
    </row>
    <row r="3" spans="1:16" ht="15" customHeight="1">
      <c r="A3" s="996">
        <v>2017</v>
      </c>
      <c r="B3" s="997"/>
      <c r="C3" s="997"/>
      <c r="D3" s="997"/>
      <c r="E3" s="997"/>
      <c r="F3" s="997"/>
      <c r="G3" s="997"/>
      <c r="H3" s="843"/>
      <c r="I3" s="843"/>
      <c r="J3" s="843"/>
      <c r="K3" s="843"/>
      <c r="L3" s="843"/>
      <c r="M3" s="843"/>
      <c r="N3" s="843"/>
      <c r="O3" s="843"/>
      <c r="P3" s="843"/>
    </row>
    <row r="4" spans="1:16" ht="10.5" customHeight="1">
      <c r="A4" s="1804"/>
      <c r="B4" s="2182" t="s">
        <v>1269</v>
      </c>
      <c r="C4" s="2230" t="s">
        <v>1270</v>
      </c>
      <c r="D4" s="2230" t="s">
        <v>1271</v>
      </c>
      <c r="E4" s="2230" t="s">
        <v>1166</v>
      </c>
      <c r="F4" s="2230" t="s">
        <v>1272</v>
      </c>
      <c r="G4" s="2230" t="s">
        <v>1273</v>
      </c>
      <c r="H4" s="843"/>
      <c r="I4" s="843"/>
      <c r="J4" s="843"/>
      <c r="K4" s="843"/>
      <c r="L4" s="843"/>
      <c r="M4" s="843"/>
      <c r="N4" s="843"/>
      <c r="O4" s="843"/>
      <c r="P4" s="843"/>
    </row>
    <row r="5" spans="1:16" ht="10.5" customHeight="1">
      <c r="A5" s="1805" t="s">
        <v>697</v>
      </c>
      <c r="B5" s="2182"/>
      <c r="C5" s="2230"/>
      <c r="D5" s="2230"/>
      <c r="E5" s="2183"/>
      <c r="F5" s="2230"/>
      <c r="G5" s="2230"/>
      <c r="H5" s="843"/>
      <c r="I5" s="843"/>
      <c r="J5" s="843"/>
      <c r="K5" s="843"/>
      <c r="L5" s="843"/>
      <c r="M5" s="843"/>
      <c r="N5" s="843"/>
      <c r="O5" s="843"/>
      <c r="P5" s="843"/>
    </row>
    <row r="6" spans="1:16" ht="10.5" customHeight="1">
      <c r="A6" s="1805"/>
      <c r="B6" s="2182"/>
      <c r="C6" s="2230"/>
      <c r="D6" s="2230"/>
      <c r="E6" s="2183"/>
      <c r="F6" s="2230"/>
      <c r="G6" s="2230"/>
      <c r="H6" s="843"/>
      <c r="I6" s="843"/>
      <c r="J6" s="843"/>
      <c r="K6" s="843"/>
      <c r="L6" s="843"/>
      <c r="M6" s="843"/>
      <c r="N6" s="843"/>
      <c r="O6" s="843"/>
      <c r="P6" s="843"/>
    </row>
    <row r="7" spans="1:16" ht="10.5" customHeight="1">
      <c r="A7" s="1805" t="s">
        <v>1274</v>
      </c>
      <c r="B7" s="2182"/>
      <c r="C7" s="2230"/>
      <c r="D7" s="2183"/>
      <c r="E7" s="2246"/>
      <c r="F7" s="2230"/>
      <c r="G7" s="2230"/>
      <c r="H7" s="843"/>
      <c r="I7" s="843"/>
      <c r="J7" s="843"/>
      <c r="K7" s="843"/>
      <c r="L7" s="843"/>
      <c r="M7" s="843"/>
      <c r="N7" s="843"/>
      <c r="O7" s="843"/>
      <c r="P7" s="843"/>
    </row>
    <row r="8" spans="1:16" ht="9.75" customHeight="1">
      <c r="A8" s="1806"/>
      <c r="B8" s="2182"/>
      <c r="C8" s="2230"/>
      <c r="D8" s="2183"/>
      <c r="E8" s="1808"/>
      <c r="F8" s="2230"/>
      <c r="G8" s="2230"/>
      <c r="H8" s="843"/>
      <c r="I8" s="843"/>
      <c r="J8" s="843"/>
      <c r="K8" s="843"/>
      <c r="L8" s="843"/>
      <c r="M8" s="843"/>
      <c r="N8" s="843"/>
      <c r="O8" s="843"/>
      <c r="P8" s="843"/>
    </row>
    <row r="9" spans="1:16" ht="10.5" customHeight="1">
      <c r="A9" s="1807"/>
      <c r="B9" s="2181" t="s">
        <v>347</v>
      </c>
      <c r="C9" s="2181"/>
      <c r="D9" s="2181"/>
      <c r="E9" s="2181"/>
      <c r="F9" s="2244" t="s">
        <v>1186</v>
      </c>
      <c r="G9" s="2244"/>
      <c r="H9" s="843"/>
      <c r="I9" s="843"/>
      <c r="J9" s="843"/>
      <c r="K9" s="843"/>
      <c r="L9" s="843"/>
      <c r="M9" s="843"/>
      <c r="N9" s="843"/>
      <c r="O9" s="843"/>
      <c r="P9" s="843"/>
    </row>
    <row r="10" spans="1:16" ht="7.5" customHeight="1">
      <c r="A10" s="843"/>
      <c r="B10" s="1170"/>
      <c r="C10" s="1004"/>
      <c r="D10" s="1004"/>
      <c r="E10" s="1004"/>
      <c r="F10" s="1004"/>
      <c r="G10" s="1004"/>
    </row>
    <row r="11" spans="1:16" ht="17.25" customHeight="1">
      <c r="A11" s="841" t="s">
        <v>1297</v>
      </c>
      <c r="B11" s="1170"/>
      <c r="C11" s="1004"/>
      <c r="D11" s="1004"/>
      <c r="E11" s="1004"/>
      <c r="F11" s="1004"/>
      <c r="G11" s="1004"/>
    </row>
    <row r="12" spans="1:16" ht="7.5" customHeight="1">
      <c r="A12" s="841"/>
      <c r="B12" s="1170"/>
      <c r="C12" s="1004"/>
      <c r="D12" s="1004"/>
      <c r="E12" s="1004"/>
      <c r="F12" s="1004"/>
      <c r="G12" s="1004"/>
    </row>
    <row r="13" spans="1:16" s="1185" customFormat="1" ht="13.5" customHeight="1">
      <c r="A13" s="1801" t="s">
        <v>1286</v>
      </c>
      <c r="B13" s="1027">
        <v>520</v>
      </c>
      <c r="C13" s="1027">
        <v>69781.999999999985</v>
      </c>
      <c r="D13" s="1189">
        <v>95992.999999999971</v>
      </c>
      <c r="E13" s="1189">
        <v>165775</v>
      </c>
      <c r="F13" s="1189">
        <v>928638.00000000012</v>
      </c>
      <c r="G13" s="1174">
        <v>13.3</v>
      </c>
      <c r="H13" s="1027"/>
      <c r="I13" s="1187"/>
    </row>
    <row r="14" spans="1:16" ht="13.5" customHeight="1">
      <c r="A14" s="1800" t="s">
        <v>1287</v>
      </c>
      <c r="B14" s="1191">
        <v>119.00000000000001</v>
      </c>
      <c r="C14" s="1191">
        <v>36247.000000000007</v>
      </c>
      <c r="D14" s="1191">
        <v>23096.999999999996</v>
      </c>
      <c r="E14" s="1191">
        <v>59344.000000000007</v>
      </c>
      <c r="F14" s="1191">
        <v>673606.99999999988</v>
      </c>
      <c r="G14" s="1172">
        <v>18.600000000000001</v>
      </c>
      <c r="H14" s="1022"/>
      <c r="I14" s="1187"/>
    </row>
    <row r="15" spans="1:16" ht="13.5" customHeight="1">
      <c r="A15" s="1800" t="s">
        <v>1288</v>
      </c>
      <c r="B15" s="1191">
        <v>401</v>
      </c>
      <c r="C15" s="1191">
        <v>33535</v>
      </c>
      <c r="D15" s="1191">
        <v>72896</v>
      </c>
      <c r="E15" s="1191">
        <v>106431.00000000001</v>
      </c>
      <c r="F15" s="1191">
        <v>255031</v>
      </c>
      <c r="G15" s="1172">
        <v>7.6</v>
      </c>
      <c r="H15" s="1022"/>
      <c r="I15" s="1187"/>
    </row>
    <row r="16" spans="1:16" s="1192" customFormat="1" ht="13.5" customHeight="1">
      <c r="A16" s="1801" t="s">
        <v>1289</v>
      </c>
      <c r="B16" s="1121">
        <v>224.00000000000006</v>
      </c>
      <c r="C16" s="1121">
        <v>349.99999999999989</v>
      </c>
      <c r="D16" s="1121">
        <v>237723.00000000006</v>
      </c>
      <c r="E16" s="1121">
        <v>238073</v>
      </c>
      <c r="F16" s="1121">
        <v>5246.9999999999982</v>
      </c>
      <c r="G16" s="1174">
        <v>15</v>
      </c>
      <c r="H16" s="1121"/>
      <c r="I16" s="1187"/>
    </row>
    <row r="17" spans="1:9" s="1192" customFormat="1" ht="13.5" customHeight="1">
      <c r="A17" s="1801" t="s">
        <v>1290</v>
      </c>
      <c r="B17" s="1189">
        <v>142</v>
      </c>
      <c r="C17" s="1189">
        <v>89946.999999999985</v>
      </c>
      <c r="D17" s="1189">
        <v>44085</v>
      </c>
      <c r="E17" s="1189">
        <v>134032</v>
      </c>
      <c r="F17" s="1189">
        <v>358171</v>
      </c>
      <c r="G17" s="1174">
        <v>4</v>
      </c>
      <c r="H17" s="1121"/>
      <c r="I17" s="1187"/>
    </row>
    <row r="18" spans="1:9" s="1192" customFormat="1" ht="13.5" customHeight="1">
      <c r="A18" s="1801" t="s">
        <v>1291</v>
      </c>
      <c r="B18" s="1121">
        <v>428.00000000000006</v>
      </c>
      <c r="C18" s="1121">
        <v>34787</v>
      </c>
      <c r="D18" s="1121">
        <v>544217</v>
      </c>
      <c r="E18" s="1121">
        <v>579003.99999999988</v>
      </c>
      <c r="F18" s="1121">
        <v>193689.99999999997</v>
      </c>
      <c r="G18" s="1174">
        <v>5.6</v>
      </c>
      <c r="H18" s="1121"/>
      <c r="I18" s="1187"/>
    </row>
    <row r="19" spans="1:9" s="1192" customFormat="1" ht="13.5" customHeight="1">
      <c r="A19" s="1801" t="s">
        <v>1292</v>
      </c>
      <c r="B19" s="1121">
        <v>1475</v>
      </c>
      <c r="C19" s="1121">
        <v>116585.00000000004</v>
      </c>
      <c r="D19" s="1121">
        <v>293386</v>
      </c>
      <c r="E19" s="1121">
        <v>409970.99999999994</v>
      </c>
      <c r="F19" s="1121">
        <v>581724.99999999977</v>
      </c>
      <c r="G19" s="1174">
        <v>5</v>
      </c>
      <c r="H19" s="1121"/>
      <c r="I19" s="1187"/>
    </row>
    <row r="20" spans="1:9" s="1192" customFormat="1" ht="13.5" customHeight="1">
      <c r="A20" s="1801" t="s">
        <v>1293</v>
      </c>
      <c r="B20" s="1121">
        <v>525.99999999999989</v>
      </c>
      <c r="C20" s="1121">
        <v>22356</v>
      </c>
      <c r="D20" s="1121">
        <v>1697039</v>
      </c>
      <c r="E20" s="1121">
        <v>1719395.0000000002</v>
      </c>
      <c r="F20" s="1121">
        <v>300395</v>
      </c>
      <c r="G20" s="1174">
        <v>13.4</v>
      </c>
      <c r="H20" s="1121"/>
      <c r="I20" s="1187"/>
    </row>
    <row r="21" spans="1:9" s="992" customFormat="1" ht="7.5" customHeight="1">
      <c r="A21" s="1800"/>
      <c r="B21" s="1111"/>
      <c r="C21" s="1111"/>
      <c r="D21" s="1111"/>
      <c r="E21" s="1111"/>
      <c r="F21" s="1111"/>
      <c r="G21" s="1111"/>
      <c r="H21" s="1111"/>
      <c r="I21" s="1187"/>
    </row>
    <row r="22" spans="1:9" s="1185" customFormat="1" ht="13.5" customHeight="1">
      <c r="A22" s="1803" t="s">
        <v>1298</v>
      </c>
      <c r="B22" s="1027">
        <v>6646.9999999999945</v>
      </c>
      <c r="C22" s="1027">
        <v>648748.00000000047</v>
      </c>
      <c r="D22" s="1027">
        <v>2566137.0000000009</v>
      </c>
      <c r="E22" s="1027">
        <v>3214885.0000000005</v>
      </c>
      <c r="F22" s="1027">
        <v>4888039.9999999963</v>
      </c>
      <c r="G22" s="1174">
        <v>7.5</v>
      </c>
      <c r="I22" s="1187"/>
    </row>
    <row r="23" spans="1:9" ht="7.5" customHeight="1">
      <c r="A23" s="1802"/>
      <c r="G23" s="1193"/>
      <c r="I23" s="1187"/>
    </row>
    <row r="24" spans="1:9" s="1185" customFormat="1" ht="13.5" customHeight="1">
      <c r="A24" s="1803" t="s">
        <v>1276</v>
      </c>
      <c r="B24" s="1193">
        <v>1840.0000000000009</v>
      </c>
      <c r="C24" s="1193">
        <v>93983.000000000015</v>
      </c>
      <c r="D24" s="1193">
        <v>166348.00000000012</v>
      </c>
      <c r="E24" s="1193">
        <v>260330.99999999985</v>
      </c>
      <c r="F24" s="1193">
        <v>828353.00000000058</v>
      </c>
      <c r="G24" s="1174">
        <v>8.8000000000000007</v>
      </c>
      <c r="I24" s="1187"/>
    </row>
    <row r="25" spans="1:9" s="1185" customFormat="1" ht="13.5" customHeight="1">
      <c r="A25" s="1799" t="s">
        <v>1277</v>
      </c>
      <c r="B25" s="1027">
        <v>32.000000000000007</v>
      </c>
      <c r="C25" s="1027">
        <v>2404.9999999999995</v>
      </c>
      <c r="D25" s="1027">
        <v>2554</v>
      </c>
      <c r="E25" s="1027">
        <v>4959.0000000000009</v>
      </c>
      <c r="F25" s="1027">
        <v>17117</v>
      </c>
      <c r="G25" s="1174">
        <v>7.1</v>
      </c>
      <c r="I25" s="1187"/>
    </row>
    <row r="26" spans="1:9" s="1192" customFormat="1" ht="13.5" customHeight="1">
      <c r="A26" s="1799" t="s">
        <v>1278</v>
      </c>
      <c r="B26" s="1027">
        <v>2779.0000000000009</v>
      </c>
      <c r="C26" s="1027">
        <v>406313.99999999988</v>
      </c>
      <c r="D26" s="1189">
        <v>1403712.0000000007</v>
      </c>
      <c r="E26" s="1189">
        <v>1810026.0000000007</v>
      </c>
      <c r="F26" s="1189">
        <v>2904103.9999999995</v>
      </c>
      <c r="G26" s="1174">
        <v>7.1</v>
      </c>
      <c r="I26" s="1187"/>
    </row>
    <row r="27" spans="1:9" ht="13.5" customHeight="1">
      <c r="A27" s="1800" t="s">
        <v>1279</v>
      </c>
      <c r="B27" s="1022">
        <v>419.00000000000006</v>
      </c>
      <c r="C27" s="1022">
        <v>23170</v>
      </c>
      <c r="D27" s="1022">
        <v>65542.000000000015</v>
      </c>
      <c r="E27" s="1022">
        <v>88712.000000000015</v>
      </c>
      <c r="F27" s="1022">
        <v>150375</v>
      </c>
      <c r="G27" s="1172">
        <v>6.5</v>
      </c>
      <c r="I27" s="1187"/>
    </row>
    <row r="28" spans="1:9" ht="13.5" customHeight="1">
      <c r="A28" s="1800" t="s">
        <v>1280</v>
      </c>
      <c r="B28" s="1022">
        <v>240.99999999999997</v>
      </c>
      <c r="C28" s="1022">
        <v>35121</v>
      </c>
      <c r="D28" s="1191">
        <v>168867.00000000006</v>
      </c>
      <c r="E28" s="1022">
        <v>203988.00000000003</v>
      </c>
      <c r="F28" s="1191">
        <v>231210</v>
      </c>
      <c r="G28" s="1172">
        <v>6.6</v>
      </c>
      <c r="I28" s="1187"/>
    </row>
    <row r="29" spans="1:9" ht="13.5" customHeight="1">
      <c r="A29" s="1800" t="s">
        <v>1281</v>
      </c>
      <c r="B29" s="1022">
        <v>796</v>
      </c>
      <c r="C29" s="1022">
        <v>26544.000000000007</v>
      </c>
      <c r="D29" s="1191">
        <v>203475</v>
      </c>
      <c r="E29" s="1191">
        <v>230018.99999999997</v>
      </c>
      <c r="F29" s="1191">
        <v>232055.00000000003</v>
      </c>
      <c r="G29" s="1172">
        <v>8.6999999999999993</v>
      </c>
      <c r="I29" s="1187"/>
    </row>
    <row r="30" spans="1:9" ht="13.5" customHeight="1">
      <c r="A30" s="1800" t="s">
        <v>1282</v>
      </c>
      <c r="B30" s="1191">
        <v>125.00000000000001</v>
      </c>
      <c r="C30" s="1191">
        <v>25958</v>
      </c>
      <c r="D30" s="1191">
        <v>15705.000000000004</v>
      </c>
      <c r="E30" s="1191">
        <v>41663.000000000007</v>
      </c>
      <c r="F30" s="1191">
        <v>127530</v>
      </c>
      <c r="G30" s="1172">
        <v>4.9000000000000004</v>
      </c>
      <c r="I30" s="1187"/>
    </row>
    <row r="31" spans="1:9" ht="13.5" customHeight="1">
      <c r="A31" s="1800" t="s">
        <v>1283</v>
      </c>
      <c r="B31" s="1022">
        <v>664.99999999999989</v>
      </c>
      <c r="C31" s="1022">
        <v>157510</v>
      </c>
      <c r="D31" s="1191">
        <v>323921</v>
      </c>
      <c r="E31" s="1191">
        <v>481431</v>
      </c>
      <c r="F31" s="1191">
        <v>744136.99999999988</v>
      </c>
      <c r="G31" s="1172">
        <v>4.7</v>
      </c>
      <c r="I31" s="1187"/>
    </row>
    <row r="32" spans="1:9" ht="15" customHeight="1">
      <c r="A32" s="1800" t="s">
        <v>1284</v>
      </c>
      <c r="B32" s="1022">
        <v>532.99999999999966</v>
      </c>
      <c r="C32" s="1022">
        <v>138010.99999999997</v>
      </c>
      <c r="D32" s="1191">
        <v>626201.99999999988</v>
      </c>
      <c r="E32" s="1191">
        <v>764213.00000000012</v>
      </c>
      <c r="F32" s="1191">
        <v>1418797.0000000005</v>
      </c>
      <c r="G32" s="1172">
        <v>10.3</v>
      </c>
      <c r="I32" s="1187"/>
    </row>
    <row r="33" spans="1:9" s="1185" customFormat="1" ht="13.5" customHeight="1">
      <c r="A33" s="1801" t="s">
        <v>1285</v>
      </c>
      <c r="B33" s="1027">
        <v>137.00000000000006</v>
      </c>
      <c r="C33" s="1027">
        <v>1706.0000000000002</v>
      </c>
      <c r="D33" s="1027">
        <v>19799.000000000004</v>
      </c>
      <c r="E33" s="1027">
        <v>21504.999999999996</v>
      </c>
      <c r="F33" s="1027">
        <v>18602.999999999996</v>
      </c>
      <c r="G33" s="1197">
        <v>10.9</v>
      </c>
      <c r="I33" s="1187"/>
    </row>
    <row r="34" spans="1:9" s="1185" customFormat="1" ht="13.5" customHeight="1">
      <c r="A34" s="1801" t="s">
        <v>1286</v>
      </c>
      <c r="B34" s="1121">
        <v>337.99999999999994</v>
      </c>
      <c r="C34" s="1121">
        <v>41367</v>
      </c>
      <c r="D34" s="1121">
        <v>39145</v>
      </c>
      <c r="E34" s="1121">
        <v>80512.000000000015</v>
      </c>
      <c r="F34" s="1121">
        <v>362255.99999999977</v>
      </c>
      <c r="G34" s="1174">
        <v>8.8000000000000007</v>
      </c>
      <c r="I34" s="1187"/>
    </row>
    <row r="35" spans="1:9" ht="13.5" customHeight="1">
      <c r="A35" s="1800" t="s">
        <v>1287</v>
      </c>
      <c r="B35" s="1022">
        <v>85</v>
      </c>
      <c r="C35" s="1022">
        <v>16241.000000000002</v>
      </c>
      <c r="D35" s="1191">
        <v>10093.999999999998</v>
      </c>
      <c r="E35" s="1191">
        <v>26335</v>
      </c>
      <c r="F35" s="1191">
        <v>192306.00000000003</v>
      </c>
      <c r="G35" s="1172">
        <v>11.8</v>
      </c>
      <c r="I35" s="1187"/>
    </row>
    <row r="36" spans="1:9" ht="13.5" customHeight="1">
      <c r="A36" s="1800" t="s">
        <v>1288</v>
      </c>
      <c r="B36" s="1191">
        <v>253.00000000000006</v>
      </c>
      <c r="C36" s="1191">
        <v>25125.999999999996</v>
      </c>
      <c r="D36" s="1191">
        <v>29051.000000000007</v>
      </c>
      <c r="E36" s="1191">
        <v>54176.999999999985</v>
      </c>
      <c r="F36" s="1191">
        <v>169950.00000000003</v>
      </c>
      <c r="G36" s="1172">
        <v>6.8</v>
      </c>
      <c r="I36" s="1187"/>
    </row>
    <row r="37" spans="1:9" s="1185" customFormat="1" ht="13.5" customHeight="1">
      <c r="A37" s="1801" t="s">
        <v>1289</v>
      </c>
      <c r="B37" s="1189">
        <v>260</v>
      </c>
      <c r="C37" s="1189">
        <v>599.99999999999989</v>
      </c>
      <c r="D37" s="1189">
        <v>164476</v>
      </c>
      <c r="E37" s="1189">
        <v>165076</v>
      </c>
      <c r="F37" s="1189">
        <v>1199.9999999999998</v>
      </c>
      <c r="G37" s="1174">
        <v>2</v>
      </c>
      <c r="I37" s="1187"/>
    </row>
    <row r="38" spans="1:9" s="1185" customFormat="1" ht="13.5" customHeight="1">
      <c r="A38" s="1801" t="s">
        <v>1290</v>
      </c>
      <c r="B38" s="1027">
        <v>26</v>
      </c>
      <c r="C38" s="1027">
        <v>542</v>
      </c>
      <c r="D38" s="1189">
        <v>5015</v>
      </c>
      <c r="E38" s="1189">
        <v>5557</v>
      </c>
      <c r="F38" s="1189">
        <v>2984</v>
      </c>
      <c r="G38" s="1197">
        <v>5.5</v>
      </c>
      <c r="I38" s="1187"/>
    </row>
    <row r="39" spans="1:9" s="1185" customFormat="1" ht="13.5" customHeight="1">
      <c r="A39" s="1801" t="s">
        <v>1291</v>
      </c>
      <c r="B39" s="1121">
        <v>280</v>
      </c>
      <c r="C39" s="1121">
        <v>5146</v>
      </c>
      <c r="D39" s="1121">
        <v>402193</v>
      </c>
      <c r="E39" s="1121">
        <v>407339</v>
      </c>
      <c r="F39" s="1121">
        <v>36028.000000000007</v>
      </c>
      <c r="G39" s="1174">
        <v>7</v>
      </c>
      <c r="I39" s="1187"/>
    </row>
    <row r="40" spans="1:9" s="1185" customFormat="1" ht="13.5" customHeight="1">
      <c r="A40" s="1801" t="s">
        <v>1292</v>
      </c>
      <c r="B40" s="1189">
        <v>468.00000000000011</v>
      </c>
      <c r="C40" s="1189">
        <v>38916</v>
      </c>
      <c r="D40" s="1189">
        <v>243120</v>
      </c>
      <c r="E40" s="1189">
        <v>282036</v>
      </c>
      <c r="F40" s="1189">
        <v>330075.00000000012</v>
      </c>
      <c r="G40" s="1174">
        <v>8.5</v>
      </c>
      <c r="H40" s="1198"/>
      <c r="I40" s="1187"/>
    </row>
    <row r="41" spans="1:9" s="1185" customFormat="1" ht="13.5" customHeight="1">
      <c r="A41" s="1801" t="s">
        <v>1293</v>
      </c>
      <c r="B41" s="1189">
        <v>486.99999999999989</v>
      </c>
      <c r="C41" s="1189">
        <v>57769.000000000015</v>
      </c>
      <c r="D41" s="1189">
        <v>119775.00000000003</v>
      </c>
      <c r="E41" s="1189">
        <v>177543.99999999997</v>
      </c>
      <c r="F41" s="1189">
        <v>387320</v>
      </c>
      <c r="G41" s="1174">
        <v>6.7</v>
      </c>
      <c r="H41" s="1198"/>
      <c r="I41" s="1187"/>
    </row>
    <row r="42" spans="1:9" s="1185" customFormat="1" ht="7.5" customHeight="1">
      <c r="A42" s="1801"/>
      <c r="B42" s="1189"/>
      <c r="C42" s="1189"/>
      <c r="D42" s="1189"/>
      <c r="E42" s="1189"/>
      <c r="F42" s="1189"/>
      <c r="G42" s="1189"/>
      <c r="H42" s="1198"/>
      <c r="I42" s="1187"/>
    </row>
    <row r="43" spans="1:9" s="1185" customFormat="1" ht="13.5" customHeight="1">
      <c r="A43" s="1803" t="s">
        <v>1299</v>
      </c>
      <c r="B43" s="1027">
        <v>12911.999999999996</v>
      </c>
      <c r="C43" s="1027">
        <v>2270636.0000000028</v>
      </c>
      <c r="D43" s="1027">
        <v>1369196.0000000009</v>
      </c>
      <c r="E43" s="1027">
        <v>3639832.0000000014</v>
      </c>
      <c r="F43" s="1027">
        <v>51563280</v>
      </c>
      <c r="G43" s="1174">
        <v>22.7</v>
      </c>
      <c r="I43" s="1187"/>
    </row>
    <row r="44" spans="1:9" ht="7.5" customHeight="1">
      <c r="A44" s="1802"/>
      <c r="G44" s="1188"/>
      <c r="I44" s="1187"/>
    </row>
    <row r="45" spans="1:9" s="1185" customFormat="1" ht="13.5" customHeight="1">
      <c r="A45" s="1803" t="s">
        <v>1276</v>
      </c>
      <c r="B45" s="1193">
        <v>7690.0000000000064</v>
      </c>
      <c r="C45" s="1193">
        <v>724035.99999999965</v>
      </c>
      <c r="D45" s="1193">
        <v>237281</v>
      </c>
      <c r="E45" s="1193">
        <v>961316.99999999977</v>
      </c>
      <c r="F45" s="1193">
        <v>8729584.9999999944</v>
      </c>
      <c r="G45" s="1174">
        <v>12.1</v>
      </c>
      <c r="I45" s="1187"/>
    </row>
    <row r="46" spans="1:9" s="1185" customFormat="1" ht="13.5" customHeight="1">
      <c r="A46" s="1799" t="s">
        <v>1277</v>
      </c>
      <c r="B46" s="1027">
        <v>48</v>
      </c>
      <c r="C46" s="1027">
        <v>20337</v>
      </c>
      <c r="D46" s="1027">
        <v>5224</v>
      </c>
      <c r="E46" s="1027">
        <v>25561</v>
      </c>
      <c r="F46" s="1027">
        <v>574449</v>
      </c>
      <c r="G46" s="1174">
        <v>28.2</v>
      </c>
      <c r="I46" s="1187"/>
    </row>
    <row r="47" spans="1:9" s="1192" customFormat="1" ht="13.5" customHeight="1">
      <c r="A47" s="1799" t="s">
        <v>1278</v>
      </c>
      <c r="B47" s="1027">
        <v>3401.0000000000023</v>
      </c>
      <c r="C47" s="1027">
        <v>1115311.9999999988</v>
      </c>
      <c r="D47" s="1189">
        <v>662964.00000000023</v>
      </c>
      <c r="E47" s="1189">
        <v>1778275.9999999993</v>
      </c>
      <c r="F47" s="1189">
        <v>38473903.999999955</v>
      </c>
      <c r="G47" s="1174">
        <v>34.5</v>
      </c>
      <c r="I47" s="1187"/>
    </row>
    <row r="48" spans="1:9" ht="13.5" customHeight="1">
      <c r="A48" s="1800" t="s">
        <v>1279</v>
      </c>
      <c r="B48" s="1022">
        <v>1020</v>
      </c>
      <c r="C48" s="1022">
        <v>192077.99999999994</v>
      </c>
      <c r="D48" s="1022">
        <v>138426.99999999997</v>
      </c>
      <c r="E48" s="1022">
        <v>330504.99999999994</v>
      </c>
      <c r="F48" s="1022">
        <v>3738830.0000000009</v>
      </c>
      <c r="G48" s="1172">
        <v>19.5</v>
      </c>
      <c r="I48" s="1187"/>
    </row>
    <row r="49" spans="1:9" ht="13.5" customHeight="1">
      <c r="A49" s="1800" t="s">
        <v>1280</v>
      </c>
      <c r="B49" s="1022">
        <v>250.99999999999997</v>
      </c>
      <c r="C49" s="1022">
        <v>37585.000000000007</v>
      </c>
      <c r="D49" s="1191">
        <v>116992.99999999999</v>
      </c>
      <c r="E49" s="1022">
        <v>154577.99999999994</v>
      </c>
      <c r="F49" s="1191">
        <v>832160.00000000012</v>
      </c>
      <c r="G49" s="1172">
        <v>22.1</v>
      </c>
      <c r="I49" s="1187"/>
    </row>
    <row r="50" spans="1:9" ht="13.5" customHeight="1">
      <c r="A50" s="1800" t="s">
        <v>1281</v>
      </c>
      <c r="B50" s="1022">
        <v>499.00000000000011</v>
      </c>
      <c r="C50" s="1022">
        <v>51072.999999999993</v>
      </c>
      <c r="D50" s="1191">
        <v>36647</v>
      </c>
      <c r="E50" s="1191">
        <v>87719.999999999985</v>
      </c>
      <c r="F50" s="1191">
        <v>704941.00000000023</v>
      </c>
      <c r="G50" s="1172">
        <v>13.8</v>
      </c>
      <c r="I50" s="1187"/>
    </row>
    <row r="51" spans="1:9" ht="15" customHeight="1">
      <c r="A51" s="1800" t="s">
        <v>1282</v>
      </c>
      <c r="B51" s="1191">
        <v>422</v>
      </c>
      <c r="C51" s="1191">
        <v>48099.000000000007</v>
      </c>
      <c r="D51" s="1191">
        <v>29838.000000000004</v>
      </c>
      <c r="E51" s="1191">
        <v>77937</v>
      </c>
      <c r="F51" s="1191">
        <v>783980.00000000012</v>
      </c>
      <c r="G51" s="1172">
        <v>16.3</v>
      </c>
      <c r="I51" s="1187"/>
    </row>
    <row r="52" spans="1:9" ht="13.5" customHeight="1">
      <c r="A52" s="1800" t="s">
        <v>1283</v>
      </c>
      <c r="B52" s="1022">
        <v>377</v>
      </c>
      <c r="C52" s="1022">
        <v>561119.99999999988</v>
      </c>
      <c r="D52" s="1191">
        <v>158487.99999999997</v>
      </c>
      <c r="E52" s="1191">
        <v>719608</v>
      </c>
      <c r="F52" s="1191">
        <v>29038240.999999996</v>
      </c>
      <c r="G52" s="1172">
        <v>51.8</v>
      </c>
      <c r="I52" s="1187"/>
    </row>
    <row r="53" spans="1:9" ht="15" customHeight="1">
      <c r="A53" s="1800" t="s">
        <v>1284</v>
      </c>
      <c r="B53" s="1022">
        <v>832.00000000000011</v>
      </c>
      <c r="C53" s="1022">
        <v>225357.00000000012</v>
      </c>
      <c r="D53" s="1191">
        <v>182571.00000000003</v>
      </c>
      <c r="E53" s="1191">
        <v>407927.99999999994</v>
      </c>
      <c r="F53" s="1191">
        <v>3375752</v>
      </c>
      <c r="G53" s="1172">
        <v>15</v>
      </c>
      <c r="I53" s="1187"/>
    </row>
    <row r="54" spans="1:9" s="1185" customFormat="1" ht="15" customHeight="1">
      <c r="A54" s="1801" t="s">
        <v>1285</v>
      </c>
      <c r="B54" s="1027">
        <v>99</v>
      </c>
      <c r="C54" s="1027">
        <v>1515</v>
      </c>
      <c r="D54" s="1027">
        <v>15775.999999999996</v>
      </c>
      <c r="E54" s="1027">
        <v>17291.000000000004</v>
      </c>
      <c r="F54" s="1027">
        <v>11291.999999999998</v>
      </c>
      <c r="G54" s="1174">
        <v>7.5</v>
      </c>
      <c r="I54" s="1187"/>
    </row>
    <row r="55" spans="1:9" s="1185" customFormat="1" ht="15" customHeight="1">
      <c r="A55" s="1801" t="s">
        <v>1286</v>
      </c>
      <c r="B55" s="1027">
        <v>512</v>
      </c>
      <c r="C55" s="1027">
        <v>84645.999999999971</v>
      </c>
      <c r="D55" s="1189">
        <v>47008.000000000007</v>
      </c>
      <c r="E55" s="1189">
        <v>131654</v>
      </c>
      <c r="F55" s="1189">
        <v>1088860</v>
      </c>
      <c r="G55" s="1174">
        <v>12.9</v>
      </c>
      <c r="I55" s="1187"/>
    </row>
    <row r="56" spans="1:9" ht="15" customHeight="1">
      <c r="A56" s="1800" t="s">
        <v>1287</v>
      </c>
      <c r="B56" s="1022">
        <v>89.000000000000014</v>
      </c>
      <c r="C56" s="1022">
        <v>33497.000000000007</v>
      </c>
      <c r="D56" s="1191">
        <v>17787.999999999993</v>
      </c>
      <c r="E56" s="1191">
        <v>51285</v>
      </c>
      <c r="F56" s="1191">
        <v>666031.00000000012</v>
      </c>
      <c r="G56" s="1172">
        <v>19.899999999999999</v>
      </c>
      <c r="I56" s="1187"/>
    </row>
    <row r="57" spans="1:9" ht="15" customHeight="1">
      <c r="A57" s="1800" t="s">
        <v>1288</v>
      </c>
      <c r="B57" s="1191">
        <v>422.99999999999994</v>
      </c>
      <c r="C57" s="1191">
        <v>51148.999999999993</v>
      </c>
      <c r="D57" s="1191">
        <v>29220</v>
      </c>
      <c r="E57" s="1191">
        <v>80369.000000000015</v>
      </c>
      <c r="F57" s="1191">
        <v>422828.99999999983</v>
      </c>
      <c r="G57" s="1172">
        <v>8.3000000000000007</v>
      </c>
      <c r="I57" s="1187"/>
    </row>
    <row r="58" spans="1:9" s="1185" customFormat="1" ht="15" customHeight="1">
      <c r="A58" s="1801" t="s">
        <v>1289</v>
      </c>
      <c r="B58" s="1189">
        <v>107.99999999999999</v>
      </c>
      <c r="C58" s="1189">
        <v>668</v>
      </c>
      <c r="D58" s="1189">
        <v>52201</v>
      </c>
      <c r="E58" s="1189">
        <v>52869.000000000007</v>
      </c>
      <c r="F58" s="1189">
        <v>8396</v>
      </c>
      <c r="G58" s="1174">
        <v>12.6</v>
      </c>
      <c r="I58" s="1187"/>
    </row>
    <row r="59" spans="1:9" s="1185" customFormat="1" ht="15" customHeight="1">
      <c r="A59" s="1801" t="s">
        <v>1290</v>
      </c>
      <c r="B59" s="1027">
        <v>62</v>
      </c>
      <c r="C59" s="1027">
        <v>154545</v>
      </c>
      <c r="D59" s="1189">
        <v>5686</v>
      </c>
      <c r="E59" s="1189">
        <v>160231</v>
      </c>
      <c r="F59" s="1189">
        <v>344729</v>
      </c>
      <c r="G59" s="1174">
        <v>2.2000000000000002</v>
      </c>
      <c r="I59" s="1187"/>
    </row>
    <row r="60" spans="1:9" s="1185" customFormat="1" ht="15" customHeight="1">
      <c r="A60" s="1801" t="s">
        <v>1291</v>
      </c>
      <c r="B60" s="1027">
        <v>176.99999999999994</v>
      </c>
      <c r="C60" s="1027">
        <v>54667.999999999985</v>
      </c>
      <c r="D60" s="1027">
        <v>73721.999999999985</v>
      </c>
      <c r="E60" s="1027">
        <v>128390</v>
      </c>
      <c r="F60" s="1027">
        <v>917124</v>
      </c>
      <c r="G60" s="1174">
        <v>16.8</v>
      </c>
      <c r="I60" s="1187"/>
    </row>
    <row r="61" spans="1:9" s="1185" customFormat="1" ht="15" customHeight="1">
      <c r="A61" s="1801" t="s">
        <v>1292</v>
      </c>
      <c r="B61" s="1189">
        <v>472.99999999999994</v>
      </c>
      <c r="C61" s="1189">
        <v>87371.999999999985</v>
      </c>
      <c r="D61" s="1189">
        <v>126333.00000000001</v>
      </c>
      <c r="E61" s="1189">
        <v>213705.00000000003</v>
      </c>
      <c r="F61" s="1189">
        <v>983826.99999999988</v>
      </c>
      <c r="G61" s="1174">
        <v>11.3</v>
      </c>
      <c r="H61" s="1198"/>
      <c r="I61" s="1187"/>
    </row>
    <row r="62" spans="1:9" s="1185" customFormat="1" ht="15" customHeight="1">
      <c r="A62" s="1801" t="s">
        <v>1293</v>
      </c>
      <c r="B62" s="1189">
        <v>342.00000000000006</v>
      </c>
      <c r="C62" s="1189">
        <v>27536.999999999996</v>
      </c>
      <c r="D62" s="1189">
        <v>143001.00000000003</v>
      </c>
      <c r="E62" s="1189">
        <v>170538.00000000006</v>
      </c>
      <c r="F62" s="1189">
        <v>431113.99999999988</v>
      </c>
      <c r="G62" s="1174">
        <v>15.7</v>
      </c>
      <c r="H62" s="1198"/>
      <c r="I62" s="1187"/>
    </row>
    <row r="63" spans="1:9" ht="3.75" customHeight="1" thickBot="1">
      <c r="A63" s="1792"/>
      <c r="B63" s="1809"/>
      <c r="C63" s="1809"/>
      <c r="D63" s="1809"/>
      <c r="E63" s="1809"/>
      <c r="F63" s="1809"/>
      <c r="G63" s="1809"/>
      <c r="H63" s="1194"/>
    </row>
    <row r="64" spans="1:9" ht="3.75" customHeight="1" thickTop="1">
      <c r="A64" s="843"/>
      <c r="B64" s="850"/>
      <c r="C64" s="850"/>
      <c r="D64" s="850"/>
      <c r="E64" s="850"/>
      <c r="F64" s="850"/>
      <c r="G64" s="850"/>
      <c r="H64" s="1194"/>
    </row>
    <row r="65" spans="1:8" ht="9.9499999999999993" customHeight="1">
      <c r="A65" s="1195"/>
      <c r="B65" s="1022"/>
      <c r="C65" s="1022"/>
      <c r="D65" s="1022"/>
      <c r="E65" s="1022"/>
      <c r="F65" s="1022"/>
      <c r="G65" s="1022"/>
      <c r="H65" s="1194"/>
    </row>
    <row r="66" spans="1:8">
      <c r="B66" s="1188"/>
      <c r="C66" s="1188"/>
      <c r="D66" s="1188"/>
      <c r="E66" s="1188"/>
      <c r="F66" s="1188"/>
      <c r="G66" s="1188"/>
      <c r="H66" s="1194"/>
    </row>
    <row r="67" spans="1:8">
      <c r="A67" s="843"/>
      <c r="B67" s="850"/>
      <c r="C67" s="850"/>
      <c r="D67" s="850"/>
      <c r="E67" s="850"/>
      <c r="F67" s="850"/>
      <c r="G67" s="850"/>
      <c r="H67" s="1194"/>
    </row>
    <row r="68" spans="1:8">
      <c r="A68" s="843"/>
      <c r="B68" s="850"/>
      <c r="C68" s="850"/>
      <c r="D68" s="850"/>
      <c r="E68" s="850"/>
      <c r="F68" s="850"/>
      <c r="G68" s="850"/>
      <c r="H68" s="1196"/>
    </row>
    <row r="69" spans="1:8">
      <c r="A69" s="843"/>
      <c r="B69" s="850"/>
      <c r="C69" s="850"/>
      <c r="D69" s="850"/>
      <c r="E69" s="850"/>
      <c r="F69" s="850"/>
      <c r="G69" s="850"/>
    </row>
    <row r="70" spans="1:8">
      <c r="A70" s="843"/>
      <c r="B70" s="850"/>
      <c r="C70" s="850"/>
      <c r="D70" s="850"/>
      <c r="E70" s="850"/>
      <c r="F70" s="850"/>
      <c r="G70" s="850"/>
    </row>
    <row r="71" spans="1:8">
      <c r="A71" s="843"/>
      <c r="B71" s="850"/>
      <c r="C71" s="850"/>
      <c r="D71" s="850"/>
      <c r="E71" s="850"/>
      <c r="F71" s="850"/>
      <c r="G71" s="850"/>
    </row>
    <row r="72" spans="1:8">
      <c r="A72" s="843"/>
      <c r="B72" s="850"/>
      <c r="C72" s="850"/>
      <c r="D72" s="850"/>
      <c r="E72" s="850"/>
      <c r="F72" s="850"/>
      <c r="G72" s="850"/>
    </row>
    <row r="73" spans="1:8">
      <c r="A73" s="843"/>
      <c r="B73" s="850"/>
      <c r="C73" s="850"/>
      <c r="D73" s="850"/>
      <c r="E73" s="850"/>
      <c r="F73" s="850"/>
      <c r="G73" s="850"/>
    </row>
    <row r="74" spans="1:8">
      <c r="A74" s="843"/>
      <c r="B74" s="850"/>
      <c r="C74" s="850"/>
      <c r="D74" s="850"/>
      <c r="E74" s="850"/>
      <c r="F74" s="850"/>
      <c r="G74" s="850"/>
    </row>
    <row r="75" spans="1:8">
      <c r="A75" s="843"/>
      <c r="B75" s="850"/>
      <c r="C75" s="850"/>
      <c r="D75" s="850"/>
      <c r="E75" s="850"/>
      <c r="F75" s="850"/>
      <c r="G75" s="850"/>
    </row>
    <row r="76" spans="1:8">
      <c r="A76" s="843"/>
      <c r="B76" s="850"/>
      <c r="C76" s="850"/>
      <c r="D76" s="850"/>
      <c r="E76" s="850"/>
      <c r="F76" s="850"/>
      <c r="G76" s="850"/>
    </row>
    <row r="77" spans="1:8">
      <c r="A77" s="843"/>
      <c r="B77" s="850"/>
      <c r="C77" s="850"/>
      <c r="D77" s="850"/>
      <c r="E77" s="850"/>
      <c r="F77" s="850"/>
      <c r="G77" s="850"/>
    </row>
    <row r="78" spans="1:8">
      <c r="B78" s="1196"/>
      <c r="C78" s="1196"/>
      <c r="D78" s="1196"/>
      <c r="E78" s="1196"/>
      <c r="F78" s="1196"/>
      <c r="G78" s="1196"/>
    </row>
    <row r="79" spans="1:8">
      <c r="B79" s="1196"/>
      <c r="C79" s="1196"/>
      <c r="D79" s="1196"/>
      <c r="E79" s="1196"/>
      <c r="F79" s="1196"/>
      <c r="G79" s="1196"/>
    </row>
    <row r="80" spans="1:8">
      <c r="B80" s="1196"/>
      <c r="C80" s="1196"/>
      <c r="D80" s="1196"/>
      <c r="E80" s="1196"/>
      <c r="F80" s="1196"/>
      <c r="G80" s="1196"/>
    </row>
    <row r="81" spans="2:7">
      <c r="B81" s="1196"/>
      <c r="C81" s="1196"/>
      <c r="D81" s="1196"/>
      <c r="E81" s="1196"/>
      <c r="F81" s="1196"/>
      <c r="G81" s="1196"/>
    </row>
    <row r="82" spans="2:7">
      <c r="B82" s="1196"/>
      <c r="C82" s="1196"/>
      <c r="D82" s="1196"/>
      <c r="E82" s="1196"/>
      <c r="F82" s="1196"/>
      <c r="G82" s="1196"/>
    </row>
    <row r="83" spans="2:7">
      <c r="B83" s="1196"/>
      <c r="C83" s="1196"/>
      <c r="D83" s="1196"/>
      <c r="E83" s="1196"/>
      <c r="F83" s="1196"/>
      <c r="G83" s="1196"/>
    </row>
    <row r="84" spans="2:7">
      <c r="B84" s="1196"/>
      <c r="C84" s="1196"/>
      <c r="D84" s="1196"/>
      <c r="E84" s="1196"/>
      <c r="F84" s="1196"/>
      <c r="G84" s="1196"/>
    </row>
    <row r="85" spans="2:7">
      <c r="B85" s="1196"/>
      <c r="C85" s="1196"/>
      <c r="D85" s="1196"/>
      <c r="E85" s="1196"/>
      <c r="F85" s="1196"/>
      <c r="G85" s="1196"/>
    </row>
    <row r="86" spans="2:7">
      <c r="B86" s="1196"/>
      <c r="C86" s="1196"/>
      <c r="D86" s="1196"/>
      <c r="E86" s="1196"/>
      <c r="F86" s="1196"/>
      <c r="G86" s="1196"/>
    </row>
    <row r="87" spans="2:7">
      <c r="B87" s="1196"/>
      <c r="C87" s="1196"/>
      <c r="D87" s="1196"/>
      <c r="E87" s="1196"/>
      <c r="F87" s="1196"/>
      <c r="G87" s="1196"/>
    </row>
    <row r="88" spans="2:7">
      <c r="B88" s="1196"/>
      <c r="C88" s="1196"/>
      <c r="D88" s="1196"/>
      <c r="E88" s="1196"/>
      <c r="F88" s="1196"/>
      <c r="G88" s="1196"/>
    </row>
    <row r="89" spans="2:7">
      <c r="B89" s="1196"/>
      <c r="C89" s="1196"/>
      <c r="D89" s="1196"/>
      <c r="E89" s="1196"/>
      <c r="F89" s="1196"/>
      <c r="G89" s="1196"/>
    </row>
    <row r="90" spans="2:7">
      <c r="B90" s="1196"/>
      <c r="C90" s="1196"/>
      <c r="D90" s="1196"/>
      <c r="E90" s="1196"/>
      <c r="F90" s="1196"/>
      <c r="G90" s="1196"/>
    </row>
    <row r="91" spans="2:7">
      <c r="B91" s="1196"/>
      <c r="C91" s="1196"/>
      <c r="D91" s="1196"/>
      <c r="E91" s="1196"/>
      <c r="F91" s="1196"/>
      <c r="G91" s="1196"/>
    </row>
    <row r="92" spans="2:7">
      <c r="B92" s="1196"/>
      <c r="C92" s="1196"/>
      <c r="D92" s="1196"/>
      <c r="E92" s="1196"/>
      <c r="F92" s="1196"/>
      <c r="G92" s="1196"/>
    </row>
    <row r="93" spans="2:7">
      <c r="B93" s="1196"/>
      <c r="C93" s="1196"/>
      <c r="D93" s="1196"/>
      <c r="E93" s="1196"/>
      <c r="F93" s="1196"/>
      <c r="G93" s="1196"/>
    </row>
    <row r="94" spans="2:7">
      <c r="B94" s="1196"/>
      <c r="C94" s="1196"/>
      <c r="D94" s="1196"/>
      <c r="E94" s="1196"/>
      <c r="F94" s="1196"/>
      <c r="G94" s="1196"/>
    </row>
    <row r="95" spans="2:7">
      <c r="B95" s="1196"/>
      <c r="C95" s="1196"/>
      <c r="D95" s="1196"/>
      <c r="E95" s="1196"/>
      <c r="F95" s="1196"/>
      <c r="G95" s="1196"/>
    </row>
    <row r="96" spans="2:7">
      <c r="B96" s="1196"/>
      <c r="C96" s="1196"/>
      <c r="D96" s="1196"/>
      <c r="E96" s="1196"/>
      <c r="F96" s="1196"/>
      <c r="G96" s="1196"/>
    </row>
    <row r="97" spans="2:7">
      <c r="B97" s="1196"/>
      <c r="C97" s="1196"/>
      <c r="D97" s="1196"/>
      <c r="E97" s="1196"/>
      <c r="F97" s="1196"/>
      <c r="G97" s="1196"/>
    </row>
    <row r="98" spans="2:7">
      <c r="B98" s="1196"/>
      <c r="C98" s="1196"/>
      <c r="D98" s="1196"/>
      <c r="E98" s="1196"/>
      <c r="F98" s="1196"/>
      <c r="G98" s="1196"/>
    </row>
    <row r="99" spans="2:7">
      <c r="B99" s="1196"/>
      <c r="C99" s="1196"/>
      <c r="D99" s="1196"/>
      <c r="E99" s="1196"/>
      <c r="F99" s="1196"/>
      <c r="G99" s="1196"/>
    </row>
    <row r="100" spans="2:7">
      <c r="B100" s="1196"/>
      <c r="C100" s="1196"/>
      <c r="D100" s="1196"/>
      <c r="E100" s="1196"/>
      <c r="F100" s="1196"/>
      <c r="G100" s="1196"/>
    </row>
    <row r="101" spans="2:7">
      <c r="B101" s="1196"/>
      <c r="C101" s="1196"/>
      <c r="D101" s="1196"/>
      <c r="E101" s="1196"/>
      <c r="F101" s="1196"/>
      <c r="G101" s="1196"/>
    </row>
    <row r="102" spans="2:7">
      <c r="B102" s="1196"/>
      <c r="C102" s="1196"/>
      <c r="D102" s="1196"/>
      <c r="E102" s="1196"/>
      <c r="F102" s="1196"/>
      <c r="G102" s="1196"/>
    </row>
    <row r="103" spans="2:7">
      <c r="B103" s="1196"/>
      <c r="C103" s="1196"/>
      <c r="D103" s="1196"/>
      <c r="E103" s="1196"/>
      <c r="F103" s="1196"/>
      <c r="G103" s="1196"/>
    </row>
    <row r="104" spans="2:7">
      <c r="B104" s="1196"/>
      <c r="C104" s="1196"/>
      <c r="D104" s="1196"/>
      <c r="E104" s="1196"/>
      <c r="F104" s="1196"/>
      <c r="G104" s="1196"/>
    </row>
    <row r="105" spans="2:7">
      <c r="B105" s="1196"/>
      <c r="C105" s="1196"/>
      <c r="D105" s="1196"/>
      <c r="E105" s="1196"/>
      <c r="F105" s="1196"/>
      <c r="G105" s="1196"/>
    </row>
    <row r="106" spans="2:7">
      <c r="B106" s="1196"/>
      <c r="C106" s="1196"/>
      <c r="D106" s="1196"/>
      <c r="E106" s="1196"/>
      <c r="F106" s="1196"/>
      <c r="G106" s="1196"/>
    </row>
    <row r="107" spans="2:7">
      <c r="B107" s="1196"/>
      <c r="C107" s="1196"/>
      <c r="D107" s="1196"/>
      <c r="E107" s="1196"/>
      <c r="F107" s="1196"/>
      <c r="G107" s="1196"/>
    </row>
    <row r="108" spans="2:7">
      <c r="B108" s="1196"/>
      <c r="C108" s="1196"/>
      <c r="D108" s="1196"/>
      <c r="E108" s="1196"/>
      <c r="F108" s="1196"/>
      <c r="G108" s="1196"/>
    </row>
    <row r="109" spans="2:7">
      <c r="B109" s="1196"/>
      <c r="C109" s="1196"/>
      <c r="D109" s="1196"/>
      <c r="E109" s="1196"/>
      <c r="F109" s="1196"/>
      <c r="G109" s="1196"/>
    </row>
    <row r="110" spans="2:7">
      <c r="B110" s="1196"/>
      <c r="C110" s="1196"/>
      <c r="D110" s="1196"/>
      <c r="E110" s="1196"/>
      <c r="F110" s="1196"/>
      <c r="G110" s="1196"/>
    </row>
    <row r="111" spans="2:7">
      <c r="B111" s="1196"/>
      <c r="C111" s="1196"/>
      <c r="D111" s="1196"/>
      <c r="E111" s="1196"/>
      <c r="F111" s="1196"/>
      <c r="G111" s="1196"/>
    </row>
    <row r="112" spans="2:7">
      <c r="B112" s="1196"/>
      <c r="C112" s="1196"/>
      <c r="D112" s="1196"/>
      <c r="E112" s="1196"/>
      <c r="F112" s="1196"/>
      <c r="G112" s="1196"/>
    </row>
    <row r="113" spans="2:7">
      <c r="B113" s="1196"/>
      <c r="C113" s="1196"/>
      <c r="D113" s="1196"/>
      <c r="E113" s="1196"/>
      <c r="F113" s="1196"/>
      <c r="G113" s="1196"/>
    </row>
    <row r="114" spans="2:7">
      <c r="B114" s="1196"/>
      <c r="C114" s="1196"/>
      <c r="D114" s="1196"/>
      <c r="E114" s="1196"/>
      <c r="F114" s="1196"/>
      <c r="G114" s="1196"/>
    </row>
    <row r="115" spans="2:7">
      <c r="B115" s="1196"/>
      <c r="C115" s="1196"/>
      <c r="D115" s="1196"/>
      <c r="E115" s="1196"/>
      <c r="F115" s="1196"/>
      <c r="G115" s="1196"/>
    </row>
    <row r="116" spans="2:7">
      <c r="B116" s="1196"/>
      <c r="C116" s="1196"/>
      <c r="D116" s="1196"/>
      <c r="E116" s="1196"/>
      <c r="F116" s="1196"/>
      <c r="G116" s="1196"/>
    </row>
    <row r="117" spans="2:7">
      <c r="B117" s="1196"/>
      <c r="C117" s="1196"/>
      <c r="D117" s="1196"/>
      <c r="E117" s="1196"/>
      <c r="F117" s="1196"/>
      <c r="G117" s="1196"/>
    </row>
    <row r="118" spans="2:7">
      <c r="B118" s="1196"/>
      <c r="C118" s="1196"/>
      <c r="D118" s="1196"/>
      <c r="E118" s="1196"/>
      <c r="F118" s="1196"/>
      <c r="G118" s="1196"/>
    </row>
    <row r="119" spans="2:7">
      <c r="B119" s="1196"/>
      <c r="C119" s="1196"/>
      <c r="D119" s="1196"/>
      <c r="E119" s="1196"/>
      <c r="F119" s="1196"/>
      <c r="G119" s="1196"/>
    </row>
    <row r="120" spans="2:7">
      <c r="B120" s="1196"/>
      <c r="C120" s="1196"/>
      <c r="D120" s="1196"/>
      <c r="E120" s="1196"/>
      <c r="F120" s="1196"/>
      <c r="G120" s="1196"/>
    </row>
    <row r="121" spans="2:7">
      <c r="B121" s="1196"/>
      <c r="C121" s="1196"/>
      <c r="D121" s="1196"/>
      <c r="E121" s="1196"/>
      <c r="F121" s="1196"/>
      <c r="G121" s="1196"/>
    </row>
    <row r="122" spans="2:7">
      <c r="B122" s="1196"/>
      <c r="C122" s="1196"/>
      <c r="D122" s="1196"/>
      <c r="E122" s="1196"/>
      <c r="F122" s="1196"/>
      <c r="G122" s="1196"/>
    </row>
    <row r="123" spans="2:7">
      <c r="B123" s="1196"/>
      <c r="C123" s="1196"/>
      <c r="D123" s="1196"/>
      <c r="E123" s="1196"/>
      <c r="F123" s="1196"/>
      <c r="G123" s="1196"/>
    </row>
    <row r="124" spans="2:7">
      <c r="B124" s="1196"/>
      <c r="C124" s="1196"/>
      <c r="D124" s="1196"/>
      <c r="E124" s="1196"/>
      <c r="F124" s="1196"/>
      <c r="G124" s="1196"/>
    </row>
    <row r="125" spans="2:7">
      <c r="B125" s="1196"/>
      <c r="C125" s="1196"/>
      <c r="D125" s="1196"/>
      <c r="E125" s="1196"/>
      <c r="F125" s="1196"/>
      <c r="G125" s="1196"/>
    </row>
    <row r="126" spans="2:7">
      <c r="B126" s="1196"/>
      <c r="C126" s="1196"/>
      <c r="D126" s="1196"/>
      <c r="E126" s="1196"/>
      <c r="F126" s="1196"/>
      <c r="G126" s="1196"/>
    </row>
    <row r="127" spans="2:7">
      <c r="B127" s="1196"/>
      <c r="C127" s="1196"/>
      <c r="D127" s="1196"/>
      <c r="E127" s="1196"/>
      <c r="F127" s="1196"/>
      <c r="G127" s="1196"/>
    </row>
    <row r="128" spans="2:7">
      <c r="B128" s="1196"/>
      <c r="C128" s="1196"/>
      <c r="D128" s="1196"/>
      <c r="E128" s="1196"/>
      <c r="F128" s="1196"/>
      <c r="G128" s="1196"/>
    </row>
    <row r="129" spans="2:7">
      <c r="B129" s="1196"/>
      <c r="C129" s="1196"/>
      <c r="D129" s="1196"/>
      <c r="E129" s="1196"/>
      <c r="F129" s="1196"/>
      <c r="G129" s="1196"/>
    </row>
    <row r="130" spans="2:7">
      <c r="B130" s="1196"/>
      <c r="C130" s="1196"/>
      <c r="D130" s="1196"/>
      <c r="E130" s="1196"/>
      <c r="F130" s="1196"/>
      <c r="G130" s="1196"/>
    </row>
    <row r="131" spans="2:7">
      <c r="B131" s="1196"/>
      <c r="C131" s="1196"/>
      <c r="D131" s="1196"/>
      <c r="E131" s="1196"/>
      <c r="F131" s="1196"/>
      <c r="G131" s="1196"/>
    </row>
    <row r="132" spans="2:7">
      <c r="B132" s="1196"/>
      <c r="C132" s="1196"/>
      <c r="D132" s="1196"/>
      <c r="E132" s="1196"/>
      <c r="F132" s="1196"/>
      <c r="G132" s="1196"/>
    </row>
    <row r="133" spans="2:7">
      <c r="B133" s="1196"/>
      <c r="C133" s="1196"/>
      <c r="D133" s="1196"/>
      <c r="E133" s="1196"/>
      <c r="F133" s="1196"/>
      <c r="G133" s="1196"/>
    </row>
    <row r="134" spans="2:7">
      <c r="B134" s="1196"/>
      <c r="C134" s="1196"/>
      <c r="D134" s="1196"/>
      <c r="E134" s="1196"/>
      <c r="F134" s="1196"/>
      <c r="G134" s="1196"/>
    </row>
    <row r="135" spans="2:7">
      <c r="B135" s="1196"/>
      <c r="C135" s="1196"/>
      <c r="D135" s="1196"/>
      <c r="E135" s="1196"/>
      <c r="F135" s="1196"/>
      <c r="G135" s="1196"/>
    </row>
    <row r="136" spans="2:7">
      <c r="B136" s="1196"/>
      <c r="C136" s="1196"/>
      <c r="D136" s="1196"/>
      <c r="E136" s="1196"/>
      <c r="F136" s="1196"/>
      <c r="G136" s="1196"/>
    </row>
  </sheetData>
  <mergeCells count="10">
    <mergeCell ref="B9:E9"/>
    <mergeCell ref="F9:G9"/>
    <mergeCell ref="A1:G1"/>
    <mergeCell ref="A2:G2"/>
    <mergeCell ref="B4:B8"/>
    <mergeCell ref="C4:C8"/>
    <mergeCell ref="D4:D8"/>
    <mergeCell ref="E4:E7"/>
    <mergeCell ref="F4:F8"/>
    <mergeCell ref="G4:G8"/>
  </mergeCells>
  <printOptions gridLinesSet="0"/>
  <pageMargins left="0.78740157480314965" right="0.78740157480314965" top="1.1811023622047243" bottom="0.78740157480314965" header="0" footer="0"/>
  <pageSetup paperSize="9" scale="84" orientation="portrait" horizontalDpi="300" verticalDpi="300" r:id="rId1"/>
  <headerFooter alignWithMargins="0"/>
  <drawing r:id="rId2"/>
</worksheet>
</file>

<file path=xl/worksheets/sheet103.xml><?xml version="1.0" encoding="utf-8"?>
<worksheet xmlns="http://schemas.openxmlformats.org/spreadsheetml/2006/main" xmlns:r="http://schemas.openxmlformats.org/officeDocument/2006/relationships">
  <sheetPr codeName="Sheet103"/>
  <dimension ref="A1:AG125"/>
  <sheetViews>
    <sheetView showGridLines="0" zoomScaleNormal="100" zoomScaleSheetLayoutView="100" workbookViewId="0">
      <selection sqref="A1:G1"/>
    </sheetView>
  </sheetViews>
  <sheetFormatPr defaultColWidth="7.85546875" defaultRowHeight="12.75"/>
  <cols>
    <col min="1" max="1" width="30" style="1077" customWidth="1"/>
    <col min="2" max="4" width="8.85546875" style="1077" customWidth="1"/>
    <col min="5" max="5" width="12.42578125" style="1077" customWidth="1"/>
    <col min="6" max="7" width="10.7109375" style="1077" customWidth="1"/>
    <col min="8" max="12" width="7.42578125" style="1077" customWidth="1"/>
    <col min="13" max="13" width="8.140625" style="1077" bestFit="1" customWidth="1"/>
    <col min="14" max="18" width="7.42578125" style="1077" customWidth="1"/>
    <col min="19" max="16384" width="7.85546875" style="1077"/>
  </cols>
  <sheetData>
    <row r="1" spans="1:33" s="1183" customFormat="1" ht="15" customHeight="1">
      <c r="A1" s="2178" t="s">
        <v>1267</v>
      </c>
      <c r="B1" s="2178"/>
      <c r="C1" s="2178"/>
      <c r="D1" s="2178"/>
      <c r="E1" s="2178"/>
      <c r="F1" s="2178"/>
      <c r="G1" s="2178"/>
    </row>
    <row r="2" spans="1:33" s="1184" customFormat="1" ht="33" customHeight="1">
      <c r="A2" s="2179" t="s">
        <v>1300</v>
      </c>
      <c r="B2" s="2179"/>
      <c r="C2" s="2179"/>
      <c r="D2" s="2179"/>
      <c r="E2" s="2179"/>
      <c r="F2" s="2179"/>
      <c r="G2" s="2179"/>
    </row>
    <row r="3" spans="1:33" ht="15" customHeight="1">
      <c r="A3" s="996">
        <v>2017</v>
      </c>
      <c r="B3" s="997"/>
      <c r="C3" s="997"/>
      <c r="D3" s="997"/>
      <c r="E3" s="997"/>
      <c r="F3" s="997"/>
      <c r="G3" s="997"/>
      <c r="H3" s="843"/>
      <c r="I3" s="843"/>
      <c r="J3" s="843"/>
      <c r="K3" s="843"/>
      <c r="L3" s="843"/>
      <c r="M3" s="843"/>
      <c r="N3" s="843"/>
      <c r="O3" s="843"/>
      <c r="P3" s="843"/>
      <c r="Q3" s="843"/>
      <c r="R3" s="843"/>
      <c r="S3" s="843"/>
      <c r="T3" s="843"/>
      <c r="U3" s="843"/>
      <c r="V3" s="843"/>
      <c r="W3" s="843"/>
      <c r="X3" s="843"/>
      <c r="Y3" s="843"/>
      <c r="Z3" s="843"/>
      <c r="AA3" s="843"/>
      <c r="AB3" s="843"/>
      <c r="AC3" s="843"/>
      <c r="AD3" s="843"/>
      <c r="AE3" s="843"/>
      <c r="AF3" s="843"/>
      <c r="AG3" s="843"/>
    </row>
    <row r="4" spans="1:33" ht="10.5" customHeight="1">
      <c r="A4" s="1758"/>
      <c r="B4" s="2182" t="s">
        <v>1269</v>
      </c>
      <c r="C4" s="2230" t="s">
        <v>1270</v>
      </c>
      <c r="D4" s="2230" t="s">
        <v>1271</v>
      </c>
      <c r="E4" s="2230" t="s">
        <v>1166</v>
      </c>
      <c r="F4" s="2230" t="s">
        <v>1272</v>
      </c>
      <c r="G4" s="2230" t="s">
        <v>1273</v>
      </c>
      <c r="H4" s="843"/>
      <c r="I4" s="843"/>
      <c r="J4" s="843"/>
      <c r="K4" s="843"/>
      <c r="L4" s="843"/>
      <c r="M4" s="843"/>
      <c r="N4" s="843"/>
      <c r="O4" s="843"/>
      <c r="P4" s="843"/>
      <c r="Q4" s="843"/>
      <c r="R4" s="843"/>
      <c r="S4" s="843"/>
      <c r="T4" s="843"/>
      <c r="U4" s="843"/>
      <c r="V4" s="843"/>
      <c r="W4" s="843"/>
      <c r="X4" s="843"/>
      <c r="Y4" s="843"/>
      <c r="Z4" s="843"/>
      <c r="AA4" s="843"/>
      <c r="AB4" s="843"/>
      <c r="AC4" s="843"/>
      <c r="AD4" s="843"/>
      <c r="AE4" s="843"/>
      <c r="AF4" s="843"/>
      <c r="AG4" s="843"/>
    </row>
    <row r="5" spans="1:33" ht="10.5" customHeight="1">
      <c r="A5" s="1759" t="s">
        <v>697</v>
      </c>
      <c r="B5" s="2182"/>
      <c r="C5" s="2230"/>
      <c r="D5" s="2230"/>
      <c r="E5" s="2183"/>
      <c r="F5" s="2230"/>
      <c r="G5" s="2230"/>
      <c r="H5" s="843"/>
      <c r="I5" s="843"/>
      <c r="J5" s="843"/>
      <c r="K5" s="843"/>
      <c r="L5" s="843"/>
      <c r="M5" s="843"/>
      <c r="N5" s="843"/>
      <c r="O5" s="843"/>
      <c r="P5" s="843"/>
      <c r="Q5" s="843"/>
      <c r="R5" s="843"/>
      <c r="S5" s="843"/>
      <c r="T5" s="843"/>
      <c r="U5" s="843"/>
      <c r="V5" s="843"/>
      <c r="W5" s="843"/>
      <c r="X5" s="843"/>
      <c r="Y5" s="843"/>
      <c r="Z5" s="843"/>
      <c r="AA5" s="843"/>
      <c r="AB5" s="843"/>
      <c r="AC5" s="843"/>
      <c r="AD5" s="843"/>
      <c r="AE5" s="843"/>
      <c r="AF5" s="843"/>
      <c r="AG5" s="843"/>
    </row>
    <row r="6" spans="1:33" ht="10.5" customHeight="1">
      <c r="A6" s="1759"/>
      <c r="B6" s="2182"/>
      <c r="C6" s="2230"/>
      <c r="D6" s="2230"/>
      <c r="E6" s="2183"/>
      <c r="F6" s="2230"/>
      <c r="G6" s="2230"/>
      <c r="H6" s="843"/>
      <c r="I6" s="843"/>
      <c r="J6" s="843"/>
      <c r="K6" s="843"/>
      <c r="L6" s="843"/>
      <c r="M6" s="843"/>
      <c r="N6" s="843"/>
      <c r="O6" s="843"/>
      <c r="P6" s="843"/>
      <c r="Q6" s="843"/>
      <c r="R6" s="843"/>
      <c r="S6" s="843"/>
      <c r="T6" s="843"/>
      <c r="U6" s="843"/>
      <c r="V6" s="843"/>
      <c r="W6" s="843"/>
      <c r="X6" s="843"/>
      <c r="Y6" s="843"/>
      <c r="Z6" s="843"/>
      <c r="AA6" s="843"/>
      <c r="AB6" s="843"/>
      <c r="AC6" s="843"/>
      <c r="AD6" s="843"/>
      <c r="AE6" s="843"/>
      <c r="AF6" s="843"/>
      <c r="AG6" s="843"/>
    </row>
    <row r="7" spans="1:33" ht="10.5" customHeight="1">
      <c r="A7" s="1759" t="s">
        <v>1274</v>
      </c>
      <c r="B7" s="2182"/>
      <c r="C7" s="2230"/>
      <c r="D7" s="2183"/>
      <c r="E7" s="2246"/>
      <c r="F7" s="2230"/>
      <c r="G7" s="2230"/>
      <c r="H7" s="843"/>
      <c r="I7" s="843"/>
      <c r="J7" s="843"/>
      <c r="K7" s="843"/>
      <c r="L7" s="843"/>
      <c r="M7" s="843"/>
      <c r="N7" s="843"/>
      <c r="O7" s="843"/>
      <c r="P7" s="843"/>
      <c r="Q7" s="843"/>
      <c r="R7" s="843"/>
      <c r="S7" s="843"/>
      <c r="T7" s="843"/>
      <c r="U7" s="843"/>
      <c r="V7" s="843"/>
      <c r="W7" s="843"/>
      <c r="X7" s="843"/>
      <c r="Y7" s="843"/>
      <c r="Z7" s="843"/>
      <c r="AA7" s="843"/>
      <c r="AB7" s="843"/>
      <c r="AC7" s="843"/>
      <c r="AD7" s="843"/>
      <c r="AE7" s="843"/>
      <c r="AF7" s="843"/>
      <c r="AG7" s="843"/>
    </row>
    <row r="8" spans="1:33" ht="10.5" customHeight="1">
      <c r="A8" s="1756"/>
      <c r="B8" s="2182"/>
      <c r="C8" s="2230"/>
      <c r="D8" s="2183"/>
      <c r="E8" s="1808"/>
      <c r="F8" s="2230"/>
      <c r="G8" s="2230"/>
      <c r="H8" s="843"/>
      <c r="I8" s="843"/>
      <c r="J8" s="843"/>
      <c r="K8" s="843"/>
      <c r="L8" s="843"/>
      <c r="M8" s="843"/>
      <c r="N8" s="843"/>
      <c r="O8" s="843"/>
      <c r="P8" s="843"/>
      <c r="Q8" s="843"/>
      <c r="R8" s="843"/>
      <c r="S8" s="843"/>
      <c r="T8" s="843"/>
      <c r="U8" s="843"/>
      <c r="V8" s="843"/>
      <c r="W8" s="843"/>
      <c r="X8" s="843"/>
      <c r="Y8" s="843"/>
      <c r="Z8" s="843"/>
      <c r="AA8" s="843"/>
      <c r="AB8" s="843"/>
      <c r="AC8" s="843"/>
      <c r="AD8" s="843"/>
      <c r="AE8" s="843"/>
      <c r="AF8" s="843"/>
      <c r="AG8" s="843"/>
    </row>
    <row r="9" spans="1:33" ht="10.5" customHeight="1">
      <c r="A9" s="1810"/>
      <c r="B9" s="2181" t="s">
        <v>347</v>
      </c>
      <c r="C9" s="2181"/>
      <c r="D9" s="2181"/>
      <c r="E9" s="2181"/>
      <c r="F9" s="2244" t="s">
        <v>1186</v>
      </c>
      <c r="G9" s="2244"/>
      <c r="H9" s="843"/>
      <c r="I9" s="843"/>
      <c r="J9" s="843"/>
      <c r="K9" s="843"/>
      <c r="L9" s="843"/>
      <c r="M9" s="843"/>
      <c r="N9" s="843"/>
      <c r="O9" s="843"/>
      <c r="P9" s="843"/>
      <c r="Q9" s="843"/>
      <c r="R9" s="843"/>
      <c r="S9" s="843"/>
      <c r="T9" s="843"/>
      <c r="U9" s="843"/>
      <c r="V9" s="843"/>
      <c r="W9" s="843"/>
      <c r="X9" s="843"/>
      <c r="Y9" s="843"/>
      <c r="Z9" s="843"/>
      <c r="AA9" s="843"/>
      <c r="AB9" s="843"/>
      <c r="AC9" s="843"/>
      <c r="AD9" s="843"/>
      <c r="AE9" s="843"/>
      <c r="AF9" s="843"/>
      <c r="AG9" s="843"/>
    </row>
    <row r="10" spans="1:33" ht="7.5" customHeight="1">
      <c r="A10" s="843"/>
      <c r="B10" s="1170"/>
      <c r="C10" s="1004"/>
      <c r="D10" s="1004"/>
      <c r="E10" s="1004"/>
      <c r="F10" s="1004"/>
      <c r="G10" s="1004"/>
    </row>
    <row r="11" spans="1:33" s="1185" customFormat="1" ht="15" customHeight="1">
      <c r="A11" s="841" t="s">
        <v>1301</v>
      </c>
      <c r="B11" s="1027">
        <v>2056.9999999999991</v>
      </c>
      <c r="C11" s="1027">
        <v>144411</v>
      </c>
      <c r="D11" s="1189">
        <v>586516.00000000035</v>
      </c>
      <c r="E11" s="1189">
        <v>730926.99999999965</v>
      </c>
      <c r="F11" s="1189">
        <v>2336883.9999999977</v>
      </c>
      <c r="G11" s="1174">
        <v>16.2</v>
      </c>
      <c r="I11" s="1027"/>
      <c r="J11" s="1027"/>
      <c r="K11" s="1027"/>
      <c r="L11" s="1027"/>
      <c r="M11" s="1027"/>
    </row>
    <row r="12" spans="1:33" ht="7.5" customHeight="1">
      <c r="A12" s="843"/>
      <c r="G12" s="1174"/>
      <c r="I12" s="1027"/>
      <c r="J12" s="1188"/>
      <c r="K12" s="1188"/>
      <c r="L12" s="1188"/>
      <c r="M12" s="1188"/>
    </row>
    <row r="13" spans="1:33" s="1185" customFormat="1" ht="13.5" customHeight="1">
      <c r="A13" s="841" t="s">
        <v>1276</v>
      </c>
      <c r="B13" s="1189">
        <v>396.99999999999989</v>
      </c>
      <c r="C13" s="1189">
        <v>12705.999999999998</v>
      </c>
      <c r="D13" s="1189">
        <v>39178</v>
      </c>
      <c r="E13" s="1189">
        <v>51884</v>
      </c>
      <c r="F13" s="1189">
        <v>91854.999999999985</v>
      </c>
      <c r="G13" s="1174">
        <v>7.2</v>
      </c>
      <c r="H13" s="1027"/>
      <c r="I13" s="1027"/>
    </row>
    <row r="14" spans="1:33" s="1185" customFormat="1" ht="13.5" customHeight="1">
      <c r="A14" s="1019" t="s">
        <v>1277</v>
      </c>
      <c r="B14" s="1027">
        <v>17</v>
      </c>
      <c r="C14" s="1027">
        <v>29.000000000000004</v>
      </c>
      <c r="D14" s="1189">
        <v>1856</v>
      </c>
      <c r="E14" s="1189">
        <v>1885</v>
      </c>
      <c r="F14" s="1189">
        <v>290</v>
      </c>
      <c r="G14" s="1174">
        <v>10</v>
      </c>
      <c r="H14" s="1190"/>
      <c r="I14" s="1027"/>
    </row>
    <row r="15" spans="1:33" s="1185" customFormat="1" ht="13.5" customHeight="1">
      <c r="A15" s="1019" t="s">
        <v>1278</v>
      </c>
      <c r="B15" s="1027">
        <v>964.99999999999989</v>
      </c>
      <c r="C15" s="1027">
        <v>91729.000000000044</v>
      </c>
      <c r="D15" s="1189">
        <v>336455.99999999994</v>
      </c>
      <c r="E15" s="1189">
        <v>428185.00000000006</v>
      </c>
      <c r="F15" s="1189">
        <v>1975461.9999999988</v>
      </c>
      <c r="G15" s="1174">
        <v>21.5</v>
      </c>
      <c r="H15" s="1190"/>
      <c r="I15" s="1027"/>
      <c r="J15" s="1027"/>
      <c r="K15" s="1027"/>
      <c r="L15" s="1027"/>
      <c r="M15" s="1027"/>
    </row>
    <row r="16" spans="1:33" ht="13.5" customHeight="1">
      <c r="A16" s="1800" t="s">
        <v>1279</v>
      </c>
      <c r="B16" s="1022">
        <v>178.99999999999997</v>
      </c>
      <c r="C16" s="1022">
        <v>1282</v>
      </c>
      <c r="D16" s="1191">
        <v>20556.000000000004</v>
      </c>
      <c r="E16" s="1191">
        <v>21838</v>
      </c>
      <c r="F16" s="1191">
        <v>7722.0000000000018</v>
      </c>
      <c r="G16" s="1174">
        <v>6</v>
      </c>
      <c r="H16" s="1022"/>
      <c r="I16" s="1027"/>
      <c r="J16" s="1188"/>
      <c r="K16" s="1188"/>
      <c r="L16" s="1188"/>
      <c r="M16" s="1188"/>
    </row>
    <row r="17" spans="1:14" ht="13.5" customHeight="1">
      <c r="A17" s="1800" t="s">
        <v>1280</v>
      </c>
      <c r="B17" s="1191">
        <v>349</v>
      </c>
      <c r="C17" s="1191">
        <v>9799</v>
      </c>
      <c r="D17" s="1191">
        <v>92340.000000000015</v>
      </c>
      <c r="E17" s="1191">
        <v>102139.00000000001</v>
      </c>
      <c r="F17" s="1191">
        <v>81998</v>
      </c>
      <c r="G17" s="1174">
        <v>8.4</v>
      </c>
      <c r="H17" s="1022"/>
      <c r="I17" s="1027"/>
    </row>
    <row r="18" spans="1:14" ht="13.5" customHeight="1">
      <c r="A18" s="1800" t="s">
        <v>1281</v>
      </c>
      <c r="B18" s="1191">
        <v>92.999999999999986</v>
      </c>
      <c r="C18" s="1191">
        <v>3697.9999999999995</v>
      </c>
      <c r="D18" s="1191">
        <v>36244</v>
      </c>
      <c r="E18" s="1191">
        <v>39941.999999999993</v>
      </c>
      <c r="F18" s="1191">
        <v>43876.999999999993</v>
      </c>
      <c r="G18" s="1174">
        <v>11.9</v>
      </c>
      <c r="H18" s="1022"/>
      <c r="I18" s="1027"/>
    </row>
    <row r="19" spans="1:14" ht="13.5" customHeight="1">
      <c r="A19" s="1800" t="s">
        <v>1282</v>
      </c>
      <c r="B19" s="1022">
        <v>30.999999999999996</v>
      </c>
      <c r="C19" s="1022">
        <v>833.99999999999977</v>
      </c>
      <c r="D19" s="1191">
        <v>7015</v>
      </c>
      <c r="E19" s="1191">
        <v>7849</v>
      </c>
      <c r="F19" s="1191">
        <v>3702.0000000000009</v>
      </c>
      <c r="G19" s="1174">
        <v>4.4000000000000004</v>
      </c>
      <c r="H19" s="1022"/>
      <c r="I19" s="1027"/>
    </row>
    <row r="20" spans="1:14" ht="13.5" customHeight="1">
      <c r="A20" s="1800" t="s">
        <v>1283</v>
      </c>
      <c r="B20" s="1022">
        <v>197.00000000000003</v>
      </c>
      <c r="C20" s="1022">
        <v>60250.000000000022</v>
      </c>
      <c r="D20" s="1191">
        <v>149358</v>
      </c>
      <c r="E20" s="1191">
        <v>209608</v>
      </c>
      <c r="F20" s="1191">
        <v>1594654</v>
      </c>
      <c r="G20" s="1174">
        <v>26.5</v>
      </c>
      <c r="H20" s="1022"/>
      <c r="I20" s="1027"/>
    </row>
    <row r="21" spans="1:14" ht="13.5" customHeight="1">
      <c r="A21" s="1800" t="s">
        <v>1284</v>
      </c>
      <c r="B21" s="1022">
        <v>116</v>
      </c>
      <c r="C21" s="1022">
        <v>15866</v>
      </c>
      <c r="D21" s="1191">
        <v>30942.999999999996</v>
      </c>
      <c r="E21" s="1191">
        <v>46809.000000000007</v>
      </c>
      <c r="F21" s="1191">
        <v>243508.99999999997</v>
      </c>
      <c r="G21" s="1174">
        <v>15.3</v>
      </c>
      <c r="H21" s="1022"/>
      <c r="I21" s="1027"/>
    </row>
    <row r="22" spans="1:14" s="1185" customFormat="1" ht="13.5" customHeight="1">
      <c r="A22" s="1801" t="s">
        <v>1285</v>
      </c>
      <c r="B22" s="1027">
        <v>47.999999999999993</v>
      </c>
      <c r="C22" s="1027">
        <v>799</v>
      </c>
      <c r="D22" s="1189">
        <v>13877</v>
      </c>
      <c r="E22" s="1189">
        <v>14676.000000000002</v>
      </c>
      <c r="F22" s="1189">
        <v>3863.9999999999995</v>
      </c>
      <c r="G22" s="1174">
        <v>4.8</v>
      </c>
      <c r="H22" s="1027"/>
      <c r="I22" s="1027"/>
    </row>
    <row r="23" spans="1:14" s="1185" customFormat="1" ht="13.5" customHeight="1">
      <c r="A23" s="1801" t="s">
        <v>1286</v>
      </c>
      <c r="B23" s="1189">
        <v>113.00000000000001</v>
      </c>
      <c r="C23" s="1189">
        <v>3418.9999999999991</v>
      </c>
      <c r="D23" s="1189">
        <v>16113.000000000002</v>
      </c>
      <c r="E23" s="1189">
        <v>19532</v>
      </c>
      <c r="F23" s="1189">
        <v>36551</v>
      </c>
      <c r="G23" s="1174">
        <v>10.7</v>
      </c>
      <c r="H23" s="1027"/>
      <c r="I23" s="1027"/>
      <c r="J23" s="1027"/>
      <c r="K23" s="1027"/>
      <c r="L23" s="1027"/>
      <c r="M23" s="1027"/>
    </row>
    <row r="24" spans="1:14" ht="13.5" customHeight="1">
      <c r="A24" s="1800" t="s">
        <v>1287</v>
      </c>
      <c r="B24" s="1191">
        <v>18</v>
      </c>
      <c r="C24" s="1191">
        <v>1774</v>
      </c>
      <c r="D24" s="1191">
        <v>3353</v>
      </c>
      <c r="E24" s="1191">
        <v>5127</v>
      </c>
      <c r="F24" s="1191">
        <v>26344</v>
      </c>
      <c r="G24" s="1174">
        <v>14.9</v>
      </c>
      <c r="H24" s="1022"/>
      <c r="I24" s="1027"/>
      <c r="J24" s="1188"/>
      <c r="K24" s="1188"/>
      <c r="L24" s="1188"/>
      <c r="M24" s="1188"/>
    </row>
    <row r="25" spans="1:14" ht="13.5" customHeight="1">
      <c r="A25" s="1800" t="s">
        <v>1288</v>
      </c>
      <c r="B25" s="1111">
        <v>95</v>
      </c>
      <c r="C25" s="1111">
        <v>1645.0000000000002</v>
      </c>
      <c r="D25" s="1111">
        <v>12760</v>
      </c>
      <c r="E25" s="1111">
        <v>14404.999999999996</v>
      </c>
      <c r="F25" s="1111">
        <v>10207</v>
      </c>
      <c r="G25" s="1174">
        <v>6.2</v>
      </c>
      <c r="H25" s="1022"/>
      <c r="I25" s="1027"/>
    </row>
    <row r="26" spans="1:14" s="1192" customFormat="1" ht="13.5" customHeight="1">
      <c r="A26" s="1801" t="s">
        <v>1289</v>
      </c>
      <c r="B26" s="1189">
        <v>129</v>
      </c>
      <c r="C26" s="1189">
        <v>0</v>
      </c>
      <c r="D26" s="1189">
        <v>49542.000000000007</v>
      </c>
      <c r="E26" s="1189">
        <v>49542.000000000007</v>
      </c>
      <c r="F26" s="1189">
        <v>0</v>
      </c>
      <c r="G26" s="1174">
        <v>0</v>
      </c>
      <c r="H26" s="1121"/>
      <c r="I26" s="1027"/>
    </row>
    <row r="27" spans="1:14" s="1192" customFormat="1" ht="13.5" customHeight="1">
      <c r="A27" s="1801" t="s">
        <v>1290</v>
      </c>
      <c r="B27" s="1121">
        <v>4</v>
      </c>
      <c r="C27" s="1121">
        <v>0</v>
      </c>
      <c r="D27" s="1121">
        <v>748</v>
      </c>
      <c r="E27" s="1121">
        <v>748</v>
      </c>
      <c r="F27" s="1121">
        <v>0</v>
      </c>
      <c r="G27" s="1174">
        <v>0</v>
      </c>
      <c r="H27" s="1121"/>
      <c r="I27" s="1027"/>
    </row>
    <row r="28" spans="1:14" s="1192" customFormat="1" ht="13.5" customHeight="1">
      <c r="A28" s="1801" t="s">
        <v>1291</v>
      </c>
      <c r="B28" s="1121">
        <v>137</v>
      </c>
      <c r="C28" s="1121">
        <v>24348.999999999996</v>
      </c>
      <c r="D28" s="1121">
        <v>51468</v>
      </c>
      <c r="E28" s="1121">
        <v>75817</v>
      </c>
      <c r="F28" s="1121">
        <v>132794</v>
      </c>
      <c r="G28" s="1174">
        <v>5.5</v>
      </c>
      <c r="H28" s="1121"/>
      <c r="I28" s="1027"/>
    </row>
    <row r="29" spans="1:14" s="1192" customFormat="1" ht="13.5" customHeight="1">
      <c r="A29" s="1801" t="s">
        <v>1292</v>
      </c>
      <c r="B29" s="1121">
        <v>118</v>
      </c>
      <c r="C29" s="1121">
        <v>8529</v>
      </c>
      <c r="D29" s="1121">
        <v>43903</v>
      </c>
      <c r="E29" s="1121">
        <v>52432</v>
      </c>
      <c r="F29" s="1121">
        <v>66212</v>
      </c>
      <c r="G29" s="1174">
        <v>7.8</v>
      </c>
      <c r="H29" s="1121"/>
      <c r="I29" s="1027"/>
    </row>
    <row r="30" spans="1:14" s="1192" customFormat="1" ht="13.5" customHeight="1">
      <c r="A30" s="1801" t="s">
        <v>1293</v>
      </c>
      <c r="B30" s="1121">
        <v>129</v>
      </c>
      <c r="C30" s="1121">
        <v>2851</v>
      </c>
      <c r="D30" s="1121">
        <v>33375.000000000007</v>
      </c>
      <c r="E30" s="1121">
        <v>36225.999999999993</v>
      </c>
      <c r="F30" s="1121">
        <v>29856.000000000007</v>
      </c>
      <c r="G30" s="1174">
        <v>10.5</v>
      </c>
      <c r="H30" s="1121"/>
      <c r="I30" s="1027"/>
    </row>
    <row r="31" spans="1:14" s="992" customFormat="1" ht="7.5" customHeight="1">
      <c r="A31" s="1800"/>
      <c r="G31" s="1174"/>
      <c r="H31" s="1111"/>
      <c r="I31" s="1027"/>
      <c r="M31" s="1077"/>
    </row>
    <row r="32" spans="1:14" s="1185" customFormat="1" ht="15" customHeight="1">
      <c r="A32" s="1803" t="s">
        <v>1302</v>
      </c>
      <c r="B32" s="1027">
        <v>1358.9999999999998</v>
      </c>
      <c r="C32" s="1027">
        <v>128294.00000000004</v>
      </c>
      <c r="D32" s="1027">
        <v>337613.00000000006</v>
      </c>
      <c r="E32" s="1027">
        <v>465907.00000000006</v>
      </c>
      <c r="F32" s="1027">
        <v>1439806.0000000009</v>
      </c>
      <c r="G32" s="1174">
        <v>11.2</v>
      </c>
      <c r="I32" s="1027"/>
      <c r="J32" s="1027"/>
      <c r="K32" s="1027"/>
      <c r="L32" s="1027"/>
      <c r="M32" s="1027"/>
      <c r="N32" s="1193"/>
    </row>
    <row r="33" spans="1:13" s="1185" customFormat="1" ht="7.5" customHeight="1">
      <c r="A33" s="1803"/>
      <c r="G33" s="1174"/>
      <c r="I33" s="1027"/>
      <c r="J33" s="1027"/>
      <c r="K33" s="1027"/>
      <c r="L33" s="1027"/>
      <c r="M33" s="1188"/>
    </row>
    <row r="34" spans="1:13" s="1185" customFormat="1" ht="13.5" customHeight="1">
      <c r="A34" s="1803" t="s">
        <v>1276</v>
      </c>
      <c r="B34" s="1027">
        <v>297</v>
      </c>
      <c r="C34" s="1027">
        <v>31795.000000000004</v>
      </c>
      <c r="D34" s="1027">
        <v>31814</v>
      </c>
      <c r="E34" s="1027">
        <v>63609</v>
      </c>
      <c r="F34" s="1027">
        <v>368566.99999999988</v>
      </c>
      <c r="G34" s="1174">
        <v>11.6</v>
      </c>
      <c r="I34" s="1027"/>
    </row>
    <row r="35" spans="1:13" s="1185" customFormat="1" ht="13.5" customHeight="1">
      <c r="A35" s="1799" t="s">
        <v>1277</v>
      </c>
      <c r="B35" s="1027">
        <v>7</v>
      </c>
      <c r="C35" s="1027">
        <v>1074</v>
      </c>
      <c r="D35" s="1027">
        <v>2435</v>
      </c>
      <c r="E35" s="1027">
        <v>3509</v>
      </c>
      <c r="F35" s="1027">
        <v>24632.000000000004</v>
      </c>
      <c r="G35" s="1174">
        <v>22.9</v>
      </c>
      <c r="I35" s="1027"/>
    </row>
    <row r="36" spans="1:13" s="1192" customFormat="1" ht="13.5" customHeight="1">
      <c r="A36" s="1799" t="s">
        <v>1278</v>
      </c>
      <c r="B36" s="1189">
        <v>724</v>
      </c>
      <c r="C36" s="1189">
        <v>63652.999999999964</v>
      </c>
      <c r="D36" s="1189">
        <v>166921.99999999997</v>
      </c>
      <c r="E36" s="1189">
        <v>230575.00000000003</v>
      </c>
      <c r="F36" s="1189">
        <v>722125.00000000035</v>
      </c>
      <c r="G36" s="1174">
        <v>11.3</v>
      </c>
      <c r="I36" s="1027"/>
      <c r="J36" s="1027"/>
      <c r="K36" s="1027"/>
      <c r="L36" s="1027"/>
      <c r="M36" s="1027"/>
    </row>
    <row r="37" spans="1:13" ht="13.5" customHeight="1">
      <c r="A37" s="1800" t="s">
        <v>1279</v>
      </c>
      <c r="B37" s="1022">
        <v>400.99999999999994</v>
      </c>
      <c r="C37" s="1022">
        <v>13439</v>
      </c>
      <c r="D37" s="1022">
        <v>35049</v>
      </c>
      <c r="E37" s="1022">
        <v>48488.000000000007</v>
      </c>
      <c r="F37" s="1022">
        <v>84074</v>
      </c>
      <c r="G37" s="1174">
        <v>6.3</v>
      </c>
      <c r="I37" s="1027"/>
      <c r="J37" s="1188"/>
      <c r="K37" s="1188"/>
      <c r="L37" s="1188"/>
      <c r="M37" s="1188"/>
    </row>
    <row r="38" spans="1:13" ht="13.5" customHeight="1">
      <c r="A38" s="1800" t="s">
        <v>1280</v>
      </c>
      <c r="B38" s="1022">
        <v>98</v>
      </c>
      <c r="C38" s="1022">
        <v>12068.000000000002</v>
      </c>
      <c r="D38" s="1191">
        <v>14381</v>
      </c>
      <c r="E38" s="1022">
        <v>26449</v>
      </c>
      <c r="F38" s="1191">
        <v>164678.99999999994</v>
      </c>
      <c r="G38" s="1174">
        <v>13.6</v>
      </c>
      <c r="I38" s="1027"/>
    </row>
    <row r="39" spans="1:13" ht="13.5" customHeight="1">
      <c r="A39" s="1800" t="s">
        <v>1281</v>
      </c>
      <c r="B39" s="1022">
        <v>66</v>
      </c>
      <c r="C39" s="1022">
        <v>4679.0000000000009</v>
      </c>
      <c r="D39" s="1191">
        <v>26853.999999999996</v>
      </c>
      <c r="E39" s="1191">
        <v>31533</v>
      </c>
      <c r="F39" s="1191">
        <v>49996.000000000007</v>
      </c>
      <c r="G39" s="1174">
        <v>10.7</v>
      </c>
      <c r="I39" s="1027"/>
    </row>
    <row r="40" spans="1:13" ht="13.5" customHeight="1">
      <c r="A40" s="1800" t="s">
        <v>1282</v>
      </c>
      <c r="B40" s="1191">
        <v>37</v>
      </c>
      <c r="C40" s="1191">
        <v>5574</v>
      </c>
      <c r="D40" s="1191">
        <v>4479</v>
      </c>
      <c r="E40" s="1191">
        <v>10052.999999999998</v>
      </c>
      <c r="F40" s="1191">
        <v>49424</v>
      </c>
      <c r="G40" s="1174">
        <v>8.9</v>
      </c>
      <c r="I40" s="1027"/>
    </row>
    <row r="41" spans="1:13" ht="13.5" customHeight="1">
      <c r="A41" s="1800" t="s">
        <v>1283</v>
      </c>
      <c r="B41" s="1022">
        <v>61.000000000000007</v>
      </c>
      <c r="C41" s="1022">
        <v>12531</v>
      </c>
      <c r="D41" s="1191">
        <v>14991</v>
      </c>
      <c r="E41" s="1191">
        <v>27522</v>
      </c>
      <c r="F41" s="1191">
        <v>194052</v>
      </c>
      <c r="G41" s="1174">
        <v>15.5</v>
      </c>
      <c r="I41" s="1027"/>
    </row>
    <row r="42" spans="1:13" ht="13.5" customHeight="1">
      <c r="A42" s="1800" t="s">
        <v>1284</v>
      </c>
      <c r="B42" s="1022">
        <v>60.999999999999986</v>
      </c>
      <c r="C42" s="1022">
        <v>15361.999999999998</v>
      </c>
      <c r="D42" s="1191">
        <v>71168</v>
      </c>
      <c r="E42" s="1191">
        <v>86530</v>
      </c>
      <c r="F42" s="1191">
        <v>179900</v>
      </c>
      <c r="G42" s="1174">
        <v>11.7</v>
      </c>
      <c r="I42" s="1027"/>
    </row>
    <row r="43" spans="1:13" s="1185" customFormat="1" ht="13.5" customHeight="1">
      <c r="A43" s="1801" t="s">
        <v>1285</v>
      </c>
      <c r="B43" s="1027">
        <v>18</v>
      </c>
      <c r="C43" s="1027">
        <v>549</v>
      </c>
      <c r="D43" s="1027">
        <v>1960</v>
      </c>
      <c r="E43" s="1027">
        <v>2509</v>
      </c>
      <c r="F43" s="1027">
        <v>5187.0000000000009</v>
      </c>
      <c r="G43" s="1174">
        <v>9.4</v>
      </c>
      <c r="I43" s="1027"/>
    </row>
    <row r="44" spans="1:13" s="1185" customFormat="1" ht="13.5" customHeight="1">
      <c r="A44" s="1801" t="s">
        <v>1286</v>
      </c>
      <c r="B44" s="1189">
        <v>77</v>
      </c>
      <c r="C44" s="1189">
        <v>15338</v>
      </c>
      <c r="D44" s="1189">
        <v>5788</v>
      </c>
      <c r="E44" s="1189">
        <v>21126.000000000004</v>
      </c>
      <c r="F44" s="1189">
        <v>158058.99999999997</v>
      </c>
      <c r="G44" s="1174">
        <v>10.3</v>
      </c>
      <c r="I44" s="1027"/>
      <c r="J44" s="1027"/>
      <c r="K44" s="1027"/>
      <c r="L44" s="1027"/>
      <c r="M44" s="1027"/>
    </row>
    <row r="45" spans="1:13" ht="13.5" customHeight="1">
      <c r="A45" s="1800" t="s">
        <v>1287</v>
      </c>
      <c r="B45" s="1022">
        <v>41</v>
      </c>
      <c r="C45" s="1022">
        <v>8900</v>
      </c>
      <c r="D45" s="1191">
        <v>2905</v>
      </c>
      <c r="E45" s="1191">
        <v>11805</v>
      </c>
      <c r="F45" s="1191">
        <v>102450.99999999999</v>
      </c>
      <c r="G45" s="1174">
        <v>11.5</v>
      </c>
      <c r="I45" s="1027"/>
      <c r="J45" s="1188"/>
      <c r="K45" s="1188"/>
      <c r="L45" s="1188"/>
      <c r="M45" s="1188"/>
    </row>
    <row r="46" spans="1:13" ht="13.5" customHeight="1">
      <c r="A46" s="1800" t="s">
        <v>1288</v>
      </c>
      <c r="B46" s="1191">
        <v>36</v>
      </c>
      <c r="C46" s="1191">
        <v>6438</v>
      </c>
      <c r="D46" s="1191">
        <v>2882.9999999999995</v>
      </c>
      <c r="E46" s="1191">
        <v>9321</v>
      </c>
      <c r="F46" s="1191">
        <v>55608</v>
      </c>
      <c r="G46" s="1174">
        <v>8.6</v>
      </c>
      <c r="I46" s="1027"/>
    </row>
    <row r="47" spans="1:13" s="1185" customFormat="1" ht="13.5" customHeight="1">
      <c r="A47" s="1801" t="s">
        <v>1289</v>
      </c>
      <c r="B47" s="1191">
        <v>46</v>
      </c>
      <c r="C47" s="1191">
        <v>622</v>
      </c>
      <c r="D47" s="1191">
        <v>18155</v>
      </c>
      <c r="E47" s="1191">
        <v>18777</v>
      </c>
      <c r="F47" s="1191">
        <v>5582</v>
      </c>
      <c r="G47" s="1174">
        <v>9</v>
      </c>
      <c r="I47" s="1027"/>
      <c r="J47" s="1192"/>
      <c r="K47" s="1192"/>
      <c r="L47" s="1192"/>
      <c r="M47" s="1192"/>
    </row>
    <row r="48" spans="1:13" s="1185" customFormat="1" ht="13.5" customHeight="1">
      <c r="A48" s="1801" t="s">
        <v>1290</v>
      </c>
      <c r="B48" s="1027" t="s">
        <v>371</v>
      </c>
      <c r="C48" s="1027" t="s">
        <v>371</v>
      </c>
      <c r="D48" s="1189" t="s">
        <v>371</v>
      </c>
      <c r="E48" s="1189" t="s">
        <v>371</v>
      </c>
      <c r="F48" s="1189" t="s">
        <v>371</v>
      </c>
      <c r="G48" s="1189" t="s">
        <v>371</v>
      </c>
      <c r="I48" s="1121"/>
      <c r="J48" s="1192"/>
      <c r="K48" s="1192"/>
      <c r="L48" s="1192"/>
      <c r="M48" s="1192"/>
    </row>
    <row r="49" spans="1:12" s="1185" customFormat="1" ht="13.5" customHeight="1">
      <c r="A49" s="1801" t="s">
        <v>1291</v>
      </c>
      <c r="B49" s="1189" t="s">
        <v>371</v>
      </c>
      <c r="C49" s="1189" t="s">
        <v>371</v>
      </c>
      <c r="D49" s="1189" t="s">
        <v>371</v>
      </c>
      <c r="E49" s="1189" t="s">
        <v>371</v>
      </c>
      <c r="F49" s="1189" t="s">
        <v>371</v>
      </c>
      <c r="G49" s="1189" t="s">
        <v>371</v>
      </c>
    </row>
    <row r="50" spans="1:12" s="1185" customFormat="1" ht="13.5" customHeight="1">
      <c r="A50" s="1801" t="s">
        <v>1292</v>
      </c>
      <c r="B50" s="1189">
        <v>95</v>
      </c>
      <c r="C50" s="1189">
        <v>11427</v>
      </c>
      <c r="D50" s="1189">
        <v>84482</v>
      </c>
      <c r="E50" s="1189">
        <v>95909</v>
      </c>
      <c r="F50" s="1189">
        <v>116834.00000000001</v>
      </c>
      <c r="G50" s="1174">
        <v>10.199999999999999</v>
      </c>
      <c r="H50" s="1198"/>
      <c r="I50" s="1198"/>
      <c r="J50" s="1198"/>
      <c r="K50" s="1198"/>
      <c r="L50" s="1198"/>
    </row>
    <row r="51" spans="1:12" s="1185" customFormat="1" ht="15" customHeight="1">
      <c r="A51" s="1801" t="s">
        <v>1293</v>
      </c>
      <c r="B51" s="1189">
        <v>69</v>
      </c>
      <c r="C51" s="1189">
        <v>3492.9999999999982</v>
      </c>
      <c r="D51" s="1189">
        <v>21639</v>
      </c>
      <c r="E51" s="1189">
        <v>25131.999999999996</v>
      </c>
      <c r="F51" s="1189">
        <v>36208</v>
      </c>
      <c r="G51" s="1174">
        <v>10.4</v>
      </c>
      <c r="H51" s="1198"/>
      <c r="I51" s="1198"/>
      <c r="J51" s="1198"/>
      <c r="K51" s="1198"/>
      <c r="L51" s="1198"/>
    </row>
    <row r="52" spans="1:12" ht="10.5" customHeight="1" thickBot="1">
      <c r="A52" s="1792"/>
      <c r="B52" s="1809"/>
      <c r="C52" s="1809"/>
      <c r="D52" s="1809"/>
      <c r="E52" s="1809"/>
      <c r="F52" s="1809"/>
      <c r="G52" s="1809"/>
      <c r="H52" s="1194"/>
      <c r="I52" s="1194"/>
      <c r="J52" s="1194"/>
      <c r="K52" s="1194"/>
    </row>
    <row r="53" spans="1:12" ht="3.75" customHeight="1" thickTop="1">
      <c r="A53" s="843"/>
      <c r="B53" s="850"/>
      <c r="C53" s="850"/>
      <c r="D53" s="850"/>
      <c r="E53" s="850"/>
      <c r="F53" s="850"/>
      <c r="G53" s="850"/>
      <c r="H53" s="1194"/>
      <c r="I53" s="1194"/>
      <c r="J53" s="1194"/>
      <c r="K53" s="1194"/>
    </row>
    <row r="54" spans="1:12" ht="9.9499999999999993" customHeight="1">
      <c r="A54" s="1195"/>
      <c r="B54" s="1022"/>
      <c r="C54" s="1022"/>
      <c r="D54" s="1022"/>
      <c r="E54" s="1022"/>
      <c r="F54" s="1022"/>
      <c r="G54" s="1022"/>
      <c r="H54" s="1194"/>
      <c r="I54" s="1194"/>
      <c r="J54" s="1194"/>
      <c r="K54" s="1194"/>
    </row>
    <row r="55" spans="1:12">
      <c r="B55" s="1188"/>
      <c r="C55" s="1188"/>
      <c r="D55" s="1188"/>
      <c r="E55" s="1188"/>
      <c r="F55" s="1188"/>
      <c r="G55" s="1188"/>
      <c r="H55" s="1194"/>
      <c r="I55" s="1194"/>
      <c r="J55" s="1194"/>
      <c r="K55" s="1194"/>
    </row>
    <row r="56" spans="1:12">
      <c r="A56" s="843"/>
      <c r="B56" s="850"/>
      <c r="C56" s="850"/>
      <c r="D56" s="850"/>
      <c r="E56" s="850"/>
      <c r="F56" s="850"/>
      <c r="G56" s="850"/>
      <c r="H56" s="1194"/>
      <c r="I56" s="1194"/>
      <c r="J56" s="1194"/>
      <c r="K56" s="1194"/>
    </row>
    <row r="57" spans="1:12">
      <c r="A57" s="843"/>
      <c r="B57" s="850"/>
      <c r="C57" s="850"/>
      <c r="D57" s="850"/>
      <c r="E57" s="850"/>
      <c r="F57" s="850"/>
      <c r="G57" s="850"/>
      <c r="H57" s="1196"/>
      <c r="I57" s="1196"/>
      <c r="J57" s="1196"/>
      <c r="K57" s="1196"/>
      <c r="L57" s="1196"/>
    </row>
    <row r="58" spans="1:12">
      <c r="A58" s="843"/>
      <c r="B58" s="850"/>
      <c r="C58" s="850"/>
      <c r="D58" s="850"/>
      <c r="E58" s="850"/>
      <c r="F58" s="850"/>
      <c r="G58" s="850"/>
    </row>
    <row r="59" spans="1:12">
      <c r="A59" s="843"/>
      <c r="B59" s="850"/>
      <c r="C59" s="850"/>
      <c r="D59" s="850"/>
      <c r="E59" s="850"/>
      <c r="F59" s="850"/>
      <c r="G59" s="850"/>
    </row>
    <row r="60" spans="1:12">
      <c r="A60" s="843"/>
      <c r="B60" s="850"/>
      <c r="C60" s="850"/>
      <c r="D60" s="850"/>
      <c r="E60" s="850"/>
      <c r="F60" s="850"/>
      <c r="G60" s="850"/>
    </row>
    <row r="61" spans="1:12">
      <c r="A61" s="843"/>
      <c r="B61" s="850"/>
      <c r="C61" s="850"/>
      <c r="D61" s="850"/>
      <c r="E61" s="850"/>
      <c r="F61" s="850"/>
      <c r="G61" s="850"/>
    </row>
    <row r="62" spans="1:12">
      <c r="A62" s="843"/>
      <c r="B62" s="850"/>
      <c r="C62" s="850"/>
      <c r="D62" s="850"/>
      <c r="E62" s="850"/>
      <c r="F62" s="850"/>
      <c r="G62" s="850"/>
    </row>
    <row r="63" spans="1:12">
      <c r="A63" s="843"/>
      <c r="B63" s="850"/>
      <c r="C63" s="850"/>
      <c r="D63" s="850"/>
      <c r="E63" s="850"/>
      <c r="F63" s="850"/>
      <c r="G63" s="850"/>
    </row>
    <row r="64" spans="1:12">
      <c r="A64" s="843"/>
      <c r="B64" s="850"/>
      <c r="C64" s="850"/>
      <c r="D64" s="850"/>
      <c r="E64" s="850"/>
      <c r="F64" s="850"/>
      <c r="G64" s="850"/>
    </row>
    <row r="65" spans="1:7">
      <c r="A65" s="843"/>
      <c r="B65" s="850"/>
      <c r="C65" s="850"/>
      <c r="D65" s="850"/>
      <c r="E65" s="850"/>
      <c r="F65" s="850"/>
      <c r="G65" s="850"/>
    </row>
    <row r="66" spans="1:7">
      <c r="A66" s="843"/>
      <c r="B66" s="850"/>
      <c r="C66" s="850"/>
      <c r="D66" s="850"/>
      <c r="E66" s="850"/>
      <c r="F66" s="850"/>
      <c r="G66" s="850"/>
    </row>
    <row r="67" spans="1:7">
      <c r="B67" s="1196"/>
      <c r="C67" s="1196"/>
      <c r="D67" s="1196"/>
      <c r="E67" s="1196"/>
      <c r="F67" s="1196"/>
      <c r="G67" s="1196"/>
    </row>
    <row r="68" spans="1:7">
      <c r="B68" s="1196"/>
      <c r="C68" s="1196"/>
      <c r="D68" s="1196"/>
      <c r="E68" s="1196"/>
      <c r="F68" s="1196"/>
      <c r="G68" s="1196"/>
    </row>
    <row r="69" spans="1:7">
      <c r="B69" s="1196"/>
      <c r="C69" s="1196"/>
      <c r="D69" s="1196"/>
      <c r="E69" s="1196"/>
      <c r="F69" s="1196"/>
      <c r="G69" s="1196"/>
    </row>
    <row r="70" spans="1:7">
      <c r="B70" s="1196"/>
      <c r="C70" s="1196"/>
      <c r="D70" s="1196"/>
      <c r="E70" s="1196"/>
      <c r="F70" s="1196"/>
      <c r="G70" s="1196"/>
    </row>
    <row r="71" spans="1:7">
      <c r="B71" s="1196"/>
      <c r="C71" s="1196"/>
      <c r="D71" s="1196"/>
      <c r="E71" s="1196"/>
      <c r="F71" s="1196"/>
      <c r="G71" s="1196"/>
    </row>
    <row r="72" spans="1:7">
      <c r="B72" s="1196"/>
      <c r="C72" s="1196"/>
      <c r="D72" s="1196"/>
      <c r="E72" s="1196"/>
      <c r="F72" s="1196"/>
      <c r="G72" s="1196"/>
    </row>
    <row r="73" spans="1:7">
      <c r="B73" s="1196"/>
      <c r="C73" s="1196"/>
      <c r="D73" s="1196"/>
      <c r="E73" s="1196"/>
      <c r="F73" s="1196"/>
      <c r="G73" s="1196"/>
    </row>
    <row r="74" spans="1:7">
      <c r="B74" s="1196"/>
      <c r="C74" s="1196"/>
      <c r="D74" s="1196"/>
      <c r="E74" s="1196"/>
      <c r="F74" s="1196"/>
      <c r="G74" s="1196"/>
    </row>
    <row r="75" spans="1:7">
      <c r="B75" s="1196"/>
      <c r="C75" s="1196"/>
      <c r="D75" s="1196"/>
      <c r="E75" s="1196"/>
      <c r="F75" s="1196"/>
      <c r="G75" s="1196"/>
    </row>
    <row r="76" spans="1:7">
      <c r="B76" s="1196"/>
      <c r="C76" s="1196"/>
      <c r="D76" s="1196"/>
      <c r="E76" s="1196"/>
      <c r="F76" s="1196"/>
      <c r="G76" s="1196"/>
    </row>
    <row r="77" spans="1:7">
      <c r="B77" s="1196"/>
      <c r="C77" s="1196"/>
      <c r="D77" s="1196"/>
      <c r="E77" s="1196"/>
      <c r="F77" s="1196"/>
      <c r="G77" s="1196"/>
    </row>
    <row r="78" spans="1:7">
      <c r="B78" s="1196"/>
      <c r="C78" s="1196"/>
      <c r="D78" s="1196"/>
      <c r="E78" s="1196"/>
      <c r="F78" s="1196"/>
      <c r="G78" s="1196"/>
    </row>
    <row r="79" spans="1:7">
      <c r="B79" s="1196"/>
      <c r="C79" s="1196"/>
      <c r="D79" s="1196"/>
      <c r="E79" s="1196"/>
      <c r="F79" s="1196"/>
      <c r="G79" s="1196"/>
    </row>
    <row r="80" spans="1:7">
      <c r="B80" s="1196"/>
      <c r="C80" s="1196"/>
      <c r="D80" s="1196"/>
      <c r="E80" s="1196"/>
      <c r="F80" s="1196"/>
      <c r="G80" s="1196"/>
    </row>
    <row r="81" spans="2:7">
      <c r="B81" s="1196"/>
      <c r="C81" s="1196"/>
      <c r="D81" s="1196"/>
      <c r="E81" s="1196"/>
      <c r="F81" s="1196"/>
      <c r="G81" s="1196"/>
    </row>
    <row r="82" spans="2:7">
      <c r="B82" s="1196"/>
      <c r="C82" s="1196"/>
      <c r="D82" s="1196"/>
      <c r="E82" s="1196"/>
      <c r="F82" s="1196"/>
      <c r="G82" s="1196"/>
    </row>
    <row r="83" spans="2:7">
      <c r="B83" s="1196"/>
      <c r="C83" s="1196"/>
      <c r="D83" s="1196"/>
      <c r="E83" s="1196"/>
      <c r="F83" s="1196"/>
      <c r="G83" s="1196"/>
    </row>
    <row r="84" spans="2:7">
      <c r="B84" s="1196"/>
      <c r="C84" s="1196"/>
      <c r="D84" s="1196"/>
      <c r="E84" s="1196"/>
      <c r="F84" s="1196"/>
      <c r="G84" s="1196"/>
    </row>
    <row r="85" spans="2:7">
      <c r="B85" s="1196"/>
      <c r="C85" s="1196"/>
      <c r="D85" s="1196"/>
      <c r="E85" s="1196"/>
      <c r="F85" s="1196"/>
      <c r="G85" s="1196"/>
    </row>
    <row r="86" spans="2:7">
      <c r="B86" s="1196"/>
      <c r="C86" s="1196"/>
      <c r="D86" s="1196"/>
      <c r="E86" s="1196"/>
      <c r="F86" s="1196"/>
      <c r="G86" s="1196"/>
    </row>
    <row r="87" spans="2:7">
      <c r="B87" s="1196"/>
      <c r="C87" s="1196"/>
      <c r="D87" s="1196"/>
      <c r="E87" s="1196"/>
      <c r="F87" s="1196"/>
      <c r="G87" s="1196"/>
    </row>
    <row r="88" spans="2:7">
      <c r="B88" s="1196"/>
      <c r="C88" s="1196"/>
      <c r="D88" s="1196"/>
      <c r="E88" s="1196"/>
      <c r="F88" s="1196"/>
      <c r="G88" s="1196"/>
    </row>
    <row r="89" spans="2:7">
      <c r="B89" s="1196"/>
      <c r="C89" s="1196"/>
      <c r="D89" s="1196"/>
      <c r="E89" s="1196"/>
      <c r="F89" s="1196"/>
      <c r="G89" s="1196"/>
    </row>
    <row r="90" spans="2:7">
      <c r="B90" s="1196"/>
      <c r="C90" s="1196"/>
      <c r="D90" s="1196"/>
      <c r="E90" s="1196"/>
      <c r="F90" s="1196"/>
      <c r="G90" s="1196"/>
    </row>
    <row r="91" spans="2:7">
      <c r="B91" s="1196"/>
      <c r="C91" s="1196"/>
      <c r="D91" s="1196"/>
      <c r="E91" s="1196"/>
      <c r="F91" s="1196"/>
      <c r="G91" s="1196"/>
    </row>
    <row r="92" spans="2:7">
      <c r="B92" s="1196"/>
      <c r="C92" s="1196"/>
      <c r="D92" s="1196"/>
      <c r="E92" s="1196"/>
      <c r="F92" s="1196"/>
      <c r="G92" s="1196"/>
    </row>
    <row r="93" spans="2:7">
      <c r="B93" s="1196"/>
      <c r="C93" s="1196"/>
      <c r="D93" s="1196"/>
      <c r="E93" s="1196"/>
      <c r="F93" s="1196"/>
      <c r="G93" s="1196"/>
    </row>
    <row r="94" spans="2:7">
      <c r="B94" s="1196"/>
      <c r="C94" s="1196"/>
      <c r="D94" s="1196"/>
      <c r="E94" s="1196"/>
      <c r="F94" s="1196"/>
      <c r="G94" s="1196"/>
    </row>
    <row r="95" spans="2:7">
      <c r="B95" s="1196"/>
      <c r="C95" s="1196"/>
      <c r="D95" s="1196"/>
      <c r="E95" s="1196"/>
      <c r="F95" s="1196"/>
      <c r="G95" s="1196"/>
    </row>
    <row r="96" spans="2:7">
      <c r="B96" s="1196"/>
      <c r="C96" s="1196"/>
      <c r="D96" s="1196"/>
      <c r="E96" s="1196"/>
      <c r="F96" s="1196"/>
      <c r="G96" s="1196"/>
    </row>
    <row r="97" spans="2:7">
      <c r="B97" s="1196"/>
      <c r="C97" s="1196"/>
      <c r="D97" s="1196"/>
      <c r="E97" s="1196"/>
      <c r="F97" s="1196"/>
      <c r="G97" s="1196"/>
    </row>
    <row r="98" spans="2:7">
      <c r="B98" s="1196"/>
      <c r="C98" s="1196"/>
      <c r="D98" s="1196"/>
      <c r="E98" s="1196"/>
      <c r="F98" s="1196"/>
      <c r="G98" s="1196"/>
    </row>
    <row r="99" spans="2:7">
      <c r="B99" s="1196"/>
      <c r="C99" s="1196"/>
      <c r="D99" s="1196"/>
      <c r="E99" s="1196"/>
      <c r="F99" s="1196"/>
      <c r="G99" s="1196"/>
    </row>
    <row r="100" spans="2:7">
      <c r="B100" s="1196"/>
      <c r="C100" s="1196"/>
      <c r="D100" s="1196"/>
      <c r="E100" s="1196"/>
      <c r="F100" s="1196"/>
      <c r="G100" s="1196"/>
    </row>
    <row r="101" spans="2:7">
      <c r="B101" s="1196"/>
      <c r="C101" s="1196"/>
      <c r="D101" s="1196"/>
      <c r="E101" s="1196"/>
      <c r="F101" s="1196"/>
      <c r="G101" s="1196"/>
    </row>
    <row r="102" spans="2:7">
      <c r="B102" s="1196"/>
      <c r="C102" s="1196"/>
      <c r="D102" s="1196"/>
      <c r="E102" s="1196"/>
      <c r="F102" s="1196"/>
      <c r="G102" s="1196"/>
    </row>
    <row r="103" spans="2:7">
      <c r="B103" s="1196"/>
      <c r="C103" s="1196"/>
      <c r="D103" s="1196"/>
      <c r="E103" s="1196"/>
      <c r="F103" s="1196"/>
      <c r="G103" s="1196"/>
    </row>
    <row r="104" spans="2:7">
      <c r="B104" s="1196"/>
      <c r="C104" s="1196"/>
      <c r="D104" s="1196"/>
      <c r="E104" s="1196"/>
      <c r="F104" s="1196"/>
      <c r="G104" s="1196"/>
    </row>
    <row r="105" spans="2:7">
      <c r="B105" s="1196"/>
      <c r="C105" s="1196"/>
      <c r="D105" s="1196"/>
      <c r="E105" s="1196"/>
      <c r="F105" s="1196"/>
      <c r="G105" s="1196"/>
    </row>
    <row r="106" spans="2:7">
      <c r="B106" s="1196"/>
      <c r="C106" s="1196"/>
      <c r="D106" s="1196"/>
      <c r="E106" s="1196"/>
      <c r="F106" s="1196"/>
      <c r="G106" s="1196"/>
    </row>
    <row r="107" spans="2:7">
      <c r="B107" s="1196"/>
      <c r="C107" s="1196"/>
      <c r="D107" s="1196"/>
      <c r="E107" s="1196"/>
      <c r="F107" s="1196"/>
      <c r="G107" s="1196"/>
    </row>
    <row r="108" spans="2:7">
      <c r="B108" s="1196"/>
      <c r="C108" s="1196"/>
      <c r="D108" s="1196"/>
      <c r="E108" s="1196"/>
      <c r="F108" s="1196"/>
      <c r="G108" s="1196"/>
    </row>
    <row r="109" spans="2:7">
      <c r="B109" s="1196"/>
      <c r="C109" s="1196"/>
      <c r="D109" s="1196"/>
      <c r="E109" s="1196"/>
      <c r="F109" s="1196"/>
      <c r="G109" s="1196"/>
    </row>
    <row r="110" spans="2:7">
      <c r="B110" s="1196"/>
      <c r="C110" s="1196"/>
      <c r="D110" s="1196"/>
      <c r="E110" s="1196"/>
      <c r="F110" s="1196"/>
      <c r="G110" s="1196"/>
    </row>
    <row r="111" spans="2:7">
      <c r="B111" s="1196"/>
      <c r="C111" s="1196"/>
      <c r="D111" s="1196"/>
      <c r="E111" s="1196"/>
      <c r="F111" s="1196"/>
      <c r="G111" s="1196"/>
    </row>
    <row r="112" spans="2:7">
      <c r="B112" s="1196"/>
      <c r="C112" s="1196"/>
      <c r="D112" s="1196"/>
      <c r="E112" s="1196"/>
      <c r="F112" s="1196"/>
      <c r="G112" s="1196"/>
    </row>
    <row r="113" spans="2:7">
      <c r="B113" s="1196"/>
      <c r="C113" s="1196"/>
      <c r="D113" s="1196"/>
      <c r="E113" s="1196"/>
      <c r="F113" s="1196"/>
      <c r="G113" s="1196"/>
    </row>
    <row r="114" spans="2:7">
      <c r="B114" s="1196"/>
      <c r="C114" s="1196"/>
      <c r="D114" s="1196"/>
      <c r="E114" s="1196"/>
      <c r="F114" s="1196"/>
      <c r="G114" s="1196"/>
    </row>
    <row r="115" spans="2:7">
      <c r="B115" s="1196"/>
      <c r="C115" s="1196"/>
      <c r="D115" s="1196"/>
      <c r="E115" s="1196"/>
      <c r="F115" s="1196"/>
      <c r="G115" s="1196"/>
    </row>
    <row r="116" spans="2:7">
      <c r="B116" s="1196"/>
      <c r="C116" s="1196"/>
      <c r="D116" s="1196"/>
      <c r="E116" s="1196"/>
      <c r="F116" s="1196"/>
      <c r="G116" s="1196"/>
    </row>
    <row r="117" spans="2:7">
      <c r="B117" s="1196"/>
      <c r="C117" s="1196"/>
      <c r="D117" s="1196"/>
      <c r="E117" s="1196"/>
      <c r="F117" s="1196"/>
      <c r="G117" s="1196"/>
    </row>
    <row r="118" spans="2:7">
      <c r="B118" s="1196"/>
      <c r="C118" s="1196"/>
      <c r="D118" s="1196"/>
      <c r="E118" s="1196"/>
      <c r="F118" s="1196"/>
      <c r="G118" s="1196"/>
    </row>
    <row r="119" spans="2:7">
      <c r="B119" s="1196"/>
      <c r="C119" s="1196"/>
      <c r="D119" s="1196"/>
      <c r="E119" s="1196"/>
      <c r="F119" s="1196"/>
      <c r="G119" s="1196"/>
    </row>
    <row r="120" spans="2:7">
      <c r="B120" s="1196"/>
      <c r="C120" s="1196"/>
      <c r="D120" s="1196"/>
      <c r="E120" s="1196"/>
      <c r="F120" s="1196"/>
      <c r="G120" s="1196"/>
    </row>
    <row r="121" spans="2:7">
      <c r="B121" s="1196"/>
      <c r="C121" s="1196"/>
      <c r="D121" s="1196"/>
      <c r="E121" s="1196"/>
      <c r="F121" s="1196"/>
      <c r="G121" s="1196"/>
    </row>
    <row r="122" spans="2:7">
      <c r="B122" s="1196"/>
      <c r="C122" s="1196"/>
      <c r="D122" s="1196"/>
      <c r="E122" s="1196"/>
      <c r="F122" s="1196"/>
      <c r="G122" s="1196"/>
    </row>
    <row r="123" spans="2:7">
      <c r="B123" s="1196"/>
      <c r="C123" s="1196"/>
      <c r="D123" s="1196"/>
      <c r="E123" s="1196"/>
      <c r="F123" s="1196"/>
      <c r="G123" s="1196"/>
    </row>
    <row r="124" spans="2:7">
      <c r="B124" s="1196"/>
      <c r="C124" s="1196"/>
      <c r="D124" s="1196"/>
      <c r="E124" s="1196"/>
      <c r="F124" s="1196"/>
      <c r="G124" s="1196"/>
    </row>
    <row r="125" spans="2:7">
      <c r="B125" s="1196"/>
      <c r="C125" s="1196"/>
      <c r="D125" s="1196"/>
      <c r="E125" s="1196"/>
      <c r="F125" s="1196"/>
      <c r="G125" s="1196"/>
    </row>
  </sheetData>
  <mergeCells count="10">
    <mergeCell ref="B9:E9"/>
    <mergeCell ref="F9:G9"/>
    <mergeCell ref="A1:G1"/>
    <mergeCell ref="A2:G2"/>
    <mergeCell ref="B4:B8"/>
    <mergeCell ref="C4:C8"/>
    <mergeCell ref="D4:D8"/>
    <mergeCell ref="E4:E7"/>
    <mergeCell ref="F4:F8"/>
    <mergeCell ref="G4:G8"/>
  </mergeCells>
  <printOptions gridLinesSet="0"/>
  <pageMargins left="0.78740157480314965" right="0.78740157480314965" top="1.1811023622047243" bottom="0.78740157480314965" header="0" footer="0"/>
  <pageSetup paperSize="9" scale="96" orientation="portrait" horizontalDpi="300" verticalDpi="300" r:id="rId1"/>
  <headerFooter alignWithMargins="0"/>
  <drawing r:id="rId2"/>
</worksheet>
</file>

<file path=xl/worksheets/sheet104.xml><?xml version="1.0" encoding="utf-8"?>
<worksheet xmlns="http://schemas.openxmlformats.org/spreadsheetml/2006/main" xmlns:r="http://schemas.openxmlformats.org/officeDocument/2006/relationships">
  <sheetPr codeName="Sheet104"/>
  <dimension ref="A1:S124"/>
  <sheetViews>
    <sheetView showGridLines="0" zoomScaleNormal="100" zoomScaleSheetLayoutView="100" workbookViewId="0">
      <selection sqref="A1:G1"/>
    </sheetView>
  </sheetViews>
  <sheetFormatPr defaultColWidth="7.85546875" defaultRowHeight="12.75"/>
  <cols>
    <col min="1" max="1" width="44.140625" style="1077" customWidth="1"/>
    <col min="2" max="2" width="13" style="1077" customWidth="1"/>
    <col min="3" max="3" width="13.85546875" style="1077" customWidth="1"/>
    <col min="4" max="4" width="13.5703125" style="1077" customWidth="1"/>
    <col min="5" max="5" width="12.42578125" style="1077" customWidth="1"/>
    <col min="6" max="6" width="13.85546875" style="1077" customWidth="1"/>
    <col min="7" max="7" width="13" style="1077" customWidth="1"/>
    <col min="8" max="16384" width="7.85546875" style="1077"/>
  </cols>
  <sheetData>
    <row r="1" spans="1:19" s="1183" customFormat="1" ht="15" customHeight="1">
      <c r="A1" s="2178" t="s">
        <v>1267</v>
      </c>
      <c r="B1" s="2178"/>
      <c r="C1" s="2178"/>
      <c r="D1" s="2178"/>
      <c r="E1" s="2178"/>
      <c r="F1" s="2178"/>
      <c r="G1" s="2178"/>
    </row>
    <row r="2" spans="1:19" s="1184" customFormat="1" ht="33" customHeight="1">
      <c r="A2" s="2250" t="s">
        <v>1300</v>
      </c>
      <c r="B2" s="2250"/>
      <c r="C2" s="2250"/>
      <c r="D2" s="2250"/>
      <c r="E2" s="2250"/>
      <c r="F2" s="2250"/>
      <c r="G2" s="2250"/>
    </row>
    <row r="3" spans="1:19" ht="15" customHeight="1">
      <c r="A3" s="1199">
        <v>2017</v>
      </c>
      <c r="B3" s="1200"/>
      <c r="C3" s="1200"/>
      <c r="D3" s="1200"/>
      <c r="E3" s="1200"/>
      <c r="F3" s="1200"/>
      <c r="G3" s="1200"/>
      <c r="H3" s="843"/>
      <c r="I3" s="843"/>
      <c r="J3" s="843"/>
      <c r="K3" s="843"/>
      <c r="L3" s="843"/>
      <c r="M3" s="843"/>
      <c r="N3" s="843"/>
      <c r="O3" s="843"/>
      <c r="P3" s="843"/>
      <c r="Q3" s="843"/>
      <c r="R3" s="843"/>
      <c r="S3" s="843"/>
    </row>
    <row r="4" spans="1:19" ht="10.5" customHeight="1">
      <c r="A4" s="1815"/>
      <c r="B4" s="2251" t="s">
        <v>1269</v>
      </c>
      <c r="C4" s="2252" t="s">
        <v>1270</v>
      </c>
      <c r="D4" s="2252" t="s">
        <v>1271</v>
      </c>
      <c r="E4" s="2252" t="s">
        <v>1166</v>
      </c>
      <c r="F4" s="2252" t="s">
        <v>1272</v>
      </c>
      <c r="G4" s="2252" t="s">
        <v>1273</v>
      </c>
      <c r="H4" s="843"/>
      <c r="I4" s="843"/>
      <c r="J4" s="843"/>
      <c r="K4" s="843"/>
      <c r="L4" s="843"/>
      <c r="M4" s="843"/>
      <c r="N4" s="843"/>
      <c r="O4" s="843"/>
      <c r="P4" s="843"/>
      <c r="Q4" s="843"/>
      <c r="R4" s="843"/>
      <c r="S4" s="843"/>
    </row>
    <row r="5" spans="1:19" ht="10.5" customHeight="1">
      <c r="A5" s="1816" t="s">
        <v>697</v>
      </c>
      <c r="B5" s="2251"/>
      <c r="C5" s="2252"/>
      <c r="D5" s="2252"/>
      <c r="E5" s="2252"/>
      <c r="F5" s="2252"/>
      <c r="G5" s="2252"/>
      <c r="H5" s="843"/>
      <c r="I5" s="843"/>
      <c r="J5" s="843"/>
      <c r="K5" s="843"/>
      <c r="L5" s="843"/>
      <c r="M5" s="843"/>
      <c r="N5" s="843"/>
      <c r="O5" s="843"/>
      <c r="P5" s="843"/>
      <c r="Q5" s="843"/>
      <c r="R5" s="843"/>
      <c r="S5" s="843"/>
    </row>
    <row r="6" spans="1:19" ht="10.5" customHeight="1">
      <c r="A6" s="1816"/>
      <c r="B6" s="2251"/>
      <c r="C6" s="2252"/>
      <c r="D6" s="2252"/>
      <c r="E6" s="2252"/>
      <c r="F6" s="2252"/>
      <c r="G6" s="2252"/>
      <c r="H6" s="843"/>
      <c r="I6" s="843"/>
      <c r="J6" s="843"/>
      <c r="K6" s="843"/>
      <c r="L6" s="843"/>
      <c r="M6" s="843"/>
      <c r="N6" s="843"/>
      <c r="O6" s="843"/>
      <c r="P6" s="843"/>
      <c r="Q6" s="843"/>
      <c r="R6" s="843"/>
      <c r="S6" s="843"/>
    </row>
    <row r="7" spans="1:19" ht="10.5" customHeight="1">
      <c r="A7" s="1816" t="s">
        <v>1274</v>
      </c>
      <c r="B7" s="2251"/>
      <c r="C7" s="2252"/>
      <c r="D7" s="2253"/>
      <c r="E7" s="2252"/>
      <c r="F7" s="2252"/>
      <c r="G7" s="2252"/>
      <c r="H7" s="843"/>
      <c r="I7" s="843"/>
      <c r="J7" s="843"/>
      <c r="K7" s="843"/>
      <c r="L7" s="843"/>
      <c r="M7" s="843"/>
      <c r="N7" s="843"/>
      <c r="O7" s="843"/>
      <c r="P7" s="843"/>
      <c r="Q7" s="843"/>
      <c r="R7" s="843"/>
      <c r="S7" s="843"/>
    </row>
    <row r="8" spans="1:19" ht="10.5" customHeight="1">
      <c r="A8" s="1817"/>
      <c r="B8" s="2251"/>
      <c r="C8" s="2252"/>
      <c r="D8" s="2253"/>
      <c r="E8" s="2252"/>
      <c r="F8" s="2252"/>
      <c r="G8" s="2252"/>
      <c r="H8" s="843"/>
      <c r="I8" s="843"/>
      <c r="J8" s="843"/>
      <c r="K8" s="843"/>
      <c r="L8" s="843"/>
      <c r="M8" s="843"/>
      <c r="N8" s="843"/>
      <c r="O8" s="843"/>
      <c r="P8" s="843"/>
      <c r="Q8" s="843"/>
      <c r="R8" s="843"/>
      <c r="S8" s="843"/>
    </row>
    <row r="9" spans="1:19" ht="10.5" customHeight="1">
      <c r="A9" s="1818"/>
      <c r="B9" s="2247" t="s">
        <v>347</v>
      </c>
      <c r="C9" s="2247"/>
      <c r="D9" s="2247"/>
      <c r="E9" s="2247"/>
      <c r="F9" s="2248" t="s">
        <v>1186</v>
      </c>
      <c r="G9" s="2248"/>
      <c r="H9" s="843"/>
      <c r="I9" s="843"/>
      <c r="J9" s="843"/>
      <c r="K9" s="843"/>
      <c r="L9" s="1027"/>
      <c r="M9" s="843"/>
      <c r="N9" s="843"/>
      <c r="O9" s="843"/>
      <c r="P9" s="843"/>
      <c r="Q9" s="843"/>
      <c r="R9" s="843"/>
      <c r="S9" s="843"/>
    </row>
    <row r="10" spans="1:19" ht="7.5" customHeight="1">
      <c r="A10" s="1201"/>
      <c r="B10" s="1202"/>
      <c r="C10" s="1203"/>
      <c r="D10" s="1203"/>
      <c r="E10" s="1203"/>
      <c r="F10" s="1203"/>
      <c r="G10" s="1203"/>
      <c r="L10" s="1188"/>
    </row>
    <row r="11" spans="1:19" s="1185" customFormat="1" ht="15" customHeight="1">
      <c r="A11" s="1204" t="s">
        <v>1303</v>
      </c>
      <c r="B11" s="1205">
        <v>471.00000000000011</v>
      </c>
      <c r="C11" s="1205">
        <v>79815.000000000044</v>
      </c>
      <c r="D11" s="1205">
        <v>144963</v>
      </c>
      <c r="E11" s="1205">
        <v>224778.00000000009</v>
      </c>
      <c r="F11" s="1205">
        <v>941343</v>
      </c>
      <c r="G11" s="1206">
        <v>11.8</v>
      </c>
      <c r="I11" s="1187"/>
    </row>
    <row r="12" spans="1:19" s="1185" customFormat="1" ht="15" customHeight="1">
      <c r="A12" s="1204"/>
      <c r="B12" s="1207"/>
      <c r="C12" s="1207"/>
      <c r="D12" s="1207"/>
      <c r="E12" s="1207"/>
      <c r="F12" s="1207"/>
      <c r="G12" s="1206"/>
      <c r="I12" s="1187"/>
    </row>
    <row r="13" spans="1:19" s="1185" customFormat="1" ht="13.5" customHeight="1">
      <c r="A13" s="1204" t="s">
        <v>1276</v>
      </c>
      <c r="B13" s="1205">
        <v>92</v>
      </c>
      <c r="C13" s="1205">
        <v>11301.000000000004</v>
      </c>
      <c r="D13" s="1205">
        <v>8111</v>
      </c>
      <c r="E13" s="1205">
        <v>19412</v>
      </c>
      <c r="F13" s="1205">
        <v>65113.000000000007</v>
      </c>
      <c r="G13" s="1206">
        <v>5.8</v>
      </c>
      <c r="I13" s="1187"/>
    </row>
    <row r="14" spans="1:19" s="1185" customFormat="1" ht="13.5" customHeight="1">
      <c r="A14" s="1208" t="s">
        <v>1277</v>
      </c>
      <c r="B14" s="1205" t="s">
        <v>371</v>
      </c>
      <c r="C14" s="1205" t="s">
        <v>371</v>
      </c>
      <c r="D14" s="1209" t="s">
        <v>371</v>
      </c>
      <c r="E14" s="1209" t="s">
        <v>371</v>
      </c>
      <c r="F14" s="1209" t="s">
        <v>371</v>
      </c>
      <c r="G14" s="1209" t="s">
        <v>371</v>
      </c>
      <c r="I14" s="1187"/>
    </row>
    <row r="15" spans="1:19" s="1185" customFormat="1" ht="13.5" customHeight="1">
      <c r="A15" s="1208" t="s">
        <v>1278</v>
      </c>
      <c r="B15" s="1209">
        <v>266.99999999999994</v>
      </c>
      <c r="C15" s="1209">
        <v>43089.000000000007</v>
      </c>
      <c r="D15" s="1209">
        <v>112693.99999999999</v>
      </c>
      <c r="E15" s="1209">
        <v>155783.00000000003</v>
      </c>
      <c r="F15" s="1209">
        <v>515054.00000000017</v>
      </c>
      <c r="G15" s="1206">
        <v>12</v>
      </c>
      <c r="I15" s="1187"/>
      <c r="L15" s="1027"/>
    </row>
    <row r="16" spans="1:19" ht="13.5" customHeight="1">
      <c r="A16" s="1811" t="s">
        <v>1279</v>
      </c>
      <c r="B16" s="1210">
        <v>28</v>
      </c>
      <c r="C16" s="1210">
        <v>2244.0000000000005</v>
      </c>
      <c r="D16" s="1210">
        <v>5187</v>
      </c>
      <c r="E16" s="1210">
        <v>7430.9999999999991</v>
      </c>
      <c r="F16" s="1210">
        <v>9582</v>
      </c>
      <c r="G16" s="1211">
        <v>4.3</v>
      </c>
      <c r="I16" s="1187"/>
      <c r="L16" s="1188"/>
    </row>
    <row r="17" spans="1:14" ht="13.5" customHeight="1">
      <c r="A17" s="1811" t="s">
        <v>1280</v>
      </c>
      <c r="B17" s="1210">
        <v>62</v>
      </c>
      <c r="C17" s="1210">
        <v>4626</v>
      </c>
      <c r="D17" s="1210">
        <v>27461</v>
      </c>
      <c r="E17" s="1210">
        <v>32087</v>
      </c>
      <c r="F17" s="1210">
        <v>7461</v>
      </c>
      <c r="G17" s="1211">
        <v>1.6</v>
      </c>
      <c r="I17" s="1187"/>
    </row>
    <row r="18" spans="1:14" ht="13.5" customHeight="1">
      <c r="A18" s="1811" t="s">
        <v>1281</v>
      </c>
      <c r="B18" s="1210">
        <v>5</v>
      </c>
      <c r="C18" s="1210">
        <v>1740.9999999999998</v>
      </c>
      <c r="D18" s="1210">
        <v>1090</v>
      </c>
      <c r="E18" s="1210">
        <v>2831</v>
      </c>
      <c r="F18" s="1210">
        <v>24207</v>
      </c>
      <c r="G18" s="1211">
        <v>13.9</v>
      </c>
      <c r="I18" s="1187"/>
    </row>
    <row r="19" spans="1:14" ht="13.5" customHeight="1">
      <c r="A19" s="1811" t="s">
        <v>1282</v>
      </c>
      <c r="B19" s="1210">
        <v>36</v>
      </c>
      <c r="C19" s="1210">
        <v>7595</v>
      </c>
      <c r="D19" s="1210">
        <v>4243</v>
      </c>
      <c r="E19" s="1210">
        <v>11838</v>
      </c>
      <c r="F19" s="1210">
        <v>180616</v>
      </c>
      <c r="G19" s="1211">
        <v>23.8</v>
      </c>
      <c r="I19" s="1187"/>
    </row>
    <row r="20" spans="1:14" ht="13.5" customHeight="1">
      <c r="A20" s="1811" t="s">
        <v>1283</v>
      </c>
      <c r="B20" s="1212">
        <v>63</v>
      </c>
      <c r="C20" s="1212">
        <v>18505.000000000004</v>
      </c>
      <c r="D20" s="1212">
        <v>60808</v>
      </c>
      <c r="E20" s="1212">
        <v>79313.000000000015</v>
      </c>
      <c r="F20" s="1212">
        <v>216401</v>
      </c>
      <c r="G20" s="1211">
        <v>11.7</v>
      </c>
      <c r="I20" s="1187"/>
      <c r="L20" s="1185"/>
    </row>
    <row r="21" spans="1:14" ht="13.5" customHeight="1">
      <c r="A21" s="1811" t="s">
        <v>1284</v>
      </c>
      <c r="B21" s="1210">
        <v>73</v>
      </c>
      <c r="C21" s="1210">
        <v>8378</v>
      </c>
      <c r="D21" s="1210">
        <v>13905</v>
      </c>
      <c r="E21" s="1210">
        <v>22283</v>
      </c>
      <c r="F21" s="1210">
        <v>76787.000000000015</v>
      </c>
      <c r="G21" s="1211">
        <v>9.1999999999999993</v>
      </c>
      <c r="I21" s="1187"/>
      <c r="L21" s="1027"/>
    </row>
    <row r="22" spans="1:14" s="1185" customFormat="1" ht="13.5" customHeight="1">
      <c r="A22" s="1812" t="s">
        <v>1285</v>
      </c>
      <c r="B22" s="1213">
        <v>7</v>
      </c>
      <c r="C22" s="1213">
        <v>0</v>
      </c>
      <c r="D22" s="1213">
        <v>1591</v>
      </c>
      <c r="E22" s="1213">
        <v>1591</v>
      </c>
      <c r="F22" s="1213">
        <v>0</v>
      </c>
      <c r="G22" s="1206">
        <v>0</v>
      </c>
      <c r="I22" s="1187"/>
      <c r="L22" s="1188"/>
    </row>
    <row r="23" spans="1:14" s="1185" customFormat="1" ht="13.5" customHeight="1">
      <c r="A23" s="1812" t="s">
        <v>1286</v>
      </c>
      <c r="B23" s="1213">
        <v>29.000000000000004</v>
      </c>
      <c r="C23" s="1213">
        <v>5974</v>
      </c>
      <c r="D23" s="1213">
        <v>1244</v>
      </c>
      <c r="E23" s="1213">
        <v>7218.0000000000009</v>
      </c>
      <c r="F23" s="1213">
        <v>41026</v>
      </c>
      <c r="G23" s="1206">
        <v>6.9</v>
      </c>
      <c r="I23" s="1187"/>
      <c r="L23" s="1077"/>
    </row>
    <row r="24" spans="1:14" ht="13.5" customHeight="1">
      <c r="A24" s="1811" t="s">
        <v>1287</v>
      </c>
      <c r="B24" s="1210">
        <v>4</v>
      </c>
      <c r="C24" s="1210">
        <v>913.99999999999989</v>
      </c>
      <c r="D24" s="1210">
        <v>113.00000000000001</v>
      </c>
      <c r="E24" s="1210">
        <v>1027</v>
      </c>
      <c r="F24" s="1210">
        <v>6702.9999999999991</v>
      </c>
      <c r="G24" s="1211">
        <v>7.3</v>
      </c>
      <c r="I24" s="1187"/>
      <c r="L24" s="1192"/>
    </row>
    <row r="25" spans="1:14" ht="13.5" customHeight="1">
      <c r="A25" s="1811" t="s">
        <v>1288</v>
      </c>
      <c r="B25" s="1212">
        <v>25</v>
      </c>
      <c r="C25" s="1212">
        <v>5060</v>
      </c>
      <c r="D25" s="1212">
        <v>1131</v>
      </c>
      <c r="E25" s="1212">
        <v>6191.0000000000009</v>
      </c>
      <c r="F25" s="1212">
        <v>34323</v>
      </c>
      <c r="G25" s="1211">
        <v>6.8</v>
      </c>
      <c r="I25" s="1187"/>
      <c r="L25" s="1192"/>
    </row>
    <row r="26" spans="1:14" s="1192" customFormat="1" ht="13.5" customHeight="1">
      <c r="A26" s="1812" t="s">
        <v>1289</v>
      </c>
      <c r="B26" s="1209">
        <v>10</v>
      </c>
      <c r="C26" s="1209">
        <v>0</v>
      </c>
      <c r="D26" s="1209">
        <v>5510</v>
      </c>
      <c r="E26" s="1209">
        <v>5510</v>
      </c>
      <c r="F26" s="1209">
        <v>0</v>
      </c>
      <c r="G26" s="1206">
        <v>0</v>
      </c>
      <c r="I26" s="1187"/>
    </row>
    <row r="27" spans="1:14" s="1192" customFormat="1" ht="13.5" customHeight="1">
      <c r="A27" s="1812" t="s">
        <v>1290</v>
      </c>
      <c r="B27" s="1209" t="s">
        <v>371</v>
      </c>
      <c r="C27" s="1209" t="s">
        <v>371</v>
      </c>
      <c r="D27" s="1209" t="s">
        <v>371</v>
      </c>
      <c r="E27" s="1209" t="s">
        <v>371</v>
      </c>
      <c r="F27" s="1209" t="s">
        <v>371</v>
      </c>
      <c r="G27" s="1209" t="s">
        <v>371</v>
      </c>
      <c r="I27" s="1187"/>
    </row>
    <row r="28" spans="1:14" s="1192" customFormat="1" ht="13.5" customHeight="1">
      <c r="A28" s="1812" t="s">
        <v>1291</v>
      </c>
      <c r="B28" s="1209">
        <v>28</v>
      </c>
      <c r="C28" s="1209">
        <v>9807</v>
      </c>
      <c r="D28" s="1209">
        <v>5791</v>
      </c>
      <c r="E28" s="1209">
        <v>15598</v>
      </c>
      <c r="F28" s="1209">
        <v>103647.99999999999</v>
      </c>
      <c r="G28" s="1206">
        <v>10.6</v>
      </c>
      <c r="I28" s="1187"/>
    </row>
    <row r="29" spans="1:14" s="1192" customFormat="1" ht="13.5" customHeight="1">
      <c r="A29" s="1812" t="s">
        <v>1292</v>
      </c>
      <c r="B29" s="1209">
        <v>25</v>
      </c>
      <c r="C29" s="1209">
        <v>6165</v>
      </c>
      <c r="D29" s="1209">
        <v>4725</v>
      </c>
      <c r="E29" s="1209">
        <v>10890</v>
      </c>
      <c r="F29" s="1209">
        <v>198067</v>
      </c>
      <c r="G29" s="1206">
        <v>32.1</v>
      </c>
      <c r="I29" s="1187"/>
      <c r="L29" s="1077"/>
    </row>
    <row r="30" spans="1:14" s="1192" customFormat="1" ht="13.5" customHeight="1">
      <c r="A30" s="1812" t="s">
        <v>1293</v>
      </c>
      <c r="B30" s="1209">
        <v>9</v>
      </c>
      <c r="C30" s="1209">
        <v>2465</v>
      </c>
      <c r="D30" s="1209">
        <v>4335</v>
      </c>
      <c r="E30" s="1209">
        <v>6800</v>
      </c>
      <c r="F30" s="1209">
        <v>8950</v>
      </c>
      <c r="G30" s="1206">
        <v>3.6</v>
      </c>
      <c r="I30" s="1187"/>
      <c r="L30" s="1027"/>
    </row>
    <row r="31" spans="1:14" s="992" customFormat="1" ht="16.5" customHeight="1">
      <c r="A31" s="1811"/>
      <c r="B31" s="1210"/>
      <c r="C31" s="1210"/>
      <c r="D31" s="1210"/>
      <c r="E31" s="1210"/>
      <c r="F31" s="1210"/>
      <c r="G31" s="1210"/>
      <c r="I31" s="1187"/>
      <c r="L31" s="1188"/>
    </row>
    <row r="32" spans="1:14" s="1185" customFormat="1" ht="15" customHeight="1">
      <c r="A32" s="1813" t="s">
        <v>1304</v>
      </c>
      <c r="B32" s="1205">
        <v>1521.0000000000002</v>
      </c>
      <c r="C32" s="1205">
        <v>55165.000000000015</v>
      </c>
      <c r="D32" s="1205">
        <v>270084.00000000006</v>
      </c>
      <c r="E32" s="1205">
        <v>325249.00000000012</v>
      </c>
      <c r="F32" s="1205">
        <v>603886.00000000023</v>
      </c>
      <c r="G32" s="1206">
        <v>10.9</v>
      </c>
      <c r="I32" s="1187"/>
      <c r="J32" s="1027"/>
      <c r="K32" s="1027"/>
      <c r="L32" s="1027"/>
      <c r="M32" s="1027"/>
      <c r="N32" s="1174"/>
    </row>
    <row r="33" spans="1:14" s="1185" customFormat="1" ht="13.5" customHeight="1">
      <c r="A33" s="1813"/>
      <c r="B33" s="1207"/>
      <c r="C33" s="1207"/>
      <c r="D33" s="1207"/>
      <c r="E33" s="1207"/>
      <c r="F33" s="1207"/>
      <c r="G33" s="1206"/>
      <c r="I33" s="1187"/>
      <c r="J33" s="1027"/>
      <c r="K33" s="1027"/>
      <c r="L33" s="1027"/>
      <c r="M33" s="1027"/>
      <c r="N33" s="1174"/>
    </row>
    <row r="34" spans="1:14" s="1185" customFormat="1" ht="13.5" customHeight="1">
      <c r="A34" s="1813" t="s">
        <v>1276</v>
      </c>
      <c r="B34" s="1205">
        <v>331.00000000000006</v>
      </c>
      <c r="C34" s="1205">
        <v>19334</v>
      </c>
      <c r="D34" s="1205">
        <v>14137.999999999998</v>
      </c>
      <c r="E34" s="1205">
        <v>33472</v>
      </c>
      <c r="F34" s="1205">
        <v>92147.999999999971</v>
      </c>
      <c r="G34" s="1206">
        <v>4.8</v>
      </c>
      <c r="I34" s="1187"/>
      <c r="J34" s="1027"/>
      <c r="K34" s="1027"/>
      <c r="L34" s="1027"/>
      <c r="M34" s="1027"/>
      <c r="N34" s="1174"/>
    </row>
    <row r="35" spans="1:14" s="1185" customFormat="1" ht="13.5" customHeight="1">
      <c r="A35" s="1814" t="s">
        <v>1277</v>
      </c>
      <c r="B35" s="1209">
        <v>0</v>
      </c>
      <c r="C35" s="1209">
        <v>0</v>
      </c>
      <c r="D35" s="1209">
        <v>0</v>
      </c>
      <c r="E35" s="1209">
        <v>0</v>
      </c>
      <c r="F35" s="1209">
        <v>0</v>
      </c>
      <c r="G35" s="1206">
        <v>0</v>
      </c>
      <c r="I35" s="1187"/>
      <c r="J35" s="1189"/>
      <c r="K35" s="1189"/>
      <c r="L35" s="1189"/>
      <c r="M35" s="1189"/>
      <c r="N35" s="1189"/>
    </row>
    <row r="36" spans="1:14" s="1192" customFormat="1" ht="13.5" customHeight="1">
      <c r="A36" s="1814" t="s">
        <v>1278</v>
      </c>
      <c r="B36" s="1214">
        <v>874.00000000000023</v>
      </c>
      <c r="C36" s="1214">
        <v>29461.000000000015</v>
      </c>
      <c r="D36" s="1214">
        <v>131145.99999999997</v>
      </c>
      <c r="E36" s="1214">
        <v>160606.99999999994</v>
      </c>
      <c r="F36" s="1214">
        <v>473887.99999999994</v>
      </c>
      <c r="G36" s="1206">
        <v>16.100000000000001</v>
      </c>
      <c r="I36" s="1187"/>
      <c r="J36" s="1027"/>
      <c r="K36" s="1027"/>
      <c r="L36" s="1027"/>
      <c r="M36" s="1027"/>
      <c r="N36" s="1174"/>
    </row>
    <row r="37" spans="1:14" ht="13.5" customHeight="1">
      <c r="A37" s="1811" t="s">
        <v>1279</v>
      </c>
      <c r="B37" s="1215">
        <v>416.99999999999994</v>
      </c>
      <c r="C37" s="1215">
        <v>17301.999999999996</v>
      </c>
      <c r="D37" s="1212">
        <v>22711.999999999996</v>
      </c>
      <c r="E37" s="1215">
        <v>40013.999999999993</v>
      </c>
      <c r="F37" s="1212">
        <v>286907</v>
      </c>
      <c r="G37" s="1211">
        <v>16.600000000000001</v>
      </c>
      <c r="I37" s="1187"/>
      <c r="J37" s="1022"/>
      <c r="K37" s="1191"/>
      <c r="L37" s="1022"/>
      <c r="M37" s="1191"/>
      <c r="N37" s="1172"/>
    </row>
    <row r="38" spans="1:14" ht="13.5" customHeight="1">
      <c r="A38" s="1811" t="s">
        <v>1280</v>
      </c>
      <c r="B38" s="1215">
        <v>71</v>
      </c>
      <c r="C38" s="1215">
        <v>1211.9999999999998</v>
      </c>
      <c r="D38" s="1212">
        <v>38590.000000000007</v>
      </c>
      <c r="E38" s="1212">
        <v>39802.000000000007</v>
      </c>
      <c r="F38" s="1212">
        <v>16450.000000000004</v>
      </c>
      <c r="G38" s="1211">
        <v>13.6</v>
      </c>
      <c r="I38" s="1187"/>
      <c r="J38" s="1022"/>
      <c r="K38" s="1191"/>
      <c r="L38" s="1191"/>
      <c r="M38" s="1191"/>
      <c r="N38" s="1172"/>
    </row>
    <row r="39" spans="1:14" ht="13.5" customHeight="1">
      <c r="A39" s="1811" t="s">
        <v>1281</v>
      </c>
      <c r="B39" s="1212">
        <v>247.99999999999997</v>
      </c>
      <c r="C39" s="1212">
        <v>1054</v>
      </c>
      <c r="D39" s="1212">
        <v>3412</v>
      </c>
      <c r="E39" s="1212">
        <v>4466</v>
      </c>
      <c r="F39" s="1212">
        <v>11732</v>
      </c>
      <c r="G39" s="1211">
        <v>11.1</v>
      </c>
      <c r="I39" s="1187"/>
      <c r="J39" s="1189"/>
      <c r="K39" s="1189"/>
      <c r="L39" s="1189"/>
      <c r="M39" s="1189"/>
      <c r="N39" s="1189"/>
    </row>
    <row r="40" spans="1:14" ht="13.5" customHeight="1">
      <c r="A40" s="1811" t="s">
        <v>1282</v>
      </c>
      <c r="B40" s="1212">
        <v>23</v>
      </c>
      <c r="C40" s="1212">
        <v>377.99999999999994</v>
      </c>
      <c r="D40" s="1212">
        <v>1755</v>
      </c>
      <c r="E40" s="1212">
        <v>2133</v>
      </c>
      <c r="F40" s="1212">
        <v>2130</v>
      </c>
      <c r="G40" s="1211">
        <v>5.6</v>
      </c>
      <c r="I40" s="1187"/>
      <c r="J40" s="1191"/>
      <c r="K40" s="1191"/>
      <c r="L40" s="1191"/>
      <c r="M40" s="1191"/>
      <c r="N40" s="1172"/>
    </row>
    <row r="41" spans="1:14" ht="13.5" customHeight="1">
      <c r="A41" s="1811" t="s">
        <v>1283</v>
      </c>
      <c r="B41" s="1215">
        <v>41</v>
      </c>
      <c r="C41" s="1215">
        <v>2711.0000000000005</v>
      </c>
      <c r="D41" s="1212">
        <v>56329</v>
      </c>
      <c r="E41" s="1212">
        <v>59040.000000000007</v>
      </c>
      <c r="F41" s="1212">
        <v>30723</v>
      </c>
      <c r="G41" s="1211">
        <v>11.3</v>
      </c>
      <c r="I41" s="1187"/>
      <c r="J41" s="1022"/>
      <c r="K41" s="1191"/>
      <c r="L41" s="1191"/>
      <c r="M41" s="1191"/>
      <c r="N41" s="1172"/>
    </row>
    <row r="42" spans="1:14" ht="13.5" customHeight="1">
      <c r="A42" s="1811" t="s">
        <v>1284</v>
      </c>
      <c r="B42" s="1215">
        <v>74.000000000000014</v>
      </c>
      <c r="C42" s="1215">
        <v>6804</v>
      </c>
      <c r="D42" s="1215">
        <v>8348</v>
      </c>
      <c r="E42" s="1215">
        <v>15152</v>
      </c>
      <c r="F42" s="1215">
        <v>125945.99999999997</v>
      </c>
      <c r="G42" s="1211">
        <v>18.5</v>
      </c>
      <c r="I42" s="1187"/>
      <c r="J42" s="1022"/>
      <c r="K42" s="1022"/>
      <c r="L42" s="1022"/>
      <c r="M42" s="1022"/>
      <c r="N42" s="1172"/>
    </row>
    <row r="43" spans="1:14" s="1185" customFormat="1" ht="13.5" customHeight="1">
      <c r="A43" s="1812" t="s">
        <v>1285</v>
      </c>
      <c r="B43" s="1205">
        <v>68</v>
      </c>
      <c r="C43" s="1205">
        <v>270</v>
      </c>
      <c r="D43" s="1209">
        <v>11237</v>
      </c>
      <c r="E43" s="1209">
        <v>11507</v>
      </c>
      <c r="F43" s="1209">
        <v>1205</v>
      </c>
      <c r="G43" s="1206">
        <v>4.5</v>
      </c>
      <c r="I43" s="1187"/>
      <c r="J43" s="1027"/>
      <c r="K43" s="1189"/>
      <c r="L43" s="1189"/>
      <c r="M43" s="1189"/>
      <c r="N43" s="1174"/>
    </row>
    <row r="44" spans="1:14" s="1185" customFormat="1" ht="13.5" customHeight="1">
      <c r="A44" s="1812" t="s">
        <v>1286</v>
      </c>
      <c r="B44" s="1205">
        <v>46.000000000000007</v>
      </c>
      <c r="C44" s="1205">
        <v>2723.0000000000009</v>
      </c>
      <c r="D44" s="1209">
        <v>4591</v>
      </c>
      <c r="E44" s="1209">
        <v>7314.0000000000009</v>
      </c>
      <c r="F44" s="1209">
        <v>21799.999999999996</v>
      </c>
      <c r="G44" s="1206">
        <v>8</v>
      </c>
      <c r="I44" s="1187"/>
      <c r="J44" s="1027"/>
      <c r="K44" s="1189"/>
      <c r="L44" s="1189"/>
      <c r="M44" s="1189"/>
      <c r="N44" s="1174"/>
    </row>
    <row r="45" spans="1:14" ht="13.5" customHeight="1">
      <c r="A45" s="1811" t="s">
        <v>1287</v>
      </c>
      <c r="B45" s="1212">
        <v>26</v>
      </c>
      <c r="C45" s="1212">
        <v>450.00000000000006</v>
      </c>
      <c r="D45" s="1212">
        <v>3135</v>
      </c>
      <c r="E45" s="1212">
        <v>3585</v>
      </c>
      <c r="F45" s="1212">
        <v>9000</v>
      </c>
      <c r="G45" s="1211">
        <v>20</v>
      </c>
      <c r="I45" s="1187"/>
      <c r="J45" s="1191"/>
      <c r="K45" s="1191"/>
      <c r="L45" s="1191"/>
      <c r="M45" s="1191"/>
      <c r="N45" s="1189"/>
    </row>
    <row r="46" spans="1:14" ht="13.5" customHeight="1">
      <c r="A46" s="1811" t="s">
        <v>1288</v>
      </c>
      <c r="B46" s="1212">
        <v>20.000000000000004</v>
      </c>
      <c r="C46" s="1212">
        <v>2273</v>
      </c>
      <c r="D46" s="1212">
        <v>1456</v>
      </c>
      <c r="E46" s="1212">
        <v>3729</v>
      </c>
      <c r="F46" s="1212">
        <v>12800</v>
      </c>
      <c r="G46" s="1211">
        <v>5.6</v>
      </c>
      <c r="I46" s="1187"/>
      <c r="J46" s="1189"/>
      <c r="K46" s="1189"/>
      <c r="L46" s="1189"/>
      <c r="M46" s="1189"/>
      <c r="N46" s="1174"/>
    </row>
    <row r="47" spans="1:14" s="1185" customFormat="1" ht="13.5" customHeight="1">
      <c r="A47" s="1812" t="s">
        <v>1289</v>
      </c>
      <c r="B47" s="1205">
        <v>8</v>
      </c>
      <c r="C47" s="1205">
        <v>0</v>
      </c>
      <c r="D47" s="1209">
        <v>6551</v>
      </c>
      <c r="E47" s="1209">
        <v>6551</v>
      </c>
      <c r="F47" s="1209">
        <v>0</v>
      </c>
      <c r="G47" s="1206">
        <v>0</v>
      </c>
      <c r="I47" s="1187"/>
      <c r="J47" s="1027"/>
      <c r="K47" s="1189"/>
      <c r="L47" s="1189"/>
      <c r="M47" s="1189"/>
      <c r="N47" s="1174"/>
    </row>
    <row r="48" spans="1:14" s="1185" customFormat="1" ht="13.5" customHeight="1">
      <c r="A48" s="1812" t="s">
        <v>1290</v>
      </c>
      <c r="B48" s="1207">
        <v>0</v>
      </c>
      <c r="C48" s="1207">
        <v>0</v>
      </c>
      <c r="D48" s="1207">
        <v>0</v>
      </c>
      <c r="E48" s="1207">
        <v>0</v>
      </c>
      <c r="F48" s="1207">
        <v>0</v>
      </c>
      <c r="G48" s="1206">
        <v>0</v>
      </c>
      <c r="I48" s="1187"/>
      <c r="J48" s="1027"/>
      <c r="K48" s="1027"/>
      <c r="L48" s="1027"/>
      <c r="M48" s="1027"/>
      <c r="N48" s="1174"/>
    </row>
    <row r="49" spans="1:14" s="1185" customFormat="1" ht="13.5" customHeight="1">
      <c r="A49" s="1812" t="s">
        <v>1291</v>
      </c>
      <c r="B49" s="1209">
        <v>98</v>
      </c>
      <c r="C49" s="1209">
        <v>858.00000000000011</v>
      </c>
      <c r="D49" s="1209">
        <v>88234</v>
      </c>
      <c r="E49" s="1209">
        <v>89092</v>
      </c>
      <c r="F49" s="1209">
        <v>2884</v>
      </c>
      <c r="G49" s="1206">
        <v>3.4</v>
      </c>
      <c r="I49" s="1187"/>
      <c r="J49" s="1189"/>
      <c r="K49" s="1189"/>
      <c r="L49" s="1189"/>
      <c r="M49" s="1189"/>
      <c r="N49" s="1174"/>
    </row>
    <row r="50" spans="1:14" s="1185" customFormat="1" ht="13.5" customHeight="1">
      <c r="A50" s="1812" t="s">
        <v>1292</v>
      </c>
      <c r="B50" s="1209">
        <v>55</v>
      </c>
      <c r="C50" s="1209">
        <v>2143</v>
      </c>
      <c r="D50" s="1209">
        <v>7060</v>
      </c>
      <c r="E50" s="1209">
        <v>9203</v>
      </c>
      <c r="F50" s="1209">
        <v>11067</v>
      </c>
      <c r="G50" s="1206">
        <v>5.2</v>
      </c>
      <c r="I50" s="1187"/>
      <c r="J50" s="1189"/>
      <c r="K50" s="1189"/>
      <c r="L50" s="1189"/>
      <c r="M50" s="1189"/>
      <c r="N50" s="1189"/>
    </row>
    <row r="51" spans="1:14" s="1185" customFormat="1" ht="15" customHeight="1">
      <c r="A51" s="1812" t="s">
        <v>1293</v>
      </c>
      <c r="B51" s="1209">
        <v>40.999999999999993</v>
      </c>
      <c r="C51" s="1209">
        <v>376.00000000000006</v>
      </c>
      <c r="D51" s="1209">
        <v>7127.0000000000009</v>
      </c>
      <c r="E51" s="1209">
        <v>7503</v>
      </c>
      <c r="F51" s="1209">
        <v>893.99999999999989</v>
      </c>
      <c r="G51" s="1206">
        <v>2.4</v>
      </c>
      <c r="I51" s="1187"/>
      <c r="J51" s="1189"/>
      <c r="K51" s="1189"/>
      <c r="L51" s="1189"/>
      <c r="M51" s="1189"/>
      <c r="N51" s="1189"/>
    </row>
    <row r="52" spans="1:14" ht="7.5" customHeight="1" thickBot="1">
      <c r="A52" s="1819"/>
      <c r="B52" s="1820" t="s">
        <v>192</v>
      </c>
      <c r="C52" s="1820" t="s">
        <v>192</v>
      </c>
      <c r="D52" s="1820" t="s">
        <v>192</v>
      </c>
      <c r="E52" s="1820" t="s">
        <v>192</v>
      </c>
      <c r="F52" s="1820" t="s">
        <v>192</v>
      </c>
      <c r="G52" s="1820" t="s">
        <v>192</v>
      </c>
    </row>
    <row r="53" spans="1:14" s="993" customFormat="1" ht="17.25" customHeight="1" thickTop="1">
      <c r="A53" s="2249" t="s">
        <v>1305</v>
      </c>
      <c r="B53" s="2249"/>
      <c r="C53" s="2249"/>
      <c r="D53" s="2249"/>
      <c r="E53" s="2249"/>
      <c r="F53" s="1216"/>
      <c r="G53" s="1216"/>
    </row>
    <row r="54" spans="1:14" ht="7.5" customHeight="1">
      <c r="A54" s="1217"/>
      <c r="B54" s="1218"/>
      <c r="C54" s="1218"/>
      <c r="D54" s="1218"/>
      <c r="E54" s="1218"/>
      <c r="F54" s="1218"/>
      <c r="G54" s="1218"/>
    </row>
    <row r="55" spans="1:14" ht="13.5">
      <c r="A55" s="1201" t="s">
        <v>564</v>
      </c>
      <c r="B55" s="1219"/>
      <c r="C55" s="1219"/>
      <c r="D55" s="1219"/>
      <c r="E55" s="1219"/>
      <c r="F55" s="1219"/>
      <c r="G55" s="1219"/>
    </row>
    <row r="56" spans="1:14" ht="7.5" customHeight="1">
      <c r="A56" s="1201"/>
      <c r="B56" s="1219"/>
      <c r="C56" s="1219"/>
      <c r="D56" s="1219"/>
      <c r="E56" s="1219"/>
      <c r="F56" s="1219"/>
      <c r="G56" s="1219"/>
    </row>
    <row r="57" spans="1:14" ht="13.5">
      <c r="A57" s="1220" t="s">
        <v>1254</v>
      </c>
      <c r="B57" s="1219"/>
      <c r="C57" s="1219"/>
      <c r="D57" s="1219"/>
      <c r="E57" s="1219"/>
      <c r="F57" s="1219"/>
      <c r="G57" s="1219"/>
    </row>
    <row r="58" spans="1:14" ht="13.5">
      <c r="A58" s="1220" t="s">
        <v>1255</v>
      </c>
      <c r="B58" s="1219"/>
      <c r="C58" s="1219"/>
      <c r="D58" s="1219"/>
      <c r="E58" s="1219"/>
      <c r="F58" s="1219"/>
      <c r="G58" s="1219"/>
    </row>
    <row r="59" spans="1:14" ht="13.5">
      <c r="A59" s="1220" t="s">
        <v>1256</v>
      </c>
      <c r="B59" s="1219"/>
      <c r="C59" s="1219"/>
      <c r="D59" s="1219"/>
      <c r="E59" s="1219"/>
      <c r="F59" s="1219"/>
      <c r="G59" s="1219"/>
    </row>
    <row r="60" spans="1:14" ht="13.5">
      <c r="A60" s="1220" t="s">
        <v>1257</v>
      </c>
      <c r="B60" s="1219"/>
      <c r="C60" s="1219"/>
      <c r="D60" s="1219"/>
      <c r="E60" s="1219"/>
      <c r="F60" s="1219"/>
      <c r="G60" s="1219"/>
    </row>
    <row r="61" spans="1:14" ht="13.5">
      <c r="A61" s="1220" t="s">
        <v>1258</v>
      </c>
      <c r="B61" s="1219"/>
      <c r="C61" s="1219"/>
      <c r="D61" s="1219"/>
      <c r="E61" s="1219"/>
      <c r="F61" s="1219"/>
      <c r="G61" s="1219"/>
    </row>
    <row r="62" spans="1:14" ht="13.5">
      <c r="A62" s="1201"/>
      <c r="B62" s="1219"/>
      <c r="C62" s="1219"/>
      <c r="D62" s="1219"/>
      <c r="E62" s="1219"/>
      <c r="F62" s="1219"/>
      <c r="G62" s="1219"/>
    </row>
    <row r="63" spans="1:14" ht="13.5">
      <c r="A63" s="1220" t="s">
        <v>1306</v>
      </c>
      <c r="B63" s="1219"/>
      <c r="C63" s="1219"/>
      <c r="D63" s="1219"/>
      <c r="E63" s="1219"/>
      <c r="F63" s="1219"/>
      <c r="G63" s="1219"/>
    </row>
    <row r="64" spans="1:14" ht="13.5">
      <c r="A64" s="1220" t="s">
        <v>1307</v>
      </c>
      <c r="B64" s="1219"/>
      <c r="C64" s="1219"/>
      <c r="D64" s="1219"/>
      <c r="E64" s="1219"/>
      <c r="F64" s="1219"/>
      <c r="G64" s="1219"/>
    </row>
    <row r="65" spans="1:7" ht="13.5">
      <c r="A65" s="1220" t="s">
        <v>1308</v>
      </c>
      <c r="B65" s="1219"/>
      <c r="C65" s="1219"/>
      <c r="D65" s="1219"/>
      <c r="E65" s="1219"/>
      <c r="F65" s="1219"/>
      <c r="G65" s="1219"/>
    </row>
    <row r="66" spans="1:7" ht="13.5">
      <c r="A66" s="1220" t="s">
        <v>1309</v>
      </c>
      <c r="B66" s="1221"/>
      <c r="C66" s="1221"/>
      <c r="D66" s="1221"/>
      <c r="E66" s="1221"/>
      <c r="F66" s="1221"/>
      <c r="G66" s="1221"/>
    </row>
    <row r="67" spans="1:7" ht="13.5">
      <c r="A67" s="1217"/>
      <c r="B67" s="1221"/>
      <c r="C67" s="1221"/>
      <c r="D67" s="1221"/>
      <c r="E67" s="1221"/>
      <c r="F67" s="1221"/>
      <c r="G67" s="1221"/>
    </row>
    <row r="68" spans="1:7" ht="13.5">
      <c r="A68" s="1220" t="s">
        <v>1310</v>
      </c>
      <c r="B68" s="1221"/>
      <c r="C68" s="1221"/>
      <c r="D68" s="1221"/>
      <c r="E68" s="1221"/>
      <c r="F68" s="1221"/>
      <c r="G68" s="1221"/>
    </row>
    <row r="69" spans="1:7" ht="13.5">
      <c r="A69" s="1220" t="s">
        <v>1311</v>
      </c>
      <c r="B69" s="1221"/>
      <c r="C69" s="1221"/>
      <c r="D69" s="1221"/>
      <c r="E69" s="1221"/>
      <c r="F69" s="1221"/>
      <c r="G69" s="1221"/>
    </row>
    <row r="70" spans="1:7" ht="13.5">
      <c r="A70" s="1220" t="s">
        <v>1312</v>
      </c>
      <c r="B70" s="1221"/>
      <c r="C70" s="1221"/>
      <c r="D70" s="1221"/>
      <c r="E70" s="1221"/>
      <c r="F70" s="1221"/>
      <c r="G70" s="1221"/>
    </row>
    <row r="71" spans="1:7" ht="13.5">
      <c r="A71" s="1220" t="s">
        <v>1313</v>
      </c>
      <c r="B71" s="1221"/>
      <c r="C71" s="1221"/>
      <c r="D71" s="1221"/>
      <c r="E71" s="1221"/>
      <c r="F71" s="1221"/>
      <c r="G71" s="1221"/>
    </row>
    <row r="72" spans="1:7" ht="13.5">
      <c r="A72" s="1217"/>
      <c r="B72" s="1221"/>
      <c r="C72" s="1221"/>
      <c r="D72" s="1221"/>
      <c r="E72" s="1221"/>
      <c r="F72" s="1221"/>
      <c r="G72" s="1221"/>
    </row>
    <row r="73" spans="1:7" ht="13.5">
      <c r="A73" s="1220" t="s">
        <v>1314</v>
      </c>
      <c r="B73" s="1221"/>
      <c r="C73" s="1221"/>
      <c r="D73" s="1221"/>
      <c r="E73" s="1221"/>
      <c r="F73" s="1221"/>
      <c r="G73" s="1221"/>
    </row>
    <row r="74" spans="1:7" ht="13.5">
      <c r="A74" s="1220" t="s">
        <v>1315</v>
      </c>
      <c r="B74" s="1221"/>
      <c r="C74" s="1221"/>
      <c r="D74" s="1221"/>
      <c r="E74" s="1221"/>
      <c r="F74" s="1221"/>
      <c r="G74" s="1221"/>
    </row>
    <row r="75" spans="1:7" ht="13.5">
      <c r="A75" s="1220" t="s">
        <v>1316</v>
      </c>
      <c r="B75" s="1221"/>
      <c r="C75" s="1221"/>
      <c r="D75" s="1221"/>
      <c r="E75" s="1221"/>
      <c r="F75" s="1221"/>
      <c r="G75" s="1221"/>
    </row>
    <row r="76" spans="1:7" ht="13.5">
      <c r="A76" s="1220" t="s">
        <v>1317</v>
      </c>
      <c r="B76" s="1221"/>
      <c r="C76" s="1221"/>
      <c r="D76" s="1221"/>
      <c r="E76" s="1221"/>
      <c r="F76" s="1221"/>
      <c r="G76" s="1221"/>
    </row>
    <row r="77" spans="1:7">
      <c r="B77" s="1196"/>
      <c r="C77" s="1196"/>
      <c r="D77" s="1196"/>
      <c r="E77" s="1196"/>
      <c r="F77" s="1196"/>
      <c r="G77" s="1196"/>
    </row>
    <row r="78" spans="1:7">
      <c r="B78" s="1196"/>
      <c r="C78" s="1196"/>
      <c r="D78" s="1196"/>
      <c r="E78" s="1196"/>
      <c r="F78" s="1196"/>
      <c r="G78" s="1196"/>
    </row>
    <row r="79" spans="1:7">
      <c r="B79" s="1196"/>
      <c r="C79" s="1196"/>
      <c r="D79" s="1196"/>
      <c r="E79" s="1196"/>
      <c r="F79" s="1196"/>
      <c r="G79" s="1196"/>
    </row>
    <row r="80" spans="1:7">
      <c r="B80" s="1196"/>
      <c r="C80" s="1196"/>
      <c r="D80" s="1196"/>
      <c r="E80" s="1196"/>
      <c r="F80" s="1196"/>
      <c r="G80" s="1196"/>
    </row>
    <row r="81" spans="2:7">
      <c r="B81" s="1196"/>
      <c r="C81" s="1196"/>
      <c r="D81" s="1196"/>
      <c r="E81" s="1196"/>
      <c r="F81" s="1196"/>
      <c r="G81" s="1196"/>
    </row>
    <row r="82" spans="2:7">
      <c r="B82" s="1196"/>
      <c r="C82" s="1196"/>
      <c r="D82" s="1196"/>
      <c r="E82" s="1196"/>
      <c r="F82" s="1196"/>
      <c r="G82" s="1196"/>
    </row>
    <row r="83" spans="2:7">
      <c r="B83" s="1196"/>
      <c r="C83" s="1196"/>
      <c r="D83" s="1196"/>
      <c r="E83" s="1196"/>
      <c r="F83" s="1196"/>
      <c r="G83" s="1196"/>
    </row>
    <row r="84" spans="2:7">
      <c r="B84" s="1196"/>
      <c r="C84" s="1196"/>
      <c r="D84" s="1196"/>
      <c r="E84" s="1196"/>
      <c r="F84" s="1196"/>
      <c r="G84" s="1196"/>
    </row>
    <row r="85" spans="2:7">
      <c r="B85" s="1196"/>
      <c r="C85" s="1196"/>
      <c r="D85" s="1196"/>
      <c r="E85" s="1196"/>
      <c r="F85" s="1196"/>
      <c r="G85" s="1196"/>
    </row>
    <row r="86" spans="2:7">
      <c r="B86" s="1196"/>
      <c r="C86" s="1196"/>
      <c r="D86" s="1196"/>
      <c r="E86" s="1196"/>
      <c r="F86" s="1196"/>
      <c r="G86" s="1196"/>
    </row>
    <row r="87" spans="2:7">
      <c r="B87" s="1196"/>
      <c r="C87" s="1196"/>
      <c r="D87" s="1196"/>
      <c r="E87" s="1196"/>
      <c r="F87" s="1196"/>
      <c r="G87" s="1196"/>
    </row>
    <row r="88" spans="2:7">
      <c r="B88" s="1196"/>
      <c r="C88" s="1196"/>
      <c r="D88" s="1196"/>
      <c r="E88" s="1196"/>
      <c r="F88" s="1196"/>
      <c r="G88" s="1196"/>
    </row>
    <row r="89" spans="2:7">
      <c r="B89" s="1196"/>
      <c r="C89" s="1196"/>
      <c r="D89" s="1196"/>
      <c r="E89" s="1196"/>
      <c r="F89" s="1196"/>
      <c r="G89" s="1196"/>
    </row>
    <row r="90" spans="2:7">
      <c r="B90" s="1196"/>
      <c r="C90" s="1196"/>
      <c r="D90" s="1196"/>
      <c r="E90" s="1196"/>
      <c r="F90" s="1196"/>
      <c r="G90" s="1196"/>
    </row>
    <row r="91" spans="2:7">
      <c r="B91" s="1196"/>
      <c r="C91" s="1196"/>
      <c r="D91" s="1196"/>
      <c r="E91" s="1196"/>
      <c r="F91" s="1196"/>
      <c r="G91" s="1196"/>
    </row>
    <row r="92" spans="2:7">
      <c r="B92" s="1196"/>
      <c r="C92" s="1196"/>
      <c r="D92" s="1196"/>
      <c r="E92" s="1196"/>
      <c r="F92" s="1196"/>
      <c r="G92" s="1196"/>
    </row>
    <row r="93" spans="2:7">
      <c r="B93" s="1196"/>
      <c r="C93" s="1196"/>
      <c r="D93" s="1196"/>
      <c r="E93" s="1196"/>
      <c r="F93" s="1196"/>
      <c r="G93" s="1196"/>
    </row>
    <row r="94" spans="2:7">
      <c r="B94" s="1196"/>
      <c r="C94" s="1196"/>
      <c r="D94" s="1196"/>
      <c r="E94" s="1196"/>
      <c r="F94" s="1196"/>
      <c r="G94" s="1196"/>
    </row>
    <row r="95" spans="2:7">
      <c r="B95" s="1196"/>
      <c r="C95" s="1196"/>
      <c r="D95" s="1196"/>
      <c r="E95" s="1196"/>
      <c r="F95" s="1196"/>
      <c r="G95" s="1196"/>
    </row>
    <row r="96" spans="2:7">
      <c r="B96" s="1196"/>
      <c r="C96" s="1196"/>
      <c r="D96" s="1196"/>
      <c r="E96" s="1196"/>
      <c r="F96" s="1196"/>
      <c r="G96" s="1196"/>
    </row>
    <row r="97" spans="2:7">
      <c r="B97" s="1196"/>
      <c r="C97" s="1196"/>
      <c r="D97" s="1196"/>
      <c r="E97" s="1196"/>
      <c r="F97" s="1196"/>
      <c r="G97" s="1196"/>
    </row>
    <row r="98" spans="2:7">
      <c r="B98" s="1196"/>
      <c r="C98" s="1196"/>
      <c r="D98" s="1196"/>
      <c r="E98" s="1196"/>
      <c r="F98" s="1196"/>
      <c r="G98" s="1196"/>
    </row>
    <row r="99" spans="2:7">
      <c r="B99" s="1196"/>
      <c r="C99" s="1196"/>
      <c r="D99" s="1196"/>
      <c r="E99" s="1196"/>
      <c r="F99" s="1196"/>
      <c r="G99" s="1196"/>
    </row>
    <row r="100" spans="2:7">
      <c r="B100" s="1196"/>
      <c r="C100" s="1196"/>
      <c r="D100" s="1196"/>
      <c r="E100" s="1196"/>
      <c r="F100" s="1196"/>
      <c r="G100" s="1196"/>
    </row>
    <row r="101" spans="2:7">
      <c r="B101" s="1196"/>
      <c r="C101" s="1196"/>
      <c r="D101" s="1196"/>
      <c r="E101" s="1196"/>
      <c r="F101" s="1196"/>
      <c r="G101" s="1196"/>
    </row>
    <row r="102" spans="2:7">
      <c r="B102" s="1196"/>
      <c r="C102" s="1196"/>
      <c r="D102" s="1196"/>
      <c r="E102" s="1196"/>
      <c r="F102" s="1196"/>
      <c r="G102" s="1196"/>
    </row>
    <row r="103" spans="2:7">
      <c r="B103" s="1196"/>
      <c r="C103" s="1196"/>
      <c r="D103" s="1196"/>
      <c r="E103" s="1196"/>
      <c r="F103" s="1196"/>
      <c r="G103" s="1196"/>
    </row>
    <row r="104" spans="2:7">
      <c r="B104" s="1196"/>
      <c r="C104" s="1196"/>
      <c r="D104" s="1196"/>
      <c r="E104" s="1196"/>
      <c r="F104" s="1196"/>
      <c r="G104" s="1196"/>
    </row>
    <row r="105" spans="2:7">
      <c r="B105" s="1196"/>
      <c r="C105" s="1196"/>
      <c r="D105" s="1196"/>
      <c r="E105" s="1196"/>
      <c r="F105" s="1196"/>
      <c r="G105" s="1196"/>
    </row>
    <row r="106" spans="2:7">
      <c r="B106" s="1196"/>
      <c r="C106" s="1196"/>
      <c r="D106" s="1196"/>
      <c r="E106" s="1196"/>
      <c r="F106" s="1196"/>
      <c r="G106" s="1196"/>
    </row>
    <row r="107" spans="2:7">
      <c r="B107" s="1196"/>
      <c r="C107" s="1196"/>
      <c r="D107" s="1196"/>
      <c r="E107" s="1196"/>
      <c r="F107" s="1196"/>
      <c r="G107" s="1196"/>
    </row>
    <row r="108" spans="2:7">
      <c r="B108" s="1196"/>
      <c r="C108" s="1196"/>
      <c r="D108" s="1196"/>
      <c r="E108" s="1196"/>
      <c r="F108" s="1196"/>
      <c r="G108" s="1196"/>
    </row>
    <row r="109" spans="2:7">
      <c r="B109" s="1196"/>
      <c r="C109" s="1196"/>
      <c r="D109" s="1196"/>
      <c r="E109" s="1196"/>
      <c r="F109" s="1196"/>
      <c r="G109" s="1196"/>
    </row>
    <row r="110" spans="2:7">
      <c r="B110" s="1196"/>
      <c r="C110" s="1196"/>
      <c r="D110" s="1196"/>
      <c r="E110" s="1196"/>
      <c r="F110" s="1196"/>
      <c r="G110" s="1196"/>
    </row>
    <row r="111" spans="2:7">
      <c r="B111" s="1196"/>
      <c r="C111" s="1196"/>
      <c r="D111" s="1196"/>
      <c r="E111" s="1196"/>
      <c r="F111" s="1196"/>
      <c r="G111" s="1196"/>
    </row>
    <row r="112" spans="2:7">
      <c r="B112" s="1196"/>
      <c r="C112" s="1196"/>
      <c r="D112" s="1196"/>
      <c r="E112" s="1196"/>
      <c r="F112" s="1196"/>
      <c r="G112" s="1196"/>
    </row>
    <row r="113" spans="2:7">
      <c r="B113" s="1196"/>
      <c r="C113" s="1196"/>
      <c r="D113" s="1196"/>
      <c r="E113" s="1196"/>
      <c r="F113" s="1196"/>
      <c r="G113" s="1196"/>
    </row>
    <row r="114" spans="2:7">
      <c r="B114" s="1196"/>
      <c r="C114" s="1196"/>
      <c r="D114" s="1196"/>
      <c r="E114" s="1196"/>
      <c r="F114" s="1196"/>
      <c r="G114" s="1196"/>
    </row>
    <row r="115" spans="2:7">
      <c r="B115" s="1196"/>
      <c r="C115" s="1196"/>
      <c r="D115" s="1196"/>
      <c r="E115" s="1196"/>
      <c r="F115" s="1196"/>
      <c r="G115" s="1196"/>
    </row>
    <row r="116" spans="2:7">
      <c r="B116" s="1196"/>
      <c r="C116" s="1196"/>
      <c r="D116" s="1196"/>
      <c r="E116" s="1196"/>
      <c r="F116" s="1196"/>
      <c r="G116" s="1196"/>
    </row>
    <row r="117" spans="2:7">
      <c r="B117" s="1196"/>
      <c r="C117" s="1196"/>
      <c r="D117" s="1196"/>
      <c r="E117" s="1196"/>
      <c r="F117" s="1196"/>
      <c r="G117" s="1196"/>
    </row>
    <row r="118" spans="2:7">
      <c r="B118" s="1196"/>
      <c r="C118" s="1196"/>
      <c r="D118" s="1196"/>
      <c r="E118" s="1196"/>
      <c r="F118" s="1196"/>
      <c r="G118" s="1196"/>
    </row>
    <row r="119" spans="2:7">
      <c r="B119" s="1196"/>
      <c r="C119" s="1196"/>
      <c r="D119" s="1196"/>
      <c r="E119" s="1196"/>
      <c r="F119" s="1196"/>
      <c r="G119" s="1196"/>
    </row>
    <row r="120" spans="2:7">
      <c r="B120" s="1196"/>
      <c r="C120" s="1196"/>
      <c r="D120" s="1196"/>
      <c r="E120" s="1196"/>
      <c r="F120" s="1196"/>
      <c r="G120" s="1196"/>
    </row>
    <row r="121" spans="2:7">
      <c r="B121" s="1196"/>
      <c r="C121" s="1196"/>
      <c r="D121" s="1196"/>
      <c r="E121" s="1196"/>
      <c r="F121" s="1196"/>
      <c r="G121" s="1196"/>
    </row>
    <row r="122" spans="2:7">
      <c r="B122" s="1196"/>
      <c r="C122" s="1196"/>
      <c r="D122" s="1196"/>
      <c r="E122" s="1196"/>
      <c r="F122" s="1196"/>
      <c r="G122" s="1196"/>
    </row>
    <row r="123" spans="2:7">
      <c r="B123" s="1196"/>
      <c r="C123" s="1196"/>
      <c r="D123" s="1196"/>
      <c r="E123" s="1196"/>
      <c r="F123" s="1196"/>
      <c r="G123" s="1196"/>
    </row>
    <row r="124" spans="2:7">
      <c r="B124" s="1196"/>
      <c r="C124" s="1196"/>
      <c r="D124" s="1196"/>
      <c r="E124" s="1196"/>
      <c r="F124" s="1196"/>
      <c r="G124" s="1196"/>
    </row>
  </sheetData>
  <mergeCells count="11">
    <mergeCell ref="B9:E9"/>
    <mergeCell ref="F9:G9"/>
    <mergeCell ref="A53:E53"/>
    <mergeCell ref="A1:G1"/>
    <mergeCell ref="A2:G2"/>
    <mergeCell ref="B4:B8"/>
    <mergeCell ref="C4:C8"/>
    <mergeCell ref="D4:D8"/>
    <mergeCell ref="E4:E8"/>
    <mergeCell ref="F4:F8"/>
    <mergeCell ref="G4:G8"/>
  </mergeCells>
  <hyperlinks>
    <hyperlink ref="A57" r:id="rId1" location="_Hlk529443034_x0009_1,12866,13014,0,,_x0013_HYPERLINK &quot;http://www.ine.pt/xu"/>
    <hyperlink ref="A58" r:id="rId2" location="_Hlk529443042_x0009_1,13014,13172,0,,_x0013_HYPERLINK &quot;http://www.ine.pt/xu"/>
    <hyperlink ref="A59" r:id="rId3" location="_Hlk529443050_x0009_1,13172,13332,0,,_x0013_HYPERLINK &quot;http://www.ine.pt/xu"/>
    <hyperlink ref="A60" r:id="rId4" location="_Hlk529443059_x0009_1,13332,13485,0,,_x0013_HYPERLINK &quot;http://www.ine.pt/xu"/>
    <hyperlink ref="A61" r:id="rId5" location="_Hlk529443068_x0009_1,13485,13632,0,,_x0013_HYPERLINK &quot;http://www.ine.pt/xu"/>
    <hyperlink ref="A63" r:id="rId6" location="_x0009_1,13633,13727,0,,_x0013_HYPERLINK &quot;http://www.ine.pt/xu"/>
    <hyperlink ref="A64" r:id="rId7" location="_x0009_1,13727,13807,0,,_x0013_HYPERLINK &quot;http://www.ine.pt/xu"/>
    <hyperlink ref="A65" r:id="rId8" location="_x0009_1,13807,13900,0,,_x0013_HYPERLINK &quot;http://www.ine.pt/xu"/>
    <hyperlink ref="A66" r:id="rId9" location="OLE_LINK4_x0009_1,13900,13979,0,,_x0013_HYPERLINK &quot;http://www.ine.pt/xu"/>
    <hyperlink ref="A68" r:id="rId10" location="_Hlk529519259_x0009_1,13980,14078,0,,_x0013_HYPERLINK &quot;http://www.ine.pt/xu"/>
    <hyperlink ref="A69" r:id="rId11" location="_Hlk529519271_x0009_1,14078,14163,0,,_x0013_HYPERLINK &quot;http://www.ine.pt/xu"/>
    <hyperlink ref="A70" r:id="rId12" location="_Hlk529519282_x0009_1,14163,14261,0,,_x0013_HYPERLINK &quot;http://www.ine.pt/xu"/>
    <hyperlink ref="A71" r:id="rId13" location="_Hlk529519296_x0009_1,14261,14345,0,,_x0013_HYPERLINK &quot;http://www.ine.pt/xu"/>
    <hyperlink ref="A73" r:id="rId14" location="_Hlk529519306_x0009_1,14346,14439,0,,_x0013_HYPERLINK &quot;http://www.ine.pt/xu"/>
    <hyperlink ref="A74" r:id="rId15" location="_Hlk529519314_x0009_1,14439,14518,0,,_x0013_HYPERLINK &quot;http://www.ine.pt/xu"/>
    <hyperlink ref="A75" r:id="rId16" location="_Hlk529519324_x0009_1,14518,14610,0,,_x0013_HYPERLINK &quot;http://www.ine.pt/xu"/>
    <hyperlink ref="A76" r:id="rId17" location="_Hlk529519673_x0009_1,14610,14688,0,,_x0013_HYPERLINK &quot;http://www.ine.pt/xu"/>
  </hyperlinks>
  <printOptions gridLinesSet="0"/>
  <pageMargins left="0.78740157480314965" right="0.78740157480314965" top="1.1811023622047243" bottom="0.78740157480314965" header="0" footer="0"/>
  <pageSetup paperSize="9" scale="70" orientation="portrait" horizontalDpi="300" verticalDpi="300" r:id="rId18"/>
  <headerFooter alignWithMargins="0"/>
</worksheet>
</file>

<file path=xl/worksheets/sheet105.xml><?xml version="1.0" encoding="utf-8"?>
<worksheet xmlns="http://schemas.openxmlformats.org/spreadsheetml/2006/main" xmlns:r="http://schemas.openxmlformats.org/officeDocument/2006/relationships">
  <sheetPr codeName="Sheet105"/>
  <dimension ref="A1:AG123"/>
  <sheetViews>
    <sheetView showGridLines="0" zoomScaleNormal="100" zoomScaleSheetLayoutView="100" workbookViewId="0">
      <selection sqref="A1:G1"/>
    </sheetView>
  </sheetViews>
  <sheetFormatPr defaultColWidth="7.85546875" defaultRowHeight="12.75"/>
  <cols>
    <col min="1" max="1" width="37.140625" style="1077" customWidth="1"/>
    <col min="2" max="2" width="12.42578125" style="1077" customWidth="1"/>
    <col min="3" max="3" width="14.28515625" style="1077" customWidth="1"/>
    <col min="4" max="4" width="15.5703125" style="1077" customWidth="1"/>
    <col min="5" max="5" width="13.7109375" style="1077" customWidth="1"/>
    <col min="6" max="6" width="12.42578125" style="1077" customWidth="1"/>
    <col min="7" max="7" width="13.140625" style="1077" customWidth="1"/>
    <col min="8" max="18" width="7.42578125" style="1077" customWidth="1"/>
    <col min="19" max="16384" width="7.85546875" style="1077"/>
  </cols>
  <sheetData>
    <row r="1" spans="1:33" s="1183" customFormat="1" ht="15" customHeight="1">
      <c r="A1" s="2178" t="s">
        <v>1318</v>
      </c>
      <c r="B1" s="2178"/>
      <c r="C1" s="2178"/>
      <c r="D1" s="2178"/>
      <c r="E1" s="2178"/>
      <c r="F1" s="2178"/>
      <c r="G1" s="2178"/>
    </row>
    <row r="2" spans="1:33" s="1184" customFormat="1" ht="33" customHeight="1">
      <c r="A2" s="2250" t="s">
        <v>1319</v>
      </c>
      <c r="B2" s="2250"/>
      <c r="C2" s="2250"/>
      <c r="D2" s="2250"/>
      <c r="E2" s="2250"/>
      <c r="F2" s="2250"/>
      <c r="G2" s="2250"/>
    </row>
    <row r="3" spans="1:33" ht="15" customHeight="1">
      <c r="A3" s="1199">
        <v>2017</v>
      </c>
      <c r="B3" s="1200"/>
      <c r="C3" s="1200"/>
      <c r="D3" s="1200"/>
      <c r="E3" s="1200"/>
      <c r="F3" s="1200"/>
      <c r="G3" s="1200"/>
      <c r="H3" s="843"/>
      <c r="I3" s="843"/>
      <c r="J3" s="843"/>
      <c r="K3" s="843"/>
      <c r="L3" s="843"/>
      <c r="M3" s="843"/>
      <c r="N3" s="843"/>
      <c r="O3" s="843"/>
      <c r="P3" s="843"/>
      <c r="Q3" s="843"/>
      <c r="R3" s="843"/>
      <c r="S3" s="843"/>
      <c r="T3" s="843"/>
      <c r="U3" s="843"/>
      <c r="V3" s="843"/>
      <c r="W3" s="843"/>
      <c r="X3" s="843"/>
      <c r="Y3" s="843"/>
      <c r="Z3" s="843"/>
      <c r="AA3" s="843"/>
      <c r="AB3" s="843"/>
      <c r="AC3" s="843"/>
      <c r="AD3" s="843"/>
      <c r="AE3" s="843"/>
      <c r="AF3" s="843"/>
      <c r="AG3" s="843"/>
    </row>
    <row r="4" spans="1:33" ht="10.5" customHeight="1">
      <c r="A4" s="2247" t="s">
        <v>1320</v>
      </c>
      <c r="B4" s="2251" t="s">
        <v>1248</v>
      </c>
      <c r="C4" s="2252" t="s">
        <v>1249</v>
      </c>
      <c r="D4" s="2252" t="s">
        <v>1250</v>
      </c>
      <c r="E4" s="2252" t="s">
        <v>1251</v>
      </c>
      <c r="F4" s="2252" t="s">
        <v>1252</v>
      </c>
      <c r="G4" s="2252" t="s">
        <v>1253</v>
      </c>
      <c r="H4" s="843"/>
      <c r="I4" s="843"/>
      <c r="J4" s="843"/>
      <c r="K4" s="843"/>
      <c r="L4" s="843"/>
      <c r="M4" s="843"/>
      <c r="N4" s="843"/>
      <c r="O4" s="843"/>
      <c r="P4" s="843"/>
      <c r="Q4" s="843"/>
      <c r="R4" s="843"/>
      <c r="S4" s="843"/>
      <c r="T4" s="843"/>
      <c r="U4" s="843"/>
      <c r="V4" s="843"/>
      <c r="W4" s="843"/>
      <c r="X4" s="843"/>
      <c r="Y4" s="843"/>
      <c r="Z4" s="843"/>
      <c r="AA4" s="843"/>
      <c r="AB4" s="843"/>
      <c r="AC4" s="843"/>
      <c r="AD4" s="843"/>
      <c r="AE4" s="843"/>
      <c r="AF4" s="843"/>
      <c r="AG4" s="843"/>
    </row>
    <row r="5" spans="1:33" ht="10.5" customHeight="1">
      <c r="A5" s="2247"/>
      <c r="B5" s="2251"/>
      <c r="C5" s="2252"/>
      <c r="D5" s="2252"/>
      <c r="E5" s="2252"/>
      <c r="F5" s="2252"/>
      <c r="G5" s="2252"/>
      <c r="H5" s="843"/>
      <c r="I5" s="843"/>
      <c r="J5" s="843"/>
      <c r="K5" s="843"/>
      <c r="L5" s="843"/>
      <c r="M5" s="843"/>
      <c r="N5" s="843"/>
      <c r="O5" s="843"/>
      <c r="P5" s="843"/>
      <c r="Q5" s="843"/>
      <c r="R5" s="843"/>
      <c r="S5" s="843"/>
      <c r="T5" s="843"/>
      <c r="U5" s="843"/>
      <c r="V5" s="843"/>
      <c r="W5" s="843"/>
      <c r="X5" s="843"/>
      <c r="Y5" s="843"/>
      <c r="Z5" s="843"/>
      <c r="AA5" s="843"/>
      <c r="AB5" s="843"/>
      <c r="AC5" s="843"/>
      <c r="AD5" s="843"/>
      <c r="AE5" s="843"/>
      <c r="AF5" s="843"/>
      <c r="AG5" s="843"/>
    </row>
    <row r="6" spans="1:33" ht="10.5" customHeight="1">
      <c r="A6" s="2247"/>
      <c r="B6" s="2251"/>
      <c r="C6" s="2252"/>
      <c r="D6" s="2252"/>
      <c r="E6" s="2252"/>
      <c r="F6" s="2252"/>
      <c r="G6" s="2252"/>
      <c r="H6" s="843"/>
      <c r="I6" s="843"/>
      <c r="J6" s="843"/>
      <c r="K6" s="843"/>
      <c r="L6" s="843"/>
      <c r="M6" s="843"/>
      <c r="N6" s="843"/>
      <c r="O6" s="843"/>
      <c r="P6" s="843"/>
      <c r="Q6" s="843"/>
      <c r="R6" s="843"/>
      <c r="S6" s="843"/>
      <c r="T6" s="843"/>
      <c r="U6" s="843"/>
      <c r="V6" s="843"/>
      <c r="W6" s="843"/>
      <c r="X6" s="843"/>
      <c r="Y6" s="843"/>
      <c r="Z6" s="843"/>
      <c r="AA6" s="843"/>
      <c r="AB6" s="843"/>
      <c r="AC6" s="843"/>
      <c r="AD6" s="843"/>
      <c r="AE6" s="843"/>
      <c r="AF6" s="843"/>
      <c r="AG6" s="843"/>
    </row>
    <row r="7" spans="1:33" ht="10.5" customHeight="1">
      <c r="A7" s="2247"/>
      <c r="B7" s="2251"/>
      <c r="C7" s="2252"/>
      <c r="D7" s="2253"/>
      <c r="E7" s="2253"/>
      <c r="F7" s="2252"/>
      <c r="G7" s="2252"/>
      <c r="H7" s="843"/>
      <c r="I7" s="843"/>
      <c r="J7" s="843"/>
      <c r="K7" s="843"/>
      <c r="L7" s="843"/>
      <c r="M7" s="843"/>
      <c r="N7" s="843"/>
      <c r="O7" s="843"/>
      <c r="P7" s="843"/>
      <c r="Q7" s="843"/>
      <c r="R7" s="843"/>
      <c r="S7" s="843"/>
      <c r="T7" s="843"/>
      <c r="U7" s="843"/>
      <c r="V7" s="843"/>
      <c r="W7" s="843"/>
      <c r="X7" s="843"/>
      <c r="Y7" s="843"/>
      <c r="Z7" s="843"/>
      <c r="AA7" s="843"/>
      <c r="AB7" s="843"/>
      <c r="AC7" s="843"/>
      <c r="AD7" s="843"/>
      <c r="AE7" s="843"/>
      <c r="AF7" s="843"/>
      <c r="AG7" s="843"/>
    </row>
    <row r="8" spans="1:33" ht="24" customHeight="1">
      <c r="A8" s="2247"/>
      <c r="B8" s="2251"/>
      <c r="C8" s="2252"/>
      <c r="D8" s="2253"/>
      <c r="E8" s="2253"/>
      <c r="F8" s="2252"/>
      <c r="G8" s="2252"/>
      <c r="H8" s="843"/>
      <c r="I8" s="843"/>
      <c r="J8" s="843"/>
      <c r="K8" s="843"/>
      <c r="L8" s="843"/>
      <c r="M8" s="843"/>
      <c r="N8" s="843"/>
      <c r="O8" s="843"/>
      <c r="P8" s="843"/>
      <c r="Q8" s="843"/>
      <c r="R8" s="843"/>
      <c r="S8" s="843"/>
      <c r="T8" s="843"/>
      <c r="U8" s="843"/>
      <c r="V8" s="843"/>
      <c r="W8" s="843"/>
      <c r="X8" s="843"/>
      <c r="Y8" s="843"/>
      <c r="Z8" s="843"/>
      <c r="AA8" s="843"/>
      <c r="AB8" s="843"/>
      <c r="AC8" s="843"/>
      <c r="AD8" s="843"/>
      <c r="AE8" s="843"/>
      <c r="AF8" s="843"/>
      <c r="AG8" s="843"/>
    </row>
    <row r="9" spans="1:33" ht="10.5" customHeight="1">
      <c r="A9" s="2247"/>
      <c r="B9" s="2247" t="s">
        <v>347</v>
      </c>
      <c r="C9" s="2247"/>
      <c r="D9" s="2247"/>
      <c r="E9" s="2247"/>
      <c r="F9" s="2248" t="s">
        <v>1186</v>
      </c>
      <c r="G9" s="2248"/>
      <c r="H9" s="843"/>
      <c r="I9" s="843"/>
      <c r="J9" s="843"/>
      <c r="K9" s="843"/>
      <c r="L9" s="843"/>
      <c r="M9" s="843"/>
      <c r="N9" s="843"/>
      <c r="O9" s="843"/>
      <c r="P9" s="843"/>
      <c r="Q9" s="843"/>
      <c r="R9" s="843"/>
      <c r="S9" s="843"/>
      <c r="T9" s="843"/>
      <c r="U9" s="843"/>
      <c r="V9" s="843"/>
      <c r="W9" s="843"/>
      <c r="X9" s="843"/>
      <c r="Y9" s="843"/>
      <c r="Z9" s="843"/>
      <c r="AA9" s="843"/>
      <c r="AB9" s="843"/>
      <c r="AC9" s="843"/>
      <c r="AD9" s="843"/>
      <c r="AE9" s="843"/>
      <c r="AF9" s="843"/>
      <c r="AG9" s="843"/>
    </row>
    <row r="10" spans="1:33" ht="7.5" customHeight="1">
      <c r="A10" s="1201"/>
      <c r="B10" s="1202"/>
      <c r="C10" s="1203"/>
      <c r="D10" s="1203"/>
      <c r="E10" s="1203"/>
      <c r="F10" s="1203"/>
      <c r="G10" s="1203"/>
    </row>
    <row r="11" spans="1:33" s="1185" customFormat="1" ht="16.5" customHeight="1">
      <c r="A11" s="1204" t="s">
        <v>1240</v>
      </c>
      <c r="B11" s="1205">
        <v>12983.999999999993</v>
      </c>
      <c r="C11" s="1205">
        <v>1676535.9999999986</v>
      </c>
      <c r="D11" s="1205">
        <v>3145665.0000000005</v>
      </c>
      <c r="E11" s="1205">
        <v>4822200.9999999981</v>
      </c>
      <c r="F11" s="1205">
        <v>19857360.999999978</v>
      </c>
      <c r="G11" s="1206">
        <v>11.8</v>
      </c>
      <c r="I11" s="1187"/>
    </row>
    <row r="12" spans="1:33" ht="8.25" customHeight="1">
      <c r="A12" s="1201"/>
      <c r="B12" s="1217"/>
      <c r="C12" s="1217"/>
      <c r="D12" s="1217"/>
      <c r="E12" s="1217"/>
      <c r="F12" s="1217"/>
      <c r="G12" s="1218"/>
      <c r="I12" s="1187"/>
    </row>
    <row r="13" spans="1:33" s="1185" customFormat="1" ht="13.5" customHeight="1">
      <c r="A13" s="1204" t="s">
        <v>1276</v>
      </c>
      <c r="B13" s="1222">
        <v>5506.0000000000027</v>
      </c>
      <c r="C13" s="1222">
        <v>807544</v>
      </c>
      <c r="D13" s="1222">
        <v>389035.99999999971</v>
      </c>
      <c r="E13" s="1222">
        <v>1196580.0000000002</v>
      </c>
      <c r="F13" s="1222">
        <v>5735232.0000000019</v>
      </c>
      <c r="G13" s="1206">
        <v>7.1</v>
      </c>
      <c r="H13" s="1027"/>
      <c r="I13" s="1187"/>
    </row>
    <row r="14" spans="1:33" s="1185" customFormat="1" ht="13.5" customHeight="1">
      <c r="A14" s="1208" t="s">
        <v>1277</v>
      </c>
      <c r="B14" s="1205">
        <v>37</v>
      </c>
      <c r="C14" s="1205">
        <v>8189</v>
      </c>
      <c r="D14" s="1209">
        <v>1773</v>
      </c>
      <c r="E14" s="1209">
        <v>9962</v>
      </c>
      <c r="F14" s="1209">
        <v>158315</v>
      </c>
      <c r="G14" s="1206">
        <v>19.3</v>
      </c>
      <c r="H14" s="1190"/>
      <c r="I14" s="1187"/>
    </row>
    <row r="15" spans="1:33" s="1185" customFormat="1" ht="13.5" customHeight="1">
      <c r="A15" s="1208" t="s">
        <v>1278</v>
      </c>
      <c r="B15" s="1205">
        <v>2924.0000000000018</v>
      </c>
      <c r="C15" s="1205">
        <v>332779.00000000012</v>
      </c>
      <c r="D15" s="1209">
        <v>572231.00000000047</v>
      </c>
      <c r="E15" s="1209">
        <v>905009.99999999814</v>
      </c>
      <c r="F15" s="1209">
        <v>10659555.000000006</v>
      </c>
      <c r="G15" s="1206">
        <v>32</v>
      </c>
      <c r="H15" s="1190"/>
      <c r="I15" s="1187"/>
    </row>
    <row r="16" spans="1:33" ht="13.5" customHeight="1">
      <c r="A16" s="1811" t="s">
        <v>1279</v>
      </c>
      <c r="B16" s="1215">
        <v>1315.0000000000002</v>
      </c>
      <c r="C16" s="1215">
        <v>105926</v>
      </c>
      <c r="D16" s="1212">
        <v>167306</v>
      </c>
      <c r="E16" s="1212">
        <v>273232.00000000006</v>
      </c>
      <c r="F16" s="1212">
        <v>713580.00000000023</v>
      </c>
      <c r="G16" s="1211">
        <v>6.7</v>
      </c>
      <c r="H16" s="1022"/>
      <c r="I16" s="1187"/>
    </row>
    <row r="17" spans="1:9" ht="13.5" customHeight="1">
      <c r="A17" s="1811" t="s">
        <v>1280</v>
      </c>
      <c r="B17" s="1215">
        <v>629.00000000000034</v>
      </c>
      <c r="C17" s="1215">
        <v>48026.000000000051</v>
      </c>
      <c r="D17" s="1212">
        <v>201141</v>
      </c>
      <c r="E17" s="1212">
        <v>249167.00000000012</v>
      </c>
      <c r="F17" s="1212">
        <v>981274.99999999965</v>
      </c>
      <c r="G17" s="1211">
        <v>20.399999999999999</v>
      </c>
      <c r="H17" s="1022"/>
      <c r="I17" s="1187"/>
    </row>
    <row r="18" spans="1:9" ht="13.5" customHeight="1">
      <c r="A18" s="1811" t="s">
        <v>1281</v>
      </c>
      <c r="B18" s="1215">
        <v>286</v>
      </c>
      <c r="C18" s="1215">
        <v>7432</v>
      </c>
      <c r="D18" s="1212">
        <v>31944</v>
      </c>
      <c r="E18" s="1212">
        <v>39376.000000000015</v>
      </c>
      <c r="F18" s="1212">
        <v>45160</v>
      </c>
      <c r="G18" s="1211">
        <v>6.1</v>
      </c>
      <c r="H18" s="1022"/>
      <c r="I18" s="1187"/>
    </row>
    <row r="19" spans="1:9" ht="13.5" customHeight="1">
      <c r="A19" s="1811" t="s">
        <v>1282</v>
      </c>
      <c r="B19" s="1215">
        <v>96.999999999999986</v>
      </c>
      <c r="C19" s="1215">
        <v>879</v>
      </c>
      <c r="D19" s="1212">
        <v>20709</v>
      </c>
      <c r="E19" s="1212">
        <v>21588</v>
      </c>
      <c r="F19" s="1212">
        <v>3936</v>
      </c>
      <c r="G19" s="1211">
        <v>4.5</v>
      </c>
      <c r="H19" s="1022"/>
      <c r="I19" s="1187"/>
    </row>
    <row r="20" spans="1:9" ht="13.5" customHeight="1">
      <c r="A20" s="1811" t="s">
        <v>1283</v>
      </c>
      <c r="B20" s="1215">
        <v>147.00000000000003</v>
      </c>
      <c r="C20" s="1215">
        <v>120114.99999999999</v>
      </c>
      <c r="D20" s="1212">
        <v>58721</v>
      </c>
      <c r="E20" s="1212">
        <v>178836</v>
      </c>
      <c r="F20" s="1212">
        <v>7754501.0000000009</v>
      </c>
      <c r="G20" s="1211">
        <v>64.599999999999994</v>
      </c>
      <c r="H20" s="1022"/>
      <c r="I20" s="1187"/>
    </row>
    <row r="21" spans="1:9" ht="13.5" customHeight="1">
      <c r="A21" s="1811" t="s">
        <v>1284</v>
      </c>
      <c r="B21" s="1215">
        <v>450</v>
      </c>
      <c r="C21" s="1215">
        <v>50401.000000000029</v>
      </c>
      <c r="D21" s="1212">
        <v>92409.999999999971</v>
      </c>
      <c r="E21" s="1212">
        <v>142811</v>
      </c>
      <c r="F21" s="1212">
        <v>1161102.9999999995</v>
      </c>
      <c r="G21" s="1211">
        <v>23</v>
      </c>
      <c r="H21" s="1022"/>
      <c r="I21" s="1187"/>
    </row>
    <row r="22" spans="1:9" s="1185" customFormat="1" ht="13.5" customHeight="1">
      <c r="A22" s="1812" t="s">
        <v>1285</v>
      </c>
      <c r="B22" s="1205">
        <v>264</v>
      </c>
      <c r="C22" s="1205">
        <v>2254.9999999999995</v>
      </c>
      <c r="D22" s="1209">
        <v>43963.999999999985</v>
      </c>
      <c r="E22" s="1209">
        <v>46219.000000000007</v>
      </c>
      <c r="F22" s="1209">
        <v>15190.999999999995</v>
      </c>
      <c r="G22" s="1206">
        <v>6.7</v>
      </c>
      <c r="H22" s="1027"/>
      <c r="I22" s="1187"/>
    </row>
    <row r="23" spans="1:9" s="1185" customFormat="1" ht="13.5" customHeight="1">
      <c r="A23" s="1812" t="s">
        <v>1286</v>
      </c>
      <c r="B23" s="1205">
        <v>648.99999999999966</v>
      </c>
      <c r="C23" s="1205">
        <v>62933</v>
      </c>
      <c r="D23" s="1209">
        <v>102352.99999999994</v>
      </c>
      <c r="E23" s="1209">
        <v>165285.99999999994</v>
      </c>
      <c r="F23" s="1209">
        <v>710212</v>
      </c>
      <c r="G23" s="1206">
        <v>11.3</v>
      </c>
      <c r="H23" s="1027"/>
      <c r="I23" s="1187"/>
    </row>
    <row r="24" spans="1:9" ht="13.5" customHeight="1">
      <c r="A24" s="1811" t="s">
        <v>1287</v>
      </c>
      <c r="B24" s="1215">
        <v>155.00000000000003</v>
      </c>
      <c r="C24" s="1215">
        <v>29041.999999999996</v>
      </c>
      <c r="D24" s="1212">
        <v>30836.000000000007</v>
      </c>
      <c r="E24" s="1212">
        <v>59877.999999999993</v>
      </c>
      <c r="F24" s="1212">
        <v>482173</v>
      </c>
      <c r="G24" s="1211">
        <v>16.600000000000001</v>
      </c>
      <c r="H24" s="1022"/>
      <c r="I24" s="1187"/>
    </row>
    <row r="25" spans="1:9" ht="13.5" customHeight="1">
      <c r="A25" s="1811" t="s">
        <v>1288</v>
      </c>
      <c r="B25" s="1215">
        <v>493.99999999999994</v>
      </c>
      <c r="C25" s="1215">
        <v>33891.000000000015</v>
      </c>
      <c r="D25" s="1212">
        <v>71516.999999999971</v>
      </c>
      <c r="E25" s="1212">
        <v>105408.00000000007</v>
      </c>
      <c r="F25" s="1212">
        <v>228038.99999999997</v>
      </c>
      <c r="G25" s="1211">
        <v>6.7</v>
      </c>
      <c r="H25" s="1022"/>
      <c r="I25" s="1187"/>
    </row>
    <row r="26" spans="1:9" s="1192" customFormat="1" ht="13.5" customHeight="1">
      <c r="A26" s="1812" t="s">
        <v>1289</v>
      </c>
      <c r="B26" s="1205">
        <v>388.00000000000006</v>
      </c>
      <c r="C26" s="1205">
        <v>600.00000000000011</v>
      </c>
      <c r="D26" s="1209">
        <v>219575.00000000015</v>
      </c>
      <c r="E26" s="1209">
        <v>220175.00000000003</v>
      </c>
      <c r="F26" s="1209">
        <v>1200.0000000000002</v>
      </c>
      <c r="G26" s="1206">
        <v>2</v>
      </c>
      <c r="H26" s="1121"/>
      <c r="I26" s="1187"/>
    </row>
    <row r="27" spans="1:9" s="1192" customFormat="1" ht="13.5" customHeight="1">
      <c r="A27" s="1812" t="s">
        <v>1290</v>
      </c>
      <c r="B27" s="1213">
        <v>153.99999999999997</v>
      </c>
      <c r="C27" s="1213">
        <v>216263.00000000009</v>
      </c>
      <c r="D27" s="1213">
        <v>23602.999999999996</v>
      </c>
      <c r="E27" s="1213">
        <v>239866</v>
      </c>
      <c r="F27" s="1213">
        <v>571228</v>
      </c>
      <c r="G27" s="1206">
        <v>2.6</v>
      </c>
      <c r="H27" s="1121"/>
      <c r="I27" s="1187"/>
    </row>
    <row r="28" spans="1:9" s="1192" customFormat="1" ht="13.5" customHeight="1">
      <c r="A28" s="1812" t="s">
        <v>1291</v>
      </c>
      <c r="B28" s="1213">
        <v>514.99999999999989</v>
      </c>
      <c r="C28" s="1213">
        <v>10473.000000000002</v>
      </c>
      <c r="D28" s="1213">
        <v>528271.99999999988</v>
      </c>
      <c r="E28" s="1213">
        <v>538745</v>
      </c>
      <c r="F28" s="1213">
        <v>41689.000000000007</v>
      </c>
      <c r="G28" s="1206">
        <v>4</v>
      </c>
      <c r="H28" s="1121"/>
      <c r="I28" s="1187"/>
    </row>
    <row r="29" spans="1:9" s="1192" customFormat="1" ht="13.5" customHeight="1">
      <c r="A29" s="1812" t="s">
        <v>1292</v>
      </c>
      <c r="B29" s="1213">
        <v>1737.0000000000009</v>
      </c>
      <c r="C29" s="1213">
        <v>196632.00000000012</v>
      </c>
      <c r="D29" s="1213">
        <v>274138.00000000006</v>
      </c>
      <c r="E29" s="1213">
        <v>470769.99999999988</v>
      </c>
      <c r="F29" s="1213">
        <v>1713877</v>
      </c>
      <c r="G29" s="1206">
        <v>8.6999999999999993</v>
      </c>
      <c r="H29" s="1121"/>
      <c r="I29" s="1187"/>
    </row>
    <row r="30" spans="1:9" s="1192" customFormat="1" ht="13.5" customHeight="1">
      <c r="A30" s="1812" t="s">
        <v>1293</v>
      </c>
      <c r="B30" s="1213">
        <v>810</v>
      </c>
      <c r="C30" s="1213">
        <v>38867.999999999993</v>
      </c>
      <c r="D30" s="1213">
        <v>990720</v>
      </c>
      <c r="E30" s="1213">
        <v>1029588.0000000002</v>
      </c>
      <c r="F30" s="1213">
        <v>250862.00000000006</v>
      </c>
      <c r="G30" s="1206">
        <v>6.5</v>
      </c>
      <c r="H30" s="1121"/>
      <c r="I30" s="1187"/>
    </row>
    <row r="31" spans="1:9" s="1185" customFormat="1" ht="16.5" customHeight="1">
      <c r="A31" s="1813" t="s">
        <v>360</v>
      </c>
      <c r="B31" s="1205">
        <v>12385.999999999991</v>
      </c>
      <c r="C31" s="1205">
        <v>1653303</v>
      </c>
      <c r="D31" s="1205">
        <v>3063960.0000000014</v>
      </c>
      <c r="E31" s="1205">
        <v>4717262.9999999972</v>
      </c>
      <c r="F31" s="1205">
        <v>19696278.999999978</v>
      </c>
      <c r="G31" s="1206">
        <v>11.9</v>
      </c>
      <c r="I31" s="1187"/>
    </row>
    <row r="32" spans="1:9" ht="7.5" customHeight="1">
      <c r="A32" s="1821"/>
      <c r="B32" s="1217"/>
      <c r="C32" s="1217"/>
      <c r="D32" s="1217"/>
      <c r="E32" s="1217"/>
      <c r="F32" s="1217"/>
      <c r="G32" s="1218"/>
      <c r="I32" s="1187"/>
    </row>
    <row r="33" spans="1:9" s="1185" customFormat="1" ht="13.5" customHeight="1">
      <c r="A33" s="1813" t="s">
        <v>1276</v>
      </c>
      <c r="B33" s="1222">
        <v>5319</v>
      </c>
      <c r="C33" s="1222">
        <v>795289.00000000023</v>
      </c>
      <c r="D33" s="1222">
        <v>377064.99999999977</v>
      </c>
      <c r="E33" s="1222">
        <v>1172354.0000000005</v>
      </c>
      <c r="F33" s="1222">
        <v>5696581.0000000009</v>
      </c>
      <c r="G33" s="1206">
        <v>7.2</v>
      </c>
      <c r="H33" s="1027"/>
      <c r="I33" s="1187"/>
    </row>
    <row r="34" spans="1:9" s="1185" customFormat="1" ht="13.5" customHeight="1">
      <c r="A34" s="1814" t="s">
        <v>1277</v>
      </c>
      <c r="B34" s="1205">
        <v>37</v>
      </c>
      <c r="C34" s="1205">
        <v>8189</v>
      </c>
      <c r="D34" s="1209">
        <v>1773</v>
      </c>
      <c r="E34" s="1209">
        <v>9962</v>
      </c>
      <c r="F34" s="1209">
        <v>158315</v>
      </c>
      <c r="G34" s="1206">
        <v>19.3</v>
      </c>
      <c r="H34" s="1190"/>
      <c r="I34" s="1187"/>
    </row>
    <row r="35" spans="1:9" s="1185" customFormat="1" ht="13.5" customHeight="1">
      <c r="A35" s="1814" t="s">
        <v>1278</v>
      </c>
      <c r="B35" s="1205">
        <v>2682.0000000000014</v>
      </c>
      <c r="C35" s="1205">
        <v>324297</v>
      </c>
      <c r="D35" s="1209">
        <v>541781.00000000035</v>
      </c>
      <c r="E35" s="1209">
        <v>866077.99999999942</v>
      </c>
      <c r="F35" s="1209">
        <v>10548648.000000004</v>
      </c>
      <c r="G35" s="1206">
        <v>32.5</v>
      </c>
      <c r="H35" s="1190"/>
      <c r="I35" s="1187"/>
    </row>
    <row r="36" spans="1:9" ht="13.5" customHeight="1">
      <c r="A36" s="1811" t="s">
        <v>1279</v>
      </c>
      <c r="B36" s="1215">
        <v>1153.9999999999998</v>
      </c>
      <c r="C36" s="1215">
        <v>97893</v>
      </c>
      <c r="D36" s="1212">
        <v>159136</v>
      </c>
      <c r="E36" s="1212">
        <v>257029.00000000003</v>
      </c>
      <c r="F36" s="1212">
        <v>607880.00000000023</v>
      </c>
      <c r="G36" s="1211">
        <v>6.2</v>
      </c>
      <c r="H36" s="1022"/>
      <c r="I36" s="1187"/>
    </row>
    <row r="37" spans="1:9" ht="13.5" customHeight="1">
      <c r="A37" s="1811" t="s">
        <v>1280</v>
      </c>
      <c r="B37" s="1215">
        <v>603.00000000000023</v>
      </c>
      <c r="C37" s="1215">
        <v>48026.000000000044</v>
      </c>
      <c r="D37" s="1212">
        <v>195321.00000000003</v>
      </c>
      <c r="E37" s="1212">
        <v>243347.00000000009</v>
      </c>
      <c r="F37" s="1212">
        <v>981275</v>
      </c>
      <c r="G37" s="1211">
        <v>20.399999999999999</v>
      </c>
      <c r="H37" s="1022"/>
      <c r="I37" s="1187"/>
    </row>
    <row r="38" spans="1:9" ht="13.5" customHeight="1">
      <c r="A38" s="1811" t="s">
        <v>1281</v>
      </c>
      <c r="B38" s="1215">
        <v>286</v>
      </c>
      <c r="C38" s="1215">
        <v>7432</v>
      </c>
      <c r="D38" s="1212">
        <v>31944</v>
      </c>
      <c r="E38" s="1212">
        <v>39376.000000000015</v>
      </c>
      <c r="F38" s="1212">
        <v>45160</v>
      </c>
      <c r="G38" s="1211">
        <v>6.1</v>
      </c>
      <c r="H38" s="1022"/>
      <c r="I38" s="1187"/>
    </row>
    <row r="39" spans="1:9" ht="13.5" customHeight="1">
      <c r="A39" s="1811" t="s">
        <v>1282</v>
      </c>
      <c r="B39" s="1215">
        <v>87.999999999999986</v>
      </c>
      <c r="C39" s="1215">
        <v>878.99999999999989</v>
      </c>
      <c r="D39" s="1212">
        <v>20089</v>
      </c>
      <c r="E39" s="1212">
        <v>20967.999999999996</v>
      </c>
      <c r="F39" s="1212">
        <v>3935.9999999999995</v>
      </c>
      <c r="G39" s="1211">
        <v>4.5</v>
      </c>
      <c r="H39" s="1022"/>
      <c r="I39" s="1187"/>
    </row>
    <row r="40" spans="1:9" ht="13.5" customHeight="1">
      <c r="A40" s="1811" t="s">
        <v>1283</v>
      </c>
      <c r="B40" s="1215">
        <v>138</v>
      </c>
      <c r="C40" s="1215">
        <v>120115</v>
      </c>
      <c r="D40" s="1212">
        <v>48721</v>
      </c>
      <c r="E40" s="1212">
        <v>168836.00000000003</v>
      </c>
      <c r="F40" s="1212">
        <v>7754501.0000000009</v>
      </c>
      <c r="G40" s="1211">
        <v>64.599999999999994</v>
      </c>
      <c r="H40" s="1022"/>
      <c r="I40" s="1187"/>
    </row>
    <row r="41" spans="1:9" ht="13.5" customHeight="1">
      <c r="A41" s="1811" t="s">
        <v>1284</v>
      </c>
      <c r="B41" s="1215">
        <v>413.00000000000011</v>
      </c>
      <c r="C41" s="1215">
        <v>49952.000000000029</v>
      </c>
      <c r="D41" s="1212">
        <v>86570</v>
      </c>
      <c r="E41" s="1212">
        <v>136521.99999999997</v>
      </c>
      <c r="F41" s="1212">
        <v>1155895.9999999995</v>
      </c>
      <c r="G41" s="1211">
        <v>23.1</v>
      </c>
      <c r="H41" s="1022"/>
      <c r="I41" s="1187"/>
    </row>
    <row r="42" spans="1:9" s="1185" customFormat="1" ht="13.5" customHeight="1">
      <c r="A42" s="1812" t="s">
        <v>1285</v>
      </c>
      <c r="B42" s="1205">
        <v>228</v>
      </c>
      <c r="C42" s="1205">
        <v>2255</v>
      </c>
      <c r="D42" s="1209">
        <v>36548.999999999993</v>
      </c>
      <c r="E42" s="1209">
        <v>38804</v>
      </c>
      <c r="F42" s="1209">
        <v>15191.000000000002</v>
      </c>
      <c r="G42" s="1206">
        <v>6.7</v>
      </c>
      <c r="H42" s="1027"/>
      <c r="I42" s="1187"/>
    </row>
    <row r="43" spans="1:9" s="1185" customFormat="1" ht="13.5" customHeight="1">
      <c r="A43" s="1812" t="s">
        <v>1286</v>
      </c>
      <c r="B43" s="1205">
        <v>628.99999999999966</v>
      </c>
      <c r="C43" s="1205">
        <v>62933.000000000007</v>
      </c>
      <c r="D43" s="1209">
        <v>100112.99999999994</v>
      </c>
      <c r="E43" s="1209">
        <v>163045.99999999997</v>
      </c>
      <c r="F43" s="1209">
        <v>710212.00000000012</v>
      </c>
      <c r="G43" s="1206">
        <v>11.3</v>
      </c>
      <c r="H43" s="1027"/>
      <c r="I43" s="1187"/>
    </row>
    <row r="44" spans="1:9" ht="13.5" customHeight="1">
      <c r="A44" s="1811" t="s">
        <v>1287</v>
      </c>
      <c r="B44" s="1215">
        <v>139.00000000000003</v>
      </c>
      <c r="C44" s="1215">
        <v>29042.000000000004</v>
      </c>
      <c r="D44" s="1212">
        <v>29161.000000000011</v>
      </c>
      <c r="E44" s="1212">
        <v>58203</v>
      </c>
      <c r="F44" s="1212">
        <v>482173</v>
      </c>
      <c r="G44" s="1211">
        <v>16.600000000000001</v>
      </c>
      <c r="H44" s="1022"/>
      <c r="I44" s="1187"/>
    </row>
    <row r="45" spans="1:9" ht="13.5" customHeight="1">
      <c r="A45" s="1811" t="s">
        <v>1288</v>
      </c>
      <c r="B45" s="1215">
        <v>489.99999999999989</v>
      </c>
      <c r="C45" s="1215">
        <v>33891.000000000022</v>
      </c>
      <c r="D45" s="1212">
        <v>70951.999999999971</v>
      </c>
      <c r="E45" s="1212">
        <v>104843.00000000006</v>
      </c>
      <c r="F45" s="1212">
        <v>228038.99999999994</v>
      </c>
      <c r="G45" s="1211">
        <v>6.7</v>
      </c>
      <c r="H45" s="1022"/>
      <c r="I45" s="1187"/>
    </row>
    <row r="46" spans="1:9" s="1192" customFormat="1" ht="13.5" customHeight="1">
      <c r="A46" s="1812" t="s">
        <v>1289</v>
      </c>
      <c r="B46" s="1205">
        <v>383.00000000000006</v>
      </c>
      <c r="C46" s="1205">
        <v>600</v>
      </c>
      <c r="D46" s="1209">
        <v>215524.00000000012</v>
      </c>
      <c r="E46" s="1209">
        <v>216124</v>
      </c>
      <c r="F46" s="1209">
        <v>1200</v>
      </c>
      <c r="G46" s="1206">
        <v>2</v>
      </c>
      <c r="H46" s="1121"/>
      <c r="I46" s="1187"/>
    </row>
    <row r="47" spans="1:9" s="1192" customFormat="1" ht="13.5" customHeight="1">
      <c r="A47" s="1812" t="s">
        <v>1290</v>
      </c>
      <c r="B47" s="1213">
        <v>153.99999999999997</v>
      </c>
      <c r="C47" s="1213">
        <v>216263.00000000009</v>
      </c>
      <c r="D47" s="1213">
        <v>23602.999999999996</v>
      </c>
      <c r="E47" s="1213">
        <v>239866</v>
      </c>
      <c r="F47" s="1213">
        <v>571228</v>
      </c>
      <c r="G47" s="1206">
        <v>2.6</v>
      </c>
      <c r="H47" s="1121"/>
      <c r="I47" s="1187"/>
    </row>
    <row r="48" spans="1:9" s="1192" customFormat="1" ht="13.5" customHeight="1">
      <c r="A48" s="1812" t="s">
        <v>1291</v>
      </c>
      <c r="B48" s="1213">
        <v>463.99999999999989</v>
      </c>
      <c r="C48" s="1213">
        <v>10103</v>
      </c>
      <c r="D48" s="1213">
        <v>508703.99999999994</v>
      </c>
      <c r="E48" s="1213">
        <v>518806.99999999994</v>
      </c>
      <c r="F48" s="1213">
        <v>40816</v>
      </c>
      <c r="G48" s="1206">
        <v>4</v>
      </c>
      <c r="H48" s="1121"/>
      <c r="I48" s="1187"/>
    </row>
    <row r="49" spans="1:12" s="1192" customFormat="1" ht="13.5" customHeight="1">
      <c r="A49" s="1812" t="s">
        <v>1292</v>
      </c>
      <c r="B49" s="1213">
        <v>1695.0000000000005</v>
      </c>
      <c r="C49" s="1213">
        <v>194506.00000000006</v>
      </c>
      <c r="D49" s="1213">
        <v>268278.00000000006</v>
      </c>
      <c r="E49" s="1213">
        <v>462783.99999999983</v>
      </c>
      <c r="F49" s="1213">
        <v>1703226</v>
      </c>
      <c r="G49" s="1206">
        <v>8.8000000000000007</v>
      </c>
      <c r="H49" s="1121"/>
      <c r="I49" s="1187"/>
    </row>
    <row r="50" spans="1:12" s="1192" customFormat="1" ht="13.5" customHeight="1">
      <c r="A50" s="1812" t="s">
        <v>1293</v>
      </c>
      <c r="B50" s="1213">
        <v>795</v>
      </c>
      <c r="C50" s="1213">
        <v>38867.999999999993</v>
      </c>
      <c r="D50" s="1213">
        <v>990570</v>
      </c>
      <c r="E50" s="1213">
        <v>1029438.0000000002</v>
      </c>
      <c r="F50" s="1213">
        <v>250862.00000000006</v>
      </c>
      <c r="G50" s="1206">
        <v>6.5</v>
      </c>
      <c r="H50" s="1121"/>
      <c r="I50" s="1187"/>
    </row>
    <row r="51" spans="1:12" ht="3.75" customHeight="1" thickBot="1">
      <c r="A51" s="1819"/>
      <c r="B51" s="1822"/>
      <c r="C51" s="1822"/>
      <c r="D51" s="1822"/>
      <c r="E51" s="1822"/>
      <c r="F51" s="1822"/>
      <c r="G51" s="1822">
        <v>0</v>
      </c>
      <c r="H51" s="1194"/>
      <c r="I51" s="1187">
        <f t="shared" ref="I51" si="0">ROUND(G51,1)</f>
        <v>0</v>
      </c>
      <c r="J51" s="1194"/>
      <c r="K51" s="1194"/>
    </row>
    <row r="52" spans="1:12" s="993" customFormat="1" ht="12.75" customHeight="1" thickTop="1">
      <c r="A52" s="2254" t="s">
        <v>1305</v>
      </c>
      <c r="B52" s="2254"/>
      <c r="C52" s="2254"/>
      <c r="D52" s="2254"/>
      <c r="E52" s="2254"/>
      <c r="F52" s="1216"/>
      <c r="G52" s="1216"/>
    </row>
    <row r="53" spans="1:12" ht="7.5" customHeight="1">
      <c r="A53" s="1217"/>
      <c r="B53" s="1218"/>
      <c r="C53" s="1218"/>
      <c r="D53" s="1218"/>
      <c r="E53" s="1218"/>
      <c r="F53" s="1218"/>
      <c r="G53" s="1218"/>
      <c r="H53" s="1194"/>
      <c r="I53" s="1194"/>
      <c r="J53" s="1194"/>
      <c r="K53" s="1194"/>
    </row>
    <row r="54" spans="1:12" ht="13.5">
      <c r="A54" s="1201" t="s">
        <v>564</v>
      </c>
      <c r="B54" s="1219"/>
      <c r="C54" s="1219"/>
      <c r="D54" s="1219"/>
      <c r="E54" s="1219"/>
      <c r="F54" s="1219"/>
      <c r="G54" s="1219"/>
      <c r="H54" s="1194"/>
      <c r="I54" s="1194"/>
      <c r="J54" s="1194"/>
      <c r="K54" s="1194"/>
    </row>
    <row r="55" spans="1:12" ht="7.5" customHeight="1">
      <c r="A55" s="1201"/>
      <c r="B55" s="1219"/>
      <c r="C55" s="1219"/>
      <c r="D55" s="1219"/>
      <c r="E55" s="1219"/>
      <c r="F55" s="1219"/>
      <c r="G55" s="1219"/>
      <c r="H55" s="1196"/>
      <c r="I55" s="1196"/>
      <c r="J55" s="1196"/>
      <c r="K55" s="1196"/>
      <c r="L55" s="1196"/>
    </row>
    <row r="56" spans="1:12" ht="13.5">
      <c r="A56" s="1220" t="s">
        <v>1254</v>
      </c>
      <c r="B56" s="1219"/>
      <c r="C56" s="1219"/>
      <c r="D56" s="1219"/>
      <c r="E56" s="1219"/>
      <c r="F56" s="1219"/>
      <c r="G56" s="1219"/>
    </row>
    <row r="57" spans="1:12" ht="13.5">
      <c r="A57" s="1220" t="s">
        <v>1255</v>
      </c>
      <c r="B57" s="1219"/>
      <c r="C57" s="1219"/>
      <c r="D57" s="1219"/>
      <c r="E57" s="1219"/>
      <c r="F57" s="1219"/>
      <c r="G57" s="1219"/>
    </row>
    <row r="58" spans="1:12" ht="13.5">
      <c r="A58" s="1220" t="s">
        <v>1256</v>
      </c>
      <c r="B58" s="1219"/>
      <c r="C58" s="1219"/>
      <c r="D58" s="1219"/>
      <c r="E58" s="1219"/>
      <c r="F58" s="1219"/>
      <c r="G58" s="1219"/>
    </row>
    <row r="59" spans="1:12" ht="13.5">
      <c r="A59" s="1220" t="s">
        <v>1257</v>
      </c>
      <c r="B59" s="1219"/>
      <c r="C59" s="1219"/>
      <c r="D59" s="1219"/>
      <c r="E59" s="1219"/>
      <c r="F59" s="1219"/>
      <c r="G59" s="1219"/>
    </row>
    <row r="60" spans="1:12" ht="13.5">
      <c r="A60" s="1220" t="s">
        <v>1258</v>
      </c>
      <c r="B60" s="1219"/>
      <c r="C60" s="1219"/>
      <c r="D60" s="1219"/>
      <c r="E60" s="1219"/>
      <c r="F60" s="1219"/>
      <c r="G60" s="1219"/>
    </row>
    <row r="61" spans="1:12" ht="7.5" customHeight="1">
      <c r="A61" s="1201"/>
      <c r="B61" s="1219"/>
      <c r="C61" s="1219"/>
      <c r="D61" s="1219"/>
      <c r="E61" s="1219"/>
      <c r="F61" s="1219"/>
      <c r="G61" s="1219"/>
    </row>
    <row r="62" spans="1:12" ht="13.5">
      <c r="A62" s="1220" t="s">
        <v>1306</v>
      </c>
      <c r="B62" s="1219"/>
      <c r="C62" s="1219"/>
      <c r="D62" s="1219"/>
      <c r="E62" s="1219"/>
      <c r="F62" s="1219"/>
      <c r="G62" s="1219"/>
    </row>
    <row r="63" spans="1:12" ht="13.5">
      <c r="A63" s="1220" t="s">
        <v>1307</v>
      </c>
      <c r="B63" s="1219"/>
      <c r="C63" s="1219"/>
      <c r="D63" s="1219"/>
      <c r="E63" s="1219"/>
      <c r="F63" s="1219"/>
      <c r="G63" s="1219"/>
    </row>
    <row r="64" spans="1:12" ht="13.5">
      <c r="A64" s="1220" t="s">
        <v>1308</v>
      </c>
      <c r="B64" s="1219"/>
      <c r="C64" s="1219"/>
      <c r="D64" s="1219"/>
      <c r="E64" s="1219"/>
      <c r="F64" s="1219"/>
      <c r="G64" s="1219"/>
    </row>
    <row r="65" spans="1:7" ht="13.5">
      <c r="A65" s="1220" t="s">
        <v>1309</v>
      </c>
      <c r="B65" s="1221"/>
      <c r="C65" s="1221"/>
      <c r="D65" s="1221"/>
      <c r="E65" s="1221"/>
      <c r="F65" s="1221"/>
      <c r="G65" s="1221"/>
    </row>
    <row r="66" spans="1:7" ht="7.5" customHeight="1">
      <c r="A66" s="1217"/>
      <c r="B66" s="1221"/>
      <c r="C66" s="1221"/>
      <c r="D66" s="1221"/>
      <c r="E66" s="1221"/>
      <c r="F66" s="1221"/>
      <c r="G66" s="1221"/>
    </row>
    <row r="67" spans="1:7" ht="13.5">
      <c r="A67" s="1220" t="s">
        <v>1321</v>
      </c>
      <c r="B67" s="1221"/>
      <c r="C67" s="1221"/>
      <c r="D67" s="1221"/>
      <c r="E67" s="1221"/>
      <c r="F67" s="1221"/>
      <c r="G67" s="1221"/>
    </row>
    <row r="68" spans="1:7" ht="13.5">
      <c r="A68" s="1220" t="s">
        <v>1311</v>
      </c>
      <c r="B68" s="1221"/>
      <c r="C68" s="1221"/>
      <c r="D68" s="1221"/>
      <c r="E68" s="1221"/>
      <c r="F68" s="1221"/>
      <c r="G68" s="1221"/>
    </row>
    <row r="69" spans="1:7" ht="13.5">
      <c r="A69" s="1220" t="s">
        <v>1312</v>
      </c>
      <c r="B69" s="1221"/>
      <c r="C69" s="1221"/>
      <c r="D69" s="1221"/>
      <c r="E69" s="1221"/>
      <c r="F69" s="1221"/>
      <c r="G69" s="1221"/>
    </row>
    <row r="70" spans="1:7" ht="13.5">
      <c r="A70" s="1220" t="s">
        <v>1313</v>
      </c>
      <c r="B70" s="1221"/>
      <c r="C70" s="1221"/>
      <c r="D70" s="1221"/>
      <c r="E70" s="1221"/>
      <c r="F70" s="1221"/>
      <c r="G70" s="1221"/>
    </row>
    <row r="71" spans="1:7" ht="7.5" customHeight="1">
      <c r="A71" s="1217"/>
      <c r="B71" s="1221"/>
      <c r="C71" s="1221"/>
      <c r="D71" s="1221"/>
      <c r="E71" s="1221"/>
      <c r="F71" s="1221"/>
      <c r="G71" s="1221"/>
    </row>
    <row r="72" spans="1:7" ht="13.5">
      <c r="A72" s="1220" t="s">
        <v>1314</v>
      </c>
      <c r="B72" s="1221"/>
      <c r="C72" s="1221"/>
      <c r="D72" s="1221"/>
      <c r="E72" s="1221"/>
      <c r="F72" s="1221"/>
      <c r="G72" s="1221"/>
    </row>
    <row r="73" spans="1:7" ht="13.5">
      <c r="A73" s="1220" t="s">
        <v>1315</v>
      </c>
      <c r="B73" s="1221"/>
      <c r="C73" s="1221"/>
      <c r="D73" s="1221"/>
      <c r="E73" s="1221"/>
      <c r="F73" s="1221"/>
      <c r="G73" s="1221"/>
    </row>
    <row r="74" spans="1:7" ht="13.5">
      <c r="A74" s="1220" t="s">
        <v>1316</v>
      </c>
      <c r="B74" s="1221"/>
      <c r="C74" s="1221"/>
      <c r="D74" s="1221"/>
      <c r="E74" s="1221"/>
      <c r="F74" s="1221"/>
      <c r="G74" s="1221"/>
    </row>
    <row r="75" spans="1:7" ht="13.5">
      <c r="A75" s="1220" t="s">
        <v>1317</v>
      </c>
      <c r="B75" s="1221"/>
      <c r="C75" s="1221"/>
      <c r="D75" s="1221"/>
      <c r="E75" s="1221"/>
      <c r="F75" s="1221"/>
      <c r="G75" s="1221"/>
    </row>
    <row r="76" spans="1:7">
      <c r="B76" s="1196"/>
      <c r="C76" s="1196"/>
      <c r="D76" s="1196"/>
      <c r="E76" s="1196"/>
      <c r="F76" s="1196"/>
      <c r="G76" s="1196"/>
    </row>
    <row r="77" spans="1:7">
      <c r="B77" s="1196"/>
      <c r="C77" s="1196"/>
      <c r="D77" s="1196"/>
      <c r="E77" s="1196"/>
      <c r="F77" s="1196"/>
      <c r="G77" s="1196"/>
    </row>
    <row r="78" spans="1:7">
      <c r="B78" s="1196"/>
      <c r="C78" s="1196"/>
      <c r="D78" s="1196"/>
      <c r="E78" s="1196"/>
      <c r="F78" s="1196"/>
      <c r="G78" s="1196"/>
    </row>
    <row r="79" spans="1:7">
      <c r="B79" s="1196"/>
      <c r="C79" s="1196"/>
      <c r="D79" s="1196"/>
      <c r="E79" s="1196"/>
      <c r="F79" s="1196"/>
      <c r="G79" s="1196"/>
    </row>
    <row r="80" spans="1:7">
      <c r="B80" s="1196"/>
      <c r="C80" s="1196"/>
      <c r="D80" s="1196"/>
      <c r="E80" s="1196"/>
      <c r="F80" s="1196"/>
      <c r="G80" s="1196"/>
    </row>
    <row r="81" spans="2:7">
      <c r="B81" s="1196"/>
      <c r="C81" s="1196"/>
      <c r="D81" s="1196"/>
      <c r="E81" s="1196"/>
      <c r="F81" s="1196"/>
      <c r="G81" s="1196"/>
    </row>
    <row r="82" spans="2:7">
      <c r="B82" s="1196"/>
      <c r="C82" s="1196"/>
      <c r="D82" s="1196"/>
      <c r="E82" s="1196"/>
      <c r="F82" s="1196"/>
      <c r="G82" s="1196"/>
    </row>
    <row r="83" spans="2:7">
      <c r="B83" s="1196"/>
      <c r="C83" s="1196"/>
      <c r="D83" s="1196"/>
      <c r="E83" s="1196"/>
      <c r="F83" s="1196"/>
      <c r="G83" s="1196"/>
    </row>
    <row r="84" spans="2:7">
      <c r="B84" s="1196"/>
      <c r="C84" s="1196"/>
      <c r="D84" s="1196"/>
      <c r="E84" s="1196"/>
      <c r="F84" s="1196"/>
      <c r="G84" s="1196"/>
    </row>
    <row r="85" spans="2:7">
      <c r="B85" s="1196"/>
      <c r="C85" s="1196"/>
      <c r="D85" s="1196"/>
      <c r="E85" s="1196"/>
      <c r="F85" s="1196"/>
      <c r="G85" s="1196"/>
    </row>
    <row r="86" spans="2:7">
      <c r="B86" s="1196"/>
      <c r="C86" s="1196"/>
      <c r="D86" s="1196"/>
      <c r="E86" s="1196"/>
      <c r="F86" s="1196"/>
      <c r="G86" s="1196"/>
    </row>
    <row r="87" spans="2:7">
      <c r="B87" s="1196"/>
      <c r="C87" s="1196"/>
      <c r="D87" s="1196"/>
      <c r="E87" s="1196"/>
      <c r="F87" s="1196"/>
      <c r="G87" s="1196"/>
    </row>
    <row r="88" spans="2:7">
      <c r="B88" s="1196"/>
      <c r="C88" s="1196"/>
      <c r="D88" s="1196"/>
      <c r="E88" s="1196"/>
      <c r="F88" s="1196"/>
      <c r="G88" s="1196"/>
    </row>
    <row r="89" spans="2:7">
      <c r="B89" s="1196"/>
      <c r="C89" s="1196"/>
      <c r="D89" s="1196"/>
      <c r="E89" s="1196"/>
      <c r="F89" s="1196"/>
      <c r="G89" s="1196"/>
    </row>
    <row r="90" spans="2:7">
      <c r="B90" s="1196"/>
      <c r="C90" s="1196"/>
      <c r="D90" s="1196"/>
      <c r="E90" s="1196"/>
      <c r="F90" s="1196"/>
      <c r="G90" s="1196"/>
    </row>
    <row r="91" spans="2:7">
      <c r="B91" s="1196"/>
      <c r="C91" s="1196"/>
      <c r="D91" s="1196"/>
      <c r="E91" s="1196"/>
      <c r="F91" s="1196"/>
      <c r="G91" s="1196"/>
    </row>
    <row r="92" spans="2:7">
      <c r="B92" s="1196"/>
      <c r="C92" s="1196"/>
      <c r="D92" s="1196"/>
      <c r="E92" s="1196"/>
      <c r="F92" s="1196"/>
      <c r="G92" s="1196"/>
    </row>
    <row r="93" spans="2:7">
      <c r="B93" s="1196"/>
      <c r="C93" s="1196"/>
      <c r="D93" s="1196"/>
      <c r="E93" s="1196"/>
      <c r="F93" s="1196"/>
      <c r="G93" s="1196"/>
    </row>
    <row r="94" spans="2:7">
      <c r="B94" s="1196"/>
      <c r="C94" s="1196"/>
      <c r="D94" s="1196"/>
      <c r="E94" s="1196"/>
      <c r="F94" s="1196"/>
      <c r="G94" s="1196"/>
    </row>
    <row r="95" spans="2:7">
      <c r="B95" s="1196"/>
      <c r="C95" s="1196"/>
      <c r="D95" s="1196"/>
      <c r="E95" s="1196"/>
      <c r="F95" s="1196"/>
      <c r="G95" s="1196"/>
    </row>
    <row r="96" spans="2:7">
      <c r="B96" s="1196"/>
      <c r="C96" s="1196"/>
      <c r="D96" s="1196"/>
      <c r="E96" s="1196"/>
      <c r="F96" s="1196"/>
      <c r="G96" s="1196"/>
    </row>
    <row r="97" spans="2:7">
      <c r="B97" s="1196"/>
      <c r="C97" s="1196"/>
      <c r="D97" s="1196"/>
      <c r="E97" s="1196"/>
      <c r="F97" s="1196"/>
      <c r="G97" s="1196"/>
    </row>
    <row r="98" spans="2:7">
      <c r="B98" s="1196"/>
      <c r="C98" s="1196"/>
      <c r="D98" s="1196"/>
      <c r="E98" s="1196"/>
      <c r="F98" s="1196"/>
      <c r="G98" s="1196"/>
    </row>
    <row r="99" spans="2:7">
      <c r="B99" s="1196"/>
      <c r="C99" s="1196"/>
      <c r="D99" s="1196"/>
      <c r="E99" s="1196"/>
      <c r="F99" s="1196"/>
      <c r="G99" s="1196"/>
    </row>
    <row r="100" spans="2:7">
      <c r="B100" s="1196"/>
      <c r="C100" s="1196"/>
      <c r="D100" s="1196"/>
      <c r="E100" s="1196"/>
      <c r="F100" s="1196"/>
      <c r="G100" s="1196"/>
    </row>
    <row r="101" spans="2:7">
      <c r="B101" s="1196"/>
      <c r="C101" s="1196"/>
      <c r="D101" s="1196"/>
      <c r="E101" s="1196"/>
      <c r="F101" s="1196"/>
      <c r="G101" s="1196"/>
    </row>
    <row r="102" spans="2:7">
      <c r="B102" s="1196"/>
      <c r="C102" s="1196"/>
      <c r="D102" s="1196"/>
      <c r="E102" s="1196"/>
      <c r="F102" s="1196"/>
      <c r="G102" s="1196"/>
    </row>
    <row r="103" spans="2:7">
      <c r="B103" s="1196"/>
      <c r="C103" s="1196"/>
      <c r="D103" s="1196"/>
      <c r="E103" s="1196"/>
      <c r="F103" s="1196"/>
      <c r="G103" s="1196"/>
    </row>
    <row r="104" spans="2:7">
      <c r="B104" s="1196"/>
      <c r="C104" s="1196"/>
      <c r="D104" s="1196"/>
      <c r="E104" s="1196"/>
      <c r="F104" s="1196"/>
      <c r="G104" s="1196"/>
    </row>
    <row r="105" spans="2:7">
      <c r="B105" s="1196"/>
      <c r="C105" s="1196"/>
      <c r="D105" s="1196"/>
      <c r="E105" s="1196"/>
      <c r="F105" s="1196"/>
      <c r="G105" s="1196"/>
    </row>
    <row r="106" spans="2:7">
      <c r="B106" s="1196"/>
      <c r="C106" s="1196"/>
      <c r="D106" s="1196"/>
      <c r="E106" s="1196"/>
      <c r="F106" s="1196"/>
      <c r="G106" s="1196"/>
    </row>
    <row r="107" spans="2:7">
      <c r="B107" s="1196"/>
      <c r="C107" s="1196"/>
      <c r="D107" s="1196"/>
      <c r="E107" s="1196"/>
      <c r="F107" s="1196"/>
      <c r="G107" s="1196"/>
    </row>
    <row r="108" spans="2:7">
      <c r="B108" s="1196"/>
      <c r="C108" s="1196"/>
      <c r="D108" s="1196"/>
      <c r="E108" s="1196"/>
      <c r="F108" s="1196"/>
      <c r="G108" s="1196"/>
    </row>
    <row r="109" spans="2:7">
      <c r="B109" s="1196"/>
      <c r="C109" s="1196"/>
      <c r="D109" s="1196"/>
      <c r="E109" s="1196"/>
      <c r="F109" s="1196"/>
      <c r="G109" s="1196"/>
    </row>
    <row r="110" spans="2:7">
      <c r="B110" s="1196"/>
      <c r="C110" s="1196"/>
      <c r="D110" s="1196"/>
      <c r="E110" s="1196"/>
      <c r="F110" s="1196"/>
      <c r="G110" s="1196"/>
    </row>
    <row r="111" spans="2:7">
      <c r="B111" s="1196"/>
      <c r="C111" s="1196"/>
      <c r="D111" s="1196"/>
      <c r="E111" s="1196"/>
      <c r="F111" s="1196"/>
      <c r="G111" s="1196"/>
    </row>
    <row r="112" spans="2:7">
      <c r="B112" s="1196"/>
      <c r="C112" s="1196"/>
      <c r="D112" s="1196"/>
      <c r="E112" s="1196"/>
      <c r="F112" s="1196"/>
      <c r="G112" s="1196"/>
    </row>
    <row r="113" spans="2:7">
      <c r="B113" s="1196"/>
      <c r="C113" s="1196"/>
      <c r="D113" s="1196"/>
      <c r="E113" s="1196"/>
      <c r="F113" s="1196"/>
      <c r="G113" s="1196"/>
    </row>
    <row r="114" spans="2:7">
      <c r="B114" s="1196"/>
      <c r="C114" s="1196"/>
      <c r="D114" s="1196"/>
      <c r="E114" s="1196"/>
      <c r="F114" s="1196"/>
      <c r="G114" s="1196"/>
    </row>
    <row r="115" spans="2:7">
      <c r="B115" s="1196"/>
      <c r="C115" s="1196"/>
      <c r="D115" s="1196"/>
      <c r="E115" s="1196"/>
      <c r="F115" s="1196"/>
      <c r="G115" s="1196"/>
    </row>
    <row r="116" spans="2:7">
      <c r="B116" s="1196"/>
      <c r="C116" s="1196"/>
      <c r="D116" s="1196"/>
      <c r="E116" s="1196"/>
      <c r="F116" s="1196"/>
      <c r="G116" s="1196"/>
    </row>
    <row r="117" spans="2:7">
      <c r="B117" s="1196"/>
      <c r="C117" s="1196"/>
      <c r="D117" s="1196"/>
      <c r="E117" s="1196"/>
      <c r="F117" s="1196"/>
      <c r="G117" s="1196"/>
    </row>
    <row r="118" spans="2:7">
      <c r="B118" s="1196"/>
      <c r="C118" s="1196"/>
      <c r="D118" s="1196"/>
      <c r="E118" s="1196"/>
      <c r="F118" s="1196"/>
      <c r="G118" s="1196"/>
    </row>
    <row r="119" spans="2:7">
      <c r="B119" s="1196"/>
      <c r="C119" s="1196"/>
      <c r="D119" s="1196"/>
      <c r="E119" s="1196"/>
      <c r="F119" s="1196"/>
      <c r="G119" s="1196"/>
    </row>
    <row r="120" spans="2:7">
      <c r="B120" s="1196"/>
      <c r="C120" s="1196"/>
      <c r="D120" s="1196"/>
      <c r="E120" s="1196"/>
      <c r="F120" s="1196"/>
      <c r="G120" s="1196"/>
    </row>
    <row r="121" spans="2:7">
      <c r="B121" s="1196"/>
      <c r="C121" s="1196"/>
      <c r="D121" s="1196"/>
      <c r="E121" s="1196"/>
      <c r="F121" s="1196"/>
      <c r="G121" s="1196"/>
    </row>
    <row r="122" spans="2:7">
      <c r="B122" s="1196"/>
      <c r="C122" s="1196"/>
      <c r="D122" s="1196"/>
      <c r="E122" s="1196"/>
      <c r="F122" s="1196"/>
      <c r="G122" s="1196"/>
    </row>
    <row r="123" spans="2:7">
      <c r="B123" s="1196"/>
      <c r="C123" s="1196"/>
      <c r="D123" s="1196"/>
      <c r="E123" s="1196"/>
      <c r="F123" s="1196"/>
      <c r="G123" s="1196"/>
    </row>
  </sheetData>
  <mergeCells count="12">
    <mergeCell ref="F9:G9"/>
    <mergeCell ref="A52:E52"/>
    <mergeCell ref="A1:G1"/>
    <mergeCell ref="A2:G2"/>
    <mergeCell ref="A4:A9"/>
    <mergeCell ref="B4:B8"/>
    <mergeCell ref="C4:C8"/>
    <mergeCell ref="D4:D8"/>
    <mergeCell ref="E4:E8"/>
    <mergeCell ref="F4:F8"/>
    <mergeCell ref="G4:G8"/>
    <mergeCell ref="B9:E9"/>
  </mergeCells>
  <hyperlinks>
    <hyperlink ref="A56" r:id="rId1" location="_Hlk529442805_x0009_1,14726,14874,0,,_x0013_HYPERLINK &quot;http://www.ine.pt/xu"/>
    <hyperlink ref="A57" r:id="rId2" location="_Hlk529442814_x0009_1,14875,15033,0,,_x0013_HYPERLINK &quot;http://www.ine.pt/xu"/>
    <hyperlink ref="A58" r:id="rId3" location="_Hlk529442827_x0009_1,15033,15193,0,,_x0013_HYPERLINK &quot;http://www.ine.pt/xu"/>
    <hyperlink ref="A59" r:id="rId4" location="_Hlk529442839_x0009_1,15193,15346,0,,_x0013_HYPERLINK &quot;http://www.ine.pt/xu"/>
    <hyperlink ref="A60" r:id="rId5" location="_Hlk529442849_x0009_1,15347,15494,0,,_x0013_HYPERLINK &quot;http://www.ine.pt/xu"/>
    <hyperlink ref="A62" r:id="rId6" location="_x0009_1,15495,15589,0,,_x0013_HYPERLINK &quot;http://www.ine.pt/xu"/>
    <hyperlink ref="A63" r:id="rId7" location="_x0009_1,15589,15669,0,,_x0013_HYPERLINK &quot;http://www.ine.pt/xu"/>
    <hyperlink ref="A64" r:id="rId8" location="_x0009_1,15669,15762,0,,_x0013_HYPERLINK &quot;http://www.ine.pt/xu"/>
    <hyperlink ref="A65" r:id="rId9" location="_x0009_1,15762,15841,0,,_x0013_HYPERLINK &quot;http://www.ine.pt/xu"/>
    <hyperlink ref="A67" r:id="rId10" location="_x0009_1,15842,15941,0,,_x0013_HYPERLINK &quot;http://www.ine.pt/xu"/>
    <hyperlink ref="A68" r:id="rId11" location="_x0009_1,15941,16026,0,,_x0013_HYPERLINK &quot;http://www.ine.pt/xu"/>
    <hyperlink ref="A69" r:id="rId12" location="_x0009_1,16026,16124,0,,_x0013_HYPERLINK &quot;http://www.ine.pt/xu"/>
    <hyperlink ref="A70" r:id="rId13" location="_x0009_1,16124,16208,0,,_x0013_HYPERLINK &quot;http://www.ine.pt/xu"/>
    <hyperlink ref="A72" r:id="rId14" location="_x0009_1,16209,16302,0,,_x0013_HYPERLINK &quot;http://www.ine.pt/xu"/>
    <hyperlink ref="A73" r:id="rId15" location="_x0009_1,16302,16381,0,,_x0013_HYPERLINK &quot;http://www.ine.pt/xu"/>
    <hyperlink ref="A74" r:id="rId16" location="_x0009_1,16381,16473,0,,_x0013_HYPERLINK &quot;http://www.ine.pt/xu"/>
    <hyperlink ref="A75" r:id="rId17" location="_x0009_1,16473,16551,0,,_x0013_HYPERLINK &quot;http://www.ine.pt/xu"/>
  </hyperlinks>
  <printOptions gridLinesSet="0"/>
  <pageMargins left="0.78740157480314965" right="0.78740157480314965" top="1.1811023622047243" bottom="0.78740157480314965" header="0" footer="0"/>
  <pageSetup paperSize="9" scale="73" orientation="portrait" horizontalDpi="300" verticalDpi="300" r:id="rId18"/>
  <headerFooter alignWithMargins="0"/>
  <drawing r:id="rId19"/>
</worksheet>
</file>

<file path=xl/worksheets/sheet106.xml><?xml version="1.0" encoding="utf-8"?>
<worksheet xmlns="http://schemas.openxmlformats.org/spreadsheetml/2006/main" xmlns:r="http://schemas.openxmlformats.org/officeDocument/2006/relationships">
  <sheetPr codeName="Sheet106"/>
  <dimension ref="A1:AG122"/>
  <sheetViews>
    <sheetView showGridLines="0" zoomScaleNormal="100" zoomScaleSheetLayoutView="100" workbookViewId="0">
      <selection sqref="A1:G1"/>
    </sheetView>
  </sheetViews>
  <sheetFormatPr defaultColWidth="7.85546875" defaultRowHeight="12.75"/>
  <cols>
    <col min="1" max="1" width="34.7109375" style="1077" customWidth="1"/>
    <col min="2" max="2" width="9.140625" style="1077" customWidth="1"/>
    <col min="3" max="3" width="14.140625" style="1077" customWidth="1"/>
    <col min="4" max="4" width="15.28515625" style="1077" customWidth="1"/>
    <col min="5" max="5" width="15.140625" style="1077" customWidth="1"/>
    <col min="6" max="6" width="14.140625" style="1077" customWidth="1"/>
    <col min="7" max="7" width="14.28515625" style="1227" customWidth="1"/>
    <col min="8" max="8" width="7.42578125" style="1077" customWidth="1"/>
    <col min="9" max="10" width="8.140625" style="1077" bestFit="1" customWidth="1"/>
    <col min="11" max="11" width="8.85546875" style="1077" customWidth="1"/>
    <col min="12" max="12" width="10.7109375" style="1077" customWidth="1"/>
    <col min="13" max="18" width="7.42578125" style="1077" customWidth="1"/>
    <col min="19" max="16384" width="7.85546875" style="1077"/>
  </cols>
  <sheetData>
    <row r="1" spans="1:33" s="1183" customFormat="1" ht="15" customHeight="1">
      <c r="A1" s="2255" t="s">
        <v>1322</v>
      </c>
      <c r="B1" s="2255"/>
      <c r="C1" s="2255"/>
      <c r="D1" s="2255"/>
      <c r="E1" s="2255"/>
      <c r="F1" s="2255"/>
      <c r="G1" s="2255"/>
    </row>
    <row r="2" spans="1:33" s="1184" customFormat="1" ht="33" customHeight="1">
      <c r="A2" s="2250" t="s">
        <v>1323</v>
      </c>
      <c r="B2" s="2250"/>
      <c r="C2" s="2250"/>
      <c r="D2" s="2250"/>
      <c r="E2" s="2250"/>
      <c r="F2" s="2250"/>
      <c r="G2" s="2250"/>
    </row>
    <row r="3" spans="1:33" ht="15" customHeight="1">
      <c r="A3" s="1199">
        <v>2017</v>
      </c>
      <c r="B3" s="1200"/>
      <c r="C3" s="1200"/>
      <c r="D3" s="1200"/>
      <c r="E3" s="1200"/>
      <c r="F3" s="1200"/>
      <c r="G3" s="1223"/>
      <c r="H3" s="843"/>
      <c r="I3" s="843"/>
      <c r="J3" s="843"/>
      <c r="K3" s="843"/>
      <c r="L3" s="843"/>
      <c r="M3" s="843"/>
      <c r="N3" s="843"/>
      <c r="O3" s="843"/>
      <c r="P3" s="843"/>
      <c r="Q3" s="843"/>
      <c r="R3" s="843"/>
      <c r="S3" s="843"/>
      <c r="T3" s="843"/>
      <c r="U3" s="843"/>
      <c r="V3" s="843"/>
      <c r="W3" s="843"/>
      <c r="X3" s="843"/>
      <c r="Y3" s="843"/>
      <c r="Z3" s="843"/>
      <c r="AA3" s="843"/>
      <c r="AB3" s="843"/>
      <c r="AC3" s="843"/>
      <c r="AD3" s="843"/>
      <c r="AE3" s="843"/>
      <c r="AF3" s="843"/>
      <c r="AG3" s="843"/>
    </row>
    <row r="4" spans="1:33" ht="10.5" customHeight="1">
      <c r="A4" s="2247" t="s">
        <v>1320</v>
      </c>
      <c r="B4" s="2251" t="s">
        <v>1261</v>
      </c>
      <c r="C4" s="2252" t="s">
        <v>1262</v>
      </c>
      <c r="D4" s="2252" t="s">
        <v>1263</v>
      </c>
      <c r="E4" s="2252" t="s">
        <v>1324</v>
      </c>
      <c r="F4" s="2252" t="s">
        <v>1265</v>
      </c>
      <c r="G4" s="2256" t="s">
        <v>1266</v>
      </c>
      <c r="H4" s="843"/>
      <c r="I4" s="843"/>
      <c r="J4" s="843"/>
      <c r="K4" s="843"/>
      <c r="L4" s="843"/>
      <c r="M4" s="843"/>
      <c r="N4" s="843"/>
      <c r="O4" s="843"/>
      <c r="P4" s="843"/>
      <c r="Q4" s="843"/>
      <c r="R4" s="843"/>
      <c r="S4" s="843"/>
      <c r="T4" s="843"/>
      <c r="U4" s="843"/>
      <c r="V4" s="843"/>
      <c r="W4" s="843"/>
      <c r="X4" s="843"/>
      <c r="Y4" s="843"/>
      <c r="Z4" s="843"/>
      <c r="AA4" s="843"/>
      <c r="AB4" s="843"/>
      <c r="AC4" s="843"/>
      <c r="AD4" s="843"/>
      <c r="AE4" s="843"/>
      <c r="AF4" s="843"/>
      <c r="AG4" s="843"/>
    </row>
    <row r="5" spans="1:33" ht="10.5" customHeight="1">
      <c r="A5" s="2247"/>
      <c r="B5" s="2251"/>
      <c r="C5" s="2252"/>
      <c r="D5" s="2252"/>
      <c r="E5" s="2252"/>
      <c r="F5" s="2252"/>
      <c r="G5" s="2256"/>
      <c r="H5" s="843"/>
      <c r="I5" s="843"/>
      <c r="J5" s="843"/>
      <c r="K5" s="843"/>
      <c r="L5" s="843"/>
      <c r="M5" s="843"/>
      <c r="N5" s="843"/>
      <c r="O5" s="843"/>
      <c r="P5" s="843"/>
      <c r="Q5" s="843"/>
      <c r="R5" s="843"/>
      <c r="S5" s="843"/>
      <c r="T5" s="843"/>
      <c r="U5" s="843"/>
      <c r="V5" s="843"/>
      <c r="W5" s="843"/>
      <c r="X5" s="843"/>
      <c r="Y5" s="843"/>
      <c r="Z5" s="843"/>
      <c r="AA5" s="843"/>
      <c r="AB5" s="843"/>
      <c r="AC5" s="843"/>
      <c r="AD5" s="843"/>
      <c r="AE5" s="843"/>
      <c r="AF5" s="843"/>
      <c r="AG5" s="843"/>
    </row>
    <row r="6" spans="1:33" ht="10.5" customHeight="1">
      <c r="A6" s="2247"/>
      <c r="B6" s="2251"/>
      <c r="C6" s="2252"/>
      <c r="D6" s="2252"/>
      <c r="E6" s="2252"/>
      <c r="F6" s="2252"/>
      <c r="G6" s="2256"/>
      <c r="H6" s="843"/>
      <c r="I6" s="843"/>
      <c r="J6" s="843"/>
      <c r="K6" s="843"/>
      <c r="L6" s="843"/>
      <c r="M6" s="843"/>
      <c r="N6" s="843"/>
      <c r="O6" s="843"/>
      <c r="P6" s="843"/>
      <c r="Q6" s="843"/>
      <c r="R6" s="843"/>
      <c r="S6" s="843"/>
      <c r="T6" s="843"/>
      <c r="U6" s="843"/>
      <c r="V6" s="843"/>
      <c r="W6" s="843"/>
      <c r="X6" s="843"/>
      <c r="Y6" s="843"/>
      <c r="Z6" s="843"/>
      <c r="AA6" s="843"/>
      <c r="AB6" s="843"/>
      <c r="AC6" s="843"/>
      <c r="AD6" s="843"/>
      <c r="AE6" s="843"/>
      <c r="AF6" s="843"/>
      <c r="AG6" s="843"/>
    </row>
    <row r="7" spans="1:33" ht="10.5" customHeight="1">
      <c r="A7" s="2247"/>
      <c r="B7" s="2251"/>
      <c r="C7" s="2252"/>
      <c r="D7" s="2253"/>
      <c r="E7" s="2253"/>
      <c r="F7" s="2252"/>
      <c r="G7" s="2256"/>
      <c r="H7" s="843"/>
      <c r="I7" s="843"/>
      <c r="J7" s="843"/>
      <c r="K7" s="843"/>
      <c r="L7" s="843"/>
      <c r="M7" s="843"/>
      <c r="N7" s="843"/>
      <c r="O7" s="843"/>
      <c r="P7" s="843"/>
      <c r="Q7" s="843"/>
      <c r="R7" s="843"/>
      <c r="S7" s="843"/>
      <c r="T7" s="843"/>
      <c r="U7" s="843"/>
      <c r="V7" s="843"/>
      <c r="W7" s="843"/>
      <c r="X7" s="843"/>
      <c r="Y7" s="843"/>
      <c r="Z7" s="843"/>
      <c r="AA7" s="843"/>
      <c r="AB7" s="843"/>
      <c r="AC7" s="843"/>
      <c r="AD7" s="843"/>
      <c r="AE7" s="843"/>
      <c r="AF7" s="843"/>
      <c r="AG7" s="843"/>
    </row>
    <row r="8" spans="1:33" ht="21" customHeight="1">
      <c r="A8" s="2247"/>
      <c r="B8" s="2251"/>
      <c r="C8" s="2252"/>
      <c r="D8" s="2253"/>
      <c r="E8" s="2253"/>
      <c r="F8" s="2252"/>
      <c r="G8" s="2256"/>
      <c r="H8" s="843"/>
      <c r="I8" s="843"/>
      <c r="J8" s="843"/>
      <c r="K8" s="843"/>
      <c r="L8" s="843"/>
      <c r="M8" s="843"/>
      <c r="N8" s="843"/>
      <c r="O8" s="843"/>
      <c r="P8" s="843"/>
      <c r="Q8" s="843"/>
      <c r="R8" s="843"/>
      <c r="S8" s="843"/>
      <c r="T8" s="843"/>
      <c r="U8" s="843"/>
      <c r="V8" s="843"/>
      <c r="W8" s="843"/>
      <c r="X8" s="843"/>
      <c r="Y8" s="843"/>
      <c r="Z8" s="843"/>
      <c r="AA8" s="843"/>
      <c r="AB8" s="843"/>
      <c r="AC8" s="843"/>
      <c r="AD8" s="843"/>
      <c r="AE8" s="843"/>
      <c r="AF8" s="843"/>
      <c r="AG8" s="843"/>
    </row>
    <row r="9" spans="1:33" ht="10.5" customHeight="1">
      <c r="A9" s="2247"/>
      <c r="B9" s="2247" t="s">
        <v>347</v>
      </c>
      <c r="C9" s="2247"/>
      <c r="D9" s="2247"/>
      <c r="E9" s="2247"/>
      <c r="F9" s="2248" t="s">
        <v>1186</v>
      </c>
      <c r="G9" s="2248"/>
      <c r="H9" s="843"/>
      <c r="I9" s="843"/>
      <c r="J9" s="843"/>
      <c r="K9" s="843"/>
      <c r="L9" s="843"/>
      <c r="M9" s="843"/>
      <c r="N9" s="843"/>
      <c r="O9" s="843"/>
      <c r="P9" s="843"/>
      <c r="Q9" s="843"/>
      <c r="R9" s="843"/>
      <c r="S9" s="843"/>
      <c r="T9" s="843"/>
      <c r="U9" s="843"/>
      <c r="V9" s="843"/>
      <c r="W9" s="843"/>
      <c r="X9" s="843"/>
      <c r="Y9" s="843"/>
      <c r="Z9" s="843"/>
      <c r="AA9" s="843"/>
      <c r="AB9" s="843"/>
      <c r="AC9" s="843"/>
      <c r="AD9" s="843"/>
      <c r="AE9" s="843"/>
      <c r="AF9" s="843"/>
      <c r="AG9" s="843"/>
    </row>
    <row r="10" spans="1:33" s="1185" customFormat="1" ht="21" customHeight="1">
      <c r="A10" s="1204" t="s">
        <v>1240</v>
      </c>
      <c r="B10" s="1205">
        <v>20419.999999999993</v>
      </c>
      <c r="C10" s="1205">
        <v>3248447</v>
      </c>
      <c r="D10" s="1205">
        <v>7336582.9999999963</v>
      </c>
      <c r="E10" s="1205">
        <v>10585030.000000006</v>
      </c>
      <c r="F10" s="1205">
        <v>63053545.999999948</v>
      </c>
      <c r="G10" s="1206">
        <v>19.399999999999999</v>
      </c>
      <c r="I10" s="1187"/>
    </row>
    <row r="11" spans="1:33" s="1185" customFormat="1" ht="9" customHeight="1">
      <c r="A11" s="1204"/>
      <c r="B11" s="1207"/>
      <c r="C11" s="1207"/>
      <c r="D11" s="1207"/>
      <c r="E11" s="1207"/>
      <c r="F11" s="1207"/>
      <c r="G11" s="1206"/>
    </row>
    <row r="12" spans="1:33" s="1185" customFormat="1" ht="13.5" customHeight="1">
      <c r="A12" s="1204" t="s">
        <v>1276</v>
      </c>
      <c r="B12" s="1205">
        <v>7396.9999999999964</v>
      </c>
      <c r="C12" s="1205">
        <v>660822.9999999993</v>
      </c>
      <c r="D12" s="1205">
        <v>655348.99999999965</v>
      </c>
      <c r="E12" s="1205">
        <v>1316172</v>
      </c>
      <c r="F12" s="1205">
        <v>7982667.9999999991</v>
      </c>
      <c r="G12" s="1206">
        <v>12.1</v>
      </c>
      <c r="H12" s="1027"/>
      <c r="I12" s="1027"/>
      <c r="J12" s="1027"/>
      <c r="K12" s="1027"/>
      <c r="L12" s="1027"/>
      <c r="M12" s="1027"/>
    </row>
    <row r="13" spans="1:33" s="1185" customFormat="1" ht="13.5" customHeight="1">
      <c r="A13" s="1208" t="s">
        <v>1277</v>
      </c>
      <c r="B13" s="1205">
        <v>91.000000000000014</v>
      </c>
      <c r="C13" s="1205">
        <v>21454</v>
      </c>
      <c r="D13" s="1209">
        <v>13363.999999999998</v>
      </c>
      <c r="E13" s="1209">
        <v>34818</v>
      </c>
      <c r="F13" s="1209">
        <v>570705</v>
      </c>
      <c r="G13" s="1206">
        <v>26.6</v>
      </c>
      <c r="H13" s="1190"/>
      <c r="I13" s="1190"/>
    </row>
    <row r="14" spans="1:33" s="1185" customFormat="1" ht="13.5" customHeight="1">
      <c r="A14" s="1208" t="s">
        <v>1278</v>
      </c>
      <c r="B14" s="1205">
        <v>8776.9999999999945</v>
      </c>
      <c r="C14" s="1205">
        <v>2098973.0000000009</v>
      </c>
      <c r="D14" s="1209">
        <v>3960372.9999999967</v>
      </c>
      <c r="E14" s="1209">
        <v>6059346.0000000056</v>
      </c>
      <c r="F14" s="1209">
        <v>49516645.999999948</v>
      </c>
      <c r="G14" s="1206">
        <v>23.6</v>
      </c>
      <c r="H14" s="1027"/>
      <c r="I14" s="1027"/>
      <c r="J14" s="1027"/>
      <c r="K14" s="1027"/>
      <c r="L14" s="1027"/>
    </row>
    <row r="15" spans="1:33" ht="13.5" customHeight="1">
      <c r="A15" s="1811" t="s">
        <v>1279</v>
      </c>
      <c r="B15" s="1215">
        <v>1787.9999999999998</v>
      </c>
      <c r="C15" s="1215">
        <v>226207.99999999997</v>
      </c>
      <c r="D15" s="1212">
        <v>285173</v>
      </c>
      <c r="E15" s="1212">
        <v>511381.00000000058</v>
      </c>
      <c r="F15" s="1212">
        <v>4377086</v>
      </c>
      <c r="G15" s="1211">
        <v>19.3</v>
      </c>
      <c r="H15" s="1022"/>
      <c r="I15" s="1022"/>
    </row>
    <row r="16" spans="1:33" ht="13.5" customHeight="1">
      <c r="A16" s="1811" t="s">
        <v>1280</v>
      </c>
      <c r="B16" s="1215">
        <v>985.00000000000068</v>
      </c>
      <c r="C16" s="1215">
        <v>97843.000000000029</v>
      </c>
      <c r="D16" s="1212">
        <v>767973.99999999977</v>
      </c>
      <c r="E16" s="1212">
        <v>865817.00000000023</v>
      </c>
      <c r="F16" s="1212">
        <v>1360352.0000000002</v>
      </c>
      <c r="G16" s="1211">
        <v>13.9</v>
      </c>
      <c r="H16" s="1022"/>
      <c r="I16" s="1022"/>
    </row>
    <row r="17" spans="1:13" ht="13.5" customHeight="1">
      <c r="A17" s="1811" t="s">
        <v>1281</v>
      </c>
      <c r="B17" s="1215">
        <v>1857.0000000000005</v>
      </c>
      <c r="C17" s="1215">
        <v>119476.00000000004</v>
      </c>
      <c r="D17" s="1212">
        <v>309633</v>
      </c>
      <c r="E17" s="1212">
        <v>429108.99999999994</v>
      </c>
      <c r="F17" s="1212">
        <v>1621350</v>
      </c>
      <c r="G17" s="1211">
        <v>13.6</v>
      </c>
      <c r="H17" s="1022"/>
      <c r="I17" s="1022"/>
    </row>
    <row r="18" spans="1:13" ht="13.5" customHeight="1">
      <c r="A18" s="1811" t="s">
        <v>1282</v>
      </c>
      <c r="B18" s="1215">
        <v>763.99999999999989</v>
      </c>
      <c r="C18" s="1215">
        <v>108315.99999999999</v>
      </c>
      <c r="D18" s="1212">
        <v>75564.999999999971</v>
      </c>
      <c r="E18" s="1212">
        <v>183881</v>
      </c>
      <c r="F18" s="1212">
        <v>1524827.0000000002</v>
      </c>
      <c r="G18" s="1211">
        <v>14.1</v>
      </c>
      <c r="H18" s="1022"/>
      <c r="I18" s="1022"/>
    </row>
    <row r="19" spans="1:13" ht="13.5" customHeight="1">
      <c r="A19" s="1811" t="s">
        <v>1283</v>
      </c>
      <c r="B19" s="1215">
        <v>1865.0000000000005</v>
      </c>
      <c r="C19" s="1215">
        <v>1112360.0000000009</v>
      </c>
      <c r="D19" s="1212">
        <v>1526827.0000000005</v>
      </c>
      <c r="E19" s="1212">
        <v>2639187.0000000009</v>
      </c>
      <c r="F19" s="1212">
        <v>34678294.999999963</v>
      </c>
      <c r="G19" s="1211">
        <v>31.2</v>
      </c>
      <c r="H19" s="1022"/>
      <c r="I19" s="1022"/>
    </row>
    <row r="20" spans="1:13" ht="13.5" customHeight="1">
      <c r="A20" s="1811" t="s">
        <v>1284</v>
      </c>
      <c r="B20" s="1215">
        <v>1518.0000000000005</v>
      </c>
      <c r="C20" s="1215">
        <v>434770</v>
      </c>
      <c r="D20" s="1212">
        <v>995201.00000000012</v>
      </c>
      <c r="E20" s="1212">
        <v>1429971.0000000005</v>
      </c>
      <c r="F20" s="1212">
        <v>5954735.9999999972</v>
      </c>
      <c r="G20" s="1211">
        <v>13.7</v>
      </c>
      <c r="H20" s="1022"/>
      <c r="I20" s="1022"/>
    </row>
    <row r="21" spans="1:13" s="1185" customFormat="1" ht="13.5" customHeight="1">
      <c r="A21" s="1812" t="s">
        <v>1285</v>
      </c>
      <c r="B21" s="1205">
        <v>267.00000000000006</v>
      </c>
      <c r="C21" s="1205">
        <v>4347.0000000000009</v>
      </c>
      <c r="D21" s="1209">
        <v>47175.000000000015</v>
      </c>
      <c r="E21" s="1209">
        <v>51522</v>
      </c>
      <c r="F21" s="1209">
        <v>37040.000000000029</v>
      </c>
      <c r="G21" s="1206">
        <v>8.5</v>
      </c>
      <c r="H21" s="1027"/>
      <c r="I21" s="1027"/>
    </row>
    <row r="22" spans="1:13" s="1185" customFormat="1" ht="13.5" customHeight="1">
      <c r="A22" s="1812" t="s">
        <v>1286</v>
      </c>
      <c r="B22" s="1205">
        <v>986.00000000000068</v>
      </c>
      <c r="C22" s="1205">
        <v>160316.00000000003</v>
      </c>
      <c r="D22" s="1209">
        <v>107528.99999999999</v>
      </c>
      <c r="E22" s="1209">
        <v>267844.99999999988</v>
      </c>
      <c r="F22" s="1209">
        <v>1926978.0000000002</v>
      </c>
      <c r="G22" s="1206">
        <v>12</v>
      </c>
      <c r="H22" s="1027"/>
      <c r="I22" s="1027"/>
      <c r="J22" s="1027"/>
      <c r="K22" s="1027"/>
      <c r="L22" s="1027"/>
    </row>
    <row r="23" spans="1:13" ht="13.5" customHeight="1">
      <c r="A23" s="1811" t="s">
        <v>1287</v>
      </c>
      <c r="B23" s="1215">
        <v>226.99999999999994</v>
      </c>
      <c r="C23" s="1215">
        <v>68981.000000000015</v>
      </c>
      <c r="D23" s="1212">
        <v>29648.999999999985</v>
      </c>
      <c r="E23" s="1212">
        <v>98629.999999999985</v>
      </c>
      <c r="F23" s="1212">
        <v>1194269.0000000009</v>
      </c>
      <c r="G23" s="1211">
        <v>17.3</v>
      </c>
      <c r="H23" s="1022"/>
      <c r="I23" s="1022"/>
    </row>
    <row r="24" spans="1:13" ht="13.5" customHeight="1">
      <c r="A24" s="1811" t="s">
        <v>1288</v>
      </c>
      <c r="B24" s="1215">
        <v>759.00000000000011</v>
      </c>
      <c r="C24" s="1215">
        <v>91335.000000000044</v>
      </c>
      <c r="D24" s="1212">
        <v>77880.000000000015</v>
      </c>
      <c r="E24" s="1212">
        <v>169214.99999999997</v>
      </c>
      <c r="F24" s="1212">
        <v>732709</v>
      </c>
      <c r="G24" s="1211">
        <v>8</v>
      </c>
      <c r="H24" s="1022"/>
      <c r="I24" s="1022"/>
    </row>
    <row r="25" spans="1:13" s="1192" customFormat="1" ht="13.5" customHeight="1">
      <c r="A25" s="1812" t="s">
        <v>1289</v>
      </c>
      <c r="B25" s="1205">
        <v>396.99999999999994</v>
      </c>
      <c r="C25" s="1205">
        <v>1640</v>
      </c>
      <c r="D25" s="1209">
        <v>314583.00000000012</v>
      </c>
      <c r="E25" s="1209">
        <v>316223</v>
      </c>
      <c r="F25" s="1209">
        <v>19224.999999999996</v>
      </c>
      <c r="G25" s="1206">
        <v>11.7</v>
      </c>
      <c r="H25" s="1121"/>
      <c r="I25" s="1121"/>
    </row>
    <row r="26" spans="1:13" s="1192" customFormat="1" ht="13.5" customHeight="1">
      <c r="A26" s="1812" t="s">
        <v>1290</v>
      </c>
      <c r="B26" s="1213">
        <v>85.000000000000028</v>
      </c>
      <c r="C26" s="1213">
        <v>29042.000000000004</v>
      </c>
      <c r="D26" s="1213">
        <v>33459.999999999993</v>
      </c>
      <c r="E26" s="1213">
        <v>62502</v>
      </c>
      <c r="F26" s="1213">
        <v>136498.00000000003</v>
      </c>
      <c r="G26" s="1206">
        <v>4.7</v>
      </c>
      <c r="H26" s="1121"/>
      <c r="I26" s="1121"/>
    </row>
    <row r="27" spans="1:13" s="1192" customFormat="1" ht="13.5" customHeight="1">
      <c r="A27" s="1812" t="s">
        <v>1291</v>
      </c>
      <c r="B27" s="1213">
        <v>655.00000000000023</v>
      </c>
      <c r="C27" s="1213">
        <v>119367.99999999999</v>
      </c>
      <c r="D27" s="1213">
        <v>640308.00000000012</v>
      </c>
      <c r="E27" s="1213">
        <v>759676</v>
      </c>
      <c r="F27" s="1213">
        <v>1345981</v>
      </c>
      <c r="G27" s="1206">
        <v>11.3</v>
      </c>
      <c r="H27" s="1121"/>
      <c r="I27" s="1121"/>
    </row>
    <row r="28" spans="1:13" s="1192" customFormat="1" ht="13.5" customHeight="1">
      <c r="A28" s="1812" t="s">
        <v>1292</v>
      </c>
      <c r="B28" s="1213">
        <v>972.00000000000023</v>
      </c>
      <c r="C28" s="1213">
        <v>74505</v>
      </c>
      <c r="D28" s="1213">
        <v>528871.00000000012</v>
      </c>
      <c r="E28" s="1213">
        <v>603376.00000000012</v>
      </c>
      <c r="F28" s="1213">
        <v>573929.99999999988</v>
      </c>
      <c r="G28" s="1206">
        <v>7.7</v>
      </c>
      <c r="H28" s="1121"/>
      <c r="I28" s="1121"/>
    </row>
    <row r="29" spans="1:13" s="1192" customFormat="1" ht="13.5" customHeight="1">
      <c r="A29" s="1812" t="s">
        <v>1293</v>
      </c>
      <c r="B29" s="1213">
        <v>793</v>
      </c>
      <c r="C29" s="1213">
        <v>77978.999999999985</v>
      </c>
      <c r="D29" s="1213">
        <v>1035570.9999999998</v>
      </c>
      <c r="E29" s="1213">
        <v>1113550.0000000005</v>
      </c>
      <c r="F29" s="1213">
        <v>943874.99999999953</v>
      </c>
      <c r="G29" s="1206">
        <v>12.1</v>
      </c>
      <c r="H29" s="1121"/>
      <c r="I29" s="1121"/>
    </row>
    <row r="30" spans="1:13" s="1185" customFormat="1" ht="18.75" customHeight="1">
      <c r="A30" s="1813" t="s">
        <v>360</v>
      </c>
      <c r="B30" s="1205">
        <f>+B32+B33+B34+B41+B42+B45+B46+B47+B48+B49</f>
        <v>19025.999999999985</v>
      </c>
      <c r="C30" s="1205">
        <f>+C32+C33+C34+C41+C42+C45+C46+C47+C48+C49</f>
        <v>3136700</v>
      </c>
      <c r="D30" s="1205">
        <f>+D32+D33+D34+D41+D42+D45+D46+D47+D48+D49</f>
        <v>7003240.9999999972</v>
      </c>
      <c r="E30" s="1205">
        <f>+E32+E33+E34+E41+E42+E45+E46+E47+E48+E49</f>
        <v>10139941.000000006</v>
      </c>
      <c r="F30" s="1205">
        <f>+F32+F33+F34+F41+F42+F45+F46+F47+F48+F49</f>
        <v>61669398.999999963</v>
      </c>
      <c r="G30" s="1206">
        <v>19.7</v>
      </c>
      <c r="I30" s="1027"/>
    </row>
    <row r="31" spans="1:13" ht="7.5" customHeight="1">
      <c r="A31" s="1821"/>
      <c r="B31" s="1218"/>
      <c r="C31" s="1218"/>
      <c r="D31" s="1218"/>
      <c r="E31" s="1218"/>
      <c r="F31" s="1218"/>
      <c r="G31" s="1224"/>
      <c r="I31" s="1027"/>
    </row>
    <row r="32" spans="1:13" s="1185" customFormat="1" ht="13.5" customHeight="1">
      <c r="A32" s="1813" t="s">
        <v>1276</v>
      </c>
      <c r="B32" s="1205">
        <v>7160.9999999999982</v>
      </c>
      <c r="C32" s="1205">
        <v>642442.99999999919</v>
      </c>
      <c r="D32" s="1209">
        <v>645070.99999999977</v>
      </c>
      <c r="E32" s="1209">
        <v>1287514.0000000005</v>
      </c>
      <c r="F32" s="1209">
        <v>7864057.9999999981</v>
      </c>
      <c r="G32" s="1206">
        <v>12.2</v>
      </c>
      <c r="H32" s="1027"/>
      <c r="I32" s="1027"/>
      <c r="J32" s="1027"/>
      <c r="K32" s="1027"/>
      <c r="L32" s="1027"/>
      <c r="M32" s="1027"/>
    </row>
    <row r="33" spans="1:12" s="1185" customFormat="1" ht="13.5" customHeight="1">
      <c r="A33" s="1814" t="s">
        <v>1277</v>
      </c>
      <c r="B33" s="1205">
        <v>88.000000000000014</v>
      </c>
      <c r="C33" s="1205">
        <v>20594.000000000004</v>
      </c>
      <c r="D33" s="1209">
        <v>12467.999999999998</v>
      </c>
      <c r="E33" s="1209">
        <v>33062</v>
      </c>
      <c r="F33" s="1209">
        <v>561952</v>
      </c>
      <c r="G33" s="1206">
        <v>27.3</v>
      </c>
      <c r="H33" s="1190"/>
      <c r="I33" s="1027"/>
    </row>
    <row r="34" spans="1:12" s="1185" customFormat="1" ht="13.5" customHeight="1">
      <c r="A34" s="1814" t="s">
        <v>1278</v>
      </c>
      <c r="B34" s="1205">
        <v>7877.9999999999891</v>
      </c>
      <c r="C34" s="1205">
        <v>2034905.0000000009</v>
      </c>
      <c r="D34" s="1209">
        <v>3746982.9999999972</v>
      </c>
      <c r="E34" s="1209">
        <v>5781888.0000000047</v>
      </c>
      <c r="F34" s="1209">
        <v>48638610.999999963</v>
      </c>
      <c r="G34" s="1206">
        <v>23.9</v>
      </c>
      <c r="H34" s="1027"/>
      <c r="I34" s="1027"/>
      <c r="J34" s="1027"/>
      <c r="K34" s="1027"/>
      <c r="L34" s="1027"/>
    </row>
    <row r="35" spans="1:12" ht="13.5" customHeight="1">
      <c r="A35" s="1811" t="s">
        <v>1279</v>
      </c>
      <c r="B35" s="1215">
        <v>1503.9999999999989</v>
      </c>
      <c r="C35" s="1215">
        <v>214695</v>
      </c>
      <c r="D35" s="1212">
        <v>265443.99999999994</v>
      </c>
      <c r="E35" s="1212">
        <v>480139.00000000041</v>
      </c>
      <c r="F35" s="1212">
        <v>4186296.9999999991</v>
      </c>
      <c r="G35" s="1206">
        <v>19.5</v>
      </c>
      <c r="H35" s="1022"/>
      <c r="I35" s="1027"/>
    </row>
    <row r="36" spans="1:12" ht="13.5" customHeight="1">
      <c r="A36" s="1811" t="s">
        <v>1280</v>
      </c>
      <c r="B36" s="1215">
        <v>878.00000000000057</v>
      </c>
      <c r="C36" s="1215">
        <v>92005</v>
      </c>
      <c r="D36" s="1212">
        <v>707743</v>
      </c>
      <c r="E36" s="1212">
        <v>799748.00000000023</v>
      </c>
      <c r="F36" s="1212">
        <v>1336441</v>
      </c>
      <c r="G36" s="1206">
        <v>14.5</v>
      </c>
      <c r="H36" s="1022"/>
      <c r="I36" s="1027"/>
    </row>
    <row r="37" spans="1:12" ht="13.5" customHeight="1">
      <c r="A37" s="1811" t="s">
        <v>1281</v>
      </c>
      <c r="B37" s="1215">
        <v>1604.0000000000002</v>
      </c>
      <c r="C37" s="1215">
        <v>116681.00000000003</v>
      </c>
      <c r="D37" s="1212">
        <v>305131.00000000006</v>
      </c>
      <c r="E37" s="1212">
        <v>421811.99999999994</v>
      </c>
      <c r="F37" s="1212">
        <v>1585411</v>
      </c>
      <c r="G37" s="1206">
        <v>13.6</v>
      </c>
      <c r="H37" s="1022"/>
      <c r="I37" s="1027"/>
    </row>
    <row r="38" spans="1:12" ht="13.5" customHeight="1">
      <c r="A38" s="1811" t="s">
        <v>1282</v>
      </c>
      <c r="B38" s="1215">
        <v>713.99999999999977</v>
      </c>
      <c r="C38" s="1215">
        <v>100342.99999999999</v>
      </c>
      <c r="D38" s="1212">
        <v>70186.999999999985</v>
      </c>
      <c r="E38" s="1212">
        <v>170530</v>
      </c>
      <c r="F38" s="1212">
        <v>1342081.0000000002</v>
      </c>
      <c r="G38" s="1206">
        <v>13.4</v>
      </c>
      <c r="H38" s="1022"/>
      <c r="I38" s="1027"/>
    </row>
    <row r="39" spans="1:12" ht="13.5" customHeight="1">
      <c r="A39" s="1811" t="s">
        <v>1283</v>
      </c>
      <c r="B39" s="1215">
        <v>1770.0000000000002</v>
      </c>
      <c r="C39" s="1215">
        <v>1091144.0000000009</v>
      </c>
      <c r="D39" s="1212">
        <v>1419690.0000000005</v>
      </c>
      <c r="E39" s="1212">
        <v>2510834.0000000009</v>
      </c>
      <c r="F39" s="1212">
        <v>34431170.99999997</v>
      </c>
      <c r="G39" s="1206">
        <v>31.6</v>
      </c>
      <c r="H39" s="1022"/>
      <c r="I39" s="1027"/>
    </row>
    <row r="40" spans="1:12" ht="13.5" customHeight="1">
      <c r="A40" s="1811" t="s">
        <v>1284</v>
      </c>
      <c r="B40" s="1215">
        <v>1408.0000000000002</v>
      </c>
      <c r="C40" s="1215">
        <v>420036.99999999971</v>
      </c>
      <c r="D40" s="1212">
        <v>978788.00000000012</v>
      </c>
      <c r="E40" s="1212">
        <v>1398825.0000000007</v>
      </c>
      <c r="F40" s="1212">
        <v>5757209.9999999991</v>
      </c>
      <c r="G40" s="1206">
        <v>13.7</v>
      </c>
      <c r="H40" s="1022"/>
      <c r="I40" s="1027"/>
    </row>
    <row r="41" spans="1:12" s="1185" customFormat="1" ht="13.5" customHeight="1">
      <c r="A41" s="1812" t="s">
        <v>1285</v>
      </c>
      <c r="B41" s="1205">
        <v>228.00000000000003</v>
      </c>
      <c r="C41" s="1205">
        <v>4076.9999999999991</v>
      </c>
      <c r="D41" s="1209">
        <v>41762.000000000007</v>
      </c>
      <c r="E41" s="1209">
        <v>45839.000000000007</v>
      </c>
      <c r="F41" s="1209">
        <v>35835.000000000022</v>
      </c>
      <c r="G41" s="1206">
        <v>8.8000000000000007</v>
      </c>
      <c r="H41" s="1027"/>
      <c r="I41" s="1027"/>
    </row>
    <row r="42" spans="1:12" s="1185" customFormat="1" ht="13.5" customHeight="1">
      <c r="A42" s="1812" t="s">
        <v>1286</v>
      </c>
      <c r="B42" s="1205">
        <v>931.00000000000045</v>
      </c>
      <c r="C42" s="1205">
        <v>151618.99999999997</v>
      </c>
      <c r="D42" s="1209">
        <v>103934</v>
      </c>
      <c r="E42" s="1209">
        <v>255553</v>
      </c>
      <c r="F42" s="1209">
        <v>1864152.0000000005</v>
      </c>
      <c r="G42" s="1206">
        <v>12.3</v>
      </c>
      <c r="H42" s="1027"/>
      <c r="I42" s="1027"/>
      <c r="J42" s="1027"/>
      <c r="K42" s="1027"/>
      <c r="L42" s="1027"/>
    </row>
    <row r="43" spans="1:12" ht="13.5" customHeight="1">
      <c r="A43" s="1811" t="s">
        <v>1287</v>
      </c>
      <c r="B43" s="1215">
        <v>212.99999999999994</v>
      </c>
      <c r="C43" s="1215">
        <v>67617.000000000029</v>
      </c>
      <c r="D43" s="1212">
        <v>28075.999999999985</v>
      </c>
      <c r="E43" s="1212">
        <v>95693.000000000015</v>
      </c>
      <c r="F43" s="1212">
        <v>1178566.0000000007</v>
      </c>
      <c r="G43" s="1206">
        <v>17.399999999999999</v>
      </c>
      <c r="H43" s="1022"/>
      <c r="I43" s="1027"/>
    </row>
    <row r="44" spans="1:12" ht="13.5" customHeight="1">
      <c r="A44" s="1811" t="s">
        <v>1288</v>
      </c>
      <c r="B44" s="1215">
        <v>718.00000000000011</v>
      </c>
      <c r="C44" s="1215">
        <v>84002.000000000015</v>
      </c>
      <c r="D44" s="1212">
        <v>75858</v>
      </c>
      <c r="E44" s="1212">
        <v>159859.99999999994</v>
      </c>
      <c r="F44" s="1212">
        <v>685585.99999999988</v>
      </c>
      <c r="G44" s="1206">
        <v>8.1999999999999993</v>
      </c>
      <c r="H44" s="1022"/>
      <c r="I44" s="1027"/>
    </row>
    <row r="45" spans="1:12" s="1192" customFormat="1" ht="13.5" customHeight="1">
      <c r="A45" s="1812" t="s">
        <v>1289</v>
      </c>
      <c r="B45" s="1213">
        <v>383.99999999999989</v>
      </c>
      <c r="C45" s="1213">
        <v>1640.0000000000002</v>
      </c>
      <c r="D45" s="1213">
        <v>306573.00000000012</v>
      </c>
      <c r="E45" s="1213">
        <v>308213</v>
      </c>
      <c r="F45" s="1213">
        <v>19224.999999999996</v>
      </c>
      <c r="G45" s="1206">
        <v>11.7</v>
      </c>
      <c r="H45" s="1121"/>
      <c r="I45" s="1027"/>
    </row>
    <row r="46" spans="1:12" s="1192" customFormat="1" ht="13.5" customHeight="1">
      <c r="A46" s="1812" t="s">
        <v>1290</v>
      </c>
      <c r="B46" s="1213">
        <v>84.000000000000014</v>
      </c>
      <c r="C46" s="1213">
        <v>28888</v>
      </c>
      <c r="D46" s="1213">
        <v>33393.999999999993</v>
      </c>
      <c r="E46" s="1213">
        <v>62282</v>
      </c>
      <c r="F46" s="1213">
        <v>135766.00000000003</v>
      </c>
      <c r="G46" s="1206">
        <v>4.7</v>
      </c>
      <c r="H46" s="1121"/>
      <c r="I46" s="1027"/>
    </row>
    <row r="47" spans="1:12" s="1192" customFormat="1" ht="13.5" customHeight="1">
      <c r="A47" s="1812" t="s">
        <v>1291</v>
      </c>
      <c r="B47" s="1213">
        <v>580</v>
      </c>
      <c r="C47" s="1213">
        <v>109073.00000000001</v>
      </c>
      <c r="D47" s="1213">
        <v>565851</v>
      </c>
      <c r="E47" s="1213">
        <v>674923.99999999988</v>
      </c>
      <c r="F47" s="1213">
        <v>1240322</v>
      </c>
      <c r="G47" s="1206">
        <v>11.4</v>
      </c>
      <c r="H47" s="1121"/>
      <c r="I47" s="1027"/>
    </row>
    <row r="48" spans="1:12" s="1192" customFormat="1" ht="13.5" customHeight="1">
      <c r="A48" s="1812" t="s">
        <v>1292</v>
      </c>
      <c r="B48" s="1213">
        <v>934.00000000000011</v>
      </c>
      <c r="C48" s="1213">
        <v>68323</v>
      </c>
      <c r="D48" s="1213">
        <v>522946</v>
      </c>
      <c r="E48" s="1213">
        <v>591269.00000000012</v>
      </c>
      <c r="F48" s="1213">
        <v>375446.99999999994</v>
      </c>
      <c r="G48" s="1206">
        <v>5.5</v>
      </c>
      <c r="H48" s="1121"/>
      <c r="I48" s="1027"/>
    </row>
    <row r="49" spans="1:12" s="1192" customFormat="1" ht="13.5" customHeight="1">
      <c r="A49" s="1823" t="s">
        <v>1293</v>
      </c>
      <c r="B49" s="1213">
        <v>757.99999999999977</v>
      </c>
      <c r="C49" s="1213">
        <v>75137.999999999985</v>
      </c>
      <c r="D49" s="1213">
        <v>1024259</v>
      </c>
      <c r="E49" s="1213">
        <v>1099397.0000000005</v>
      </c>
      <c r="F49" s="1213">
        <v>934030.99999999942</v>
      </c>
      <c r="G49" s="1206">
        <v>12.4</v>
      </c>
      <c r="H49" s="1121"/>
      <c r="I49" s="1027"/>
    </row>
    <row r="50" spans="1:12" ht="6" customHeight="1" thickBot="1">
      <c r="A50" s="1819"/>
      <c r="B50" s="1822"/>
      <c r="C50" s="1822"/>
      <c r="D50" s="1822"/>
      <c r="E50" s="1822"/>
      <c r="F50" s="1822"/>
      <c r="G50" s="1824"/>
      <c r="H50" s="1194"/>
      <c r="I50" s="1194"/>
      <c r="J50" s="1194"/>
      <c r="K50" s="1194"/>
    </row>
    <row r="51" spans="1:12" s="993" customFormat="1" ht="12.75" customHeight="1" thickTop="1">
      <c r="A51" s="2249" t="s">
        <v>1325</v>
      </c>
      <c r="B51" s="2249"/>
      <c r="C51" s="2249"/>
      <c r="D51" s="2249"/>
      <c r="E51" s="2249"/>
      <c r="F51" s="1216"/>
      <c r="G51" s="1216"/>
    </row>
    <row r="52" spans="1:12" ht="7.5" customHeight="1">
      <c r="A52" s="1217"/>
      <c r="B52" s="1218"/>
      <c r="C52" s="1218"/>
      <c r="D52" s="1218"/>
      <c r="E52" s="1218"/>
      <c r="F52" s="1218"/>
      <c r="G52" s="1224"/>
      <c r="H52" s="1194"/>
      <c r="I52" s="1194"/>
      <c r="J52" s="1194"/>
      <c r="K52" s="1194"/>
    </row>
    <row r="53" spans="1:12" ht="13.5">
      <c r="A53" s="1201" t="s">
        <v>564</v>
      </c>
      <c r="B53" s="1219"/>
      <c r="C53" s="1219"/>
      <c r="D53" s="1219"/>
      <c r="E53" s="1219"/>
      <c r="F53" s="1219"/>
      <c r="G53" s="1211"/>
      <c r="H53" s="1194"/>
      <c r="I53" s="1194"/>
      <c r="J53" s="1194"/>
      <c r="K53" s="1194"/>
    </row>
    <row r="54" spans="1:12" ht="13.5">
      <c r="A54" s="1220" t="s">
        <v>1254</v>
      </c>
      <c r="B54" s="1219"/>
      <c r="C54" s="1219"/>
      <c r="D54" s="1219"/>
      <c r="E54" s="1219"/>
      <c r="F54" s="1219"/>
      <c r="G54" s="1211"/>
      <c r="H54" s="1196"/>
      <c r="I54" s="1196"/>
      <c r="J54" s="1196"/>
      <c r="K54" s="1196"/>
      <c r="L54" s="1196"/>
    </row>
    <row r="55" spans="1:12" ht="13.5">
      <c r="A55" s="1220" t="s">
        <v>1255</v>
      </c>
      <c r="B55" s="1219"/>
      <c r="C55" s="1219"/>
      <c r="D55" s="1219"/>
      <c r="E55" s="1219"/>
      <c r="F55" s="1219"/>
      <c r="G55" s="1211"/>
    </row>
    <row r="56" spans="1:12" ht="13.5">
      <c r="A56" s="1220" t="s">
        <v>1256</v>
      </c>
      <c r="B56" s="1219"/>
      <c r="C56" s="1219"/>
      <c r="D56" s="1219"/>
      <c r="E56" s="1219"/>
      <c r="F56" s="1219"/>
      <c r="G56" s="1211"/>
    </row>
    <row r="57" spans="1:12" ht="13.5">
      <c r="A57" s="1220" t="s">
        <v>1257</v>
      </c>
      <c r="B57" s="1219"/>
      <c r="C57" s="1219"/>
      <c r="D57" s="1219"/>
      <c r="E57" s="1219"/>
      <c r="F57" s="1219"/>
      <c r="G57" s="1211"/>
    </row>
    <row r="58" spans="1:12" ht="13.5">
      <c r="A58" s="1220" t="s">
        <v>1258</v>
      </c>
      <c r="B58" s="1219"/>
      <c r="C58" s="1219"/>
      <c r="D58" s="1219"/>
      <c r="E58" s="1219"/>
      <c r="F58" s="1219"/>
      <c r="G58" s="1211"/>
    </row>
    <row r="59" spans="1:12" ht="7.5" customHeight="1">
      <c r="A59" s="1201"/>
      <c r="B59" s="1219"/>
      <c r="C59" s="1219"/>
      <c r="D59" s="1219"/>
      <c r="E59" s="1219"/>
      <c r="F59" s="1219"/>
      <c r="G59" s="1211"/>
    </row>
    <row r="60" spans="1:12" ht="13.5">
      <c r="A60" s="1220" t="s">
        <v>1306</v>
      </c>
      <c r="B60" s="1219"/>
      <c r="C60" s="1219"/>
      <c r="D60" s="1219"/>
      <c r="E60" s="1219"/>
      <c r="F60" s="1219"/>
      <c r="G60" s="1211"/>
    </row>
    <row r="61" spans="1:12" ht="13.5">
      <c r="A61" s="1220" t="s">
        <v>1307</v>
      </c>
      <c r="B61" s="1219"/>
      <c r="C61" s="1219"/>
      <c r="D61" s="1219"/>
      <c r="E61" s="1219"/>
      <c r="F61" s="1219"/>
      <c r="G61" s="1211"/>
    </row>
    <row r="62" spans="1:12" ht="13.5">
      <c r="A62" s="1220" t="s">
        <v>1308</v>
      </c>
      <c r="B62" s="1219"/>
      <c r="C62" s="1219"/>
      <c r="D62" s="1219"/>
      <c r="E62" s="1219"/>
      <c r="F62" s="1219"/>
      <c r="G62" s="1211"/>
    </row>
    <row r="63" spans="1:12" ht="13.5">
      <c r="A63" s="1220" t="s">
        <v>1309</v>
      </c>
      <c r="B63" s="1219"/>
      <c r="C63" s="1219"/>
      <c r="D63" s="1219"/>
      <c r="E63" s="1219"/>
      <c r="F63" s="1219"/>
      <c r="G63" s="1211"/>
    </row>
    <row r="64" spans="1:12" ht="7.5" customHeight="1">
      <c r="A64" s="1217"/>
      <c r="B64" s="1221"/>
      <c r="C64" s="1221"/>
      <c r="D64" s="1221"/>
      <c r="E64" s="1221"/>
      <c r="F64" s="1221"/>
      <c r="G64" s="1225"/>
    </row>
    <row r="65" spans="1:7" ht="13.5">
      <c r="A65" s="1220" t="s">
        <v>1321</v>
      </c>
      <c r="B65" s="1221"/>
      <c r="C65" s="1221"/>
      <c r="D65" s="1221"/>
      <c r="E65" s="1221"/>
      <c r="F65" s="1221"/>
      <c r="G65" s="1225"/>
    </row>
    <row r="66" spans="1:7" ht="13.5">
      <c r="A66" s="1220" t="s">
        <v>1311</v>
      </c>
      <c r="B66" s="1221"/>
      <c r="C66" s="1221"/>
      <c r="D66" s="1221"/>
      <c r="E66" s="1221"/>
      <c r="F66" s="1221"/>
      <c r="G66" s="1225"/>
    </row>
    <row r="67" spans="1:7" ht="13.5">
      <c r="A67" s="1220" t="s">
        <v>1312</v>
      </c>
      <c r="B67" s="1221"/>
      <c r="C67" s="1221"/>
      <c r="D67" s="1221"/>
      <c r="E67" s="1221"/>
      <c r="F67" s="1221"/>
      <c r="G67" s="1225"/>
    </row>
    <row r="68" spans="1:7" ht="13.5">
      <c r="A68" s="1220" t="s">
        <v>1313</v>
      </c>
      <c r="B68" s="1221"/>
      <c r="C68" s="1221"/>
      <c r="D68" s="1221"/>
      <c r="E68" s="1221"/>
      <c r="F68" s="1221"/>
      <c r="G68" s="1225"/>
    </row>
    <row r="69" spans="1:7" ht="7.5" customHeight="1">
      <c r="A69" s="1217"/>
      <c r="B69" s="1221"/>
      <c r="C69" s="1221"/>
      <c r="D69" s="1221"/>
      <c r="E69" s="1221"/>
      <c r="F69" s="1221"/>
      <c r="G69" s="1225"/>
    </row>
    <row r="70" spans="1:7" ht="12.75" customHeight="1">
      <c r="A70" s="1220" t="s">
        <v>1314</v>
      </c>
      <c r="B70" s="1221"/>
      <c r="C70" s="1221"/>
      <c r="D70" s="1221"/>
      <c r="E70" s="1221"/>
      <c r="F70" s="1221"/>
      <c r="G70" s="1225"/>
    </row>
    <row r="71" spans="1:7" ht="13.5">
      <c r="A71" s="1220" t="s">
        <v>1315</v>
      </c>
      <c r="B71" s="1221"/>
      <c r="C71" s="1221"/>
      <c r="D71" s="1221"/>
      <c r="E71" s="1221"/>
      <c r="F71" s="1221"/>
      <c r="G71" s="1225"/>
    </row>
    <row r="72" spans="1:7" ht="13.5">
      <c r="A72" s="1220" t="s">
        <v>1316</v>
      </c>
      <c r="B72" s="1221"/>
      <c r="C72" s="1221"/>
      <c r="D72" s="1221"/>
      <c r="E72" s="1221"/>
      <c r="F72" s="1221"/>
      <c r="G72" s="1225"/>
    </row>
    <row r="73" spans="1:7" ht="13.5">
      <c r="A73" s="1220" t="s">
        <v>1317</v>
      </c>
      <c r="B73" s="1221"/>
      <c r="C73" s="1221"/>
      <c r="D73" s="1221"/>
      <c r="E73" s="1221"/>
      <c r="F73" s="1221"/>
      <c r="G73" s="1225"/>
    </row>
    <row r="74" spans="1:7">
      <c r="B74" s="1196"/>
      <c r="C74" s="1196"/>
      <c r="D74" s="1196"/>
      <c r="E74" s="1196"/>
      <c r="F74" s="1196"/>
      <c r="G74" s="1226"/>
    </row>
    <row r="75" spans="1:7">
      <c r="B75" s="1196"/>
      <c r="C75" s="1196"/>
      <c r="D75" s="1196"/>
      <c r="E75" s="1196"/>
      <c r="F75" s="1196"/>
      <c r="G75" s="1226"/>
    </row>
    <row r="76" spans="1:7">
      <c r="B76" s="1196"/>
      <c r="C76" s="1196"/>
      <c r="D76" s="1196"/>
      <c r="E76" s="1196"/>
      <c r="F76" s="1196"/>
      <c r="G76" s="1226"/>
    </row>
    <row r="77" spans="1:7">
      <c r="B77" s="1196"/>
      <c r="C77" s="1196"/>
      <c r="D77" s="1196"/>
      <c r="E77" s="1196"/>
      <c r="F77" s="1196"/>
      <c r="G77" s="1226"/>
    </row>
    <row r="78" spans="1:7">
      <c r="B78" s="1196"/>
      <c r="C78" s="1196"/>
      <c r="D78" s="1196"/>
      <c r="E78" s="1196"/>
      <c r="F78" s="1196"/>
      <c r="G78" s="1226"/>
    </row>
    <row r="79" spans="1:7">
      <c r="B79" s="1196"/>
      <c r="C79" s="1196"/>
      <c r="D79" s="1196"/>
      <c r="E79" s="1196"/>
      <c r="F79" s="1196"/>
      <c r="G79" s="1226"/>
    </row>
    <row r="80" spans="1:7">
      <c r="B80" s="1196"/>
      <c r="C80" s="1196"/>
      <c r="D80" s="1196"/>
      <c r="E80" s="1196"/>
      <c r="F80" s="1196"/>
      <c r="G80" s="1226"/>
    </row>
    <row r="81" spans="2:7">
      <c r="B81" s="1196"/>
      <c r="C81" s="1196"/>
      <c r="D81" s="1196"/>
      <c r="E81" s="1196"/>
      <c r="F81" s="1196"/>
      <c r="G81" s="1226"/>
    </row>
    <row r="82" spans="2:7">
      <c r="B82" s="1196"/>
      <c r="C82" s="1196"/>
      <c r="D82" s="1196"/>
      <c r="E82" s="1196"/>
      <c r="F82" s="1196"/>
      <c r="G82" s="1226"/>
    </row>
    <row r="83" spans="2:7">
      <c r="B83" s="1196"/>
      <c r="C83" s="1196"/>
      <c r="D83" s="1196"/>
      <c r="E83" s="1196"/>
      <c r="F83" s="1196"/>
      <c r="G83" s="1226"/>
    </row>
    <row r="84" spans="2:7">
      <c r="B84" s="1196"/>
      <c r="C84" s="1196"/>
      <c r="D84" s="1196"/>
      <c r="E84" s="1196"/>
      <c r="F84" s="1196"/>
      <c r="G84" s="1226"/>
    </row>
    <row r="85" spans="2:7">
      <c r="B85" s="1196"/>
      <c r="C85" s="1196"/>
      <c r="D85" s="1196"/>
      <c r="E85" s="1196"/>
      <c r="F85" s="1196"/>
      <c r="G85" s="1226"/>
    </row>
    <row r="86" spans="2:7">
      <c r="B86" s="1196"/>
      <c r="C86" s="1196"/>
      <c r="D86" s="1196"/>
      <c r="E86" s="1196"/>
      <c r="F86" s="1196"/>
      <c r="G86" s="1226"/>
    </row>
    <row r="87" spans="2:7">
      <c r="B87" s="1196"/>
      <c r="C87" s="1196"/>
      <c r="D87" s="1196"/>
      <c r="E87" s="1196"/>
      <c r="F87" s="1196"/>
      <c r="G87" s="1226"/>
    </row>
    <row r="88" spans="2:7">
      <c r="B88" s="1196"/>
      <c r="C88" s="1196"/>
      <c r="D88" s="1196"/>
      <c r="E88" s="1196"/>
      <c r="F88" s="1196"/>
      <c r="G88" s="1226"/>
    </row>
    <row r="89" spans="2:7">
      <c r="B89" s="1196"/>
      <c r="C89" s="1196"/>
      <c r="D89" s="1196"/>
      <c r="E89" s="1196"/>
      <c r="F89" s="1196"/>
      <c r="G89" s="1226"/>
    </row>
    <row r="90" spans="2:7">
      <c r="B90" s="1196"/>
      <c r="C90" s="1196"/>
      <c r="D90" s="1196"/>
      <c r="E90" s="1196"/>
      <c r="F90" s="1196"/>
      <c r="G90" s="1226"/>
    </row>
    <row r="91" spans="2:7">
      <c r="B91" s="1196"/>
      <c r="C91" s="1196"/>
      <c r="D91" s="1196"/>
      <c r="E91" s="1196"/>
      <c r="F91" s="1196"/>
      <c r="G91" s="1226"/>
    </row>
    <row r="92" spans="2:7">
      <c r="B92" s="1196"/>
      <c r="C92" s="1196"/>
      <c r="D92" s="1196"/>
      <c r="E92" s="1196"/>
      <c r="F92" s="1196"/>
      <c r="G92" s="1226"/>
    </row>
    <row r="93" spans="2:7">
      <c r="B93" s="1196"/>
      <c r="C93" s="1196"/>
      <c r="D93" s="1196"/>
      <c r="E93" s="1196"/>
      <c r="F93" s="1196"/>
      <c r="G93" s="1226"/>
    </row>
    <row r="94" spans="2:7">
      <c r="B94" s="1196"/>
      <c r="C94" s="1196"/>
      <c r="D94" s="1196"/>
      <c r="E94" s="1196"/>
      <c r="F94" s="1196"/>
      <c r="G94" s="1226"/>
    </row>
    <row r="95" spans="2:7">
      <c r="B95" s="1196"/>
      <c r="C95" s="1196"/>
      <c r="D95" s="1196"/>
      <c r="E95" s="1196"/>
      <c r="F95" s="1196"/>
      <c r="G95" s="1226"/>
    </row>
    <row r="96" spans="2:7">
      <c r="B96" s="1196"/>
      <c r="C96" s="1196"/>
      <c r="D96" s="1196"/>
      <c r="E96" s="1196"/>
      <c r="F96" s="1196"/>
      <c r="G96" s="1226"/>
    </row>
    <row r="97" spans="2:7">
      <c r="B97" s="1196"/>
      <c r="C97" s="1196"/>
      <c r="D97" s="1196"/>
      <c r="E97" s="1196"/>
      <c r="F97" s="1196"/>
      <c r="G97" s="1226"/>
    </row>
    <row r="98" spans="2:7">
      <c r="B98" s="1196"/>
      <c r="C98" s="1196"/>
      <c r="D98" s="1196"/>
      <c r="E98" s="1196"/>
      <c r="F98" s="1196"/>
      <c r="G98" s="1226"/>
    </row>
    <row r="99" spans="2:7">
      <c r="B99" s="1196"/>
      <c r="C99" s="1196"/>
      <c r="D99" s="1196"/>
      <c r="E99" s="1196"/>
      <c r="F99" s="1196"/>
      <c r="G99" s="1226"/>
    </row>
    <row r="100" spans="2:7">
      <c r="B100" s="1196"/>
      <c r="C100" s="1196"/>
      <c r="D100" s="1196"/>
      <c r="E100" s="1196"/>
      <c r="F100" s="1196"/>
      <c r="G100" s="1226"/>
    </row>
    <row r="101" spans="2:7">
      <c r="B101" s="1196"/>
      <c r="C101" s="1196"/>
      <c r="D101" s="1196"/>
      <c r="E101" s="1196"/>
      <c r="F101" s="1196"/>
      <c r="G101" s="1226"/>
    </row>
    <row r="102" spans="2:7">
      <c r="B102" s="1196"/>
      <c r="C102" s="1196"/>
      <c r="D102" s="1196"/>
      <c r="E102" s="1196"/>
      <c r="F102" s="1196"/>
      <c r="G102" s="1226"/>
    </row>
    <row r="103" spans="2:7">
      <c r="B103" s="1196"/>
      <c r="C103" s="1196"/>
      <c r="D103" s="1196"/>
      <c r="E103" s="1196"/>
      <c r="F103" s="1196"/>
      <c r="G103" s="1226"/>
    </row>
    <row r="104" spans="2:7">
      <c r="B104" s="1196"/>
      <c r="C104" s="1196"/>
      <c r="D104" s="1196"/>
      <c r="E104" s="1196"/>
      <c r="F104" s="1196"/>
      <c r="G104" s="1226"/>
    </row>
    <row r="105" spans="2:7">
      <c r="B105" s="1196"/>
      <c r="C105" s="1196"/>
      <c r="D105" s="1196"/>
      <c r="E105" s="1196"/>
      <c r="F105" s="1196"/>
      <c r="G105" s="1226"/>
    </row>
    <row r="106" spans="2:7">
      <c r="B106" s="1196"/>
      <c r="C106" s="1196"/>
      <c r="D106" s="1196"/>
      <c r="E106" s="1196"/>
      <c r="F106" s="1196"/>
      <c r="G106" s="1226"/>
    </row>
    <row r="107" spans="2:7">
      <c r="B107" s="1196"/>
      <c r="C107" s="1196"/>
      <c r="D107" s="1196"/>
      <c r="E107" s="1196"/>
      <c r="F107" s="1196"/>
      <c r="G107" s="1226"/>
    </row>
    <row r="108" spans="2:7">
      <c r="B108" s="1196"/>
      <c r="C108" s="1196"/>
      <c r="D108" s="1196"/>
      <c r="E108" s="1196"/>
      <c r="F108" s="1196"/>
      <c r="G108" s="1226"/>
    </row>
    <row r="109" spans="2:7">
      <c r="B109" s="1196"/>
      <c r="C109" s="1196"/>
      <c r="D109" s="1196"/>
      <c r="E109" s="1196"/>
      <c r="F109" s="1196"/>
      <c r="G109" s="1226"/>
    </row>
    <row r="110" spans="2:7">
      <c r="B110" s="1196"/>
      <c r="C110" s="1196"/>
      <c r="D110" s="1196"/>
      <c r="E110" s="1196"/>
      <c r="F110" s="1196"/>
      <c r="G110" s="1226"/>
    </row>
    <row r="111" spans="2:7">
      <c r="B111" s="1196"/>
      <c r="C111" s="1196"/>
      <c r="D111" s="1196"/>
      <c r="E111" s="1196"/>
      <c r="F111" s="1196"/>
      <c r="G111" s="1226"/>
    </row>
    <row r="112" spans="2:7">
      <c r="B112" s="1196"/>
      <c r="C112" s="1196"/>
      <c r="D112" s="1196"/>
      <c r="E112" s="1196"/>
      <c r="F112" s="1196"/>
      <c r="G112" s="1226"/>
    </row>
    <row r="113" spans="2:7">
      <c r="B113" s="1196"/>
      <c r="C113" s="1196"/>
      <c r="D113" s="1196"/>
      <c r="E113" s="1196"/>
      <c r="F113" s="1196"/>
      <c r="G113" s="1226"/>
    </row>
    <row r="114" spans="2:7">
      <c r="B114" s="1196"/>
      <c r="C114" s="1196"/>
      <c r="D114" s="1196"/>
      <c r="E114" s="1196"/>
      <c r="F114" s="1196"/>
      <c r="G114" s="1226"/>
    </row>
    <row r="115" spans="2:7">
      <c r="B115" s="1196"/>
      <c r="C115" s="1196"/>
      <c r="D115" s="1196"/>
      <c r="E115" s="1196"/>
      <c r="F115" s="1196"/>
      <c r="G115" s="1226"/>
    </row>
    <row r="116" spans="2:7">
      <c r="B116" s="1196"/>
      <c r="C116" s="1196"/>
      <c r="D116" s="1196"/>
      <c r="E116" s="1196"/>
      <c r="F116" s="1196"/>
      <c r="G116" s="1226"/>
    </row>
    <row r="117" spans="2:7">
      <c r="B117" s="1196"/>
      <c r="C117" s="1196"/>
      <c r="D117" s="1196"/>
      <c r="E117" s="1196"/>
      <c r="F117" s="1196"/>
      <c r="G117" s="1226"/>
    </row>
    <row r="118" spans="2:7">
      <c r="B118" s="1196"/>
      <c r="C118" s="1196"/>
      <c r="D118" s="1196"/>
      <c r="E118" s="1196"/>
      <c r="F118" s="1196"/>
      <c r="G118" s="1226"/>
    </row>
    <row r="119" spans="2:7">
      <c r="B119" s="1196"/>
      <c r="C119" s="1196"/>
      <c r="D119" s="1196"/>
      <c r="E119" s="1196"/>
      <c r="F119" s="1196"/>
      <c r="G119" s="1226"/>
    </row>
    <row r="120" spans="2:7">
      <c r="B120" s="1196"/>
      <c r="C120" s="1196"/>
      <c r="D120" s="1196"/>
      <c r="E120" s="1196"/>
      <c r="F120" s="1196"/>
      <c r="G120" s="1226"/>
    </row>
    <row r="121" spans="2:7">
      <c r="B121" s="1196"/>
      <c r="C121" s="1196"/>
      <c r="D121" s="1196"/>
      <c r="E121" s="1196"/>
      <c r="F121" s="1196"/>
      <c r="G121" s="1226"/>
    </row>
    <row r="122" spans="2:7">
      <c r="B122" s="1196"/>
      <c r="C122" s="1196"/>
      <c r="D122" s="1196"/>
      <c r="E122" s="1196"/>
      <c r="F122" s="1196"/>
      <c r="G122" s="1226"/>
    </row>
  </sheetData>
  <mergeCells count="12">
    <mergeCell ref="F9:G9"/>
    <mergeCell ref="A51:E51"/>
    <mergeCell ref="A1:G1"/>
    <mergeCell ref="A2:G2"/>
    <mergeCell ref="A4:A9"/>
    <mergeCell ref="B4:B8"/>
    <mergeCell ref="C4:C8"/>
    <mergeCell ref="D4:D8"/>
    <mergeCell ref="E4:E8"/>
    <mergeCell ref="F4:F8"/>
    <mergeCell ref="G4:G8"/>
    <mergeCell ref="B9:E9"/>
  </mergeCells>
  <hyperlinks>
    <hyperlink ref="A54" r:id="rId1" location="_Hlk529442577_x0009_1,16589,16737,0,,_x0013_HYPERLINK &quot;http://www.ine.pt/xu"/>
    <hyperlink ref="A55" r:id="rId2" location="_Hlk529442588_x0009_1,16737,16895,0,,_x0013_HYPERLINK &quot;http://www.ine.pt/xu"/>
    <hyperlink ref="A56" r:id="rId3" location="_Hlk529442600_x0009_1,16895,17055,0,,_x0013_HYPERLINK &quot;http://www.ine.pt/xu"/>
    <hyperlink ref="A57" r:id="rId4" location="_Hlk529442609_x0009_1,17055,17208,0,,_x0013_HYPERLINK &quot;http://www.ine.pt/xu"/>
    <hyperlink ref="A58" r:id="rId5" location="_Hlk529442621_x0009_1,17208,17355,0,,_x0013_HYPERLINK &quot;http://www.ine.pt/xu"/>
    <hyperlink ref="A60" r:id="rId6" location="_Hlk529442633_x0009_1,17356,17450,0,,_x0013_HYPERLINK &quot;http://www.ine.pt/xu"/>
    <hyperlink ref="A61" r:id="rId7" location="_Hlk529442642_x0009_1,17450,17530,0,,_x0013_HYPERLINK &quot;http://www.ine.pt/xu"/>
    <hyperlink ref="A62" r:id="rId8" location="_Hlk529442651_x0009_1,17530,17623,0,,_x0013_HYPERLINK &quot;http://www.ine.pt/xu"/>
    <hyperlink ref="A63" r:id="rId9" location="_Hlk529442660_x0009_1,17623,17702,0,,_x0013_HYPERLINK &quot;http://www.ine.pt/xu"/>
    <hyperlink ref="A65" r:id="rId10" location="_Hlk529535340_x0009_1,17703,17802,0,,_x0013_HYPERLINK &quot;http://www.ine.pt/xu"/>
    <hyperlink ref="A66" r:id="rId11" location="_Hlk529535349_x0009_1,17802,17887,0,,_x0013_HYPERLINK &quot;http://www.ine.pt/xu"/>
    <hyperlink ref="A67" r:id="rId12" location="_Hlk529535359_x0009_1,17887,17985,0,,_x0013_HYPERLINK &quot;http://www.ine.pt/xu"/>
    <hyperlink ref="A68" r:id="rId13" location="_Hlk529535367_x0009_1,17985,18069,0,,_x0013_HYPERLINK &quot;http://www.ine.pt/xu"/>
    <hyperlink ref="A70" r:id="rId14" location="_Hlk529535379_x0009_1,18070,18163,0,,_x0013_HYPERLINK &quot;http://www.ine.pt/xu"/>
    <hyperlink ref="A71" r:id="rId15" location="_Hlk529535388_x0009_1,18163,18242,0,,_x0013_HYPERLINK &quot;http://www.ine.pt/xu"/>
    <hyperlink ref="A72" r:id="rId16" location="_Hlk529535396_x0009_1,18242,18334,0,,_x0013_HYPERLINK &quot;http://www.ine.pt/xu"/>
    <hyperlink ref="A73" r:id="rId17" location="_Hlk529535406_x0009_1,18334,18412,0,,_x0013_HYPERLINK &quot;http://www.ine.pt/xu"/>
  </hyperlinks>
  <printOptions gridLinesSet="0"/>
  <pageMargins left="0.78740157480314965" right="0.78740157480314965" top="1.1811023622047243" bottom="0.78740157480314965" header="0" footer="0"/>
  <pageSetup paperSize="9" scale="74" orientation="portrait" horizontalDpi="300" verticalDpi="300" r:id="rId18"/>
  <headerFooter alignWithMargins="0"/>
  <drawing r:id="rId19"/>
</worksheet>
</file>

<file path=xl/worksheets/sheet107.xml><?xml version="1.0" encoding="utf-8"?>
<worksheet xmlns="http://schemas.openxmlformats.org/spreadsheetml/2006/main" xmlns:r="http://schemas.openxmlformats.org/officeDocument/2006/relationships">
  <sheetPr codeName="Sheet107"/>
  <dimension ref="A1:F33"/>
  <sheetViews>
    <sheetView showGridLines="0" zoomScaleNormal="100" workbookViewId="0"/>
  </sheetViews>
  <sheetFormatPr defaultColWidth="7.85546875" defaultRowHeight="12.75"/>
  <cols>
    <col min="1" max="1" width="35.42578125" style="1077" customWidth="1"/>
    <col min="2" max="2" width="13.7109375" style="1077" customWidth="1"/>
    <col min="3" max="3" width="14.5703125" style="1077" customWidth="1"/>
    <col min="4" max="5" width="11.42578125" style="1077" customWidth="1"/>
    <col min="6" max="6" width="7.85546875" style="1077" customWidth="1"/>
    <col min="7" max="16384" width="7.85546875" style="1077"/>
  </cols>
  <sheetData>
    <row r="1" spans="1:5" ht="15" customHeight="1">
      <c r="A1" s="1825" t="s">
        <v>1326</v>
      </c>
    </row>
    <row r="2" spans="1:5" ht="33" customHeight="1">
      <c r="A2" s="2179" t="s">
        <v>1327</v>
      </c>
      <c r="B2" s="2179"/>
      <c r="C2" s="2179"/>
      <c r="D2" s="2179"/>
      <c r="E2" s="2179"/>
    </row>
    <row r="3" spans="1:5" ht="15" customHeight="1">
      <c r="A3" s="996"/>
      <c r="B3" s="843"/>
      <c r="C3" s="1228"/>
      <c r="D3" s="1229"/>
      <c r="E3" s="998" t="s">
        <v>1328</v>
      </c>
    </row>
    <row r="4" spans="1:5" ht="15.75" customHeight="1">
      <c r="A4" s="2181" t="s">
        <v>573</v>
      </c>
      <c r="B4" s="2182" t="s">
        <v>1329</v>
      </c>
      <c r="C4" s="2230" t="s">
        <v>1330</v>
      </c>
      <c r="D4" s="2244" t="s">
        <v>1331</v>
      </c>
      <c r="E4" s="2244"/>
    </row>
    <row r="5" spans="1:5" ht="12.75" customHeight="1">
      <c r="A5" s="2181"/>
      <c r="B5" s="2182"/>
      <c r="C5" s="2183"/>
      <c r="D5" s="2244"/>
      <c r="E5" s="2244"/>
    </row>
    <row r="6" spans="1:5" ht="12.75" customHeight="1">
      <c r="A6" s="2181"/>
      <c r="B6" s="2182"/>
      <c r="C6" s="2183"/>
      <c r="D6" s="2244" t="s">
        <v>160</v>
      </c>
      <c r="E6" s="2244" t="s">
        <v>1332</v>
      </c>
    </row>
    <row r="7" spans="1:5" ht="12.75" customHeight="1">
      <c r="A7" s="2181"/>
      <c r="B7" s="2182"/>
      <c r="C7" s="2183"/>
      <c r="D7" s="2244"/>
      <c r="E7" s="2244"/>
    </row>
    <row r="8" spans="1:5" ht="9" customHeight="1">
      <c r="A8" s="995"/>
      <c r="B8" s="997"/>
      <c r="C8" s="1228"/>
      <c r="D8" s="1228"/>
      <c r="E8" s="1230"/>
    </row>
    <row r="9" spans="1:5" ht="15" customHeight="1">
      <c r="A9" s="996">
        <v>2011</v>
      </c>
      <c r="B9" s="997">
        <v>347</v>
      </c>
      <c r="C9" s="1228">
        <v>485.00000000000006</v>
      </c>
      <c r="D9" s="1228">
        <v>221036.99999999988</v>
      </c>
      <c r="E9" s="1230">
        <v>190921.99999999988</v>
      </c>
    </row>
    <row r="10" spans="1:5" ht="15" customHeight="1">
      <c r="A10" s="996">
        <v>2013</v>
      </c>
      <c r="B10" s="997">
        <v>340</v>
      </c>
      <c r="C10" s="1228">
        <v>494</v>
      </c>
      <c r="D10" s="1228">
        <v>219310</v>
      </c>
      <c r="E10" s="1230">
        <v>181566.00000000009</v>
      </c>
    </row>
    <row r="11" spans="1:5" ht="15" customHeight="1">
      <c r="A11" s="996">
        <v>2015</v>
      </c>
      <c r="B11" s="997">
        <v>352</v>
      </c>
      <c r="C11" s="1228">
        <v>520.99999999999977</v>
      </c>
      <c r="D11" s="1228">
        <v>223637.99999999994</v>
      </c>
      <c r="E11" s="1230">
        <v>177420</v>
      </c>
    </row>
    <row r="12" spans="1:5" ht="15" customHeight="1">
      <c r="A12" s="1231">
        <v>2017</v>
      </c>
      <c r="B12" s="1232"/>
      <c r="C12" s="1232"/>
      <c r="D12" s="1232"/>
      <c r="E12" s="1232"/>
    </row>
    <row r="13" spans="1:5" ht="15" customHeight="1">
      <c r="A13" s="1233" t="s">
        <v>258</v>
      </c>
      <c r="B13" s="1234">
        <f>+B15+B23+B24</f>
        <v>364</v>
      </c>
      <c r="C13" s="1234">
        <f>+C15+C23+C24</f>
        <v>564</v>
      </c>
      <c r="D13" s="1234">
        <f>+D15+D23+D24</f>
        <v>251539</v>
      </c>
      <c r="E13" s="1234">
        <f>+E15+E23+E24</f>
        <v>186821.00000000003</v>
      </c>
    </row>
    <row r="14" spans="1:5" ht="9" customHeight="1">
      <c r="A14" s="1235"/>
      <c r="B14" s="1000"/>
      <c r="C14" s="1000"/>
      <c r="D14" s="1000"/>
      <c r="E14" s="1000"/>
    </row>
    <row r="15" spans="1:5" ht="15" customHeight="1">
      <c r="A15" s="1235" t="s">
        <v>705</v>
      </c>
      <c r="B15" s="1000">
        <f>SUM(B17:B21)</f>
        <v>336</v>
      </c>
      <c r="C15" s="1000">
        <f>SUM(C17:C21)</f>
        <v>519</v>
      </c>
      <c r="D15" s="1000">
        <f>SUM(D17:D21)</f>
        <v>221987</v>
      </c>
      <c r="E15" s="1000">
        <f>SUM(E17:E21)</f>
        <v>171681.00000000003</v>
      </c>
    </row>
    <row r="16" spans="1:5" ht="9" customHeight="1">
      <c r="A16" s="1235"/>
      <c r="B16" s="1000">
        <v>0</v>
      </c>
      <c r="C16" s="1000"/>
      <c r="D16" s="1000"/>
      <c r="E16" s="1000"/>
    </row>
    <row r="17" spans="1:6" ht="15" customHeight="1">
      <c r="A17" s="1126" t="s">
        <v>391</v>
      </c>
      <c r="B17" s="1236">
        <v>88</v>
      </c>
      <c r="C17" s="1237">
        <v>139.99999999999997</v>
      </c>
      <c r="D17" s="1237">
        <v>55825.999999999985</v>
      </c>
      <c r="E17" s="1237">
        <v>42039.000000000029</v>
      </c>
      <c r="F17" s="1238"/>
    </row>
    <row r="18" spans="1:6" ht="15" customHeight="1">
      <c r="A18" s="1126" t="s">
        <v>392</v>
      </c>
      <c r="B18" s="1236">
        <v>85</v>
      </c>
      <c r="C18" s="1237">
        <v>130</v>
      </c>
      <c r="D18" s="1237">
        <v>47111.999999999993</v>
      </c>
      <c r="E18" s="1237">
        <v>32645.000000000004</v>
      </c>
    </row>
    <row r="19" spans="1:6" ht="15" customHeight="1">
      <c r="A19" s="1126" t="s">
        <v>1333</v>
      </c>
      <c r="B19" s="1236">
        <v>99</v>
      </c>
      <c r="C19" s="1237">
        <v>151</v>
      </c>
      <c r="D19" s="1237">
        <v>80287.000000000029</v>
      </c>
      <c r="E19" s="1237">
        <v>64766.999999999993</v>
      </c>
    </row>
    <row r="20" spans="1:6" ht="15" customHeight="1">
      <c r="A20" s="1126" t="s">
        <v>777</v>
      </c>
      <c r="B20" s="1236">
        <v>49</v>
      </c>
      <c r="C20" s="1237">
        <v>69.000000000000014</v>
      </c>
      <c r="D20" s="1237">
        <v>28618.999999999996</v>
      </c>
      <c r="E20" s="1237">
        <v>23251</v>
      </c>
    </row>
    <row r="21" spans="1:6" ht="15" customHeight="1">
      <c r="A21" s="1126" t="s">
        <v>783</v>
      </c>
      <c r="B21" s="1236">
        <v>15</v>
      </c>
      <c r="C21" s="1237">
        <v>28.999999999999996</v>
      </c>
      <c r="D21" s="1237">
        <v>10143.000000000002</v>
      </c>
      <c r="E21" s="1237">
        <v>8979</v>
      </c>
    </row>
    <row r="22" spans="1:6" ht="9" customHeight="1">
      <c r="A22" s="1177"/>
      <c r="B22" s="1236"/>
      <c r="C22" s="1237"/>
      <c r="D22" s="1237"/>
      <c r="E22" s="1237"/>
    </row>
    <row r="23" spans="1:6" ht="12.75" customHeight="1">
      <c r="A23" s="1235" t="s">
        <v>954</v>
      </c>
      <c r="B23" s="1236">
        <v>10</v>
      </c>
      <c r="C23" s="1236">
        <v>19.999999999999996</v>
      </c>
      <c r="D23" s="1236">
        <v>12064.999999999998</v>
      </c>
      <c r="E23" s="1236">
        <v>5456.9999999999991</v>
      </c>
    </row>
    <row r="24" spans="1:6" ht="17.25" customHeight="1">
      <c r="A24" s="1235" t="s">
        <v>733</v>
      </c>
      <c r="B24" s="1236">
        <v>18</v>
      </c>
      <c r="C24" s="1236">
        <v>25.000000000000004</v>
      </c>
      <c r="D24" s="1236">
        <v>17487</v>
      </c>
      <c r="E24" s="1236">
        <v>9683.0000000000018</v>
      </c>
    </row>
    <row r="25" spans="1:6" ht="4.5" customHeight="1" thickBot="1">
      <c r="A25" s="1826"/>
      <c r="B25" s="1792"/>
      <c r="C25" s="1827"/>
      <c r="D25" s="1827"/>
      <c r="E25" s="1827"/>
    </row>
    <row r="26" spans="1:6" ht="4.5" customHeight="1" thickTop="1">
      <c r="A26" s="843"/>
      <c r="B26" s="843"/>
      <c r="C26" s="843"/>
      <c r="D26" s="843"/>
      <c r="E26" s="843"/>
    </row>
    <row r="27" spans="1:6">
      <c r="A27" s="2164" t="s">
        <v>1334</v>
      </c>
      <c r="B27" s="2164"/>
      <c r="C27" s="2164"/>
      <c r="D27" s="843"/>
      <c r="E27" s="843"/>
    </row>
    <row r="28" spans="1:6" ht="7.5" customHeight="1">
      <c r="D28" s="843"/>
      <c r="E28" s="843"/>
    </row>
    <row r="29" spans="1:6">
      <c r="A29" s="843" t="s">
        <v>564</v>
      </c>
      <c r="B29" s="843"/>
      <c r="C29" s="843"/>
      <c r="D29" s="843"/>
      <c r="E29" s="843"/>
    </row>
    <row r="30" spans="1:6">
      <c r="A30" s="1239" t="s">
        <v>1335</v>
      </c>
      <c r="B30" s="843"/>
      <c r="C30" s="843"/>
      <c r="D30" s="843"/>
      <c r="E30" s="843"/>
    </row>
    <row r="31" spans="1:6">
      <c r="A31" s="1239" t="s">
        <v>1336</v>
      </c>
    </row>
    <row r="32" spans="1:6">
      <c r="A32" s="1239" t="s">
        <v>1337</v>
      </c>
    </row>
    <row r="33" spans="1:1">
      <c r="A33" s="1239" t="s">
        <v>1338</v>
      </c>
    </row>
  </sheetData>
  <mergeCells count="8">
    <mergeCell ref="A27:C27"/>
    <mergeCell ref="A2:E2"/>
    <mergeCell ref="A4:A7"/>
    <mergeCell ref="B4:B7"/>
    <mergeCell ref="C4:C7"/>
    <mergeCell ref="D4:E5"/>
    <mergeCell ref="D6:D7"/>
    <mergeCell ref="E6:E7"/>
  </mergeCells>
  <hyperlinks>
    <hyperlink ref="A30" r:id="rId1" location="_Hlk529442354_x0009_1,18446,18656,0,,_x0013_HYPERLINK &quot;https://www.ine.pt/x"/>
    <hyperlink ref="A31" r:id="rId2" location="_Hlk529442363_x0009_1,18656,18885,0,,_x0013_HYPERLINK &quot;https://www.ine.pt/x"/>
    <hyperlink ref="A32" r:id="rId3" location="_Hlk529442371_x0009_1,18885,19107,0,,_x0013_HYPERLINK &quot;https://www.ine.pt/x"/>
    <hyperlink ref="A33" r:id="rId4" location="_Hlk529442381_x0009_1,19107,19338,0,,_x0013_HYPERLINK &quot;https://www.ine.pt/x"/>
  </hyperlinks>
  <printOptions gridLinesSet="0"/>
  <pageMargins left="0.78740157480314965" right="0.78740157480314965" top="1.1811023622047243" bottom="0.78740157480314965" header="0" footer="0"/>
  <pageSetup paperSize="9" orientation="portrait" horizontalDpi="300" verticalDpi="300" r:id="rId5"/>
  <headerFooter alignWithMargins="0"/>
</worksheet>
</file>

<file path=xl/worksheets/sheet108.xml><?xml version="1.0" encoding="utf-8"?>
<worksheet xmlns="http://schemas.openxmlformats.org/spreadsheetml/2006/main" xmlns:r="http://schemas.openxmlformats.org/officeDocument/2006/relationships">
  <sheetPr codeName="Sheet108"/>
  <dimension ref="A1:F27"/>
  <sheetViews>
    <sheetView showGridLines="0" zoomScaleNormal="100" workbookViewId="0"/>
  </sheetViews>
  <sheetFormatPr defaultColWidth="7.85546875" defaultRowHeight="12.75"/>
  <cols>
    <col min="1" max="1" width="36.5703125" style="1077" customWidth="1"/>
    <col min="2" max="2" width="11.7109375" style="1077" customWidth="1"/>
    <col min="3" max="3" width="13" style="1077" customWidth="1"/>
    <col min="4" max="4" width="12.42578125" style="1077" customWidth="1"/>
    <col min="5" max="5" width="12.5703125" style="1077" customWidth="1"/>
    <col min="6" max="16384" width="7.85546875" style="1077"/>
  </cols>
  <sheetData>
    <row r="1" spans="1:6" ht="15" customHeight="1">
      <c r="A1" s="1825" t="s">
        <v>1339</v>
      </c>
    </row>
    <row r="2" spans="1:6" ht="33" customHeight="1">
      <c r="A2" s="2214" t="s">
        <v>1340</v>
      </c>
      <c r="B2" s="2214"/>
      <c r="C2" s="2214"/>
      <c r="D2" s="2214"/>
      <c r="E2" s="2214"/>
    </row>
    <row r="3" spans="1:6" ht="15" customHeight="1">
      <c r="A3" s="996">
        <v>2017</v>
      </c>
      <c r="B3" s="843"/>
      <c r="C3" s="1228"/>
      <c r="D3" s="1229"/>
      <c r="E3" s="998" t="s">
        <v>1328</v>
      </c>
    </row>
    <row r="4" spans="1:6" ht="15.75" customHeight="1">
      <c r="A4" s="2181" t="s">
        <v>573</v>
      </c>
      <c r="B4" s="2182" t="s">
        <v>1329</v>
      </c>
      <c r="C4" s="2257"/>
      <c r="D4" s="2257"/>
      <c r="E4" s="2257"/>
    </row>
    <row r="5" spans="1:6" ht="12.75" customHeight="1">
      <c r="A5" s="2181"/>
      <c r="B5" s="2182" t="s">
        <v>160</v>
      </c>
      <c r="C5" s="2230" t="s">
        <v>1341</v>
      </c>
      <c r="D5" s="2230" t="s">
        <v>1342</v>
      </c>
      <c r="E5" s="2230" t="s">
        <v>1343</v>
      </c>
    </row>
    <row r="6" spans="1:6" ht="12.75" customHeight="1">
      <c r="A6" s="2181"/>
      <c r="B6" s="2183"/>
      <c r="C6" s="2183"/>
      <c r="D6" s="2183"/>
      <c r="E6" s="2183"/>
    </row>
    <row r="7" spans="1:6" ht="12.75" customHeight="1">
      <c r="A7" s="2181"/>
      <c r="B7" s="2183"/>
      <c r="C7" s="2183"/>
      <c r="D7" s="2183"/>
      <c r="E7" s="2183"/>
    </row>
    <row r="8" spans="1:6" ht="9" customHeight="1">
      <c r="A8" s="995"/>
      <c r="B8" s="997"/>
      <c r="C8" s="1228"/>
      <c r="D8" s="1228"/>
      <c r="E8" s="1240"/>
    </row>
    <row r="9" spans="1:6" ht="15" customHeight="1">
      <c r="A9" s="1241" t="s">
        <v>258</v>
      </c>
      <c r="B9" s="1242">
        <f>+B11+B19+B20</f>
        <v>364</v>
      </c>
      <c r="C9" s="1242">
        <f>+C11+C19+C20</f>
        <v>261</v>
      </c>
      <c r="D9" s="1242">
        <f>+D11+D19+D20</f>
        <v>49</v>
      </c>
      <c r="E9" s="1242">
        <f>+E11+E19+E20</f>
        <v>54</v>
      </c>
    </row>
    <row r="10" spans="1:6" ht="9" customHeight="1">
      <c r="A10" s="1235"/>
      <c r="B10" s="1000"/>
      <c r="C10" s="1000"/>
      <c r="D10" s="1000"/>
      <c r="E10" s="1000"/>
    </row>
    <row r="11" spans="1:6" ht="15" customHeight="1">
      <c r="A11" s="1235" t="s">
        <v>705</v>
      </c>
      <c r="B11" s="1000">
        <f>SUM(B13:B17)</f>
        <v>336</v>
      </c>
      <c r="C11" s="1000">
        <f>SUM(C13:C17)</f>
        <v>242</v>
      </c>
      <c r="D11" s="1000">
        <f>SUM(D13:D17)</f>
        <v>44</v>
      </c>
      <c r="E11" s="1000">
        <f>SUM(E13:E17)</f>
        <v>50</v>
      </c>
    </row>
    <row r="12" spans="1:6" ht="9" customHeight="1">
      <c r="A12" s="1235"/>
      <c r="B12" s="1000">
        <v>0</v>
      </c>
      <c r="C12" s="1000"/>
      <c r="D12" s="1000"/>
      <c r="E12" s="1000"/>
    </row>
    <row r="13" spans="1:6" ht="15" customHeight="1">
      <c r="A13" s="1126" t="s">
        <v>391</v>
      </c>
      <c r="B13" s="1000">
        <f>SUM(C13:E13)</f>
        <v>88</v>
      </c>
      <c r="C13" s="1003">
        <v>60</v>
      </c>
      <c r="D13" s="1003">
        <v>15</v>
      </c>
      <c r="E13" s="1003">
        <v>13</v>
      </c>
      <c r="F13" s="1243"/>
    </row>
    <row r="14" spans="1:6" ht="15" customHeight="1">
      <c r="A14" s="1126" t="s">
        <v>392</v>
      </c>
      <c r="B14" s="1000">
        <f t="shared" ref="B14:B20" si="0">SUM(C14:E14)</f>
        <v>85</v>
      </c>
      <c r="C14" s="1003">
        <v>61</v>
      </c>
      <c r="D14" s="1003">
        <v>10</v>
      </c>
      <c r="E14" s="1003">
        <v>14</v>
      </c>
      <c r="F14" s="1243"/>
    </row>
    <row r="15" spans="1:6" ht="15" customHeight="1">
      <c r="A15" s="1126" t="s">
        <v>1333</v>
      </c>
      <c r="B15" s="1000">
        <f t="shared" si="0"/>
        <v>99</v>
      </c>
      <c r="C15" s="1003">
        <v>71</v>
      </c>
      <c r="D15" s="1003">
        <v>14</v>
      </c>
      <c r="E15" s="1003">
        <v>14</v>
      </c>
      <c r="F15" s="1243"/>
    </row>
    <row r="16" spans="1:6" ht="15" customHeight="1">
      <c r="A16" s="1126" t="s">
        <v>777</v>
      </c>
      <c r="B16" s="1000">
        <f t="shared" si="0"/>
        <v>49</v>
      </c>
      <c r="C16" s="1003">
        <v>39</v>
      </c>
      <c r="D16" s="1003">
        <v>4</v>
      </c>
      <c r="E16" s="1003">
        <v>6</v>
      </c>
      <c r="F16" s="1243"/>
    </row>
    <row r="17" spans="1:6" ht="15" customHeight="1">
      <c r="A17" s="1126" t="s">
        <v>783</v>
      </c>
      <c r="B17" s="1000">
        <f t="shared" si="0"/>
        <v>15</v>
      </c>
      <c r="C17" s="1003">
        <v>11</v>
      </c>
      <c r="D17" s="1003">
        <v>1</v>
      </c>
      <c r="E17" s="1003">
        <v>3</v>
      </c>
      <c r="F17" s="1243"/>
    </row>
    <row r="18" spans="1:6" ht="9" customHeight="1">
      <c r="A18" s="1177"/>
      <c r="B18" s="1000"/>
      <c r="C18" s="1003"/>
      <c r="D18" s="1003"/>
      <c r="E18" s="1003"/>
      <c r="F18" s="1243"/>
    </row>
    <row r="19" spans="1:6" ht="12.75" customHeight="1">
      <c r="A19" s="1235" t="s">
        <v>954</v>
      </c>
      <c r="B19" s="1000">
        <f t="shared" si="0"/>
        <v>10</v>
      </c>
      <c r="C19" s="1000">
        <v>5</v>
      </c>
      <c r="D19" s="1000">
        <v>3</v>
      </c>
      <c r="E19" s="1079">
        <v>2</v>
      </c>
      <c r="F19" s="1243"/>
    </row>
    <row r="20" spans="1:6" ht="17.25" customHeight="1">
      <c r="A20" s="1235" t="s">
        <v>733</v>
      </c>
      <c r="B20" s="1000">
        <f t="shared" si="0"/>
        <v>18</v>
      </c>
      <c r="C20" s="1000">
        <v>14</v>
      </c>
      <c r="D20" s="1000">
        <v>2</v>
      </c>
      <c r="E20" s="1079">
        <v>2</v>
      </c>
      <c r="F20" s="1243"/>
    </row>
    <row r="21" spans="1:6" ht="4.5" customHeight="1" thickBot="1">
      <c r="A21" s="1826"/>
      <c r="B21" s="1792"/>
      <c r="C21" s="1827"/>
      <c r="D21" s="1827"/>
      <c r="E21" s="1827"/>
    </row>
    <row r="22" spans="1:6" ht="4.5" customHeight="1" thickTop="1">
      <c r="A22" s="843"/>
      <c r="B22" s="843"/>
      <c r="C22" s="843"/>
      <c r="D22" s="843"/>
      <c r="E22" s="843"/>
    </row>
    <row r="23" spans="1:6">
      <c r="A23" s="2164" t="s">
        <v>1344</v>
      </c>
      <c r="B23" s="2164"/>
      <c r="C23" s="2164"/>
      <c r="D23" s="2164"/>
      <c r="E23" s="843"/>
    </row>
    <row r="24" spans="1:6" ht="7.5" customHeight="1">
      <c r="A24" s="843"/>
      <c r="B24" s="843"/>
      <c r="C24" s="843"/>
      <c r="D24" s="843"/>
      <c r="E24" s="843"/>
    </row>
    <row r="25" spans="1:6">
      <c r="A25" s="843" t="s">
        <v>564</v>
      </c>
      <c r="B25" s="843"/>
      <c r="C25" s="843"/>
      <c r="D25" s="843"/>
      <c r="E25" s="843"/>
    </row>
    <row r="26" spans="1:6">
      <c r="A26" s="1180" t="s">
        <v>1335</v>
      </c>
      <c r="B26" s="843"/>
      <c r="C26" s="843"/>
      <c r="D26" s="843"/>
      <c r="E26" s="843"/>
    </row>
    <row r="27" spans="1:6">
      <c r="A27" s="1180" t="s">
        <v>1336</v>
      </c>
    </row>
  </sheetData>
  <mergeCells count="8">
    <mergeCell ref="A23:D23"/>
    <mergeCell ref="A2:E2"/>
    <mergeCell ref="A4:A7"/>
    <mergeCell ref="B4:E4"/>
    <mergeCell ref="B5:B7"/>
    <mergeCell ref="C5:C7"/>
    <mergeCell ref="D5:D7"/>
    <mergeCell ref="E5:E7"/>
  </mergeCells>
  <hyperlinks>
    <hyperlink ref="A26" r:id="rId1" location="_Hlk529442264_x0009_1,19345,19555,0,,_x0013_HYPERLINK &quot;https://www.ine.pt/x"/>
    <hyperlink ref="A27" r:id="rId2" location="_Hlk529442273_x0009_1,19555,19784,0,,_x0013_HYPERLINK &quot;https://www.ine.pt/x"/>
  </hyperlinks>
  <printOptions gridLinesSet="0"/>
  <pageMargins left="0.78740157480314965" right="0.78740157480314965" top="1.1811023622047243" bottom="0.78740157480314965" header="0" footer="0"/>
  <pageSetup paperSize="9" orientation="portrait" horizontalDpi="300" verticalDpi="300" r:id="rId3"/>
  <headerFooter alignWithMargins="0"/>
</worksheet>
</file>

<file path=xl/worksheets/sheet109.xml><?xml version="1.0" encoding="utf-8"?>
<worksheet xmlns="http://schemas.openxmlformats.org/spreadsheetml/2006/main" xmlns:r="http://schemas.openxmlformats.org/officeDocument/2006/relationships">
  <sheetPr codeName="Sheet109">
    <pageSetUpPr fitToPage="1"/>
  </sheetPr>
  <dimension ref="A1:L26"/>
  <sheetViews>
    <sheetView showGridLines="0" workbookViewId="0"/>
  </sheetViews>
  <sheetFormatPr defaultColWidth="7.85546875" defaultRowHeight="12.75"/>
  <cols>
    <col min="1" max="1" width="23.7109375" style="1077" customWidth="1"/>
    <col min="2" max="2" width="10.5703125" style="1077" customWidth="1"/>
    <col min="3" max="3" width="9.5703125" style="1077" customWidth="1"/>
    <col min="4" max="4" width="7.85546875" style="1077" customWidth="1"/>
    <col min="5" max="5" width="7.140625" style="1077" customWidth="1"/>
    <col min="6" max="6" width="9" style="1077" customWidth="1"/>
    <col min="7" max="7" width="7.7109375" style="1077" customWidth="1"/>
    <col min="8" max="8" width="9" style="1077" customWidth="1"/>
    <col min="9" max="9" width="8.5703125" style="1077" customWidth="1"/>
    <col min="10" max="10" width="8" style="1077" customWidth="1"/>
    <col min="11" max="16384" width="7.85546875" style="1077"/>
  </cols>
  <sheetData>
    <row r="1" spans="1:12" ht="15" customHeight="1">
      <c r="A1" s="1825" t="s">
        <v>1345</v>
      </c>
    </row>
    <row r="2" spans="1:12" ht="33" customHeight="1">
      <c r="A2" s="2214" t="s">
        <v>1346</v>
      </c>
      <c r="B2" s="2214"/>
      <c r="C2" s="2214"/>
      <c r="D2" s="2214"/>
      <c r="E2" s="2214"/>
      <c r="F2" s="2214"/>
      <c r="G2" s="2214"/>
      <c r="H2" s="2214"/>
      <c r="I2" s="2214"/>
      <c r="J2" s="2214"/>
    </row>
    <row r="3" spans="1:12" ht="15" customHeight="1">
      <c r="A3" s="996">
        <v>2017</v>
      </c>
      <c r="B3" s="999"/>
      <c r="C3" s="843"/>
      <c r="D3" s="1228"/>
      <c r="E3" s="1229"/>
      <c r="F3" s="1229"/>
      <c r="G3" s="1229"/>
      <c r="H3" s="1229"/>
      <c r="I3" s="1229"/>
      <c r="J3" s="998" t="s">
        <v>1328</v>
      </c>
    </row>
    <row r="4" spans="1:12" ht="15.75" customHeight="1">
      <c r="A4" s="1828"/>
      <c r="B4" s="2182" t="s">
        <v>1329</v>
      </c>
      <c r="C4" s="2230" t="s">
        <v>1347</v>
      </c>
      <c r="D4" s="2183"/>
      <c r="E4" s="2183"/>
      <c r="F4" s="2183"/>
      <c r="G4" s="2183"/>
      <c r="H4" s="2183"/>
      <c r="I4" s="2183"/>
      <c r="J4" s="2183"/>
    </row>
    <row r="5" spans="1:12" ht="12.75" customHeight="1">
      <c r="A5" s="2222" t="s">
        <v>573</v>
      </c>
      <c r="B5" s="2183"/>
      <c r="C5" s="2230" t="s">
        <v>0</v>
      </c>
      <c r="D5" s="1829"/>
      <c r="E5" s="1829"/>
      <c r="F5" s="1829"/>
      <c r="G5" s="1829"/>
      <c r="H5" s="2230" t="s">
        <v>1348</v>
      </c>
      <c r="I5" s="2230" t="s">
        <v>1349</v>
      </c>
      <c r="J5" s="1758"/>
    </row>
    <row r="6" spans="1:12" ht="12.75" customHeight="1">
      <c r="A6" s="2220"/>
      <c r="B6" s="2183"/>
      <c r="C6" s="2183"/>
      <c r="D6" s="1831" t="s">
        <v>1350</v>
      </c>
      <c r="E6" s="1831" t="s">
        <v>1276</v>
      </c>
      <c r="F6" s="1831" t="s">
        <v>1351</v>
      </c>
      <c r="G6" s="1831" t="s">
        <v>1352</v>
      </c>
      <c r="H6" s="2183"/>
      <c r="I6" s="2183"/>
      <c r="J6" s="1831" t="s">
        <v>1353</v>
      </c>
    </row>
    <row r="7" spans="1:12" ht="12.75" customHeight="1">
      <c r="A7" s="1756"/>
      <c r="B7" s="2183"/>
      <c r="C7" s="2183"/>
      <c r="D7" s="1830"/>
      <c r="E7" s="1830"/>
      <c r="F7" s="1830"/>
      <c r="G7" s="1830"/>
      <c r="H7" s="2183"/>
      <c r="I7" s="2183"/>
      <c r="J7" s="1830"/>
    </row>
    <row r="8" spans="1:12" ht="9" customHeight="1">
      <c r="A8" s="995"/>
      <c r="B8" s="999"/>
      <c r="C8" s="997"/>
      <c r="D8" s="1228"/>
      <c r="E8" s="1228"/>
      <c r="F8" s="1230"/>
      <c r="G8" s="1230"/>
      <c r="H8" s="1230"/>
      <c r="I8" s="1230"/>
      <c r="J8" s="1244"/>
    </row>
    <row r="9" spans="1:12" ht="15" customHeight="1">
      <c r="A9" s="1245" t="s">
        <v>258</v>
      </c>
      <c r="B9" s="1161">
        <f>B11+B18+B19</f>
        <v>364</v>
      </c>
      <c r="C9" s="1161">
        <f t="shared" ref="C9:J9" si="0">C11+C18+C19</f>
        <v>564</v>
      </c>
      <c r="D9" s="1161">
        <f t="shared" si="0"/>
        <v>210</v>
      </c>
      <c r="E9" s="1161">
        <f t="shared" si="0"/>
        <v>70</v>
      </c>
      <c r="F9" s="1161">
        <f t="shared" si="0"/>
        <v>56</v>
      </c>
      <c r="G9" s="1161">
        <f t="shared" si="0"/>
        <v>4</v>
      </c>
      <c r="H9" s="1161">
        <f t="shared" si="0"/>
        <v>53</v>
      </c>
      <c r="I9" s="1161">
        <f t="shared" si="0"/>
        <v>99</v>
      </c>
      <c r="J9" s="1161">
        <f t="shared" si="0"/>
        <v>72</v>
      </c>
    </row>
    <row r="10" spans="1:12" ht="9" customHeight="1">
      <c r="A10" s="1235"/>
      <c r="B10" s="841"/>
      <c r="C10" s="841"/>
      <c r="D10" s="841"/>
      <c r="E10" s="841"/>
      <c r="F10" s="841"/>
      <c r="G10" s="841"/>
      <c r="H10" s="841"/>
      <c r="I10" s="841"/>
      <c r="J10" s="841"/>
    </row>
    <row r="11" spans="1:12" ht="15" customHeight="1">
      <c r="A11" s="1235" t="s">
        <v>705</v>
      </c>
      <c r="B11" s="841">
        <f>SUM(B12:B16)</f>
        <v>336</v>
      </c>
      <c r="C11" s="841">
        <f t="shared" ref="C11:J11" si="1">SUM(C12:C16)</f>
        <v>519</v>
      </c>
      <c r="D11" s="841">
        <f t="shared" si="1"/>
        <v>190</v>
      </c>
      <c r="E11" s="841">
        <f t="shared" si="1"/>
        <v>66</v>
      </c>
      <c r="F11" s="841">
        <f t="shared" si="1"/>
        <v>54</v>
      </c>
      <c r="G11" s="841">
        <f t="shared" si="1"/>
        <v>3</v>
      </c>
      <c r="H11" s="841">
        <f t="shared" si="1"/>
        <v>52</v>
      </c>
      <c r="I11" s="841">
        <f t="shared" si="1"/>
        <v>84</v>
      </c>
      <c r="J11" s="841">
        <f t="shared" si="1"/>
        <v>70</v>
      </c>
    </row>
    <row r="12" spans="1:12" ht="15" customHeight="1">
      <c r="A12" s="1126" t="s">
        <v>391</v>
      </c>
      <c r="B12" s="841">
        <v>88</v>
      </c>
      <c r="C12" s="1000">
        <f>SUM(D12:J12)</f>
        <v>140</v>
      </c>
      <c r="D12" s="1003">
        <v>62</v>
      </c>
      <c r="E12" s="1003">
        <v>16</v>
      </c>
      <c r="F12" s="1003">
        <v>13</v>
      </c>
      <c r="G12" s="1003">
        <v>1</v>
      </c>
      <c r="H12" s="1003">
        <v>9</v>
      </c>
      <c r="I12" s="1003">
        <v>23</v>
      </c>
      <c r="J12" s="1003">
        <v>16</v>
      </c>
      <c r="K12" s="1246"/>
    </row>
    <row r="13" spans="1:12" ht="15" customHeight="1">
      <c r="A13" s="1126" t="s">
        <v>392</v>
      </c>
      <c r="B13" s="841">
        <v>85</v>
      </c>
      <c r="C13" s="1000">
        <f t="shared" ref="C13:C19" si="2">SUM(D13:J13)</f>
        <v>130</v>
      </c>
      <c r="D13" s="1003">
        <v>54</v>
      </c>
      <c r="E13" s="1003">
        <v>9</v>
      </c>
      <c r="F13" s="1003">
        <v>15</v>
      </c>
      <c r="G13" s="1078">
        <v>0</v>
      </c>
      <c r="H13" s="1003">
        <v>13</v>
      </c>
      <c r="I13" s="1003">
        <v>17</v>
      </c>
      <c r="J13" s="1003">
        <v>22</v>
      </c>
      <c r="K13" s="1246"/>
      <c r="L13" s="1246"/>
    </row>
    <row r="14" spans="1:12" ht="15" customHeight="1">
      <c r="A14" s="1126" t="s">
        <v>1333</v>
      </c>
      <c r="B14" s="841">
        <v>99</v>
      </c>
      <c r="C14" s="1000">
        <f t="shared" si="2"/>
        <v>151</v>
      </c>
      <c r="D14" s="1003">
        <v>48</v>
      </c>
      <c r="E14" s="1003">
        <v>36</v>
      </c>
      <c r="F14" s="1003">
        <v>8</v>
      </c>
      <c r="G14" s="1003">
        <v>1</v>
      </c>
      <c r="H14" s="1003">
        <v>18</v>
      </c>
      <c r="I14" s="1003">
        <v>22</v>
      </c>
      <c r="J14" s="1003">
        <v>18</v>
      </c>
      <c r="K14" s="1246"/>
    </row>
    <row r="15" spans="1:12" ht="15" customHeight="1">
      <c r="A15" s="1126" t="s">
        <v>777</v>
      </c>
      <c r="B15" s="841">
        <v>49</v>
      </c>
      <c r="C15" s="1000">
        <f t="shared" si="2"/>
        <v>69</v>
      </c>
      <c r="D15" s="1003">
        <v>18</v>
      </c>
      <c r="E15" s="1003">
        <v>2</v>
      </c>
      <c r="F15" s="1003">
        <v>15</v>
      </c>
      <c r="G15" s="1003">
        <v>1</v>
      </c>
      <c r="H15" s="1003">
        <v>10</v>
      </c>
      <c r="I15" s="1003">
        <v>10</v>
      </c>
      <c r="J15" s="1003">
        <v>13</v>
      </c>
      <c r="K15" s="1246"/>
    </row>
    <row r="16" spans="1:12" ht="15" customHeight="1">
      <c r="A16" s="1126" t="s">
        <v>783</v>
      </c>
      <c r="B16" s="841">
        <v>15</v>
      </c>
      <c r="C16" s="1000">
        <f t="shared" si="2"/>
        <v>29</v>
      </c>
      <c r="D16" s="1003">
        <v>8</v>
      </c>
      <c r="E16" s="1003">
        <v>3</v>
      </c>
      <c r="F16" s="1003">
        <v>3</v>
      </c>
      <c r="G16" s="1078">
        <v>0</v>
      </c>
      <c r="H16" s="1003">
        <v>2</v>
      </c>
      <c r="I16" s="1003">
        <v>12</v>
      </c>
      <c r="J16" s="1003">
        <v>1</v>
      </c>
      <c r="K16" s="1246"/>
    </row>
    <row r="17" spans="1:10" ht="9" customHeight="1">
      <c r="A17" s="1235"/>
      <c r="B17" s="841"/>
      <c r="C17" s="1000"/>
      <c r="D17" s="1000"/>
      <c r="E17" s="1000"/>
      <c r="F17" s="1079"/>
      <c r="G17" s="1079"/>
      <c r="H17" s="1079"/>
      <c r="I17" s="1079"/>
      <c r="J17" s="1079"/>
    </row>
    <row r="18" spans="1:10" ht="12.75" customHeight="1">
      <c r="A18" s="1235" t="s">
        <v>954</v>
      </c>
      <c r="B18" s="841">
        <v>10</v>
      </c>
      <c r="C18" s="1000">
        <f t="shared" si="2"/>
        <v>20</v>
      </c>
      <c r="D18" s="1000">
        <v>5</v>
      </c>
      <c r="E18" s="1000">
        <v>2</v>
      </c>
      <c r="F18" s="1079">
        <v>1</v>
      </c>
      <c r="G18" s="1079">
        <v>1</v>
      </c>
      <c r="H18" s="1079">
        <v>1</v>
      </c>
      <c r="I18" s="1079">
        <v>9</v>
      </c>
      <c r="J18" s="1079">
        <v>1</v>
      </c>
    </row>
    <row r="19" spans="1:10" ht="17.25" customHeight="1">
      <c r="A19" s="1235" t="s">
        <v>733</v>
      </c>
      <c r="B19" s="841">
        <v>18</v>
      </c>
      <c r="C19" s="1000">
        <f t="shared" si="2"/>
        <v>25</v>
      </c>
      <c r="D19" s="1000">
        <v>15</v>
      </c>
      <c r="E19" s="1000">
        <v>2</v>
      </c>
      <c r="F19" s="1079">
        <v>1</v>
      </c>
      <c r="G19" s="1079">
        <v>0</v>
      </c>
      <c r="H19" s="1079">
        <v>0</v>
      </c>
      <c r="I19" s="1079">
        <v>6</v>
      </c>
      <c r="J19" s="1079">
        <v>1</v>
      </c>
    </row>
    <row r="20" spans="1:10" ht="4.5" customHeight="1" thickBot="1">
      <c r="A20" s="1826"/>
      <c r="B20" s="1827"/>
      <c r="C20" s="1792"/>
      <c r="D20" s="1827"/>
      <c r="E20" s="1827"/>
      <c r="F20" s="1827"/>
      <c r="G20" s="1827"/>
      <c r="H20" s="1827"/>
      <c r="I20" s="1827"/>
      <c r="J20" s="1832"/>
    </row>
    <row r="21" spans="1:10" ht="4.5" customHeight="1" thickTop="1">
      <c r="A21" s="843"/>
      <c r="B21" s="843"/>
      <c r="C21" s="843"/>
      <c r="D21" s="843"/>
      <c r="E21" s="843"/>
      <c r="F21" s="843"/>
      <c r="G21" s="843"/>
      <c r="H21" s="843"/>
      <c r="I21" s="843"/>
      <c r="J21" s="997"/>
    </row>
    <row r="22" spans="1:10">
      <c r="A22" s="2164" t="s">
        <v>1334</v>
      </c>
      <c r="B22" s="2164"/>
      <c r="C22" s="2164"/>
      <c r="D22" s="2164"/>
      <c r="E22" s="2164"/>
      <c r="F22" s="843"/>
      <c r="G22" s="843"/>
      <c r="H22" s="843"/>
      <c r="I22" s="843"/>
      <c r="J22" s="843"/>
    </row>
    <row r="23" spans="1:10" ht="7.5" customHeight="1">
      <c r="A23" s="843"/>
      <c r="B23" s="843"/>
      <c r="C23" s="843"/>
      <c r="D23" s="843"/>
      <c r="E23" s="843"/>
      <c r="F23" s="843"/>
      <c r="G23" s="843"/>
      <c r="H23" s="843"/>
      <c r="I23" s="843"/>
      <c r="J23" s="843"/>
    </row>
    <row r="24" spans="1:10">
      <c r="A24" s="843" t="s">
        <v>564</v>
      </c>
      <c r="B24" s="843"/>
      <c r="C24" s="843"/>
      <c r="D24" s="843"/>
      <c r="E24" s="843"/>
      <c r="F24" s="843"/>
      <c r="G24" s="843"/>
      <c r="H24" s="843"/>
      <c r="I24" s="843"/>
      <c r="J24" s="843"/>
    </row>
    <row r="25" spans="1:10">
      <c r="A25" s="1180" t="s">
        <v>1335</v>
      </c>
      <c r="B25" s="843"/>
      <c r="C25" s="843"/>
      <c r="D25" s="843"/>
      <c r="E25" s="843"/>
      <c r="F25" s="843"/>
      <c r="G25" s="843"/>
      <c r="H25" s="843"/>
      <c r="I25" s="843"/>
      <c r="J25" s="843"/>
    </row>
    <row r="26" spans="1:10">
      <c r="A26" s="1180" t="s">
        <v>1354</v>
      </c>
    </row>
  </sheetData>
  <mergeCells count="8">
    <mergeCell ref="A22:E22"/>
    <mergeCell ref="A2:J2"/>
    <mergeCell ref="B4:B7"/>
    <mergeCell ref="C4:J4"/>
    <mergeCell ref="A5:A6"/>
    <mergeCell ref="C5:C7"/>
    <mergeCell ref="H5:H7"/>
    <mergeCell ref="I5:I7"/>
  </mergeCells>
  <hyperlinks>
    <hyperlink ref="A25" r:id="rId1" location="_Hlk529442203_x0009_1,19791,20001,0,,_x0013_HYPERLINK &quot;https://www.ine.pt/x"/>
    <hyperlink ref="A26" r:id="rId2" location="_Hlk529442218_x0009_1,20001,20252,0,,_x0013_HYPERLINK &quot;https://www.ine.pt/x"/>
  </hyperlinks>
  <printOptions gridLinesSet="0"/>
  <pageMargins left="0.78740157480314965" right="0.78740157480314965" top="1.1811023622047243" bottom="0.78740157480314965" header="0" footer="0"/>
  <pageSetup paperSize="9" scale="86" orientation="portrait" horizontalDpi="300" verticalDpi="300" r:id="rId3"/>
  <headerFooter alignWithMargins="0"/>
</worksheet>
</file>

<file path=xl/worksheets/sheet11.xml><?xml version="1.0" encoding="utf-8"?>
<worksheet xmlns="http://schemas.openxmlformats.org/spreadsheetml/2006/main" xmlns:r="http://schemas.openxmlformats.org/officeDocument/2006/relationships">
  <sheetPr codeName="Sheet11"/>
  <dimension ref="A1:U72"/>
  <sheetViews>
    <sheetView showGridLines="0" topLeftCell="A3" workbookViewId="0">
      <selection sqref="A1:D1"/>
    </sheetView>
  </sheetViews>
  <sheetFormatPr defaultColWidth="10.5703125" defaultRowHeight="12.75"/>
  <cols>
    <col min="1" max="1" width="10.5703125" style="541" customWidth="1"/>
    <col min="2" max="2" width="7.7109375" style="541" customWidth="1"/>
    <col min="3" max="3" width="7.42578125" style="541" customWidth="1"/>
    <col min="4" max="4" width="7" style="541" customWidth="1"/>
    <col min="5" max="5" width="8" style="541" customWidth="1"/>
    <col min="6" max="6" width="6.85546875" style="541" customWidth="1"/>
    <col min="7" max="8" width="6.7109375" style="541" customWidth="1"/>
    <col min="9" max="9" width="6.85546875" style="541" customWidth="1"/>
    <col min="10" max="10" width="10.7109375" style="541" bestFit="1" customWidth="1"/>
    <col min="11" max="11" width="8.28515625" style="541" customWidth="1"/>
    <col min="12" max="16384" width="10.5703125" style="541"/>
  </cols>
  <sheetData>
    <row r="1" spans="1:11" ht="16.5" customHeight="1">
      <c r="A1" s="1959" t="s">
        <v>388</v>
      </c>
      <c r="B1" s="1959"/>
      <c r="C1" s="1959"/>
      <c r="D1" s="1959"/>
    </row>
    <row r="2" spans="1:11" ht="23.25" customHeight="1">
      <c r="A2" s="1977" t="s">
        <v>389</v>
      </c>
      <c r="B2" s="1981"/>
      <c r="C2" s="1981"/>
      <c r="D2" s="1981"/>
      <c r="E2" s="1981"/>
      <c r="F2" s="1981"/>
      <c r="G2" s="1981"/>
      <c r="H2" s="1981"/>
      <c r="I2" s="1981"/>
      <c r="J2" s="1981"/>
      <c r="K2" s="1981"/>
    </row>
    <row r="3" spans="1:11" ht="12.95" customHeight="1">
      <c r="A3" s="568">
        <v>2016</v>
      </c>
      <c r="B3" s="543"/>
      <c r="C3" s="543"/>
      <c r="D3" s="544"/>
      <c r="E3" s="547"/>
    </row>
    <row r="4" spans="1:11" ht="20.25" customHeight="1">
      <c r="A4" s="1557"/>
      <c r="B4" s="1558"/>
      <c r="C4" s="1537"/>
      <c r="D4" s="1537"/>
      <c r="E4" s="1945" t="s">
        <v>330</v>
      </c>
      <c r="F4" s="1945"/>
      <c r="G4" s="1945"/>
      <c r="H4" s="1946" t="s">
        <v>331</v>
      </c>
      <c r="I4" s="1947"/>
      <c r="J4" s="1947"/>
      <c r="K4" s="1982" t="s">
        <v>332</v>
      </c>
    </row>
    <row r="5" spans="1:11" ht="9" customHeight="1">
      <c r="A5" s="1559"/>
      <c r="B5" s="1560"/>
      <c r="C5" s="1538"/>
      <c r="D5" s="1538"/>
      <c r="E5" s="1535"/>
      <c r="F5" s="1968" t="s">
        <v>337</v>
      </c>
      <c r="G5" s="1968" t="s">
        <v>338</v>
      </c>
      <c r="H5" s="1968" t="s">
        <v>0</v>
      </c>
      <c r="I5" s="1965" t="s">
        <v>339</v>
      </c>
      <c r="J5" s="1537"/>
      <c r="K5" s="1983"/>
    </row>
    <row r="6" spans="1:11" ht="9" customHeight="1">
      <c r="A6" s="1984" t="s">
        <v>333</v>
      </c>
      <c r="B6" s="1985"/>
      <c r="C6" s="1538" t="s">
        <v>334</v>
      </c>
      <c r="D6" s="1538" t="s">
        <v>335</v>
      </c>
      <c r="E6" s="1963" t="s">
        <v>336</v>
      </c>
      <c r="F6" s="1973"/>
      <c r="G6" s="1973"/>
      <c r="H6" s="1973"/>
      <c r="I6" s="1966"/>
      <c r="J6" s="1538" t="s">
        <v>340</v>
      </c>
      <c r="K6" s="1983"/>
    </row>
    <row r="7" spans="1:11" ht="9" customHeight="1">
      <c r="A7" s="1984" t="s">
        <v>358</v>
      </c>
      <c r="B7" s="1985"/>
      <c r="C7" s="1538"/>
      <c r="D7" s="1538" t="s">
        <v>342</v>
      </c>
      <c r="E7" s="1964"/>
      <c r="F7" s="1973"/>
      <c r="G7" s="1973"/>
      <c r="H7" s="1973"/>
      <c r="I7" s="1966"/>
      <c r="J7" s="1538" t="s">
        <v>343</v>
      </c>
      <c r="K7" s="1983"/>
    </row>
    <row r="8" spans="1:11" ht="9" customHeight="1">
      <c r="A8" s="1984" t="s">
        <v>359</v>
      </c>
      <c r="B8" s="1985"/>
      <c r="C8" s="1538"/>
      <c r="D8" s="1538" t="s">
        <v>345</v>
      </c>
      <c r="E8" s="1964"/>
      <c r="F8" s="1973"/>
      <c r="G8" s="1973"/>
      <c r="H8" s="1973"/>
      <c r="I8" s="1966"/>
      <c r="J8" s="1538" t="s">
        <v>346</v>
      </c>
      <c r="K8" s="1983"/>
    </row>
    <row r="9" spans="1:11">
      <c r="A9" s="1559"/>
      <c r="B9" s="1560"/>
      <c r="C9" s="1538"/>
      <c r="D9" s="1538"/>
      <c r="E9" s="1964"/>
      <c r="F9" s="1973"/>
      <c r="G9" s="1973"/>
      <c r="H9" s="1973"/>
      <c r="I9" s="1966"/>
      <c r="J9" s="1538"/>
      <c r="K9" s="1983"/>
    </row>
    <row r="10" spans="1:11" ht="15" customHeight="1">
      <c r="A10" s="1561"/>
      <c r="B10" s="1562"/>
      <c r="C10" s="1945" t="s">
        <v>347</v>
      </c>
      <c r="D10" s="1945"/>
      <c r="E10" s="1978" t="s">
        <v>348</v>
      </c>
      <c r="F10" s="1979"/>
      <c r="G10" s="1979"/>
      <c r="H10" s="1979"/>
      <c r="I10" s="1979"/>
      <c r="J10" s="1979"/>
      <c r="K10" s="1980"/>
    </row>
    <row r="11" spans="1:11" ht="12" customHeight="1">
      <c r="A11" s="545"/>
      <c r="B11" s="545"/>
      <c r="C11" s="545"/>
      <c r="D11" s="545"/>
      <c r="E11" s="547"/>
    </row>
    <row r="12" spans="1:11" ht="12" customHeight="1">
      <c r="A12" s="546" t="s">
        <v>382</v>
      </c>
      <c r="B12" s="547"/>
      <c r="C12" s="547"/>
      <c r="D12" s="547"/>
      <c r="E12" s="547"/>
    </row>
    <row r="13" spans="1:11" ht="6" customHeight="1">
      <c r="A13" s="547"/>
      <c r="B13" s="547"/>
      <c r="C13" s="547"/>
      <c r="D13" s="547"/>
      <c r="E13" s="547"/>
    </row>
    <row r="14" spans="1:11" s="551" customFormat="1" ht="12" customHeight="1">
      <c r="A14" s="546" t="s">
        <v>258</v>
      </c>
      <c r="B14" s="546"/>
      <c r="C14" s="576">
        <v>1719</v>
      </c>
      <c r="D14" s="576">
        <v>10026</v>
      </c>
      <c r="E14" s="576">
        <v>323983.77500000002</v>
      </c>
      <c r="F14" s="576">
        <v>163246.696</v>
      </c>
      <c r="G14" s="576">
        <v>536188.228</v>
      </c>
      <c r="H14" s="576">
        <v>1090596.0589999999</v>
      </c>
      <c r="I14" s="576">
        <v>560579.61899999995</v>
      </c>
      <c r="J14" s="576">
        <v>530016.43999999994</v>
      </c>
      <c r="K14" s="576">
        <v>10525.573</v>
      </c>
    </row>
    <row r="15" spans="1:11" ht="20.100000000000001" customHeight="1">
      <c r="A15" s="546" t="s">
        <v>360</v>
      </c>
      <c r="B15" s="547"/>
      <c r="C15" s="576">
        <v>1674</v>
      </c>
      <c r="D15" s="576">
        <v>9836</v>
      </c>
      <c r="E15" s="576">
        <v>320102.39799999999</v>
      </c>
      <c r="F15" s="576">
        <v>161716.85500000001</v>
      </c>
      <c r="G15" s="576">
        <v>531503.44799999997</v>
      </c>
      <c r="H15" s="576">
        <v>1080976.919</v>
      </c>
      <c r="I15" s="576">
        <v>555787.39</v>
      </c>
      <c r="J15" s="576">
        <v>525189.52899999998</v>
      </c>
      <c r="K15" s="576">
        <v>10043.897999999999</v>
      </c>
    </row>
    <row r="16" spans="1:11" ht="20.100000000000001" customHeight="1">
      <c r="A16" s="565" t="s">
        <v>361</v>
      </c>
      <c r="B16" s="547"/>
      <c r="C16" s="578">
        <v>474</v>
      </c>
      <c r="D16" s="578">
        <v>2430</v>
      </c>
      <c r="E16" s="578">
        <v>59047.222000000002</v>
      </c>
      <c r="F16" s="578">
        <v>48275.182999999997</v>
      </c>
      <c r="G16" s="578">
        <v>122649.53</v>
      </c>
      <c r="H16" s="578">
        <v>247844.81400000001</v>
      </c>
      <c r="I16" s="578">
        <v>183000.59599999999</v>
      </c>
      <c r="J16" s="578">
        <v>64844.218000000001</v>
      </c>
      <c r="K16" s="578">
        <v>5424.3040000000001</v>
      </c>
    </row>
    <row r="17" spans="1:21" ht="12" customHeight="1">
      <c r="A17" s="565" t="s">
        <v>362</v>
      </c>
      <c r="B17" s="547"/>
      <c r="C17" s="578">
        <v>269</v>
      </c>
      <c r="D17" s="578">
        <v>1055</v>
      </c>
      <c r="E17" s="578">
        <v>15874.492</v>
      </c>
      <c r="F17" s="578">
        <v>6034.4170000000004</v>
      </c>
      <c r="G17" s="578">
        <v>20426.734</v>
      </c>
      <c r="H17" s="578">
        <v>44579.069000000003</v>
      </c>
      <c r="I17" s="578">
        <v>21597.258000000002</v>
      </c>
      <c r="J17" s="578">
        <v>22981.811000000002</v>
      </c>
      <c r="K17" s="578">
        <v>1975.357</v>
      </c>
    </row>
    <row r="18" spans="1:21" ht="12" customHeight="1">
      <c r="A18" s="565" t="s">
        <v>363</v>
      </c>
      <c r="B18" s="547"/>
      <c r="C18" s="578">
        <v>820</v>
      </c>
      <c r="D18" s="578">
        <v>6068</v>
      </c>
      <c r="E18" s="578">
        <v>241798.69399999999</v>
      </c>
      <c r="F18" s="578">
        <v>107231.273</v>
      </c>
      <c r="G18" s="578">
        <v>383977.57799999998</v>
      </c>
      <c r="H18" s="578">
        <v>781454.71900000004</v>
      </c>
      <c r="I18" s="578">
        <v>350052.32500000001</v>
      </c>
      <c r="J18" s="578">
        <v>431402.39399999997</v>
      </c>
      <c r="K18" s="578">
        <v>3586.0619999999999</v>
      </c>
    </row>
    <row r="19" spans="1:21" ht="12" customHeight="1">
      <c r="A19" s="565" t="s">
        <v>364</v>
      </c>
      <c r="B19" s="547"/>
      <c r="C19" s="578">
        <v>55</v>
      </c>
      <c r="D19" s="579">
        <v>172</v>
      </c>
      <c r="E19" s="579">
        <v>2216.2060000000001</v>
      </c>
      <c r="F19" s="579">
        <v>55.536999999999999</v>
      </c>
      <c r="G19" s="579">
        <v>2922.328</v>
      </c>
      <c r="H19" s="579">
        <v>4202.683</v>
      </c>
      <c r="I19" s="579">
        <v>762.98400000000004</v>
      </c>
      <c r="J19" s="579">
        <v>3439.6990000000001</v>
      </c>
      <c r="K19" s="579">
        <v>-811.10599999999999</v>
      </c>
    </row>
    <row r="20" spans="1:21" ht="12" customHeight="1">
      <c r="A20" s="565" t="s">
        <v>365</v>
      </c>
      <c r="B20" s="547"/>
      <c r="C20" s="578">
        <v>56</v>
      </c>
      <c r="D20" s="579">
        <v>111</v>
      </c>
      <c r="E20" s="579">
        <v>1165.7840000000001</v>
      </c>
      <c r="F20" s="579">
        <v>120.44499999999999</v>
      </c>
      <c r="G20" s="579">
        <v>1527.278</v>
      </c>
      <c r="H20" s="579">
        <v>2895.634</v>
      </c>
      <c r="I20" s="579">
        <v>374.22699999999998</v>
      </c>
      <c r="J20" s="579">
        <v>2521.4070000000002</v>
      </c>
      <c r="K20" s="579">
        <v>-130.71899999999999</v>
      </c>
    </row>
    <row r="21" spans="1:21" ht="20.100000000000001" customHeight="1">
      <c r="A21" s="566" t="s">
        <v>366</v>
      </c>
      <c r="B21" s="547"/>
      <c r="C21" s="593">
        <v>26</v>
      </c>
      <c r="D21" s="593">
        <v>103</v>
      </c>
      <c r="E21" s="593">
        <v>1573.509</v>
      </c>
      <c r="F21" s="603">
        <v>859.71900000000005</v>
      </c>
      <c r="G21" s="603">
        <v>2130.3939999999998</v>
      </c>
      <c r="H21" s="603">
        <v>4258.4539999999997</v>
      </c>
      <c r="I21" s="603">
        <v>2180.2280000000001</v>
      </c>
      <c r="J21" s="603">
        <v>2078.2260000000001</v>
      </c>
      <c r="K21" s="603">
        <v>-124.13800000000001</v>
      </c>
    </row>
    <row r="22" spans="1:21" ht="12" customHeight="1">
      <c r="A22" s="566" t="s">
        <v>367</v>
      </c>
      <c r="B22" s="547"/>
      <c r="C22" s="593">
        <v>19</v>
      </c>
      <c r="D22" s="593">
        <v>87</v>
      </c>
      <c r="E22" s="593">
        <v>2307.8679999999999</v>
      </c>
      <c r="F22" s="603">
        <v>670.12199999999996</v>
      </c>
      <c r="G22" s="603">
        <v>2554.386</v>
      </c>
      <c r="H22" s="603">
        <v>5360.6859999999997</v>
      </c>
      <c r="I22" s="603">
        <v>2612.0010000000002</v>
      </c>
      <c r="J22" s="603">
        <v>2748.6849999999999</v>
      </c>
      <c r="K22" s="603">
        <v>605.81299999999999</v>
      </c>
    </row>
    <row r="23" spans="1:21" ht="12" customHeight="1">
      <c r="A23" s="546"/>
      <c r="B23" s="547"/>
      <c r="C23" s="604"/>
      <c r="D23" s="604"/>
      <c r="E23" s="604"/>
      <c r="F23" s="604"/>
      <c r="G23" s="604"/>
      <c r="H23" s="604"/>
      <c r="I23" s="604"/>
      <c r="J23" s="604"/>
      <c r="K23" s="604"/>
    </row>
    <row r="24" spans="1:21" ht="12" customHeight="1">
      <c r="A24" s="566" t="s">
        <v>383</v>
      </c>
      <c r="B24" s="547"/>
      <c r="C24" s="604"/>
      <c r="D24" s="604"/>
      <c r="E24" s="604"/>
      <c r="F24" s="604"/>
      <c r="G24" s="604"/>
      <c r="H24" s="604"/>
      <c r="I24" s="604"/>
      <c r="J24" s="604"/>
      <c r="K24" s="604"/>
    </row>
    <row r="25" spans="1:21" ht="5.25" customHeight="1">
      <c r="A25" s="546" t="s">
        <v>376</v>
      </c>
      <c r="B25" s="547"/>
      <c r="C25" s="604"/>
      <c r="D25" s="604"/>
      <c r="E25" s="604"/>
      <c r="F25" s="604"/>
      <c r="G25" s="604"/>
      <c r="H25" s="604"/>
      <c r="I25" s="604"/>
      <c r="J25" s="604"/>
      <c r="K25" s="604"/>
    </row>
    <row r="26" spans="1:21" s="551" customFormat="1" ht="12" customHeight="1">
      <c r="A26" s="566" t="s">
        <v>258</v>
      </c>
      <c r="B26" s="546"/>
      <c r="C26" s="588">
        <v>1361</v>
      </c>
      <c r="D26" s="588">
        <v>6675</v>
      </c>
      <c r="E26" s="588">
        <v>179231.7</v>
      </c>
      <c r="F26" s="588">
        <v>153829.541</v>
      </c>
      <c r="G26" s="588">
        <v>344887.97600000002</v>
      </c>
      <c r="H26" s="588">
        <v>709025.14500000002</v>
      </c>
      <c r="I26" s="588">
        <v>512287.97700000001</v>
      </c>
      <c r="J26" s="588">
        <v>196737.16800000001</v>
      </c>
      <c r="K26" s="588">
        <v>-17254.439999999999</v>
      </c>
    </row>
    <row r="27" spans="1:21" s="551" customFormat="1" ht="20.100000000000001" customHeight="1">
      <c r="A27" s="546" t="s">
        <v>360</v>
      </c>
      <c r="B27" s="546"/>
      <c r="C27" s="596">
        <v>1321</v>
      </c>
      <c r="D27" s="596">
        <v>6496</v>
      </c>
      <c r="E27" s="596">
        <v>175480.78400000001</v>
      </c>
      <c r="F27" s="596">
        <v>152299.70000000001</v>
      </c>
      <c r="G27" s="596">
        <v>340244.85600000003</v>
      </c>
      <c r="H27" s="596">
        <v>699651.26699999999</v>
      </c>
      <c r="I27" s="596">
        <v>507495.74800000002</v>
      </c>
      <c r="J27" s="596">
        <v>192155.519</v>
      </c>
      <c r="K27" s="596">
        <v>-17700.571</v>
      </c>
    </row>
    <row r="28" spans="1:21" ht="20.100000000000001" customHeight="1">
      <c r="A28" s="565" t="s">
        <v>361</v>
      </c>
      <c r="B28" s="547"/>
      <c r="C28" s="590">
        <v>346</v>
      </c>
      <c r="D28" s="590">
        <v>1429</v>
      </c>
      <c r="E28" s="590">
        <v>31949.599999999999</v>
      </c>
      <c r="F28" s="590">
        <v>43319.762000000002</v>
      </c>
      <c r="G28" s="590">
        <v>99616.099000000002</v>
      </c>
      <c r="H28" s="590">
        <v>185027.033</v>
      </c>
      <c r="I28" s="590">
        <v>158492.08600000001</v>
      </c>
      <c r="J28" s="590">
        <v>26534.947</v>
      </c>
      <c r="K28" s="590">
        <v>-755.16700000000003</v>
      </c>
      <c r="M28" s="586"/>
      <c r="N28" s="586"/>
      <c r="O28" s="586"/>
      <c r="P28" s="586"/>
      <c r="Q28" s="586"/>
      <c r="R28" s="586"/>
      <c r="S28" s="586"/>
      <c r="T28" s="586"/>
      <c r="U28" s="586"/>
    </row>
    <row r="29" spans="1:21" ht="12" customHeight="1">
      <c r="A29" s="565" t="s">
        <v>362</v>
      </c>
      <c r="B29" s="547"/>
      <c r="C29" s="590">
        <v>203</v>
      </c>
      <c r="D29" s="590">
        <v>685</v>
      </c>
      <c r="E29" s="590">
        <v>8924.4159999999993</v>
      </c>
      <c r="F29" s="590">
        <v>3306.4679999999998</v>
      </c>
      <c r="G29" s="590">
        <v>11460.972</v>
      </c>
      <c r="H29" s="590">
        <v>24154.578000000001</v>
      </c>
      <c r="I29" s="590">
        <v>10686.691999999999</v>
      </c>
      <c r="J29" s="590">
        <v>13467.886</v>
      </c>
      <c r="K29" s="590">
        <v>39.750999999999998</v>
      </c>
    </row>
    <row r="30" spans="1:21" ht="12" customHeight="1">
      <c r="A30" s="565" t="s">
        <v>363</v>
      </c>
      <c r="B30" s="547"/>
      <c r="C30" s="590">
        <v>675</v>
      </c>
      <c r="D30" s="595">
        <v>4149</v>
      </c>
      <c r="E30" s="595">
        <v>132209.264</v>
      </c>
      <c r="F30" s="595">
        <v>105503.38099999999</v>
      </c>
      <c r="G30" s="595">
        <v>225112.52</v>
      </c>
      <c r="H30" s="595">
        <v>483773.82699999999</v>
      </c>
      <c r="I30" s="595">
        <v>337275.05599999998</v>
      </c>
      <c r="J30" s="595">
        <v>146498.77100000001</v>
      </c>
      <c r="K30" s="595">
        <v>-16802.272000000001</v>
      </c>
      <c r="M30" s="586"/>
      <c r="N30" s="580"/>
      <c r="O30" s="580"/>
      <c r="P30" s="580"/>
      <c r="Q30" s="580"/>
      <c r="R30" s="580"/>
      <c r="S30" s="580"/>
      <c r="T30" s="580"/>
      <c r="U30" s="580"/>
    </row>
    <row r="31" spans="1:21" ht="12" customHeight="1">
      <c r="A31" s="565" t="s">
        <v>364</v>
      </c>
      <c r="B31" s="547"/>
      <c r="C31" s="595">
        <v>48</v>
      </c>
      <c r="D31" s="595">
        <v>136</v>
      </c>
      <c r="E31" s="595">
        <v>1379.4280000000001</v>
      </c>
      <c r="F31" s="595">
        <v>53.564</v>
      </c>
      <c r="G31" s="595">
        <v>2580.8910000000001</v>
      </c>
      <c r="H31" s="595">
        <v>4078.84</v>
      </c>
      <c r="I31" s="595">
        <v>760.96400000000006</v>
      </c>
      <c r="J31" s="595">
        <v>3317.8760000000002</v>
      </c>
      <c r="K31" s="595">
        <v>-64.075000000000003</v>
      </c>
    </row>
    <row r="32" spans="1:21" ht="12" customHeight="1">
      <c r="A32" s="565" t="s">
        <v>365</v>
      </c>
      <c r="B32" s="547"/>
      <c r="C32" s="595">
        <v>49</v>
      </c>
      <c r="D32" s="595">
        <v>97</v>
      </c>
      <c r="E32" s="595">
        <v>1018.076</v>
      </c>
      <c r="F32" s="595">
        <v>116.52500000000001</v>
      </c>
      <c r="G32" s="595">
        <v>1474.374</v>
      </c>
      <c r="H32" s="595">
        <v>2616.989</v>
      </c>
      <c r="I32" s="595">
        <v>280.95</v>
      </c>
      <c r="J32" s="595">
        <v>2336.0390000000002</v>
      </c>
      <c r="K32" s="595">
        <v>-118.80800000000001</v>
      </c>
    </row>
    <row r="33" spans="1:21" s="551" customFormat="1" ht="20.100000000000001" customHeight="1">
      <c r="A33" s="566" t="s">
        <v>377</v>
      </c>
      <c r="B33" s="546"/>
      <c r="C33" s="596">
        <v>22</v>
      </c>
      <c r="D33" s="596" t="s">
        <v>371</v>
      </c>
      <c r="E33" s="596" t="s">
        <v>371</v>
      </c>
      <c r="F33" s="596" t="s">
        <v>371</v>
      </c>
      <c r="G33" s="596" t="s">
        <v>371</v>
      </c>
      <c r="H33" s="596" t="s">
        <v>371</v>
      </c>
      <c r="I33" s="596" t="s">
        <v>371</v>
      </c>
      <c r="J33" s="596" t="s">
        <v>371</v>
      </c>
      <c r="K33" s="596" t="s">
        <v>371</v>
      </c>
    </row>
    <row r="34" spans="1:21" s="551" customFormat="1" ht="12" customHeight="1">
      <c r="A34" s="566" t="s">
        <v>379</v>
      </c>
      <c r="B34" s="546"/>
      <c r="C34" s="596">
        <v>18</v>
      </c>
      <c r="D34" s="596" t="s">
        <v>371</v>
      </c>
      <c r="E34" s="596" t="s">
        <v>371</v>
      </c>
      <c r="F34" s="596" t="s">
        <v>371</v>
      </c>
      <c r="G34" s="596" t="s">
        <v>371</v>
      </c>
      <c r="H34" s="596" t="s">
        <v>371</v>
      </c>
      <c r="I34" s="596" t="s">
        <v>371</v>
      </c>
      <c r="J34" s="596" t="s">
        <v>371</v>
      </c>
      <c r="K34" s="596" t="s">
        <v>371</v>
      </c>
    </row>
    <row r="35" spans="1:21" ht="12" customHeight="1">
      <c r="A35" s="544"/>
      <c r="B35" s="547"/>
      <c r="C35" s="604"/>
      <c r="D35" s="604"/>
      <c r="E35" s="604"/>
      <c r="F35" s="604"/>
      <c r="G35" s="604"/>
      <c r="H35" s="604"/>
      <c r="I35" s="604"/>
      <c r="J35" s="604"/>
      <c r="K35" s="604"/>
    </row>
    <row r="36" spans="1:21" ht="12" customHeight="1">
      <c r="A36" s="566" t="s">
        <v>384</v>
      </c>
      <c r="B36" s="547"/>
      <c r="C36" s="604"/>
      <c r="D36" s="604"/>
      <c r="E36" s="604"/>
      <c r="F36" s="604"/>
      <c r="G36" s="604"/>
      <c r="H36" s="604"/>
      <c r="I36" s="604"/>
      <c r="J36" s="604"/>
      <c r="K36" s="604"/>
      <c r="M36" s="586"/>
      <c r="N36" s="580"/>
      <c r="O36" s="580"/>
      <c r="P36" s="580"/>
      <c r="Q36" s="580"/>
      <c r="R36" s="580"/>
      <c r="S36" s="580"/>
      <c r="T36" s="580"/>
      <c r="U36" s="580"/>
    </row>
    <row r="37" spans="1:21" ht="6.75" customHeight="1">
      <c r="A37" s="546" t="s">
        <v>376</v>
      </c>
      <c r="B37" s="547"/>
      <c r="C37" s="604"/>
      <c r="D37" s="604"/>
      <c r="E37" s="604"/>
      <c r="F37" s="604"/>
      <c r="G37" s="604"/>
      <c r="H37" s="604"/>
      <c r="I37" s="604"/>
      <c r="J37" s="604"/>
      <c r="K37" s="604"/>
    </row>
    <row r="38" spans="1:21" s="551" customFormat="1" ht="12" customHeight="1">
      <c r="A38" s="566" t="s">
        <v>258</v>
      </c>
      <c r="B38" s="546"/>
      <c r="C38" s="596">
        <v>445</v>
      </c>
      <c r="D38" s="596">
        <v>2280</v>
      </c>
      <c r="E38" s="596">
        <v>51767.794000000002</v>
      </c>
      <c r="F38" s="596">
        <v>109940.061</v>
      </c>
      <c r="G38" s="596">
        <v>143473.514</v>
      </c>
      <c r="H38" s="596">
        <v>331325.35700000002</v>
      </c>
      <c r="I38" s="596">
        <v>312892.35399999999</v>
      </c>
      <c r="J38" s="596">
        <v>18433.003000000001</v>
      </c>
      <c r="K38" s="596">
        <v>-1774.393</v>
      </c>
    </row>
    <row r="39" spans="1:21" s="551" customFormat="1" ht="20.100000000000001" customHeight="1">
      <c r="A39" s="546" t="s">
        <v>360</v>
      </c>
      <c r="B39" s="546"/>
      <c r="C39" s="596">
        <v>436</v>
      </c>
      <c r="D39" s="596">
        <v>2270</v>
      </c>
      <c r="E39" s="596">
        <v>51741.396999999997</v>
      </c>
      <c r="F39" s="596">
        <v>109912.247</v>
      </c>
      <c r="G39" s="596">
        <v>143410.076</v>
      </c>
      <c r="H39" s="596">
        <v>331178.00699999998</v>
      </c>
      <c r="I39" s="596">
        <v>312838.46799999999</v>
      </c>
      <c r="J39" s="596">
        <v>18339.539000000001</v>
      </c>
      <c r="K39" s="596">
        <v>-1803.682</v>
      </c>
    </row>
    <row r="40" spans="1:21" ht="20.100000000000001" customHeight="1">
      <c r="A40" s="565" t="s">
        <v>361</v>
      </c>
      <c r="B40" s="547"/>
      <c r="C40" s="595">
        <v>93</v>
      </c>
      <c r="D40" s="595">
        <v>566</v>
      </c>
      <c r="E40" s="595">
        <v>15793.07</v>
      </c>
      <c r="F40" s="595">
        <v>37676.678</v>
      </c>
      <c r="G40" s="595">
        <v>68982.554000000004</v>
      </c>
      <c r="H40" s="595">
        <v>134219.66800000001</v>
      </c>
      <c r="I40" s="595">
        <v>131180.215</v>
      </c>
      <c r="J40" s="595">
        <v>3039.453</v>
      </c>
      <c r="K40" s="595">
        <v>5408.0789999999997</v>
      </c>
    </row>
    <row r="41" spans="1:21" ht="12" customHeight="1">
      <c r="A41" s="565" t="s">
        <v>362</v>
      </c>
      <c r="B41" s="547"/>
      <c r="C41" s="595">
        <v>55</v>
      </c>
      <c r="D41" s="595">
        <v>133</v>
      </c>
      <c r="E41" s="595">
        <v>1729.124</v>
      </c>
      <c r="F41" s="595">
        <v>2466.7049999999999</v>
      </c>
      <c r="G41" s="595">
        <v>1876.5</v>
      </c>
      <c r="H41" s="595">
        <v>7063.1130000000003</v>
      </c>
      <c r="I41" s="595">
        <v>6345.6040000000003</v>
      </c>
      <c r="J41" s="595">
        <v>717.50900000000001</v>
      </c>
      <c r="K41" s="595">
        <v>209.82599999999999</v>
      </c>
    </row>
    <row r="42" spans="1:21" ht="12" customHeight="1">
      <c r="A42" s="565" t="s">
        <v>363</v>
      </c>
      <c r="B42" s="547"/>
      <c r="C42" s="595">
        <v>260</v>
      </c>
      <c r="D42" s="595">
        <v>1535</v>
      </c>
      <c r="E42" s="595">
        <v>34069.658000000003</v>
      </c>
      <c r="F42" s="595">
        <v>69685.434999999998</v>
      </c>
      <c r="G42" s="595">
        <v>72332.644</v>
      </c>
      <c r="H42" s="595">
        <v>189544.552</v>
      </c>
      <c r="I42" s="595">
        <v>175031.978</v>
      </c>
      <c r="J42" s="595">
        <v>14512.574000000001</v>
      </c>
      <c r="K42" s="595">
        <v>-7341.6639999999998</v>
      </c>
    </row>
    <row r="43" spans="1:21" ht="12" customHeight="1">
      <c r="A43" s="565" t="s">
        <v>364</v>
      </c>
      <c r="B43" s="547"/>
      <c r="C43" s="595">
        <v>14</v>
      </c>
      <c r="D43" s="595">
        <v>20</v>
      </c>
      <c r="E43" s="595">
        <v>110.083</v>
      </c>
      <c r="F43" s="595">
        <v>15.398999999999999</v>
      </c>
      <c r="G43" s="595">
        <v>189.42400000000001</v>
      </c>
      <c r="H43" s="595">
        <v>207.66200000000001</v>
      </c>
      <c r="I43" s="595">
        <v>160.50899999999999</v>
      </c>
      <c r="J43" s="595">
        <v>47.152999999999999</v>
      </c>
      <c r="K43" s="595">
        <v>-60.023000000000003</v>
      </c>
    </row>
    <row r="44" spans="1:21" ht="12" customHeight="1">
      <c r="A44" s="565" t="s">
        <v>365</v>
      </c>
      <c r="B44" s="547"/>
      <c r="C44" s="595">
        <v>14</v>
      </c>
      <c r="D44" s="595">
        <v>16</v>
      </c>
      <c r="E44" s="595">
        <v>39.462000000000003</v>
      </c>
      <c r="F44" s="595">
        <v>68.03</v>
      </c>
      <c r="G44" s="595">
        <v>28.954000000000001</v>
      </c>
      <c r="H44" s="595">
        <v>143.012</v>
      </c>
      <c r="I44" s="595">
        <v>120.16200000000001</v>
      </c>
      <c r="J44" s="595">
        <v>22.85</v>
      </c>
      <c r="K44" s="595">
        <v>-19.899999999999999</v>
      </c>
    </row>
    <row r="45" spans="1:21" s="551" customFormat="1" ht="20.100000000000001" customHeight="1">
      <c r="A45" s="566" t="s">
        <v>377</v>
      </c>
      <c r="B45" s="546"/>
      <c r="C45" s="596">
        <v>5</v>
      </c>
      <c r="D45" s="596" t="s">
        <v>371</v>
      </c>
      <c r="E45" s="596" t="s">
        <v>371</v>
      </c>
      <c r="F45" s="596" t="s">
        <v>371</v>
      </c>
      <c r="G45" s="596" t="s">
        <v>371</v>
      </c>
      <c r="H45" s="596" t="s">
        <v>371</v>
      </c>
      <c r="I45" s="596" t="s">
        <v>371</v>
      </c>
      <c r="J45" s="596" t="s">
        <v>371</v>
      </c>
      <c r="K45" s="596" t="s">
        <v>371</v>
      </c>
    </row>
    <row r="46" spans="1:21" s="551" customFormat="1" ht="12" customHeight="1">
      <c r="A46" s="566" t="s">
        <v>379</v>
      </c>
      <c r="B46" s="546"/>
      <c r="C46" s="596">
        <v>4</v>
      </c>
      <c r="D46" s="596" t="s">
        <v>371</v>
      </c>
      <c r="E46" s="596" t="s">
        <v>371</v>
      </c>
      <c r="F46" s="596" t="s">
        <v>371</v>
      </c>
      <c r="G46" s="596" t="s">
        <v>371</v>
      </c>
      <c r="H46" s="596" t="s">
        <v>371</v>
      </c>
      <c r="I46" s="596" t="s">
        <v>371</v>
      </c>
      <c r="J46" s="596" t="s">
        <v>371</v>
      </c>
      <c r="K46" s="549" t="s">
        <v>371</v>
      </c>
    </row>
    <row r="47" spans="1:21" ht="6" customHeight="1">
      <c r="A47" s="546"/>
      <c r="B47" s="547"/>
      <c r="C47" s="584"/>
      <c r="D47" s="584"/>
      <c r="E47" s="584"/>
      <c r="F47" s="584"/>
      <c r="G47" s="584"/>
      <c r="H47" s="584"/>
      <c r="I47" s="584"/>
      <c r="J47" s="584"/>
      <c r="K47" s="584"/>
    </row>
    <row r="48" spans="1:21" ht="2.25" customHeight="1" thickBot="1">
      <c r="A48" s="1544"/>
      <c r="B48" s="1544"/>
      <c r="C48" s="1555">
        <v>4</v>
      </c>
      <c r="D48" s="1555">
        <v>4</v>
      </c>
      <c r="E48" s="1555">
        <v>15.054</v>
      </c>
      <c r="F48" s="1555">
        <v>15.456</v>
      </c>
      <c r="G48" s="1555">
        <v>57.811999999999998</v>
      </c>
      <c r="H48" s="1555">
        <v>113.387</v>
      </c>
      <c r="I48" s="1555">
        <v>23.346</v>
      </c>
      <c r="J48" s="1555">
        <v>90.040999999999997</v>
      </c>
      <c r="K48" s="1555">
        <v>21.257999999999999</v>
      </c>
    </row>
    <row r="49" spans="1:11" ht="2.25" customHeight="1" thickTop="1">
      <c r="A49" s="544"/>
      <c r="B49" s="544"/>
      <c r="C49" s="605">
        <v>4</v>
      </c>
      <c r="D49" s="605">
        <v>4</v>
      </c>
      <c r="E49" s="605">
        <v>4.3680000000000003</v>
      </c>
      <c r="F49" s="605">
        <v>7.4260000000000002</v>
      </c>
      <c r="G49" s="605">
        <v>9.3109999999999999</v>
      </c>
      <c r="H49" s="605">
        <v>18.611000000000001</v>
      </c>
      <c r="I49" s="605">
        <v>2.367</v>
      </c>
      <c r="J49" s="605">
        <v>16.244</v>
      </c>
      <c r="K49" s="605">
        <v>-3.4260000000000002</v>
      </c>
    </row>
    <row r="50" spans="1:11" ht="3.75" customHeight="1">
      <c r="A50" s="544"/>
      <c r="B50" s="544"/>
      <c r="C50" s="605"/>
      <c r="D50" s="605"/>
      <c r="E50" s="605"/>
      <c r="F50" s="605"/>
      <c r="G50" s="605"/>
      <c r="H50" s="605"/>
      <c r="I50" s="605"/>
      <c r="J50" s="605"/>
      <c r="K50" s="605"/>
    </row>
    <row r="51" spans="1:11" ht="12.95" customHeight="1">
      <c r="A51" s="1970" t="s">
        <v>355</v>
      </c>
      <c r="B51" s="1970"/>
      <c r="C51" s="1970"/>
      <c r="D51" s="1970"/>
      <c r="E51" s="1970"/>
      <c r="F51" s="1970"/>
      <c r="G51" s="1970"/>
      <c r="H51" s="1970"/>
      <c r="I51" s="1970"/>
      <c r="J51" s="1970"/>
      <c r="K51" s="1970"/>
    </row>
    <row r="52" spans="1:11" ht="15.75" customHeight="1">
      <c r="A52" s="547"/>
      <c r="B52" s="547"/>
      <c r="C52" s="547"/>
      <c r="D52" s="547"/>
      <c r="E52" s="547"/>
      <c r="F52" s="547"/>
      <c r="G52" s="547"/>
      <c r="H52" s="547"/>
      <c r="I52" s="547"/>
      <c r="J52" s="547"/>
      <c r="K52" s="547"/>
    </row>
    <row r="64" spans="1:11">
      <c r="C64" s="586"/>
      <c r="D64" s="586"/>
      <c r="E64" s="586"/>
      <c r="F64" s="586"/>
      <c r="G64" s="586"/>
      <c r="H64" s="586"/>
      <c r="I64" s="586"/>
      <c r="J64" s="586"/>
      <c r="K64" s="586"/>
    </row>
    <row r="66" spans="3:11">
      <c r="C66" s="586"/>
      <c r="D66" s="586"/>
      <c r="E66" s="586"/>
      <c r="F66" s="586"/>
      <c r="G66" s="586"/>
      <c r="H66" s="586"/>
      <c r="I66" s="586"/>
      <c r="J66" s="586"/>
      <c r="K66" s="586"/>
    </row>
    <row r="72" spans="3:11">
      <c r="C72" s="586"/>
      <c r="D72" s="586"/>
      <c r="E72" s="586"/>
      <c r="F72" s="586"/>
      <c r="G72" s="586"/>
      <c r="H72" s="586"/>
      <c r="I72" s="586"/>
      <c r="J72" s="586"/>
      <c r="K72" s="586"/>
    </row>
  </sheetData>
  <mergeCells count="16">
    <mergeCell ref="I5:I9"/>
    <mergeCell ref="C10:D10"/>
    <mergeCell ref="E10:K10"/>
    <mergeCell ref="A51:K51"/>
    <mergeCell ref="A1:D1"/>
    <mergeCell ref="A2:K2"/>
    <mergeCell ref="E4:G4"/>
    <mergeCell ref="H4:J4"/>
    <mergeCell ref="K4:K9"/>
    <mergeCell ref="A6:B6"/>
    <mergeCell ref="E6:E9"/>
    <mergeCell ref="A7:B7"/>
    <mergeCell ref="A8:B8"/>
    <mergeCell ref="F5:F9"/>
    <mergeCell ref="G5:G9"/>
    <mergeCell ref="H5:H9"/>
  </mergeCells>
  <conditionalFormatting sqref="O28:U28 O30:U30 O36:U36 E28:K34 E64:K64 E66:K66 E72:K72 K38 E40:K46">
    <cfRule type="cellIs" dxfId="55" priority="2" stopIfTrue="1" operator="between">
      <formula>0.1</formula>
      <formula>0.459</formula>
    </cfRule>
  </conditionalFormatting>
  <pageMargins left="0.78740157480314965" right="0.78740157480314965" top="1.1811023622047243" bottom="0.78740157480314965" header="0" footer="0"/>
  <pageSetup paperSize="9" orientation="portrait" horizontalDpi="300" verticalDpi="300" r:id="rId1"/>
  <headerFooter alignWithMargins="0"/>
</worksheet>
</file>

<file path=xl/worksheets/sheet110.xml><?xml version="1.0" encoding="utf-8"?>
<worksheet xmlns="http://schemas.openxmlformats.org/spreadsheetml/2006/main" xmlns:r="http://schemas.openxmlformats.org/officeDocument/2006/relationships">
  <sheetPr codeName="Sheet110"/>
  <dimension ref="A1:E24"/>
  <sheetViews>
    <sheetView showGridLines="0" workbookViewId="0"/>
  </sheetViews>
  <sheetFormatPr defaultColWidth="7.85546875" defaultRowHeight="12.75"/>
  <cols>
    <col min="1" max="1" width="34.85546875" style="1077" customWidth="1"/>
    <col min="2" max="2" width="13.7109375" style="1077" customWidth="1"/>
    <col min="3" max="3" width="12.7109375" style="1077" customWidth="1"/>
    <col min="4" max="5" width="12.85546875" style="1077" customWidth="1"/>
    <col min="6" max="6" width="7.85546875" style="1077" customWidth="1"/>
    <col min="7" max="16384" width="7.85546875" style="1077"/>
  </cols>
  <sheetData>
    <row r="1" spans="1:5" ht="15" customHeight="1">
      <c r="A1" s="1825" t="s">
        <v>1355</v>
      </c>
    </row>
    <row r="2" spans="1:5" ht="33" customHeight="1">
      <c r="A2" s="2179" t="s">
        <v>1356</v>
      </c>
      <c r="B2" s="2179"/>
      <c r="C2" s="2179"/>
      <c r="D2" s="2179"/>
      <c r="E2" s="2179"/>
    </row>
    <row r="3" spans="1:5" ht="15" customHeight="1">
      <c r="A3" s="996">
        <v>2017</v>
      </c>
      <c r="B3" s="843"/>
      <c r="C3" s="1228"/>
      <c r="D3" s="1229"/>
      <c r="E3" s="998" t="s">
        <v>1357</v>
      </c>
    </row>
    <row r="4" spans="1:5" ht="15.75" customHeight="1">
      <c r="A4" s="2181" t="s">
        <v>1347</v>
      </c>
      <c r="B4" s="2230" t="s">
        <v>1358</v>
      </c>
      <c r="C4" s="2244" t="s">
        <v>1331</v>
      </c>
      <c r="D4" s="2244"/>
      <c r="E4" s="2230" t="s">
        <v>1359</v>
      </c>
    </row>
    <row r="5" spans="1:5" ht="12.75" customHeight="1">
      <c r="A5" s="2181"/>
      <c r="B5" s="2183"/>
      <c r="C5" s="2244"/>
      <c r="D5" s="2244"/>
      <c r="E5" s="2183"/>
    </row>
    <row r="6" spans="1:5" ht="12.75" customHeight="1">
      <c r="A6" s="2181"/>
      <c r="B6" s="2183"/>
      <c r="C6" s="2244" t="s">
        <v>160</v>
      </c>
      <c r="D6" s="2244" t="s">
        <v>1332</v>
      </c>
      <c r="E6" s="2183"/>
    </row>
    <row r="7" spans="1:5" ht="12.75" customHeight="1">
      <c r="A7" s="2181"/>
      <c r="B7" s="2183"/>
      <c r="C7" s="2244"/>
      <c r="D7" s="2244"/>
      <c r="E7" s="2183"/>
    </row>
    <row r="8" spans="1:5" ht="9" customHeight="1">
      <c r="A8" s="995"/>
      <c r="B8" s="997"/>
      <c r="C8" s="1228"/>
      <c r="D8" s="1228"/>
      <c r="E8" s="1230"/>
    </row>
    <row r="9" spans="1:5" ht="15" customHeight="1">
      <c r="A9" s="1235" t="s">
        <v>1012</v>
      </c>
      <c r="B9" s="1000">
        <f>SUM(B11:B17)</f>
        <v>564</v>
      </c>
      <c r="C9" s="1000">
        <f>SUM(C11:C17)</f>
        <v>251539</v>
      </c>
      <c r="D9" s="1000">
        <f>SUM(D11:D17)</f>
        <v>186821.00000000006</v>
      </c>
      <c r="E9" s="1000">
        <f>+C9/B9</f>
        <v>445.99113475177307</v>
      </c>
    </row>
    <row r="10" spans="1:5" ht="10.5" customHeight="1">
      <c r="A10" s="1235"/>
      <c r="B10" s="1000"/>
      <c r="C10" s="1000"/>
      <c r="D10" s="1000"/>
      <c r="E10" s="1000"/>
    </row>
    <row r="11" spans="1:5" ht="18" customHeight="1">
      <c r="A11" s="1244" t="s">
        <v>1360</v>
      </c>
      <c r="B11" s="1000">
        <v>210</v>
      </c>
      <c r="C11" s="1003">
        <v>68518.000000000029</v>
      </c>
      <c r="D11" s="1003">
        <v>62897.000000000029</v>
      </c>
      <c r="E11" s="1003">
        <f>+C11/B11</f>
        <v>326.27619047619061</v>
      </c>
    </row>
    <row r="12" spans="1:5" ht="18" customHeight="1">
      <c r="A12" s="1244" t="s">
        <v>1361</v>
      </c>
      <c r="B12" s="1000">
        <v>70</v>
      </c>
      <c r="C12" s="1003">
        <v>19918.000000000004</v>
      </c>
      <c r="D12" s="1003">
        <v>19795.000000000004</v>
      </c>
      <c r="E12" s="1003">
        <f t="shared" ref="E12:E17" si="0">+C12/B12</f>
        <v>284.5428571428572</v>
      </c>
    </row>
    <row r="13" spans="1:5" ht="18" customHeight="1">
      <c r="A13" s="1244" t="s">
        <v>1362</v>
      </c>
      <c r="B13" s="1000">
        <v>56</v>
      </c>
      <c r="C13" s="1003">
        <v>17396</v>
      </c>
      <c r="D13" s="1003">
        <v>17215</v>
      </c>
      <c r="E13" s="1003">
        <f t="shared" si="0"/>
        <v>310.64285714285717</v>
      </c>
    </row>
    <row r="14" spans="1:5" ht="18" customHeight="1">
      <c r="A14" s="1244" t="s">
        <v>1363</v>
      </c>
      <c r="B14" s="1000">
        <v>4</v>
      </c>
      <c r="C14" s="1003">
        <v>10962</v>
      </c>
      <c r="D14" s="1003">
        <v>8590</v>
      </c>
      <c r="E14" s="1003">
        <f t="shared" si="0"/>
        <v>2740.5</v>
      </c>
    </row>
    <row r="15" spans="1:5" ht="18" customHeight="1">
      <c r="A15" s="1244" t="s">
        <v>1364</v>
      </c>
      <c r="B15" s="1000">
        <v>53</v>
      </c>
      <c r="C15" s="1003">
        <v>11921.000000000002</v>
      </c>
      <c r="D15" s="1003">
        <v>9498</v>
      </c>
      <c r="E15" s="1003">
        <f t="shared" si="0"/>
        <v>224.92452830188682</v>
      </c>
    </row>
    <row r="16" spans="1:5" ht="18" customHeight="1">
      <c r="A16" s="1244" t="s">
        <v>1365</v>
      </c>
      <c r="B16" s="1000">
        <v>99</v>
      </c>
      <c r="C16" s="1003">
        <v>89838.999999999985</v>
      </c>
      <c r="D16" s="1003">
        <v>55367.000000000029</v>
      </c>
      <c r="E16" s="1003">
        <f t="shared" si="0"/>
        <v>907.46464646464631</v>
      </c>
    </row>
    <row r="17" spans="1:5" ht="18" customHeight="1">
      <c r="A17" s="1244" t="s">
        <v>1366</v>
      </c>
      <c r="B17" s="1000">
        <v>72</v>
      </c>
      <c r="C17" s="1003">
        <v>32984.999999999993</v>
      </c>
      <c r="D17" s="1003">
        <v>13459</v>
      </c>
      <c r="E17" s="1003">
        <f t="shared" si="0"/>
        <v>458.12499999999989</v>
      </c>
    </row>
    <row r="18" spans="1:5" ht="4.5" customHeight="1" thickBot="1">
      <c r="A18" s="1826"/>
      <c r="B18" s="1792"/>
      <c r="C18" s="1827"/>
      <c r="D18" s="1827"/>
      <c r="E18" s="1827"/>
    </row>
    <row r="19" spans="1:5" ht="4.5" customHeight="1" thickTop="1">
      <c r="A19" s="843"/>
      <c r="B19" s="843"/>
      <c r="C19" s="843"/>
      <c r="D19" s="843"/>
      <c r="E19" s="843"/>
    </row>
    <row r="20" spans="1:5">
      <c r="A20" s="2164" t="s">
        <v>1334</v>
      </c>
      <c r="B20" s="2164"/>
      <c r="C20" s="2164"/>
      <c r="D20" s="2164"/>
      <c r="E20" s="843"/>
    </row>
    <row r="21" spans="1:5">
      <c r="A21" s="843"/>
      <c r="B21" s="843"/>
      <c r="C21" s="843"/>
      <c r="D21" s="843"/>
      <c r="E21" s="843"/>
    </row>
    <row r="22" spans="1:5">
      <c r="A22" s="843" t="s">
        <v>564</v>
      </c>
      <c r="B22" s="843"/>
      <c r="C22" s="843"/>
      <c r="D22" s="843"/>
      <c r="E22" s="843"/>
    </row>
    <row r="23" spans="1:5">
      <c r="A23" s="1180" t="s">
        <v>1367</v>
      </c>
      <c r="B23" s="843"/>
      <c r="C23" s="843"/>
      <c r="D23" s="843"/>
      <c r="E23" s="843"/>
    </row>
    <row r="24" spans="1:5">
      <c r="A24" s="1180" t="s">
        <v>1368</v>
      </c>
    </row>
  </sheetData>
  <mergeCells count="8">
    <mergeCell ref="A20:D20"/>
    <mergeCell ref="A2:E2"/>
    <mergeCell ref="A4:A7"/>
    <mergeCell ref="B4:B7"/>
    <mergeCell ref="C4:D5"/>
    <mergeCell ref="E4:E7"/>
    <mergeCell ref="C6:C7"/>
    <mergeCell ref="D6:D7"/>
  </mergeCells>
  <hyperlinks>
    <hyperlink ref="A23" r:id="rId1" location="_Hlk529442144_x0009_1,20259,20464,0,,_x0013_HYPERLINK &quot;https://www.ine.pt/x"/>
    <hyperlink ref="A24" r:id="rId2" location="_Hlk529442154_x0009_1,20464,20678,0,,_x0013_HYPERLINK &quot;https://www.ine.pt/x"/>
  </hyperlinks>
  <printOptions gridLinesSet="0"/>
  <pageMargins left="0.78740157480314965" right="0.78740157480314965" top="1.1811023622047243" bottom="0.78740157480314965" header="0" footer="0"/>
  <pageSetup paperSize="9" orientation="portrait" horizontalDpi="300" verticalDpi="300" r:id="rId3"/>
  <headerFooter alignWithMargins="0"/>
</worksheet>
</file>

<file path=xl/worksheets/sheet111.xml><?xml version="1.0" encoding="utf-8"?>
<worksheet xmlns="http://schemas.openxmlformats.org/spreadsheetml/2006/main" xmlns:r="http://schemas.openxmlformats.org/officeDocument/2006/relationships">
  <sheetPr codeName="Sheet111"/>
  <dimension ref="A1:H28"/>
  <sheetViews>
    <sheetView showGridLines="0" workbookViewId="0"/>
  </sheetViews>
  <sheetFormatPr defaultColWidth="7.85546875" defaultRowHeight="12.75"/>
  <cols>
    <col min="1" max="1" width="38" style="1077" customWidth="1"/>
    <col min="2" max="4" width="11.7109375" style="1077" customWidth="1"/>
    <col min="5" max="5" width="13.28515625" style="1077" customWidth="1"/>
    <col min="6" max="16384" width="7.85546875" style="1077"/>
  </cols>
  <sheetData>
    <row r="1" spans="1:8" ht="15" customHeight="1">
      <c r="A1" s="1825" t="s">
        <v>1369</v>
      </c>
    </row>
    <row r="2" spans="1:8" ht="33" customHeight="1">
      <c r="A2" s="2179" t="s">
        <v>1370</v>
      </c>
      <c r="B2" s="2179"/>
      <c r="C2" s="2179"/>
      <c r="D2" s="2179"/>
      <c r="E2" s="2258"/>
    </row>
    <row r="3" spans="1:8" ht="15" customHeight="1">
      <c r="A3" s="996">
        <v>2017</v>
      </c>
      <c r="B3" s="843"/>
      <c r="C3" s="1228"/>
      <c r="E3" s="998" t="s">
        <v>1328</v>
      </c>
    </row>
    <row r="4" spans="1:8" ht="25.5" customHeight="1">
      <c r="A4" s="1828"/>
      <c r="B4" s="2230" t="s">
        <v>1371</v>
      </c>
      <c r="C4" s="2183"/>
      <c r="D4" s="2183"/>
      <c r="E4" s="1833" t="s">
        <v>640</v>
      </c>
    </row>
    <row r="5" spans="1:8" ht="12.75" customHeight="1">
      <c r="A5" s="1759" t="s">
        <v>830</v>
      </c>
      <c r="B5" s="2230" t="s">
        <v>160</v>
      </c>
      <c r="C5" s="1829"/>
      <c r="D5" s="1829"/>
      <c r="E5" s="2230" t="s">
        <v>160</v>
      </c>
    </row>
    <row r="6" spans="1:8" ht="12.75" customHeight="1">
      <c r="A6" s="1834"/>
      <c r="B6" s="2183"/>
      <c r="C6" s="1831" t="s">
        <v>1372</v>
      </c>
      <c r="D6" s="1831" t="s">
        <v>1373</v>
      </c>
      <c r="E6" s="2183"/>
    </row>
    <row r="7" spans="1:8" ht="12.75" customHeight="1">
      <c r="A7" s="1756"/>
      <c r="B7" s="2183"/>
      <c r="C7" s="1830"/>
      <c r="D7" s="1830"/>
      <c r="E7" s="2183"/>
    </row>
    <row r="8" spans="1:8" ht="9" customHeight="1">
      <c r="A8" s="995"/>
      <c r="B8" s="997"/>
      <c r="C8" s="1228"/>
      <c r="D8" s="1228"/>
    </row>
    <row r="9" spans="1:8" ht="15" customHeight="1">
      <c r="A9" s="1245" t="s">
        <v>258</v>
      </c>
      <c r="B9" s="1161">
        <f>+B11+B19+B20</f>
        <v>364</v>
      </c>
      <c r="C9" s="1161">
        <f>+C11+C19+C20</f>
        <v>360</v>
      </c>
      <c r="D9" s="1161">
        <f>+D11+D19+D20</f>
        <v>4</v>
      </c>
      <c r="E9" s="1247">
        <f>+E11+E19+E20</f>
        <v>4142</v>
      </c>
      <c r="F9" s="1248"/>
    </row>
    <row r="10" spans="1:8" ht="9" customHeight="1">
      <c r="A10" s="1235"/>
      <c r="B10" s="843"/>
      <c r="C10" s="843"/>
      <c r="D10" s="843"/>
      <c r="E10" s="1249"/>
    </row>
    <row r="11" spans="1:8" ht="15" customHeight="1">
      <c r="A11" s="1235" t="s">
        <v>705</v>
      </c>
      <c r="B11" s="841">
        <f>SUM(B13:B17)</f>
        <v>336</v>
      </c>
      <c r="C11" s="841">
        <f>SUM(C13:C17)</f>
        <v>332</v>
      </c>
      <c r="D11" s="841">
        <f>SUM(D13:D17)</f>
        <v>4</v>
      </c>
      <c r="E11" s="1250">
        <f>SUM(E13:E17)</f>
        <v>3910</v>
      </c>
    </row>
    <row r="12" spans="1:8" ht="9" customHeight="1">
      <c r="A12" s="1235"/>
      <c r="B12" s="1000"/>
      <c r="C12" s="1000"/>
      <c r="D12" s="1000"/>
      <c r="E12" s="1251"/>
    </row>
    <row r="13" spans="1:8" ht="15" customHeight="1">
      <c r="A13" s="1126" t="s">
        <v>391</v>
      </c>
      <c r="B13" s="1000">
        <v>88</v>
      </c>
      <c r="C13" s="1003">
        <v>88</v>
      </c>
      <c r="D13" s="1078">
        <v>0</v>
      </c>
      <c r="E13" s="1251">
        <v>1221</v>
      </c>
      <c r="G13" s="1252"/>
      <c r="H13" s="1243"/>
    </row>
    <row r="14" spans="1:8" ht="15" customHeight="1">
      <c r="A14" s="1126" t="s">
        <v>392</v>
      </c>
      <c r="B14" s="1000">
        <v>85</v>
      </c>
      <c r="C14" s="1003">
        <v>84</v>
      </c>
      <c r="D14" s="1003">
        <v>1</v>
      </c>
      <c r="E14" s="1251">
        <v>740.99999999999977</v>
      </c>
      <c r="G14" s="1252"/>
      <c r="H14" s="1243"/>
    </row>
    <row r="15" spans="1:8" ht="15" customHeight="1">
      <c r="A15" s="1126" t="s">
        <v>1333</v>
      </c>
      <c r="B15" s="1000">
        <v>99</v>
      </c>
      <c r="C15" s="1003">
        <v>98</v>
      </c>
      <c r="D15" s="1003">
        <v>1</v>
      </c>
      <c r="E15" s="1251">
        <v>1552.0000000000005</v>
      </c>
      <c r="G15" s="1252"/>
      <c r="H15" s="1243"/>
    </row>
    <row r="16" spans="1:8" ht="15" customHeight="1">
      <c r="A16" s="1126" t="s">
        <v>777</v>
      </c>
      <c r="B16" s="1000">
        <v>49</v>
      </c>
      <c r="C16" s="1003">
        <v>47</v>
      </c>
      <c r="D16" s="1078">
        <v>2</v>
      </c>
      <c r="E16" s="1251">
        <v>289.99999999999994</v>
      </c>
      <c r="G16" s="1252"/>
      <c r="H16" s="1243"/>
    </row>
    <row r="17" spans="1:8" ht="15" customHeight="1">
      <c r="A17" s="1126" t="s">
        <v>783</v>
      </c>
      <c r="B17" s="1000">
        <v>15</v>
      </c>
      <c r="C17" s="1003">
        <v>15</v>
      </c>
      <c r="D17" s="1078">
        <v>0</v>
      </c>
      <c r="E17" s="1251">
        <v>106.00000000000001</v>
      </c>
      <c r="G17" s="1252"/>
      <c r="H17" s="1243"/>
    </row>
    <row r="18" spans="1:8" ht="9" customHeight="1">
      <c r="A18" s="1177"/>
      <c r="B18" s="1000"/>
      <c r="C18" s="1003"/>
      <c r="D18" s="1003"/>
      <c r="E18" s="1251"/>
      <c r="G18" s="1252"/>
      <c r="H18" s="1243"/>
    </row>
    <row r="19" spans="1:8" ht="12.75" customHeight="1">
      <c r="A19" s="1235" t="s">
        <v>954</v>
      </c>
      <c r="B19" s="1000">
        <v>10</v>
      </c>
      <c r="C19" s="1000">
        <v>10</v>
      </c>
      <c r="D19" s="1079">
        <v>0</v>
      </c>
      <c r="E19" s="1251">
        <v>97</v>
      </c>
      <c r="G19" s="1252"/>
      <c r="H19" s="1243"/>
    </row>
    <row r="20" spans="1:8" ht="17.25" customHeight="1">
      <c r="A20" s="1235" t="s">
        <v>733</v>
      </c>
      <c r="B20" s="1000">
        <v>18</v>
      </c>
      <c r="C20" s="1000">
        <v>18</v>
      </c>
      <c r="D20" s="1079">
        <v>0</v>
      </c>
      <c r="E20" s="1251">
        <v>135</v>
      </c>
      <c r="G20" s="1252"/>
      <c r="H20" s="1243"/>
    </row>
    <row r="21" spans="1:8" ht="4.5" customHeight="1" thickBot="1">
      <c r="A21" s="1826"/>
      <c r="B21" s="1792"/>
      <c r="C21" s="1827"/>
      <c r="D21" s="1827"/>
      <c r="E21" s="1827"/>
    </row>
    <row r="22" spans="1:8" ht="4.5" customHeight="1" thickTop="1">
      <c r="A22" s="843"/>
      <c r="B22" s="843"/>
      <c r="C22" s="843"/>
      <c r="D22" s="843"/>
    </row>
    <row r="23" spans="1:8">
      <c r="A23" s="2164" t="s">
        <v>1344</v>
      </c>
      <c r="B23" s="2164"/>
      <c r="C23" s="2164"/>
      <c r="D23" s="2164"/>
      <c r="E23" s="2164"/>
    </row>
    <row r="24" spans="1:8" ht="7.5" customHeight="1">
      <c r="A24" s="843"/>
      <c r="B24" s="843"/>
      <c r="C24" s="843"/>
      <c r="D24" s="843"/>
    </row>
    <row r="25" spans="1:8">
      <c r="A25" s="843" t="s">
        <v>564</v>
      </c>
      <c r="B25" s="843"/>
      <c r="C25" s="843"/>
      <c r="D25" s="843"/>
    </row>
    <row r="26" spans="1:8">
      <c r="A26" s="1180" t="s">
        <v>1335</v>
      </c>
      <c r="B26" s="843"/>
      <c r="C26" s="843"/>
      <c r="D26" s="843"/>
    </row>
    <row r="27" spans="1:8">
      <c r="A27" s="1180" t="s">
        <v>1374</v>
      </c>
    </row>
    <row r="28" spans="1:8">
      <c r="A28" s="1180" t="s">
        <v>1375</v>
      </c>
    </row>
  </sheetData>
  <mergeCells count="5">
    <mergeCell ref="A2:E2"/>
    <mergeCell ref="B4:D4"/>
    <mergeCell ref="B5:B7"/>
    <mergeCell ref="E5:E7"/>
    <mergeCell ref="A23:E23"/>
  </mergeCells>
  <hyperlinks>
    <hyperlink ref="A26" r:id="rId1" location="OLE_LINK1_x0009_1,20685,20895,0,,_x0013_HYPERLINK &quot;https://www.ine.pt/x"/>
    <hyperlink ref="A27" r:id="rId2" location="OLE_LINK2_x0009_1,20895,21128,0,,_x0013_HYPERLINK &quot;https://www.ine.pt/x"/>
    <hyperlink ref="A28" r:id="rId3" location="_Hlk529442057_x0009_1,21128,21359,0,,_x0013_HYPERLINK &quot;https://www.ine.pt/x"/>
  </hyperlinks>
  <printOptions gridLinesSet="0"/>
  <pageMargins left="0.78740157480314965" right="0.78740157480314965" top="1.1811023622047243" bottom="0.78740157480314965" header="0" footer="0"/>
  <pageSetup paperSize="9" orientation="portrait" horizontalDpi="300" verticalDpi="300" r:id="rId4"/>
  <headerFooter alignWithMargins="0"/>
</worksheet>
</file>

<file path=xl/worksheets/sheet112.xml><?xml version="1.0" encoding="utf-8"?>
<worksheet xmlns="http://schemas.openxmlformats.org/spreadsheetml/2006/main" xmlns:r="http://schemas.openxmlformats.org/officeDocument/2006/relationships">
  <sheetPr codeName="Sheet112"/>
  <dimension ref="A1:J349"/>
  <sheetViews>
    <sheetView showGridLines="0" workbookViewId="0">
      <selection sqref="A1:E1"/>
    </sheetView>
  </sheetViews>
  <sheetFormatPr defaultColWidth="6.7109375" defaultRowHeight="12.75"/>
  <cols>
    <col min="1" max="1" width="23.5703125" style="843" customWidth="1"/>
    <col min="2" max="4" width="15.7109375" style="843" customWidth="1"/>
    <col min="5" max="5" width="16.28515625" style="843" customWidth="1"/>
    <col min="6" max="16384" width="6.7109375" style="843"/>
  </cols>
  <sheetData>
    <row r="1" spans="1:9" ht="19.5" customHeight="1">
      <c r="A1" s="2178" t="s">
        <v>1383</v>
      </c>
      <c r="B1" s="2178"/>
      <c r="C1" s="2178"/>
      <c r="D1" s="2178"/>
      <c r="E1" s="2178"/>
    </row>
    <row r="2" spans="1:9" ht="23.25" customHeight="1">
      <c r="A2" s="2214" t="s">
        <v>1384</v>
      </c>
      <c r="B2" s="2214"/>
      <c r="C2" s="2214"/>
      <c r="D2" s="2214"/>
      <c r="E2" s="2214"/>
    </row>
    <row r="3" spans="1:9" ht="13.5" customHeight="1">
      <c r="A3" s="996">
        <v>2017</v>
      </c>
      <c r="B3" s="1253"/>
      <c r="C3" s="1253"/>
      <c r="D3" s="997"/>
      <c r="E3" s="998" t="s">
        <v>546</v>
      </c>
    </row>
    <row r="4" spans="1:9" ht="14.25" customHeight="1">
      <c r="A4" s="2181" t="s">
        <v>697</v>
      </c>
      <c r="B4" s="2181" t="s">
        <v>1385</v>
      </c>
      <c r="C4" s="2181"/>
      <c r="D4" s="2181"/>
      <c r="E4" s="2181"/>
    </row>
    <row r="5" spans="1:9" ht="3.75" customHeight="1">
      <c r="A5" s="2181"/>
      <c r="B5" s="2181"/>
      <c r="C5" s="2181"/>
      <c r="D5" s="2181"/>
      <c r="E5" s="2181"/>
    </row>
    <row r="6" spans="1:9" ht="12" customHeight="1">
      <c r="A6" s="2181"/>
      <c r="B6" s="2181" t="s">
        <v>1386</v>
      </c>
      <c r="C6" s="2181" t="s">
        <v>1372</v>
      </c>
      <c r="D6" s="2181" t="s">
        <v>1618</v>
      </c>
      <c r="E6" s="2181" t="s">
        <v>1387</v>
      </c>
    </row>
    <row r="7" spans="1:9" ht="12" customHeight="1">
      <c r="A7" s="2181"/>
      <c r="B7" s="2181"/>
      <c r="C7" s="2181"/>
      <c r="D7" s="2181"/>
      <c r="E7" s="2181"/>
    </row>
    <row r="8" spans="1:9" ht="12" customHeight="1">
      <c r="A8" s="2181"/>
      <c r="B8" s="2181"/>
      <c r="C8" s="2181"/>
      <c r="D8" s="2181"/>
      <c r="E8" s="2181"/>
    </row>
    <row r="9" spans="1:9" ht="12.95" customHeight="1">
      <c r="A9" s="997"/>
      <c r="B9" s="997"/>
      <c r="C9" s="997"/>
      <c r="D9" s="997"/>
      <c r="E9" s="999"/>
    </row>
    <row r="10" spans="1:9" s="841" customFormat="1" ht="12.95" customHeight="1">
      <c r="A10" s="841" t="s">
        <v>258</v>
      </c>
      <c r="B10" s="1254">
        <f>SUM(B12,B48,B50)</f>
        <v>16884</v>
      </c>
      <c r="C10" s="1254">
        <f>SUM(C12,C48,C50)</f>
        <v>10732</v>
      </c>
      <c r="D10" s="1254">
        <v>5631</v>
      </c>
      <c r="E10" s="1254">
        <f>SUM(E12,E48,E50)</f>
        <v>1032</v>
      </c>
      <c r="F10" s="1255"/>
      <c r="G10" s="1256"/>
      <c r="H10" s="1256"/>
      <c r="I10" s="1256"/>
    </row>
    <row r="11" spans="1:9" s="841" customFormat="1" ht="12.95" customHeight="1">
      <c r="B11" s="1254"/>
      <c r="C11" s="1254"/>
      <c r="D11" s="1254"/>
      <c r="E11" s="1254"/>
      <c r="F11" s="843"/>
    </row>
    <row r="12" spans="1:9" s="841" customFormat="1" ht="12.95" customHeight="1">
      <c r="A12" s="841" t="s">
        <v>1388</v>
      </c>
      <c r="B12" s="1254">
        <f>SUM(B14,B25,B36,B38,B46)</f>
        <v>15619</v>
      </c>
      <c r="C12" s="1254">
        <f>SUM(C14,C25,C36,C38,C46)</f>
        <v>9932</v>
      </c>
      <c r="D12" s="1254">
        <v>4805</v>
      </c>
      <c r="E12" s="1254">
        <f>SUM(E14,E25,E36,E38,E46)</f>
        <v>834</v>
      </c>
      <c r="F12" s="1255"/>
      <c r="G12" s="1256"/>
      <c r="H12" s="1256"/>
      <c r="I12" s="1256"/>
    </row>
    <row r="13" spans="1:9" ht="12.95" customHeight="1">
      <c r="B13" s="1257"/>
      <c r="C13" s="1257"/>
      <c r="D13" s="1257"/>
      <c r="E13" s="1258"/>
    </row>
    <row r="14" spans="1:9" s="1264" customFormat="1" ht="12.95" customHeight="1">
      <c r="A14" s="841" t="s">
        <v>1389</v>
      </c>
      <c r="B14" s="1259">
        <f>SUM(B16:B23)</f>
        <v>4209</v>
      </c>
      <c r="C14" s="1259">
        <f>SUM(C16:C23)</f>
        <v>2642</v>
      </c>
      <c r="D14" s="1260" t="s">
        <v>1390</v>
      </c>
      <c r="E14" s="1261">
        <f>SUM(E16:E23)</f>
        <v>271</v>
      </c>
      <c r="F14" s="1262"/>
      <c r="G14" s="1263"/>
      <c r="H14" s="1263"/>
      <c r="I14" s="1263"/>
    </row>
    <row r="15" spans="1:9" ht="12.95" customHeight="1">
      <c r="B15" s="1265"/>
      <c r="C15" s="1265"/>
      <c r="D15" s="1260"/>
      <c r="E15" s="1266"/>
      <c r="F15" s="1267"/>
      <c r="G15" s="1268"/>
      <c r="I15" s="1268"/>
    </row>
    <row r="16" spans="1:9" ht="12.95" customHeight="1">
      <c r="A16" s="843" t="s">
        <v>1391</v>
      </c>
      <c r="B16" s="1257">
        <v>309</v>
      </c>
      <c r="C16" s="1257">
        <v>356</v>
      </c>
      <c r="D16" s="850" t="s">
        <v>1390</v>
      </c>
      <c r="E16" s="1266">
        <v>48</v>
      </c>
      <c r="F16" s="1034"/>
    </row>
    <row r="17" spans="1:10" ht="12.95" customHeight="1">
      <c r="A17" s="843" t="s">
        <v>1392</v>
      </c>
      <c r="B17" s="1257">
        <v>371</v>
      </c>
      <c r="C17" s="1257">
        <v>223</v>
      </c>
      <c r="D17" s="850" t="s">
        <v>1390</v>
      </c>
      <c r="E17" s="1266">
        <v>22</v>
      </c>
      <c r="F17" s="1034"/>
    </row>
    <row r="18" spans="1:10" ht="12.95" customHeight="1">
      <c r="A18" s="843" t="s">
        <v>1393</v>
      </c>
      <c r="B18" s="1257">
        <v>355</v>
      </c>
      <c r="C18" s="1257">
        <v>232</v>
      </c>
      <c r="D18" s="850" t="s">
        <v>1390</v>
      </c>
      <c r="E18" s="1266">
        <v>16</v>
      </c>
      <c r="F18" s="1034"/>
    </row>
    <row r="19" spans="1:10" ht="12.95" customHeight="1">
      <c r="A19" s="843" t="s">
        <v>1394</v>
      </c>
      <c r="B19" s="1257">
        <v>1953</v>
      </c>
      <c r="C19" s="1257">
        <v>666</v>
      </c>
      <c r="D19" s="850" t="s">
        <v>1390</v>
      </c>
      <c r="E19" s="1266">
        <v>62</v>
      </c>
      <c r="F19" s="1034"/>
    </row>
    <row r="20" spans="1:10" ht="12.95" customHeight="1">
      <c r="A20" s="843" t="s">
        <v>1395</v>
      </c>
      <c r="B20" s="1257">
        <v>204</v>
      </c>
      <c r="C20" s="1257">
        <v>217</v>
      </c>
      <c r="D20" s="850" t="s">
        <v>1390</v>
      </c>
      <c r="E20" s="1266">
        <v>23</v>
      </c>
      <c r="F20" s="1034"/>
    </row>
    <row r="21" spans="1:10" ht="12.95" customHeight="1">
      <c r="A21" s="843" t="s">
        <v>1396</v>
      </c>
      <c r="B21" s="1257">
        <v>327</v>
      </c>
      <c r="C21" s="1257">
        <v>302</v>
      </c>
      <c r="D21" s="850" t="s">
        <v>1390</v>
      </c>
      <c r="E21" s="1266">
        <v>21</v>
      </c>
      <c r="F21" s="1034"/>
    </row>
    <row r="22" spans="1:10" ht="12.95" customHeight="1">
      <c r="A22" s="843" t="s">
        <v>1397</v>
      </c>
      <c r="B22" s="1257">
        <v>379</v>
      </c>
      <c r="C22" s="1257">
        <v>388</v>
      </c>
      <c r="D22" s="850" t="s">
        <v>1390</v>
      </c>
      <c r="E22" s="1266">
        <v>40</v>
      </c>
      <c r="F22" s="1034"/>
    </row>
    <row r="23" spans="1:10" ht="12.95" customHeight="1">
      <c r="A23" s="843" t="s">
        <v>1398</v>
      </c>
      <c r="B23" s="1257">
        <v>311</v>
      </c>
      <c r="C23" s="1257">
        <v>258</v>
      </c>
      <c r="D23" s="850" t="s">
        <v>1390</v>
      </c>
      <c r="E23" s="1266">
        <v>39</v>
      </c>
      <c r="F23" s="1034"/>
    </row>
    <row r="24" spans="1:10" ht="12.95" customHeight="1">
      <c r="B24" s="1265"/>
      <c r="C24" s="1265"/>
      <c r="D24" s="1260"/>
      <c r="E24" s="1266"/>
      <c r="F24" s="1034"/>
    </row>
    <row r="25" spans="1:10" s="1264" customFormat="1" ht="12.95" customHeight="1">
      <c r="A25" s="841" t="s">
        <v>1399</v>
      </c>
      <c r="B25" s="1269">
        <f>SUM(B27:B34)</f>
        <v>3804</v>
      </c>
      <c r="C25" s="1269">
        <f>SUM(C27:C34)</f>
        <v>3697</v>
      </c>
      <c r="D25" s="1269" t="s">
        <v>1390</v>
      </c>
      <c r="E25" s="1270">
        <f>SUM(E27:E34)</f>
        <v>269</v>
      </c>
      <c r="F25" s="1262"/>
      <c r="G25" s="1263"/>
      <c r="H25" s="1263"/>
      <c r="I25" s="1263"/>
      <c r="J25" s="1263"/>
    </row>
    <row r="26" spans="1:10" ht="12.95" customHeight="1">
      <c r="B26" s="1257"/>
      <c r="C26" s="1257"/>
      <c r="D26" s="1257"/>
      <c r="E26" s="1271"/>
      <c r="F26" s="1267"/>
      <c r="G26" s="1268"/>
      <c r="I26" s="1268"/>
    </row>
    <row r="27" spans="1:10" ht="12.95" customHeight="1">
      <c r="A27" s="843" t="s">
        <v>1400</v>
      </c>
      <c r="B27" s="1257">
        <v>490</v>
      </c>
      <c r="C27" s="1257">
        <v>502</v>
      </c>
      <c r="D27" s="1257" t="s">
        <v>1390</v>
      </c>
      <c r="E27" s="1271">
        <v>33</v>
      </c>
      <c r="F27" s="1034"/>
    </row>
    <row r="28" spans="1:10" ht="12.95" customHeight="1">
      <c r="A28" s="843" t="s">
        <v>1401</v>
      </c>
      <c r="B28" s="1257">
        <v>549</v>
      </c>
      <c r="C28" s="1257">
        <v>449</v>
      </c>
      <c r="D28" s="1257" t="s">
        <v>1390</v>
      </c>
      <c r="E28" s="1271">
        <v>23</v>
      </c>
      <c r="F28" s="1034"/>
    </row>
    <row r="29" spans="1:10" ht="12.95" customHeight="1">
      <c r="A29" s="843" t="s">
        <v>1402</v>
      </c>
      <c r="B29" s="1257">
        <v>771</v>
      </c>
      <c r="C29" s="1257">
        <v>648</v>
      </c>
      <c r="D29" s="1257" t="s">
        <v>1390</v>
      </c>
      <c r="E29" s="1271">
        <v>51</v>
      </c>
      <c r="F29" s="1034"/>
    </row>
    <row r="30" spans="1:10" ht="12.95" customHeight="1">
      <c r="A30" s="843" t="s">
        <v>1403</v>
      </c>
      <c r="B30" s="1257">
        <v>450</v>
      </c>
      <c r="C30" s="1257">
        <v>425</v>
      </c>
      <c r="D30" s="1257" t="s">
        <v>1390</v>
      </c>
      <c r="E30" s="1271">
        <v>28</v>
      </c>
      <c r="F30" s="1034"/>
    </row>
    <row r="31" spans="1:10" ht="12.95" customHeight="1">
      <c r="A31" s="843" t="s">
        <v>1404</v>
      </c>
      <c r="B31" s="1257">
        <v>383</v>
      </c>
      <c r="C31" s="1257">
        <v>413</v>
      </c>
      <c r="D31" s="1257" t="s">
        <v>1390</v>
      </c>
      <c r="E31" s="1271">
        <v>37</v>
      </c>
      <c r="F31" s="1034"/>
    </row>
    <row r="32" spans="1:10" ht="12.95" customHeight="1">
      <c r="A32" s="843" t="s">
        <v>1405</v>
      </c>
      <c r="B32" s="1257">
        <v>210</v>
      </c>
      <c r="C32" s="1257">
        <v>289</v>
      </c>
      <c r="D32" s="1257" t="s">
        <v>1390</v>
      </c>
      <c r="E32" s="1271">
        <v>17</v>
      </c>
      <c r="F32" s="1034"/>
    </row>
    <row r="33" spans="1:9" ht="12.95" customHeight="1">
      <c r="A33" s="843" t="s">
        <v>1406</v>
      </c>
      <c r="B33" s="1257">
        <v>428</v>
      </c>
      <c r="C33" s="1257">
        <v>459</v>
      </c>
      <c r="D33" s="1257" t="s">
        <v>1390</v>
      </c>
      <c r="E33" s="1271">
        <v>22</v>
      </c>
      <c r="F33" s="1034"/>
    </row>
    <row r="34" spans="1:9" ht="12.95" customHeight="1">
      <c r="A34" s="843" t="s">
        <v>1407</v>
      </c>
      <c r="B34" s="1257">
        <v>523</v>
      </c>
      <c r="C34" s="1257">
        <v>512</v>
      </c>
      <c r="D34" s="1257" t="s">
        <v>1390</v>
      </c>
      <c r="E34" s="1271">
        <v>58</v>
      </c>
      <c r="F34" s="1034"/>
    </row>
    <row r="35" spans="1:9" ht="12.95" customHeight="1">
      <c r="B35" s="1265"/>
      <c r="C35" s="1265"/>
      <c r="D35" s="1260"/>
      <c r="E35" s="1266"/>
      <c r="F35" s="1034"/>
    </row>
    <row r="36" spans="1:9" s="1264" customFormat="1" ht="12.95" customHeight="1">
      <c r="A36" s="841" t="s">
        <v>1408</v>
      </c>
      <c r="B36" s="1254">
        <v>4656</v>
      </c>
      <c r="C36" s="1254">
        <v>933</v>
      </c>
      <c r="D36" s="1190" t="s">
        <v>1390</v>
      </c>
      <c r="E36" s="1261">
        <v>91</v>
      </c>
      <c r="F36" s="1272"/>
    </row>
    <row r="37" spans="1:9" ht="12.95" customHeight="1">
      <c r="B37" s="1257"/>
      <c r="C37" s="1257"/>
      <c r="D37" s="1260"/>
      <c r="E37" s="1266"/>
      <c r="F37" s="1034"/>
    </row>
    <row r="38" spans="1:9" s="1264" customFormat="1" ht="12.95" customHeight="1">
      <c r="A38" s="841" t="s">
        <v>725</v>
      </c>
      <c r="B38" s="1254">
        <f>SUM(B40:B44)</f>
        <v>1807</v>
      </c>
      <c r="C38" s="1254">
        <f>SUM(C40:C44)</f>
        <v>1976</v>
      </c>
      <c r="D38" s="1190" t="s">
        <v>1390</v>
      </c>
      <c r="E38" s="1261">
        <f>SUM(E40:E44)</f>
        <v>147</v>
      </c>
      <c r="F38" s="1262"/>
      <c r="G38" s="1263"/>
      <c r="H38" s="1263"/>
      <c r="I38" s="1263"/>
    </row>
    <row r="39" spans="1:9" ht="12.95" customHeight="1">
      <c r="B39" s="1257"/>
      <c r="C39" s="1257"/>
      <c r="D39" s="1260"/>
      <c r="E39" s="1273"/>
      <c r="F39" s="1268"/>
      <c r="G39" s="1268"/>
      <c r="I39" s="1268"/>
    </row>
    <row r="40" spans="1:9" ht="12.95" customHeight="1">
      <c r="A40" s="843" t="s">
        <v>1409</v>
      </c>
      <c r="B40" s="1257">
        <v>387</v>
      </c>
      <c r="C40" s="1257">
        <v>333</v>
      </c>
      <c r="D40" s="850" t="s">
        <v>1390</v>
      </c>
      <c r="E40" s="1273">
        <v>19</v>
      </c>
    </row>
    <row r="41" spans="1:9" ht="12.95" customHeight="1">
      <c r="A41" s="843" t="s">
        <v>1410</v>
      </c>
      <c r="B41" s="1257">
        <v>349</v>
      </c>
      <c r="C41" s="1257">
        <v>435</v>
      </c>
      <c r="D41" s="850" t="s">
        <v>1390</v>
      </c>
      <c r="E41" s="1273">
        <v>35</v>
      </c>
    </row>
    <row r="42" spans="1:9" ht="12.95" customHeight="1">
      <c r="A42" s="843" t="s">
        <v>1411</v>
      </c>
      <c r="B42" s="1257">
        <v>469</v>
      </c>
      <c r="C42" s="1257">
        <v>427</v>
      </c>
      <c r="D42" s="850" t="s">
        <v>1390</v>
      </c>
      <c r="E42" s="1273">
        <v>23</v>
      </c>
    </row>
    <row r="43" spans="1:9" ht="12.95" customHeight="1">
      <c r="A43" s="843" t="s">
        <v>1412</v>
      </c>
      <c r="B43" s="1257">
        <v>258</v>
      </c>
      <c r="C43" s="1257">
        <v>443</v>
      </c>
      <c r="D43" s="850" t="s">
        <v>1390</v>
      </c>
      <c r="E43" s="1273">
        <v>40</v>
      </c>
    </row>
    <row r="44" spans="1:9" ht="12.95" customHeight="1">
      <c r="A44" s="843" t="s">
        <v>1413</v>
      </c>
      <c r="B44" s="1257">
        <v>344</v>
      </c>
      <c r="C44" s="1257">
        <v>338</v>
      </c>
      <c r="D44" s="850" t="s">
        <v>1390</v>
      </c>
      <c r="E44" s="1273">
        <v>30</v>
      </c>
    </row>
    <row r="45" spans="1:9" ht="12.95" customHeight="1">
      <c r="B45" s="1257"/>
      <c r="C45" s="1257"/>
      <c r="D45" s="1257"/>
      <c r="E45" s="1273"/>
    </row>
    <row r="46" spans="1:9" s="1264" customFormat="1" ht="12.95" customHeight="1">
      <c r="A46" s="841" t="s">
        <v>1414</v>
      </c>
      <c r="B46" s="1260">
        <v>1143</v>
      </c>
      <c r="C46" s="1260">
        <v>684</v>
      </c>
      <c r="D46" s="1236" t="s">
        <v>1390</v>
      </c>
      <c r="E46" s="1274">
        <v>56</v>
      </c>
      <c r="F46" s="843"/>
    </row>
    <row r="47" spans="1:9" ht="12.95" customHeight="1">
      <c r="B47" s="1257"/>
      <c r="C47" s="1257"/>
      <c r="D47" s="1275"/>
      <c r="E47" s="1273"/>
    </row>
    <row r="48" spans="1:9" s="841" customFormat="1" ht="12.95" customHeight="1">
      <c r="A48" s="994" t="s">
        <v>1415</v>
      </c>
      <c r="B48" s="1260">
        <v>830</v>
      </c>
      <c r="C48" s="1260">
        <v>645</v>
      </c>
      <c r="D48" s="1260">
        <v>622</v>
      </c>
      <c r="E48" s="1274">
        <v>127</v>
      </c>
      <c r="F48" s="843"/>
    </row>
    <row r="49" spans="1:6" s="841" customFormat="1" ht="12.95" customHeight="1">
      <c r="A49" s="994"/>
      <c r="B49" s="1269"/>
      <c r="C49" s="1269"/>
      <c r="D49" s="1269"/>
      <c r="E49" s="1276"/>
      <c r="F49" s="843"/>
    </row>
    <row r="50" spans="1:6" s="841" customFormat="1" ht="12.95" customHeight="1">
      <c r="A50" s="994" t="s">
        <v>1416</v>
      </c>
      <c r="B50" s="1260">
        <v>435</v>
      </c>
      <c r="C50" s="1260">
        <v>155</v>
      </c>
      <c r="D50" s="1260">
        <v>204</v>
      </c>
      <c r="E50" s="1274">
        <v>71</v>
      </c>
      <c r="F50" s="843"/>
    </row>
    <row r="51" spans="1:6" ht="6.95" customHeight="1" thickBot="1">
      <c r="A51" s="1792"/>
      <c r="B51" s="1835"/>
      <c r="C51" s="1835"/>
      <c r="D51" s="1835"/>
      <c r="E51" s="1836"/>
    </row>
    <row r="52" spans="1:6" ht="3.75" customHeight="1" thickTop="1">
      <c r="A52" s="1195"/>
      <c r="B52" s="1195"/>
      <c r="C52" s="1195"/>
      <c r="D52" s="1195"/>
      <c r="E52" s="1195"/>
    </row>
    <row r="53" spans="1:6" ht="12.95" customHeight="1">
      <c r="A53" s="2259" t="s">
        <v>1417</v>
      </c>
      <c r="B53" s="2260"/>
      <c r="C53" s="2260"/>
      <c r="D53" s="2260"/>
      <c r="E53" s="2260"/>
    </row>
    <row r="54" spans="1:6" ht="25.5" customHeight="1">
      <c r="A54" s="2259"/>
      <c r="B54" s="2260"/>
      <c r="C54" s="2260"/>
      <c r="D54" s="2260"/>
      <c r="E54" s="2260"/>
    </row>
    <row r="55" spans="1:6" ht="12.95" customHeight="1">
      <c r="A55" s="2261" t="s">
        <v>1418</v>
      </c>
      <c r="B55" s="2261"/>
      <c r="C55" s="2261"/>
      <c r="D55" s="2261"/>
      <c r="E55" s="2261"/>
    </row>
    <row r="56" spans="1:6" ht="11.1" customHeight="1">
      <c r="B56" s="1277"/>
      <c r="C56" s="1277"/>
      <c r="D56" s="1277"/>
      <c r="E56" s="1277"/>
    </row>
    <row r="57" spans="1:6" ht="11.1" customHeight="1">
      <c r="B57" s="1277"/>
      <c r="C57" s="1277"/>
      <c r="D57" s="1277"/>
      <c r="E57" s="1277"/>
    </row>
    <row r="58" spans="1:6" ht="11.1" customHeight="1">
      <c r="B58" s="1277"/>
      <c r="C58" s="1277"/>
      <c r="D58" s="1277"/>
      <c r="E58" s="1277"/>
    </row>
    <row r="59" spans="1:6" ht="11.1" customHeight="1">
      <c r="B59" s="1277"/>
      <c r="C59" s="1277"/>
      <c r="D59" s="1277"/>
      <c r="E59" s="1277"/>
    </row>
    <row r="60" spans="1:6" ht="11.1" customHeight="1">
      <c r="B60" s="1277"/>
      <c r="C60" s="1277"/>
      <c r="D60" s="1277"/>
      <c r="E60" s="1277"/>
    </row>
    <row r="61" spans="1:6" ht="11.1" customHeight="1">
      <c r="B61" s="1277"/>
      <c r="C61" s="1277"/>
      <c r="D61" s="1277"/>
      <c r="E61" s="1277"/>
    </row>
    <row r="62" spans="1:6" ht="11.1" customHeight="1">
      <c r="B62" s="1277"/>
      <c r="C62" s="1277"/>
      <c r="D62" s="1277"/>
      <c r="E62" s="1277"/>
    </row>
    <row r="63" spans="1:6" ht="11.1" customHeight="1">
      <c r="B63" s="1277"/>
      <c r="C63" s="1277"/>
      <c r="D63" s="1277"/>
      <c r="E63" s="1277"/>
    </row>
    <row r="64" spans="1:6">
      <c r="B64" s="1277"/>
      <c r="C64" s="1277"/>
      <c r="D64" s="1277"/>
      <c r="E64" s="1277"/>
    </row>
    <row r="65" spans="2:5">
      <c r="B65" s="1277"/>
      <c r="C65" s="1277"/>
      <c r="D65" s="1277"/>
      <c r="E65" s="1277"/>
    </row>
    <row r="66" spans="2:5">
      <c r="B66" s="1277"/>
      <c r="C66" s="1277"/>
      <c r="D66" s="1277"/>
      <c r="E66" s="1277"/>
    </row>
    <row r="67" spans="2:5">
      <c r="B67" s="1277"/>
      <c r="C67" s="1277"/>
      <c r="D67" s="1277"/>
      <c r="E67" s="1277"/>
    </row>
    <row r="68" spans="2:5">
      <c r="B68" s="1277"/>
      <c r="C68" s="1277"/>
      <c r="D68" s="1277"/>
      <c r="E68" s="1277"/>
    </row>
    <row r="69" spans="2:5">
      <c r="B69" s="1277"/>
      <c r="C69" s="1277"/>
      <c r="D69" s="1277"/>
      <c r="E69" s="1277"/>
    </row>
    <row r="70" spans="2:5">
      <c r="B70" s="1277"/>
      <c r="C70" s="1277"/>
      <c r="D70" s="1277"/>
      <c r="E70" s="1277"/>
    </row>
    <row r="71" spans="2:5">
      <c r="B71" s="1277"/>
      <c r="C71" s="1277"/>
      <c r="D71" s="1277"/>
      <c r="E71" s="1277"/>
    </row>
    <row r="72" spans="2:5">
      <c r="B72" s="1277"/>
      <c r="C72" s="1277"/>
      <c r="D72" s="1277"/>
      <c r="E72" s="1277"/>
    </row>
    <row r="73" spans="2:5">
      <c r="B73" s="1277"/>
      <c r="C73" s="1277"/>
      <c r="D73" s="1277"/>
      <c r="E73" s="1277"/>
    </row>
    <row r="74" spans="2:5">
      <c r="B74" s="1277"/>
      <c r="C74" s="1277"/>
      <c r="D74" s="1277"/>
      <c r="E74" s="1277"/>
    </row>
    <row r="75" spans="2:5">
      <c r="B75" s="1277"/>
      <c r="C75" s="1277"/>
      <c r="D75" s="1277"/>
      <c r="E75" s="1277"/>
    </row>
    <row r="76" spans="2:5">
      <c r="B76" s="1277"/>
      <c r="C76" s="1277"/>
      <c r="D76" s="1277"/>
      <c r="E76" s="1277"/>
    </row>
    <row r="77" spans="2:5">
      <c r="B77" s="1277"/>
      <c r="C77" s="1277"/>
      <c r="D77" s="1277"/>
      <c r="E77" s="1277"/>
    </row>
    <row r="78" spans="2:5">
      <c r="B78" s="1277"/>
      <c r="C78" s="1277"/>
      <c r="D78" s="1277"/>
      <c r="E78" s="1277"/>
    </row>
    <row r="79" spans="2:5">
      <c r="B79" s="1277"/>
      <c r="C79" s="1277"/>
      <c r="D79" s="1277"/>
      <c r="E79" s="1277"/>
    </row>
    <row r="80" spans="2:5">
      <c r="B80" s="1277"/>
      <c r="C80" s="1277"/>
      <c r="D80" s="1277"/>
      <c r="E80" s="1277"/>
    </row>
    <row r="81" spans="2:5">
      <c r="B81" s="1277"/>
      <c r="C81" s="1277"/>
      <c r="D81" s="1277"/>
      <c r="E81" s="1277"/>
    </row>
    <row r="82" spans="2:5">
      <c r="B82" s="1277"/>
      <c r="C82" s="1277"/>
      <c r="D82" s="1277"/>
      <c r="E82" s="1277"/>
    </row>
    <row r="83" spans="2:5">
      <c r="B83" s="1277"/>
      <c r="C83" s="1277"/>
      <c r="D83" s="1277"/>
      <c r="E83" s="1277"/>
    </row>
    <row r="84" spans="2:5">
      <c r="B84" s="1277"/>
      <c r="C84" s="1277"/>
      <c r="D84" s="1277"/>
      <c r="E84" s="1277"/>
    </row>
    <row r="85" spans="2:5">
      <c r="B85" s="1277"/>
      <c r="C85" s="1277"/>
      <c r="D85" s="1277"/>
      <c r="E85" s="1277"/>
    </row>
    <row r="86" spans="2:5">
      <c r="B86" s="1277"/>
      <c r="C86" s="1277"/>
      <c r="D86" s="1277"/>
      <c r="E86" s="1277"/>
    </row>
    <row r="87" spans="2:5">
      <c r="B87" s="1277"/>
      <c r="C87" s="1277"/>
      <c r="D87" s="1277"/>
      <c r="E87" s="1277"/>
    </row>
    <row r="88" spans="2:5">
      <c r="B88" s="1277"/>
      <c r="C88" s="1277"/>
      <c r="D88" s="1277"/>
      <c r="E88" s="1277"/>
    </row>
    <row r="89" spans="2:5">
      <c r="B89" s="1277"/>
      <c r="C89" s="1277"/>
      <c r="D89" s="1277"/>
      <c r="E89" s="1277"/>
    </row>
    <row r="90" spans="2:5">
      <c r="B90" s="1277"/>
      <c r="C90" s="1277"/>
      <c r="D90" s="1277"/>
      <c r="E90" s="1277"/>
    </row>
    <row r="91" spans="2:5">
      <c r="B91" s="1277"/>
      <c r="C91" s="1277"/>
      <c r="D91" s="1277"/>
      <c r="E91" s="1277"/>
    </row>
    <row r="92" spans="2:5">
      <c r="B92" s="1277"/>
      <c r="C92" s="1277"/>
      <c r="D92" s="1277"/>
      <c r="E92" s="1277"/>
    </row>
    <row r="93" spans="2:5">
      <c r="B93" s="1277"/>
      <c r="C93" s="1277"/>
      <c r="D93" s="1277"/>
      <c r="E93" s="1277"/>
    </row>
    <row r="94" spans="2:5">
      <c r="B94" s="1277"/>
      <c r="C94" s="1277"/>
      <c r="D94" s="1277"/>
      <c r="E94" s="1277"/>
    </row>
    <row r="95" spans="2:5">
      <c r="B95" s="1277"/>
      <c r="C95" s="1277"/>
      <c r="D95" s="1277"/>
      <c r="E95" s="1277"/>
    </row>
    <row r="96" spans="2:5">
      <c r="B96" s="1277"/>
      <c r="C96" s="1277"/>
      <c r="D96" s="1277"/>
      <c r="E96" s="1277"/>
    </row>
    <row r="97" spans="2:5">
      <c r="B97" s="1277"/>
      <c r="C97" s="1277"/>
      <c r="D97" s="1277"/>
      <c r="E97" s="1277"/>
    </row>
    <row r="98" spans="2:5">
      <c r="B98" s="1277"/>
      <c r="C98" s="1277"/>
      <c r="D98" s="1277"/>
      <c r="E98" s="1277"/>
    </row>
    <row r="99" spans="2:5">
      <c r="B99" s="1277"/>
      <c r="C99" s="1277"/>
      <c r="D99" s="1277"/>
      <c r="E99" s="1277"/>
    </row>
    <row r="100" spans="2:5">
      <c r="B100" s="1277"/>
      <c r="C100" s="1277"/>
      <c r="D100" s="1277"/>
      <c r="E100" s="1277"/>
    </row>
    <row r="101" spans="2:5">
      <c r="B101" s="1277"/>
      <c r="C101" s="1277"/>
      <c r="D101" s="1277"/>
      <c r="E101" s="1277"/>
    </row>
    <row r="102" spans="2:5">
      <c r="B102" s="1277"/>
      <c r="C102" s="1277"/>
      <c r="D102" s="1277"/>
      <c r="E102" s="1277"/>
    </row>
    <row r="103" spans="2:5">
      <c r="B103" s="1277"/>
      <c r="C103" s="1277"/>
      <c r="D103" s="1277"/>
      <c r="E103" s="1277"/>
    </row>
    <row r="104" spans="2:5">
      <c r="B104" s="1277"/>
      <c r="C104" s="1277"/>
      <c r="D104" s="1277"/>
      <c r="E104" s="1277"/>
    </row>
    <row r="105" spans="2:5">
      <c r="B105" s="1277"/>
      <c r="C105" s="1277"/>
      <c r="D105" s="1277"/>
      <c r="E105" s="1277"/>
    </row>
    <row r="106" spans="2:5">
      <c r="B106" s="1277"/>
      <c r="C106" s="1277"/>
      <c r="D106" s="1277"/>
      <c r="E106" s="1277"/>
    </row>
    <row r="107" spans="2:5">
      <c r="B107" s="1277"/>
      <c r="C107" s="1277"/>
      <c r="D107" s="1277"/>
      <c r="E107" s="1277"/>
    </row>
    <row r="108" spans="2:5">
      <c r="B108" s="1277"/>
      <c r="C108" s="1277"/>
      <c r="D108" s="1277"/>
      <c r="E108" s="1277"/>
    </row>
    <row r="109" spans="2:5">
      <c r="B109" s="1277"/>
      <c r="C109" s="1277"/>
      <c r="D109" s="1277"/>
      <c r="E109" s="1277"/>
    </row>
    <row r="110" spans="2:5">
      <c r="B110" s="1277"/>
      <c r="C110" s="1277"/>
      <c r="D110" s="1277"/>
      <c r="E110" s="1277"/>
    </row>
    <row r="111" spans="2:5">
      <c r="B111" s="1277"/>
      <c r="C111" s="1277"/>
      <c r="D111" s="1277"/>
      <c r="E111" s="1277"/>
    </row>
    <row r="112" spans="2:5">
      <c r="B112" s="1277"/>
      <c r="C112" s="1277"/>
      <c r="D112" s="1277"/>
      <c r="E112" s="1277"/>
    </row>
    <row r="113" spans="2:5">
      <c r="B113" s="1277"/>
      <c r="C113" s="1277"/>
      <c r="D113" s="1277"/>
      <c r="E113" s="1277"/>
    </row>
    <row r="114" spans="2:5">
      <c r="B114" s="1277"/>
      <c r="C114" s="1277"/>
      <c r="D114" s="1277"/>
      <c r="E114" s="1277"/>
    </row>
    <row r="115" spans="2:5">
      <c r="B115" s="1277"/>
      <c r="C115" s="1277"/>
      <c r="D115" s="1277"/>
      <c r="E115" s="1277"/>
    </row>
    <row r="116" spans="2:5">
      <c r="B116" s="1277"/>
      <c r="C116" s="1277"/>
      <c r="D116" s="1277"/>
      <c r="E116" s="1277"/>
    </row>
    <row r="117" spans="2:5">
      <c r="B117" s="1277"/>
      <c r="C117" s="1277"/>
      <c r="D117" s="1277"/>
      <c r="E117" s="1277"/>
    </row>
    <row r="118" spans="2:5">
      <c r="B118" s="1277"/>
      <c r="C118" s="1277"/>
      <c r="D118" s="1277"/>
      <c r="E118" s="1277"/>
    </row>
    <row r="119" spans="2:5">
      <c r="B119" s="1277"/>
      <c r="C119" s="1277"/>
      <c r="D119" s="1277"/>
      <c r="E119" s="1277"/>
    </row>
    <row r="120" spans="2:5">
      <c r="B120" s="1277"/>
      <c r="C120" s="1277"/>
      <c r="D120" s="1277"/>
      <c r="E120" s="1277"/>
    </row>
    <row r="121" spans="2:5">
      <c r="B121" s="1277"/>
      <c r="C121" s="1277"/>
      <c r="D121" s="1277"/>
      <c r="E121" s="1277"/>
    </row>
    <row r="122" spans="2:5">
      <c r="B122" s="1277"/>
      <c r="C122" s="1277"/>
      <c r="D122" s="1277"/>
      <c r="E122" s="1277"/>
    </row>
    <row r="123" spans="2:5">
      <c r="B123" s="1277"/>
      <c r="C123" s="1277"/>
      <c r="D123" s="1277"/>
      <c r="E123" s="1277"/>
    </row>
    <row r="124" spans="2:5">
      <c r="B124" s="1277"/>
      <c r="C124" s="1277"/>
      <c r="D124" s="1277"/>
      <c r="E124" s="1277"/>
    </row>
    <row r="125" spans="2:5">
      <c r="B125" s="1277"/>
      <c r="C125" s="1277"/>
      <c r="D125" s="1277"/>
      <c r="E125" s="1277"/>
    </row>
    <row r="126" spans="2:5">
      <c r="B126" s="1277"/>
      <c r="C126" s="1277"/>
      <c r="D126" s="1277"/>
      <c r="E126" s="1277"/>
    </row>
    <row r="127" spans="2:5">
      <c r="B127" s="1277"/>
      <c r="C127" s="1277"/>
      <c r="D127" s="1277"/>
      <c r="E127" s="1277"/>
    </row>
    <row r="128" spans="2:5">
      <c r="B128" s="1277"/>
      <c r="C128" s="1277"/>
      <c r="D128" s="1277"/>
      <c r="E128" s="1277"/>
    </row>
    <row r="129" spans="2:5">
      <c r="B129" s="1277"/>
      <c r="C129" s="1277"/>
      <c r="D129" s="1277"/>
      <c r="E129" s="1277"/>
    </row>
    <row r="130" spans="2:5">
      <c r="B130" s="1277"/>
      <c r="C130" s="1277"/>
      <c r="D130" s="1277"/>
      <c r="E130" s="1277"/>
    </row>
    <row r="131" spans="2:5">
      <c r="B131" s="1277"/>
      <c r="C131" s="1277"/>
      <c r="D131" s="1277"/>
      <c r="E131" s="1277"/>
    </row>
    <row r="132" spans="2:5">
      <c r="B132" s="1277"/>
      <c r="C132" s="1277"/>
      <c r="D132" s="1277"/>
      <c r="E132" s="1277"/>
    </row>
    <row r="133" spans="2:5">
      <c r="B133" s="1277"/>
      <c r="C133" s="1277"/>
      <c r="D133" s="1277"/>
      <c r="E133" s="1277"/>
    </row>
    <row r="134" spans="2:5">
      <c r="B134" s="1277"/>
      <c r="C134" s="1277"/>
      <c r="D134" s="1277"/>
      <c r="E134" s="1277"/>
    </row>
    <row r="135" spans="2:5">
      <c r="B135" s="1277"/>
      <c r="C135" s="1277"/>
      <c r="D135" s="1277"/>
      <c r="E135" s="1277"/>
    </row>
    <row r="136" spans="2:5">
      <c r="B136" s="1277"/>
      <c r="C136" s="1277"/>
      <c r="D136" s="1277"/>
      <c r="E136" s="1277"/>
    </row>
    <row r="137" spans="2:5">
      <c r="B137" s="1277"/>
      <c r="C137" s="1277"/>
      <c r="D137" s="1277"/>
      <c r="E137" s="1277"/>
    </row>
    <row r="138" spans="2:5">
      <c r="B138" s="1277"/>
      <c r="C138" s="1277"/>
      <c r="D138" s="1277"/>
      <c r="E138" s="1277"/>
    </row>
    <row r="139" spans="2:5">
      <c r="B139" s="1277"/>
      <c r="C139" s="1277"/>
      <c r="D139" s="1277"/>
      <c r="E139" s="1277"/>
    </row>
    <row r="140" spans="2:5">
      <c r="B140" s="1277"/>
      <c r="C140" s="1277"/>
      <c r="D140" s="1277"/>
      <c r="E140" s="1277"/>
    </row>
    <row r="141" spans="2:5">
      <c r="B141" s="1277"/>
      <c r="C141" s="1277"/>
      <c r="D141" s="1277"/>
      <c r="E141" s="1277"/>
    </row>
    <row r="142" spans="2:5">
      <c r="B142" s="1277"/>
      <c r="C142" s="1277"/>
      <c r="D142" s="1277"/>
      <c r="E142" s="1277"/>
    </row>
    <row r="143" spans="2:5">
      <c r="B143" s="1277"/>
      <c r="C143" s="1277"/>
      <c r="D143" s="1277"/>
      <c r="E143" s="1277"/>
    </row>
    <row r="144" spans="2:5">
      <c r="B144" s="1277"/>
      <c r="C144" s="1277"/>
      <c r="D144" s="1277"/>
      <c r="E144" s="1277"/>
    </row>
    <row r="145" spans="2:5">
      <c r="B145" s="1277"/>
      <c r="C145" s="1277"/>
      <c r="D145" s="1277"/>
      <c r="E145" s="1277"/>
    </row>
    <row r="146" spans="2:5">
      <c r="B146" s="1277"/>
      <c r="C146" s="1277"/>
      <c r="D146" s="1277"/>
      <c r="E146" s="1277"/>
    </row>
    <row r="147" spans="2:5">
      <c r="B147" s="1277"/>
      <c r="C147" s="1277"/>
      <c r="D147" s="1277"/>
      <c r="E147" s="1277"/>
    </row>
    <row r="148" spans="2:5">
      <c r="B148" s="1277"/>
      <c r="C148" s="1277"/>
      <c r="D148" s="1277"/>
      <c r="E148" s="1277"/>
    </row>
    <row r="149" spans="2:5">
      <c r="B149" s="1277"/>
      <c r="C149" s="1277"/>
      <c r="D149" s="1277"/>
      <c r="E149" s="1277"/>
    </row>
    <row r="150" spans="2:5">
      <c r="B150" s="1277"/>
      <c r="C150" s="1277"/>
      <c r="D150" s="1277"/>
      <c r="E150" s="1277"/>
    </row>
    <row r="151" spans="2:5">
      <c r="B151" s="1277"/>
      <c r="C151" s="1277"/>
      <c r="D151" s="1277"/>
      <c r="E151" s="1277"/>
    </row>
    <row r="152" spans="2:5">
      <c r="B152" s="1277"/>
      <c r="C152" s="1277"/>
      <c r="D152" s="1277"/>
      <c r="E152" s="1277"/>
    </row>
    <row r="153" spans="2:5">
      <c r="B153" s="1277"/>
      <c r="C153" s="1277"/>
      <c r="D153" s="1277"/>
      <c r="E153" s="1277"/>
    </row>
    <row r="154" spans="2:5">
      <c r="B154" s="1277"/>
      <c r="C154" s="1277"/>
      <c r="D154" s="1277"/>
      <c r="E154" s="1277"/>
    </row>
    <row r="155" spans="2:5">
      <c r="B155" s="1277"/>
      <c r="C155" s="1277"/>
      <c r="D155" s="1277"/>
      <c r="E155" s="1277"/>
    </row>
    <row r="156" spans="2:5">
      <c r="B156" s="1277"/>
      <c r="C156" s="1277"/>
      <c r="D156" s="1277"/>
      <c r="E156" s="1277"/>
    </row>
    <row r="157" spans="2:5">
      <c r="B157" s="1277"/>
      <c r="C157" s="1277"/>
      <c r="D157" s="1277"/>
      <c r="E157" s="1277"/>
    </row>
    <row r="158" spans="2:5">
      <c r="B158" s="1277"/>
      <c r="C158" s="1277"/>
      <c r="D158" s="1277"/>
      <c r="E158" s="1277"/>
    </row>
    <row r="159" spans="2:5">
      <c r="B159" s="1277"/>
      <c r="C159" s="1277"/>
      <c r="D159" s="1277"/>
      <c r="E159" s="1277"/>
    </row>
    <row r="160" spans="2:5">
      <c r="B160" s="1277"/>
      <c r="C160" s="1277"/>
      <c r="D160" s="1277"/>
      <c r="E160" s="1277"/>
    </row>
    <row r="161" spans="2:5">
      <c r="B161" s="1277"/>
      <c r="C161" s="1277"/>
      <c r="D161" s="1277"/>
      <c r="E161" s="1277"/>
    </row>
    <row r="162" spans="2:5">
      <c r="B162" s="1277"/>
      <c r="C162" s="1277"/>
      <c r="D162" s="1277"/>
      <c r="E162" s="1277"/>
    </row>
    <row r="163" spans="2:5">
      <c r="B163" s="1277"/>
      <c r="C163" s="1277"/>
      <c r="D163" s="1277"/>
      <c r="E163" s="1277"/>
    </row>
    <row r="164" spans="2:5">
      <c r="B164" s="1277"/>
      <c r="C164" s="1277"/>
      <c r="D164" s="1277"/>
      <c r="E164" s="1277"/>
    </row>
    <row r="165" spans="2:5">
      <c r="B165" s="1277"/>
      <c r="C165" s="1277"/>
      <c r="D165" s="1277"/>
      <c r="E165" s="1277"/>
    </row>
    <row r="166" spans="2:5">
      <c r="B166" s="1277"/>
      <c r="C166" s="1277"/>
      <c r="D166" s="1277"/>
      <c r="E166" s="1277"/>
    </row>
    <row r="167" spans="2:5">
      <c r="B167" s="1277"/>
      <c r="C167" s="1277"/>
      <c r="D167" s="1277"/>
      <c r="E167" s="1277"/>
    </row>
    <row r="168" spans="2:5">
      <c r="B168" s="1277"/>
      <c r="C168" s="1277"/>
      <c r="D168" s="1277"/>
      <c r="E168" s="1277"/>
    </row>
    <row r="169" spans="2:5">
      <c r="B169" s="1277"/>
      <c r="C169" s="1277"/>
      <c r="D169" s="1277"/>
      <c r="E169" s="1277"/>
    </row>
    <row r="170" spans="2:5">
      <c r="B170" s="1277"/>
      <c r="C170" s="1277"/>
      <c r="D170" s="1277"/>
      <c r="E170" s="1277"/>
    </row>
    <row r="171" spans="2:5">
      <c r="B171" s="1277"/>
      <c r="C171" s="1277"/>
      <c r="D171" s="1277"/>
      <c r="E171" s="1277"/>
    </row>
    <row r="172" spans="2:5">
      <c r="B172" s="1277"/>
      <c r="C172" s="1277"/>
      <c r="D172" s="1277"/>
      <c r="E172" s="1277"/>
    </row>
    <row r="173" spans="2:5">
      <c r="B173" s="1277"/>
      <c r="C173" s="1277"/>
      <c r="D173" s="1277"/>
      <c r="E173" s="1277"/>
    </row>
    <row r="174" spans="2:5">
      <c r="B174" s="1277"/>
      <c r="C174" s="1277"/>
      <c r="D174" s="1277"/>
      <c r="E174" s="1277"/>
    </row>
    <row r="175" spans="2:5">
      <c r="B175" s="1277"/>
      <c r="C175" s="1277"/>
      <c r="D175" s="1277"/>
      <c r="E175" s="1277"/>
    </row>
    <row r="176" spans="2:5">
      <c r="B176" s="1277"/>
      <c r="C176" s="1277"/>
      <c r="D176" s="1277"/>
      <c r="E176" s="1277"/>
    </row>
    <row r="177" spans="2:5">
      <c r="B177" s="1277"/>
      <c r="C177" s="1277"/>
      <c r="D177" s="1277"/>
      <c r="E177" s="1277"/>
    </row>
    <row r="178" spans="2:5">
      <c r="B178" s="1277"/>
      <c r="C178" s="1277"/>
      <c r="D178" s="1277"/>
      <c r="E178" s="1277"/>
    </row>
    <row r="179" spans="2:5">
      <c r="B179" s="1277"/>
      <c r="C179" s="1277"/>
      <c r="D179" s="1277"/>
      <c r="E179" s="1277"/>
    </row>
    <row r="180" spans="2:5">
      <c r="B180" s="1277"/>
      <c r="C180" s="1277"/>
      <c r="D180" s="1277"/>
      <c r="E180" s="1277"/>
    </row>
    <row r="181" spans="2:5">
      <c r="B181" s="1277"/>
      <c r="C181" s="1277"/>
      <c r="D181" s="1277"/>
      <c r="E181" s="1277"/>
    </row>
    <row r="182" spans="2:5">
      <c r="B182" s="1277"/>
      <c r="C182" s="1277"/>
      <c r="D182" s="1277"/>
      <c r="E182" s="1277"/>
    </row>
    <row r="183" spans="2:5">
      <c r="B183" s="1277"/>
      <c r="C183" s="1277"/>
      <c r="D183" s="1277"/>
      <c r="E183" s="1277"/>
    </row>
    <row r="184" spans="2:5">
      <c r="B184" s="1277"/>
      <c r="C184" s="1277"/>
      <c r="D184" s="1277"/>
      <c r="E184" s="1277"/>
    </row>
    <row r="185" spans="2:5">
      <c r="B185" s="1277"/>
      <c r="C185" s="1277"/>
      <c r="D185" s="1277"/>
      <c r="E185" s="1277"/>
    </row>
    <row r="186" spans="2:5">
      <c r="B186" s="1277"/>
      <c r="C186" s="1277"/>
      <c r="D186" s="1277"/>
      <c r="E186" s="1277"/>
    </row>
    <row r="187" spans="2:5">
      <c r="B187" s="1277"/>
      <c r="C187" s="1277"/>
      <c r="D187" s="1277"/>
      <c r="E187" s="1277"/>
    </row>
    <row r="188" spans="2:5">
      <c r="B188" s="1277"/>
      <c r="C188" s="1277"/>
      <c r="D188" s="1277"/>
      <c r="E188" s="1277"/>
    </row>
    <row r="189" spans="2:5">
      <c r="B189" s="1277"/>
      <c r="C189" s="1277"/>
      <c r="D189" s="1277"/>
      <c r="E189" s="1277"/>
    </row>
    <row r="190" spans="2:5">
      <c r="B190" s="1277"/>
      <c r="C190" s="1277"/>
      <c r="D190" s="1277"/>
      <c r="E190" s="1277"/>
    </row>
    <row r="191" spans="2:5">
      <c r="B191" s="1277"/>
      <c r="C191" s="1277"/>
      <c r="D191" s="1277"/>
      <c r="E191" s="1277"/>
    </row>
    <row r="192" spans="2:5">
      <c r="B192" s="1277"/>
      <c r="C192" s="1277"/>
      <c r="D192" s="1277"/>
      <c r="E192" s="1277"/>
    </row>
    <row r="193" spans="2:5">
      <c r="B193" s="1277"/>
      <c r="C193" s="1277"/>
      <c r="D193" s="1277"/>
      <c r="E193" s="1277"/>
    </row>
    <row r="194" spans="2:5">
      <c r="B194" s="1277"/>
      <c r="C194" s="1277"/>
      <c r="D194" s="1277"/>
      <c r="E194" s="1277"/>
    </row>
    <row r="195" spans="2:5">
      <c r="B195" s="1277"/>
      <c r="C195" s="1277"/>
      <c r="D195" s="1277"/>
      <c r="E195" s="1277"/>
    </row>
    <row r="196" spans="2:5">
      <c r="B196" s="1277"/>
      <c r="C196" s="1277"/>
      <c r="D196" s="1277"/>
      <c r="E196" s="1277"/>
    </row>
    <row r="197" spans="2:5">
      <c r="B197" s="1277"/>
      <c r="C197" s="1277"/>
      <c r="D197" s="1277"/>
      <c r="E197" s="1277"/>
    </row>
    <row r="198" spans="2:5">
      <c r="B198" s="1277"/>
      <c r="C198" s="1277"/>
      <c r="D198" s="1277"/>
      <c r="E198" s="1277"/>
    </row>
    <row r="199" spans="2:5">
      <c r="B199" s="1277"/>
      <c r="C199" s="1277"/>
      <c r="D199" s="1277"/>
      <c r="E199" s="1277"/>
    </row>
    <row r="200" spans="2:5">
      <c r="B200" s="1277"/>
      <c r="C200" s="1277"/>
      <c r="D200" s="1277"/>
      <c r="E200" s="1277"/>
    </row>
    <row r="201" spans="2:5">
      <c r="B201" s="1277"/>
      <c r="C201" s="1277"/>
      <c r="D201" s="1277"/>
      <c r="E201" s="1277"/>
    </row>
    <row r="202" spans="2:5">
      <c r="B202" s="1277"/>
      <c r="C202" s="1277"/>
      <c r="D202" s="1277"/>
      <c r="E202" s="1277"/>
    </row>
    <row r="203" spans="2:5">
      <c r="B203" s="1277"/>
      <c r="C203" s="1277"/>
      <c r="D203" s="1277"/>
      <c r="E203" s="1277"/>
    </row>
    <row r="204" spans="2:5">
      <c r="B204" s="1277"/>
      <c r="C204" s="1277"/>
      <c r="D204" s="1277"/>
      <c r="E204" s="1277"/>
    </row>
    <row r="205" spans="2:5">
      <c r="B205" s="1277"/>
      <c r="C205" s="1277"/>
      <c r="D205" s="1277"/>
      <c r="E205" s="1277"/>
    </row>
    <row r="206" spans="2:5">
      <c r="B206" s="1277"/>
      <c r="C206" s="1277"/>
      <c r="D206" s="1277"/>
      <c r="E206" s="1277"/>
    </row>
    <row r="207" spans="2:5">
      <c r="B207" s="1277"/>
      <c r="C207" s="1277"/>
      <c r="D207" s="1277"/>
      <c r="E207" s="1277"/>
    </row>
    <row r="208" spans="2:5">
      <c r="B208" s="1277"/>
      <c r="C208" s="1277"/>
      <c r="D208" s="1277"/>
      <c r="E208" s="1277"/>
    </row>
    <row r="209" spans="2:5">
      <c r="B209" s="1277"/>
      <c r="C209" s="1277"/>
      <c r="D209" s="1277"/>
      <c r="E209" s="1277"/>
    </row>
    <row r="210" spans="2:5">
      <c r="B210" s="1277"/>
      <c r="C210" s="1277"/>
      <c r="D210" s="1277"/>
      <c r="E210" s="1277"/>
    </row>
    <row r="211" spans="2:5">
      <c r="B211" s="1277"/>
      <c r="C211" s="1277"/>
      <c r="D211" s="1277"/>
      <c r="E211" s="1277"/>
    </row>
    <row r="212" spans="2:5">
      <c r="B212" s="1277"/>
      <c r="C212" s="1277"/>
      <c r="D212" s="1277"/>
      <c r="E212" s="1277"/>
    </row>
    <row r="213" spans="2:5">
      <c r="B213" s="1277"/>
      <c r="C213" s="1277"/>
      <c r="D213" s="1277"/>
      <c r="E213" s="1277"/>
    </row>
    <row r="214" spans="2:5">
      <c r="B214" s="1277"/>
      <c r="C214" s="1277"/>
      <c r="D214" s="1277"/>
      <c r="E214" s="1277"/>
    </row>
    <row r="215" spans="2:5">
      <c r="B215" s="1277"/>
      <c r="C215" s="1277"/>
      <c r="D215" s="1277"/>
      <c r="E215" s="1277"/>
    </row>
    <row r="216" spans="2:5">
      <c r="B216" s="1277"/>
      <c r="C216" s="1277"/>
      <c r="D216" s="1277"/>
      <c r="E216" s="1277"/>
    </row>
    <row r="217" spans="2:5">
      <c r="B217" s="1277"/>
      <c r="C217" s="1277"/>
      <c r="D217" s="1277"/>
      <c r="E217" s="1277"/>
    </row>
    <row r="218" spans="2:5">
      <c r="B218" s="1277"/>
      <c r="C218" s="1277"/>
      <c r="D218" s="1277"/>
      <c r="E218" s="1277"/>
    </row>
    <row r="219" spans="2:5">
      <c r="B219" s="1277"/>
      <c r="C219" s="1277"/>
      <c r="D219" s="1277"/>
      <c r="E219" s="1277"/>
    </row>
    <row r="220" spans="2:5">
      <c r="B220" s="1277"/>
      <c r="C220" s="1277"/>
      <c r="D220" s="1277"/>
      <c r="E220" s="1277"/>
    </row>
    <row r="221" spans="2:5">
      <c r="B221" s="1277"/>
      <c r="C221" s="1277"/>
      <c r="D221" s="1277"/>
      <c r="E221" s="1277"/>
    </row>
    <row r="222" spans="2:5">
      <c r="B222" s="1277"/>
      <c r="C222" s="1277"/>
      <c r="D222" s="1277"/>
      <c r="E222" s="1277"/>
    </row>
    <row r="223" spans="2:5">
      <c r="B223" s="1277"/>
      <c r="C223" s="1277"/>
      <c r="D223" s="1277"/>
      <c r="E223" s="1277"/>
    </row>
    <row r="224" spans="2:5">
      <c r="B224" s="1277"/>
      <c r="C224" s="1277"/>
      <c r="D224" s="1277"/>
      <c r="E224" s="1277"/>
    </row>
    <row r="225" spans="2:5">
      <c r="B225" s="1277"/>
      <c r="C225" s="1277"/>
      <c r="D225" s="1277"/>
      <c r="E225" s="1277"/>
    </row>
    <row r="226" spans="2:5">
      <c r="B226" s="1277"/>
      <c r="C226" s="1277"/>
      <c r="D226" s="1277"/>
      <c r="E226" s="1277"/>
    </row>
    <row r="227" spans="2:5">
      <c r="B227" s="1277"/>
      <c r="C227" s="1277"/>
      <c r="D227" s="1277"/>
      <c r="E227" s="1277"/>
    </row>
    <row r="228" spans="2:5">
      <c r="B228" s="1277"/>
      <c r="C228" s="1277"/>
      <c r="D228" s="1277"/>
      <c r="E228" s="1277"/>
    </row>
    <row r="229" spans="2:5">
      <c r="B229" s="1277"/>
      <c r="C229" s="1277"/>
      <c r="D229" s="1277"/>
      <c r="E229" s="1277"/>
    </row>
    <row r="230" spans="2:5">
      <c r="B230" s="1277"/>
      <c r="C230" s="1277"/>
      <c r="D230" s="1277"/>
      <c r="E230" s="1277"/>
    </row>
    <row r="231" spans="2:5">
      <c r="B231" s="1277"/>
      <c r="C231" s="1277"/>
      <c r="D231" s="1277"/>
      <c r="E231" s="1277"/>
    </row>
    <row r="232" spans="2:5">
      <c r="B232" s="1277"/>
      <c r="C232" s="1277"/>
      <c r="D232" s="1277"/>
      <c r="E232" s="1277"/>
    </row>
    <row r="233" spans="2:5">
      <c r="B233" s="1277"/>
      <c r="C233" s="1277"/>
      <c r="D233" s="1277"/>
      <c r="E233" s="1277"/>
    </row>
    <row r="234" spans="2:5">
      <c r="B234" s="1277"/>
      <c r="C234" s="1277"/>
      <c r="D234" s="1277"/>
      <c r="E234" s="1277"/>
    </row>
    <row r="235" spans="2:5">
      <c r="B235" s="1277"/>
      <c r="C235" s="1277"/>
      <c r="D235" s="1277"/>
      <c r="E235" s="1277"/>
    </row>
    <row r="236" spans="2:5">
      <c r="B236" s="1277"/>
      <c r="C236" s="1277"/>
      <c r="D236" s="1277"/>
      <c r="E236" s="1277"/>
    </row>
    <row r="237" spans="2:5">
      <c r="B237" s="1277"/>
      <c r="C237" s="1277"/>
      <c r="D237" s="1277"/>
      <c r="E237" s="1277"/>
    </row>
    <row r="238" spans="2:5">
      <c r="B238" s="1277"/>
      <c r="C238" s="1277"/>
      <c r="D238" s="1277"/>
      <c r="E238" s="1277"/>
    </row>
    <row r="239" spans="2:5">
      <c r="B239" s="1277"/>
      <c r="C239" s="1277"/>
      <c r="D239" s="1277"/>
      <c r="E239" s="1277"/>
    </row>
    <row r="240" spans="2:5">
      <c r="B240" s="1277"/>
      <c r="C240" s="1277"/>
      <c r="D240" s="1277"/>
      <c r="E240" s="1277"/>
    </row>
    <row r="241" spans="2:5">
      <c r="B241" s="1277"/>
      <c r="C241" s="1277"/>
      <c r="D241" s="1277"/>
      <c r="E241" s="1277"/>
    </row>
    <row r="242" spans="2:5">
      <c r="B242" s="1277"/>
      <c r="C242" s="1277"/>
      <c r="D242" s="1277"/>
      <c r="E242" s="1277"/>
    </row>
    <row r="243" spans="2:5">
      <c r="B243" s="1277"/>
      <c r="C243" s="1277"/>
      <c r="D243" s="1277"/>
      <c r="E243" s="1277"/>
    </row>
    <row r="244" spans="2:5">
      <c r="B244" s="1277"/>
      <c r="C244" s="1277"/>
      <c r="D244" s="1277"/>
      <c r="E244" s="1277"/>
    </row>
    <row r="245" spans="2:5">
      <c r="B245" s="1277"/>
      <c r="C245" s="1277"/>
      <c r="D245" s="1277"/>
      <c r="E245" s="1277"/>
    </row>
    <row r="246" spans="2:5">
      <c r="B246" s="1277"/>
      <c r="C246" s="1277"/>
      <c r="D246" s="1277"/>
      <c r="E246" s="1277"/>
    </row>
    <row r="247" spans="2:5">
      <c r="B247" s="1277"/>
      <c r="C247" s="1277"/>
      <c r="D247" s="1277"/>
      <c r="E247" s="1277"/>
    </row>
    <row r="248" spans="2:5">
      <c r="B248" s="1277"/>
      <c r="C248" s="1277"/>
      <c r="D248" s="1277"/>
      <c r="E248" s="1277"/>
    </row>
    <row r="249" spans="2:5">
      <c r="B249" s="1277"/>
      <c r="C249" s="1277"/>
      <c r="D249" s="1277"/>
      <c r="E249" s="1277"/>
    </row>
    <row r="250" spans="2:5">
      <c r="B250" s="1277"/>
      <c r="C250" s="1277"/>
      <c r="D250" s="1277"/>
      <c r="E250" s="1277"/>
    </row>
    <row r="251" spans="2:5">
      <c r="B251" s="1277"/>
      <c r="C251" s="1277"/>
      <c r="D251" s="1277"/>
      <c r="E251" s="1277"/>
    </row>
    <row r="252" spans="2:5">
      <c r="B252" s="1277"/>
      <c r="C252" s="1277"/>
      <c r="D252" s="1277"/>
      <c r="E252" s="1277"/>
    </row>
    <row r="253" spans="2:5">
      <c r="B253" s="1277"/>
      <c r="C253" s="1277"/>
      <c r="D253" s="1277"/>
      <c r="E253" s="1277"/>
    </row>
    <row r="254" spans="2:5">
      <c r="B254" s="1277"/>
      <c r="C254" s="1277"/>
      <c r="D254" s="1277"/>
      <c r="E254" s="1277"/>
    </row>
    <row r="255" spans="2:5">
      <c r="B255" s="1277"/>
      <c r="C255" s="1277"/>
      <c r="D255" s="1277"/>
      <c r="E255" s="1277"/>
    </row>
    <row r="256" spans="2:5">
      <c r="B256" s="1277"/>
      <c r="C256" s="1277"/>
      <c r="D256" s="1277"/>
      <c r="E256" s="1277"/>
    </row>
    <row r="257" spans="2:5">
      <c r="B257" s="1277"/>
      <c r="C257" s="1277"/>
      <c r="D257" s="1277"/>
      <c r="E257" s="1277"/>
    </row>
    <row r="258" spans="2:5">
      <c r="B258" s="1277"/>
      <c r="C258" s="1277"/>
      <c r="D258" s="1277"/>
      <c r="E258" s="1277"/>
    </row>
    <row r="259" spans="2:5">
      <c r="B259" s="1277"/>
      <c r="C259" s="1277"/>
      <c r="D259" s="1277"/>
      <c r="E259" s="1277"/>
    </row>
    <row r="260" spans="2:5">
      <c r="B260" s="1277"/>
      <c r="C260" s="1277"/>
      <c r="D260" s="1277"/>
      <c r="E260" s="1277"/>
    </row>
    <row r="261" spans="2:5">
      <c r="B261" s="1277"/>
      <c r="C261" s="1277"/>
      <c r="D261" s="1277"/>
      <c r="E261" s="1277"/>
    </row>
    <row r="262" spans="2:5">
      <c r="B262" s="1277"/>
      <c r="C262" s="1277"/>
      <c r="D262" s="1277"/>
      <c r="E262" s="1277"/>
    </row>
    <row r="263" spans="2:5">
      <c r="B263" s="1277"/>
      <c r="C263" s="1277"/>
      <c r="D263" s="1277"/>
      <c r="E263" s="1277"/>
    </row>
    <row r="264" spans="2:5">
      <c r="B264" s="1277"/>
      <c r="C264" s="1277"/>
      <c r="D264" s="1277"/>
      <c r="E264" s="1277"/>
    </row>
    <row r="265" spans="2:5">
      <c r="B265" s="1277"/>
      <c r="C265" s="1277"/>
      <c r="D265" s="1277"/>
      <c r="E265" s="1277"/>
    </row>
    <row r="266" spans="2:5">
      <c r="B266" s="1277"/>
      <c r="C266" s="1277"/>
      <c r="D266" s="1277"/>
      <c r="E266" s="1277"/>
    </row>
    <row r="267" spans="2:5">
      <c r="B267" s="1277"/>
      <c r="C267" s="1277"/>
      <c r="D267" s="1277"/>
      <c r="E267" s="1277"/>
    </row>
    <row r="268" spans="2:5">
      <c r="B268" s="1277"/>
      <c r="C268" s="1277"/>
      <c r="D268" s="1277"/>
      <c r="E268" s="1277"/>
    </row>
    <row r="269" spans="2:5">
      <c r="B269" s="1277"/>
      <c r="C269" s="1277"/>
      <c r="D269" s="1277"/>
      <c r="E269" s="1277"/>
    </row>
    <row r="270" spans="2:5">
      <c r="B270" s="1277"/>
      <c r="C270" s="1277"/>
      <c r="D270" s="1277"/>
      <c r="E270" s="1277"/>
    </row>
    <row r="271" spans="2:5">
      <c r="B271" s="1277"/>
      <c r="C271" s="1277"/>
      <c r="D271" s="1277"/>
      <c r="E271" s="1277"/>
    </row>
    <row r="272" spans="2:5">
      <c r="B272" s="1277"/>
      <c r="C272" s="1277"/>
      <c r="D272" s="1277"/>
      <c r="E272" s="1277"/>
    </row>
    <row r="273" spans="2:5">
      <c r="B273" s="1277"/>
      <c r="C273" s="1277"/>
      <c r="D273" s="1277"/>
      <c r="E273" s="1277"/>
    </row>
    <row r="274" spans="2:5">
      <c r="B274" s="1277"/>
      <c r="C274" s="1277"/>
      <c r="D274" s="1277"/>
      <c r="E274" s="1277"/>
    </row>
    <row r="275" spans="2:5">
      <c r="B275" s="1277"/>
      <c r="C275" s="1277"/>
      <c r="D275" s="1277"/>
      <c r="E275" s="1277"/>
    </row>
    <row r="276" spans="2:5">
      <c r="B276" s="1277"/>
      <c r="C276" s="1277"/>
      <c r="D276" s="1277"/>
      <c r="E276" s="1277"/>
    </row>
    <row r="277" spans="2:5">
      <c r="B277" s="1277"/>
      <c r="C277" s="1277"/>
      <c r="D277" s="1277"/>
      <c r="E277" s="1277"/>
    </row>
    <row r="278" spans="2:5">
      <c r="B278" s="1277"/>
      <c r="C278" s="1277"/>
      <c r="D278" s="1277"/>
      <c r="E278" s="1277"/>
    </row>
    <row r="279" spans="2:5">
      <c r="B279" s="1277"/>
      <c r="C279" s="1277"/>
      <c r="D279" s="1277"/>
      <c r="E279" s="1277"/>
    </row>
    <row r="280" spans="2:5">
      <c r="B280" s="1277"/>
      <c r="C280" s="1277"/>
      <c r="D280" s="1277"/>
      <c r="E280" s="1277"/>
    </row>
    <row r="281" spans="2:5">
      <c r="B281" s="1277"/>
      <c r="C281" s="1277"/>
      <c r="D281" s="1277"/>
      <c r="E281" s="1277"/>
    </row>
    <row r="282" spans="2:5">
      <c r="B282" s="1277"/>
      <c r="C282" s="1277"/>
      <c r="D282" s="1277"/>
      <c r="E282" s="1277"/>
    </row>
    <row r="283" spans="2:5">
      <c r="B283" s="1277"/>
      <c r="C283" s="1277"/>
      <c r="D283" s="1277"/>
      <c r="E283" s="1277"/>
    </row>
    <row r="284" spans="2:5">
      <c r="B284" s="1277"/>
      <c r="C284" s="1277"/>
      <c r="D284" s="1277"/>
      <c r="E284" s="1277"/>
    </row>
    <row r="285" spans="2:5">
      <c r="B285" s="1277"/>
      <c r="C285" s="1277"/>
      <c r="D285" s="1277"/>
      <c r="E285" s="1277"/>
    </row>
    <row r="286" spans="2:5">
      <c r="B286" s="1277"/>
      <c r="C286" s="1277"/>
      <c r="D286" s="1277"/>
      <c r="E286" s="1277"/>
    </row>
    <row r="287" spans="2:5">
      <c r="B287" s="1277"/>
      <c r="C287" s="1277"/>
      <c r="D287" s="1277"/>
      <c r="E287" s="1277"/>
    </row>
    <row r="288" spans="2:5">
      <c r="B288" s="1277"/>
      <c r="C288" s="1277"/>
      <c r="D288" s="1277"/>
      <c r="E288" s="1277"/>
    </row>
    <row r="289" spans="2:5">
      <c r="B289" s="1277"/>
      <c r="C289" s="1277"/>
      <c r="D289" s="1277"/>
      <c r="E289" s="1277"/>
    </row>
    <row r="290" spans="2:5">
      <c r="B290" s="1277"/>
      <c r="C290" s="1277"/>
      <c r="D290" s="1277"/>
      <c r="E290" s="1277"/>
    </row>
    <row r="291" spans="2:5">
      <c r="B291" s="1277"/>
      <c r="C291" s="1277"/>
      <c r="D291" s="1277"/>
      <c r="E291" s="1277"/>
    </row>
    <row r="292" spans="2:5">
      <c r="B292" s="1277"/>
      <c r="C292" s="1277"/>
      <c r="D292" s="1277"/>
      <c r="E292" s="1277"/>
    </row>
    <row r="293" spans="2:5">
      <c r="B293" s="1277"/>
      <c r="C293" s="1277"/>
      <c r="D293" s="1277"/>
      <c r="E293" s="1277"/>
    </row>
    <row r="294" spans="2:5">
      <c r="B294" s="1277"/>
      <c r="C294" s="1277"/>
      <c r="D294" s="1277"/>
      <c r="E294" s="1277"/>
    </row>
    <row r="295" spans="2:5">
      <c r="B295" s="1277"/>
      <c r="C295" s="1277"/>
      <c r="D295" s="1277"/>
      <c r="E295" s="1277"/>
    </row>
    <row r="296" spans="2:5">
      <c r="B296" s="1277"/>
      <c r="C296" s="1277"/>
      <c r="D296" s="1277"/>
      <c r="E296" s="1277"/>
    </row>
    <row r="297" spans="2:5">
      <c r="B297" s="1277"/>
      <c r="C297" s="1277"/>
      <c r="D297" s="1277"/>
      <c r="E297" s="1277"/>
    </row>
    <row r="298" spans="2:5">
      <c r="B298" s="1277"/>
      <c r="C298" s="1277"/>
      <c r="D298" s="1277"/>
      <c r="E298" s="1277"/>
    </row>
    <row r="299" spans="2:5">
      <c r="B299" s="1277"/>
      <c r="C299" s="1277"/>
      <c r="D299" s="1277"/>
      <c r="E299" s="1277"/>
    </row>
    <row r="300" spans="2:5">
      <c r="B300" s="1277"/>
      <c r="C300" s="1277"/>
      <c r="D300" s="1277"/>
      <c r="E300" s="1277"/>
    </row>
    <row r="301" spans="2:5">
      <c r="B301" s="1277"/>
      <c r="C301" s="1277"/>
      <c r="D301" s="1277"/>
      <c r="E301" s="1277"/>
    </row>
    <row r="302" spans="2:5">
      <c r="B302" s="1277"/>
      <c r="C302" s="1277"/>
      <c r="D302" s="1277"/>
      <c r="E302" s="1277"/>
    </row>
    <row r="303" spans="2:5">
      <c r="B303" s="1277"/>
      <c r="C303" s="1277"/>
      <c r="D303" s="1277"/>
      <c r="E303" s="1277"/>
    </row>
    <row r="304" spans="2:5">
      <c r="B304" s="1277"/>
      <c r="C304" s="1277"/>
      <c r="D304" s="1277"/>
      <c r="E304" s="1277"/>
    </row>
    <row r="305" spans="2:5">
      <c r="B305" s="1277"/>
      <c r="C305" s="1277"/>
      <c r="D305" s="1277"/>
      <c r="E305" s="1277"/>
    </row>
    <row r="306" spans="2:5">
      <c r="B306" s="1277"/>
      <c r="C306" s="1277"/>
      <c r="D306" s="1277"/>
      <c r="E306" s="1277"/>
    </row>
    <row r="307" spans="2:5">
      <c r="B307" s="1277"/>
      <c r="C307" s="1277"/>
      <c r="D307" s="1277"/>
      <c r="E307" s="1277"/>
    </row>
    <row r="308" spans="2:5">
      <c r="B308" s="1277"/>
      <c r="C308" s="1277"/>
      <c r="D308" s="1277"/>
      <c r="E308" s="1277"/>
    </row>
    <row r="309" spans="2:5">
      <c r="B309" s="1277"/>
      <c r="C309" s="1277"/>
      <c r="D309" s="1277"/>
      <c r="E309" s="1277"/>
    </row>
    <row r="310" spans="2:5">
      <c r="B310" s="1277"/>
      <c r="C310" s="1277"/>
      <c r="D310" s="1277"/>
      <c r="E310" s="1277"/>
    </row>
    <row r="311" spans="2:5">
      <c r="B311" s="1277"/>
      <c r="C311" s="1277"/>
      <c r="D311" s="1277"/>
      <c r="E311" s="1277"/>
    </row>
    <row r="312" spans="2:5">
      <c r="B312" s="1277"/>
      <c r="C312" s="1277"/>
      <c r="D312" s="1277"/>
      <c r="E312" s="1277"/>
    </row>
    <row r="313" spans="2:5">
      <c r="B313" s="1277"/>
      <c r="C313" s="1277"/>
      <c r="D313" s="1277"/>
      <c r="E313" s="1277"/>
    </row>
    <row r="314" spans="2:5">
      <c r="B314" s="1277"/>
      <c r="C314" s="1277"/>
      <c r="D314" s="1277"/>
      <c r="E314" s="1277"/>
    </row>
    <row r="315" spans="2:5">
      <c r="B315" s="1277"/>
      <c r="C315" s="1277"/>
      <c r="D315" s="1277"/>
      <c r="E315" s="1277"/>
    </row>
    <row r="316" spans="2:5">
      <c r="B316" s="1277"/>
      <c r="C316" s="1277"/>
      <c r="D316" s="1277"/>
      <c r="E316" s="1277"/>
    </row>
    <row r="317" spans="2:5">
      <c r="B317" s="1277"/>
      <c r="C317" s="1277"/>
      <c r="D317" s="1277"/>
      <c r="E317" s="1277"/>
    </row>
    <row r="318" spans="2:5">
      <c r="B318" s="1277"/>
      <c r="C318" s="1277"/>
      <c r="D318" s="1277"/>
      <c r="E318" s="1277"/>
    </row>
    <row r="319" spans="2:5">
      <c r="B319" s="1277"/>
      <c r="C319" s="1277"/>
      <c r="D319" s="1277"/>
      <c r="E319" s="1277"/>
    </row>
    <row r="320" spans="2:5">
      <c r="B320" s="1277"/>
      <c r="C320" s="1277"/>
      <c r="D320" s="1277"/>
      <c r="E320" s="1277"/>
    </row>
    <row r="321" spans="2:5">
      <c r="B321" s="1277"/>
      <c r="C321" s="1277"/>
      <c r="D321" s="1277"/>
      <c r="E321" s="1277"/>
    </row>
    <row r="322" spans="2:5">
      <c r="B322" s="1277"/>
      <c r="C322" s="1277"/>
      <c r="D322" s="1277"/>
      <c r="E322" s="1277"/>
    </row>
    <row r="323" spans="2:5">
      <c r="B323" s="1277"/>
      <c r="C323" s="1277"/>
      <c r="D323" s="1277"/>
      <c r="E323" s="1277"/>
    </row>
    <row r="324" spans="2:5">
      <c r="B324" s="1277"/>
      <c r="C324" s="1277"/>
      <c r="D324" s="1277"/>
      <c r="E324" s="1277"/>
    </row>
    <row r="325" spans="2:5">
      <c r="B325" s="1277"/>
      <c r="C325" s="1277"/>
      <c r="D325" s="1277"/>
      <c r="E325" s="1277"/>
    </row>
    <row r="326" spans="2:5">
      <c r="B326" s="1277"/>
      <c r="C326" s="1277"/>
      <c r="D326" s="1277"/>
      <c r="E326" s="1277"/>
    </row>
    <row r="327" spans="2:5">
      <c r="B327" s="1277"/>
      <c r="C327" s="1277"/>
      <c r="D327" s="1277"/>
      <c r="E327" s="1277"/>
    </row>
    <row r="328" spans="2:5">
      <c r="B328" s="1277"/>
      <c r="C328" s="1277"/>
      <c r="D328" s="1277"/>
      <c r="E328" s="1277"/>
    </row>
    <row r="329" spans="2:5">
      <c r="B329" s="1277"/>
      <c r="C329" s="1277"/>
      <c r="D329" s="1277"/>
      <c r="E329" s="1277"/>
    </row>
    <row r="330" spans="2:5">
      <c r="B330" s="1277"/>
      <c r="C330" s="1277"/>
      <c r="D330" s="1277"/>
      <c r="E330" s="1277"/>
    </row>
    <row r="331" spans="2:5">
      <c r="B331" s="1277"/>
      <c r="C331" s="1277"/>
      <c r="D331" s="1277"/>
      <c r="E331" s="1277"/>
    </row>
    <row r="332" spans="2:5">
      <c r="B332" s="1277"/>
      <c r="C332" s="1277"/>
      <c r="D332" s="1277"/>
      <c r="E332" s="1277"/>
    </row>
    <row r="333" spans="2:5">
      <c r="B333" s="1277"/>
      <c r="C333" s="1277"/>
      <c r="D333" s="1277"/>
      <c r="E333" s="1277"/>
    </row>
    <row r="334" spans="2:5">
      <c r="B334" s="1277"/>
      <c r="C334" s="1277"/>
      <c r="D334" s="1277"/>
      <c r="E334" s="1277"/>
    </row>
    <row r="335" spans="2:5">
      <c r="B335" s="1277"/>
      <c r="C335" s="1277"/>
      <c r="D335" s="1277"/>
      <c r="E335" s="1277"/>
    </row>
    <row r="336" spans="2:5">
      <c r="B336" s="1277"/>
      <c r="C336" s="1277"/>
      <c r="D336" s="1277"/>
      <c r="E336" s="1277"/>
    </row>
    <row r="337" spans="2:5">
      <c r="B337" s="1277"/>
      <c r="C337" s="1277"/>
      <c r="D337" s="1277"/>
      <c r="E337" s="1277"/>
    </row>
    <row r="338" spans="2:5">
      <c r="B338" s="1277"/>
      <c r="C338" s="1277"/>
      <c r="D338" s="1277"/>
      <c r="E338" s="1277"/>
    </row>
    <row r="339" spans="2:5">
      <c r="B339" s="1277"/>
      <c r="C339" s="1277"/>
      <c r="D339" s="1277"/>
      <c r="E339" s="1277"/>
    </row>
    <row r="340" spans="2:5">
      <c r="B340" s="1277"/>
      <c r="C340" s="1277"/>
      <c r="D340" s="1277"/>
      <c r="E340" s="1277"/>
    </row>
    <row r="341" spans="2:5">
      <c r="B341" s="1277"/>
      <c r="C341" s="1277"/>
      <c r="D341" s="1277"/>
      <c r="E341" s="1277"/>
    </row>
    <row r="342" spans="2:5">
      <c r="B342" s="1277"/>
      <c r="C342" s="1277"/>
      <c r="D342" s="1277"/>
      <c r="E342" s="1277"/>
    </row>
    <row r="343" spans="2:5">
      <c r="B343" s="1277"/>
      <c r="C343" s="1277"/>
      <c r="D343" s="1277"/>
      <c r="E343" s="1277"/>
    </row>
    <row r="344" spans="2:5">
      <c r="B344" s="1277"/>
      <c r="C344" s="1277"/>
      <c r="D344" s="1277"/>
      <c r="E344" s="1277"/>
    </row>
    <row r="345" spans="2:5">
      <c r="B345" s="1277"/>
      <c r="C345" s="1277"/>
      <c r="D345" s="1277"/>
      <c r="E345" s="1277"/>
    </row>
    <row r="346" spans="2:5">
      <c r="B346" s="1277"/>
      <c r="C346" s="1277"/>
      <c r="D346" s="1277"/>
      <c r="E346" s="1277"/>
    </row>
    <row r="347" spans="2:5">
      <c r="B347" s="1277"/>
      <c r="C347" s="1277"/>
      <c r="D347" s="1277"/>
      <c r="E347" s="1277"/>
    </row>
    <row r="348" spans="2:5">
      <c r="B348" s="1277"/>
      <c r="C348" s="1277"/>
      <c r="D348" s="1277"/>
      <c r="E348" s="1277"/>
    </row>
    <row r="349" spans="2:5">
      <c r="B349" s="1277"/>
      <c r="C349" s="1277"/>
      <c r="D349" s="1277"/>
      <c r="E349" s="1277"/>
    </row>
  </sheetData>
  <mergeCells count="10">
    <mergeCell ref="A53:E54"/>
    <mergeCell ref="A55:E55"/>
    <mergeCell ref="A1:E1"/>
    <mergeCell ref="A2:E2"/>
    <mergeCell ref="A4:A8"/>
    <mergeCell ref="B4:E5"/>
    <mergeCell ref="B6:B8"/>
    <mergeCell ref="C6:C8"/>
    <mergeCell ref="D6:D8"/>
    <mergeCell ref="E6:E8"/>
  </mergeCells>
  <printOptions gridLinesSet="0"/>
  <pageMargins left="0.78740157480314965" right="0.78740157480314965" top="1.1811023622047243" bottom="0.78740157480314965" header="0" footer="0"/>
  <pageSetup paperSize="9" orientation="portrait" verticalDpi="300" r:id="rId1"/>
  <headerFooter alignWithMargins="0"/>
</worksheet>
</file>

<file path=xl/worksheets/sheet113.xml><?xml version="1.0" encoding="utf-8"?>
<worksheet xmlns="http://schemas.openxmlformats.org/spreadsheetml/2006/main" xmlns:r="http://schemas.openxmlformats.org/officeDocument/2006/relationships">
  <sheetPr codeName="Sheet113"/>
  <dimension ref="A1:S38"/>
  <sheetViews>
    <sheetView workbookViewId="0">
      <selection sqref="A1:I1"/>
    </sheetView>
  </sheetViews>
  <sheetFormatPr defaultColWidth="9.140625" defaultRowHeight="12.75"/>
  <cols>
    <col min="1" max="1" width="25.7109375" style="981" customWidth="1"/>
    <col min="2" max="2" width="6.28515625" style="981" customWidth="1"/>
    <col min="3" max="3" width="4.140625" style="981" customWidth="1"/>
    <col min="4" max="4" width="6.85546875" style="981" customWidth="1"/>
    <col min="5" max="5" width="4.28515625" style="981" customWidth="1"/>
    <col min="6" max="8" width="6.85546875" style="1279" customWidth="1"/>
    <col min="9" max="9" width="4.85546875" style="1279" customWidth="1"/>
    <col min="10" max="10" width="3.85546875" style="1279" customWidth="1"/>
    <col min="11" max="11" width="10.140625" style="1279" customWidth="1"/>
    <col min="12" max="16384" width="9.140625" style="981"/>
  </cols>
  <sheetData>
    <row r="1" spans="1:14" ht="19.5" customHeight="1">
      <c r="A1" s="2165" t="s">
        <v>1419</v>
      </c>
      <c r="B1" s="2165"/>
      <c r="C1" s="2165"/>
      <c r="D1" s="2165"/>
      <c r="E1" s="2165"/>
      <c r="F1" s="2165"/>
      <c r="G1" s="2165"/>
      <c r="H1" s="2165"/>
      <c r="I1" s="2165"/>
      <c r="J1" s="1278"/>
    </row>
    <row r="2" spans="1:14" ht="30.75" customHeight="1">
      <c r="A2" s="2179" t="s">
        <v>1420</v>
      </c>
      <c r="B2" s="2179"/>
      <c r="C2" s="2179"/>
      <c r="D2" s="2179"/>
      <c r="E2" s="2179"/>
      <c r="F2" s="2179"/>
      <c r="G2" s="2179"/>
      <c r="H2" s="2179"/>
      <c r="I2" s="2179"/>
      <c r="J2" s="2179"/>
      <c r="K2" s="2179"/>
    </row>
    <row r="3" spans="1:14" ht="13.5" customHeight="1">
      <c r="A3" s="982">
        <v>2017</v>
      </c>
      <c r="B3" s="983"/>
      <c r="C3" s="983"/>
      <c r="D3" s="983"/>
      <c r="E3" s="985"/>
      <c r="F3" s="1280"/>
      <c r="G3" s="1280"/>
      <c r="H3" s="1281"/>
      <c r="K3" s="1281" t="s">
        <v>1357</v>
      </c>
    </row>
    <row r="4" spans="1:14" ht="17.100000000000001" customHeight="1">
      <c r="A4" s="2181" t="s">
        <v>830</v>
      </c>
      <c r="B4" s="2181" t="s">
        <v>1421</v>
      </c>
      <c r="C4" s="2181"/>
      <c r="D4" s="2181"/>
      <c r="E4" s="2181"/>
      <c r="F4" s="2181"/>
      <c r="G4" s="2181"/>
      <c r="H4" s="2181"/>
      <c r="I4" s="2181"/>
      <c r="J4" s="2262" t="s">
        <v>1422</v>
      </c>
      <c r="K4" s="2262"/>
    </row>
    <row r="5" spans="1:14" ht="17.100000000000001" customHeight="1">
      <c r="A5" s="2181"/>
      <c r="B5" s="2181" t="s">
        <v>1423</v>
      </c>
      <c r="C5" s="2181"/>
      <c r="D5" s="2181" t="s">
        <v>1424</v>
      </c>
      <c r="E5" s="2181"/>
      <c r="F5" s="2181" t="s">
        <v>1425</v>
      </c>
      <c r="G5" s="2181"/>
      <c r="H5" s="2181"/>
      <c r="I5" s="2181"/>
      <c r="J5" s="2262" t="s">
        <v>1426</v>
      </c>
      <c r="K5" s="2262"/>
    </row>
    <row r="6" spans="1:14" ht="15.75" customHeight="1">
      <c r="A6" s="2181"/>
      <c r="B6" s="2181"/>
      <c r="C6" s="2181"/>
      <c r="D6" s="2181"/>
      <c r="E6" s="2181"/>
      <c r="F6" s="2263" t="s">
        <v>1427</v>
      </c>
      <c r="G6" s="2263"/>
      <c r="H6" s="2263" t="s">
        <v>1428</v>
      </c>
      <c r="I6" s="2263"/>
      <c r="J6" s="2263" t="s">
        <v>1429</v>
      </c>
      <c r="K6" s="2263"/>
    </row>
    <row r="7" spans="1:14" ht="9" customHeight="1">
      <c r="A7" s="992"/>
      <c r="B7" s="992"/>
      <c r="C7" s="992"/>
      <c r="D7" s="992"/>
      <c r="E7" s="992"/>
      <c r="F7" s="1102"/>
      <c r="G7" s="1102"/>
      <c r="H7" s="1102"/>
      <c r="I7" s="1102"/>
      <c r="J7" s="1102"/>
      <c r="K7" s="1102"/>
    </row>
    <row r="8" spans="1:14" s="1282" customFormat="1" ht="12.95" customHeight="1">
      <c r="A8" s="1161" t="s">
        <v>258</v>
      </c>
      <c r="B8" s="2264">
        <f>SUM(B10+B18+B20)</f>
        <v>53</v>
      </c>
      <c r="C8" s="2264"/>
      <c r="D8" s="2265">
        <f>+D10+D18+D20</f>
        <v>1</v>
      </c>
      <c r="E8" s="2265"/>
      <c r="F8" s="2266">
        <f>SUM(F10+F18+F20)</f>
        <v>714</v>
      </c>
      <c r="G8" s="2267"/>
      <c r="H8" s="2266">
        <f>SUM(H10+H18+H20)</f>
        <v>323</v>
      </c>
      <c r="I8" s="2267"/>
      <c r="J8" s="1838"/>
      <c r="K8" s="1838">
        <f>+K10+K18+K20</f>
        <v>264</v>
      </c>
      <c r="L8" s="1837"/>
      <c r="M8" s="1283"/>
      <c r="N8" s="1283"/>
    </row>
    <row r="9" spans="1:14" s="1282" customFormat="1" ht="9" customHeight="1">
      <c r="A9" s="994"/>
      <c r="B9" s="1284"/>
      <c r="C9" s="1285"/>
      <c r="D9" s="1284"/>
      <c r="E9" s="1285"/>
      <c r="F9" s="1839"/>
      <c r="G9" s="1840"/>
      <c r="H9" s="1839"/>
      <c r="I9" s="1840"/>
      <c r="J9" s="1840"/>
      <c r="K9" s="1841"/>
      <c r="M9" s="1283"/>
    </row>
    <row r="10" spans="1:14" s="1282" customFormat="1" ht="12.95" customHeight="1">
      <c r="A10" s="994" t="s">
        <v>1388</v>
      </c>
      <c r="B10" s="2268">
        <f>SUM(B12:C16)</f>
        <v>41</v>
      </c>
      <c r="C10" s="2268"/>
      <c r="D10" s="2269">
        <f>SUM(D12:E16)</f>
        <v>1</v>
      </c>
      <c r="E10" s="2269"/>
      <c r="F10" s="2270">
        <f>SUM(F12:G16)</f>
        <v>553</v>
      </c>
      <c r="G10" s="2271"/>
      <c r="H10" s="2270">
        <f>SUM(H12:I16)</f>
        <v>293</v>
      </c>
      <c r="I10" s="2271"/>
      <c r="J10" s="1840"/>
      <c r="K10" s="1840">
        <f>SUM(K12:K16)</f>
        <v>239</v>
      </c>
      <c r="M10" s="1283"/>
    </row>
    <row r="11" spans="1:14" ht="9" customHeight="1">
      <c r="A11" s="985"/>
      <c r="B11" s="1284"/>
      <c r="C11" s="1286"/>
      <c r="D11" s="1287"/>
      <c r="E11" s="1288"/>
      <c r="F11" s="1839"/>
      <c r="G11" s="1841"/>
      <c r="H11" s="1839"/>
      <c r="I11" s="1841"/>
      <c r="J11" s="1841"/>
      <c r="K11" s="1840"/>
      <c r="L11" s="1282"/>
      <c r="M11" s="1283"/>
      <c r="N11" s="1282"/>
    </row>
    <row r="12" spans="1:14" s="1291" customFormat="1" ht="12.95" customHeight="1">
      <c r="A12" s="985" t="s">
        <v>1430</v>
      </c>
      <c r="B12" s="2272">
        <v>15</v>
      </c>
      <c r="C12" s="2273"/>
      <c r="D12" s="2274">
        <v>0</v>
      </c>
      <c r="E12" s="2274"/>
      <c r="F12" s="2275">
        <v>183</v>
      </c>
      <c r="G12" s="2271"/>
      <c r="H12" s="2275">
        <v>94</v>
      </c>
      <c r="I12" s="2271"/>
      <c r="J12" s="1842"/>
      <c r="K12" s="1843">
        <v>73</v>
      </c>
      <c r="L12" s="1289"/>
      <c r="M12" s="1290"/>
      <c r="N12" s="1282"/>
    </row>
    <row r="13" spans="1:14" s="1291" customFormat="1" ht="12.95" customHeight="1">
      <c r="A13" s="985" t="s">
        <v>1431</v>
      </c>
      <c r="B13" s="2272">
        <v>16</v>
      </c>
      <c r="C13" s="2273"/>
      <c r="D13" s="2274">
        <v>0</v>
      </c>
      <c r="E13" s="2274"/>
      <c r="F13" s="2275">
        <v>179</v>
      </c>
      <c r="G13" s="2271"/>
      <c r="H13" s="2275">
        <v>93</v>
      </c>
      <c r="I13" s="2271"/>
      <c r="J13" s="1842"/>
      <c r="K13" s="1843">
        <v>74</v>
      </c>
      <c r="L13" s="1292"/>
      <c r="M13" s="1290"/>
      <c r="N13" s="1282"/>
    </row>
    <row r="14" spans="1:14" s="1291" customFormat="1" ht="12.95" customHeight="1">
      <c r="A14" s="985" t="s">
        <v>1432</v>
      </c>
      <c r="B14" s="2272">
        <v>2</v>
      </c>
      <c r="C14" s="2273"/>
      <c r="D14" s="2274">
        <v>0</v>
      </c>
      <c r="E14" s="2274"/>
      <c r="F14" s="2275">
        <v>55</v>
      </c>
      <c r="G14" s="2271"/>
      <c r="H14" s="2275">
        <v>45</v>
      </c>
      <c r="I14" s="2271"/>
      <c r="J14" s="1842"/>
      <c r="K14" s="1843">
        <v>34</v>
      </c>
      <c r="L14" s="1292"/>
      <c r="M14" s="1290"/>
      <c r="N14" s="1282"/>
    </row>
    <row r="15" spans="1:14" s="1291" customFormat="1" ht="12.95" customHeight="1">
      <c r="A15" s="985" t="s">
        <v>1433</v>
      </c>
      <c r="B15" s="2272">
        <v>5</v>
      </c>
      <c r="C15" s="2273"/>
      <c r="D15" s="2274">
        <v>1</v>
      </c>
      <c r="E15" s="2274"/>
      <c r="F15" s="2275">
        <v>97</v>
      </c>
      <c r="G15" s="2271"/>
      <c r="H15" s="2275">
        <v>42</v>
      </c>
      <c r="I15" s="2271"/>
      <c r="J15" s="1842"/>
      <c r="K15" s="1843">
        <v>44</v>
      </c>
      <c r="L15" s="1292"/>
      <c r="M15" s="1290"/>
      <c r="N15" s="1282"/>
    </row>
    <row r="16" spans="1:14" s="1291" customFormat="1" ht="12.95" customHeight="1">
      <c r="A16" s="985" t="s">
        <v>1434</v>
      </c>
      <c r="B16" s="2272">
        <v>3</v>
      </c>
      <c r="C16" s="2273"/>
      <c r="D16" s="2274">
        <v>0</v>
      </c>
      <c r="E16" s="2274"/>
      <c r="F16" s="2275">
        <v>39</v>
      </c>
      <c r="G16" s="2271"/>
      <c r="H16" s="2275">
        <v>19</v>
      </c>
      <c r="I16" s="2271"/>
      <c r="J16" s="1842"/>
      <c r="K16" s="1843">
        <v>14</v>
      </c>
      <c r="L16" s="1282"/>
      <c r="M16" s="1293"/>
      <c r="N16" s="1282"/>
    </row>
    <row r="17" spans="1:19" ht="9" customHeight="1">
      <c r="A17" s="985"/>
      <c r="B17" s="2277"/>
      <c r="C17" s="2277"/>
      <c r="D17" s="2274"/>
      <c r="E17" s="2274"/>
      <c r="F17" s="1839"/>
      <c r="G17" s="1841"/>
      <c r="H17" s="1839"/>
      <c r="I17" s="1841"/>
      <c r="J17" s="1841"/>
      <c r="K17" s="1841"/>
      <c r="L17" s="1282"/>
      <c r="M17" s="1283"/>
      <c r="N17" s="1282"/>
    </row>
    <row r="18" spans="1:19" s="1282" customFormat="1" ht="12.95" customHeight="1">
      <c r="A18" s="994" t="s">
        <v>1415</v>
      </c>
      <c r="B18" s="2278">
        <v>7</v>
      </c>
      <c r="C18" s="2273"/>
      <c r="D18" s="2274">
        <v>0</v>
      </c>
      <c r="E18" s="2274"/>
      <c r="F18" s="2276">
        <v>106</v>
      </c>
      <c r="G18" s="2271"/>
      <c r="H18" s="2276">
        <v>15</v>
      </c>
      <c r="I18" s="2271"/>
      <c r="J18" s="1844"/>
      <c r="K18" s="1845">
        <v>14</v>
      </c>
      <c r="M18" s="1283"/>
    </row>
    <row r="19" spans="1:19" s="1282" customFormat="1" ht="9" customHeight="1">
      <c r="A19" s="994"/>
      <c r="B19" s="1294"/>
      <c r="C19" s="1295"/>
      <c r="D19" s="2274"/>
      <c r="E19" s="2274"/>
      <c r="F19" s="1846"/>
      <c r="G19" s="1845"/>
      <c r="H19" s="1846"/>
      <c r="I19" s="1845"/>
      <c r="J19" s="1847"/>
      <c r="K19" s="1845"/>
      <c r="M19" s="1283"/>
    </row>
    <row r="20" spans="1:19" s="1282" customFormat="1" ht="12.95" customHeight="1">
      <c r="A20" s="994" t="s">
        <v>1416</v>
      </c>
      <c r="B20" s="2278">
        <v>5</v>
      </c>
      <c r="C20" s="2273"/>
      <c r="D20" s="2274">
        <v>0</v>
      </c>
      <c r="E20" s="2274"/>
      <c r="F20" s="2281">
        <v>55</v>
      </c>
      <c r="G20" s="2276"/>
      <c r="H20" s="2281">
        <v>15</v>
      </c>
      <c r="I20" s="2276"/>
      <c r="J20" s="1844"/>
      <c r="K20" s="1845">
        <v>11</v>
      </c>
      <c r="M20" s="1283"/>
    </row>
    <row r="21" spans="1:19" ht="6.95" customHeight="1" thickBot="1">
      <c r="A21" s="1848"/>
      <c r="B21" s="1848"/>
      <c r="C21" s="1848"/>
      <c r="D21" s="1848"/>
      <c r="E21" s="1848"/>
      <c r="F21" s="1849"/>
      <c r="G21" s="1849"/>
      <c r="H21" s="1849"/>
      <c r="I21" s="1849"/>
      <c r="J21" s="1849"/>
      <c r="K21" s="1849"/>
      <c r="N21" s="1282"/>
    </row>
    <row r="22" spans="1:19" ht="3.75" customHeight="1" thickTop="1">
      <c r="A22" s="987"/>
      <c r="B22" s="987"/>
      <c r="C22" s="987"/>
      <c r="D22" s="987"/>
      <c r="E22" s="987"/>
      <c r="F22" s="1297"/>
      <c r="G22" s="1297"/>
      <c r="H22" s="1297"/>
      <c r="I22" s="1297"/>
      <c r="J22" s="1297"/>
      <c r="K22" s="1297"/>
    </row>
    <row r="23" spans="1:19" ht="12.95" customHeight="1">
      <c r="A23" s="1298" t="s">
        <v>1435</v>
      </c>
      <c r="B23" s="985"/>
      <c r="C23" s="985"/>
      <c r="D23" s="985"/>
      <c r="E23" s="843"/>
      <c r="F23" s="1280"/>
      <c r="G23" s="1280"/>
      <c r="H23" s="1280"/>
      <c r="I23" s="1280"/>
      <c r="J23" s="1296"/>
      <c r="K23" s="1280"/>
      <c r="M23" s="1282"/>
      <c r="N23" s="1282"/>
    </row>
    <row r="24" spans="1:19" ht="12" customHeight="1">
      <c r="A24" s="1299"/>
      <c r="N24" s="1282"/>
    </row>
    <row r="25" spans="1:19" ht="12" customHeight="1">
      <c r="A25" s="1299"/>
      <c r="N25" s="1282"/>
    </row>
    <row r="26" spans="1:19" ht="12" customHeight="1">
      <c r="A26" s="1299"/>
    </row>
    <row r="27" spans="1:19" ht="12" customHeight="1">
      <c r="A27" s="1299"/>
    </row>
    <row r="28" spans="1:19" ht="12" customHeight="1">
      <c r="A28" s="1299"/>
    </row>
    <row r="30" spans="1:19">
      <c r="K30" s="2279"/>
      <c r="L30" s="2280"/>
      <c r="M30" s="1300"/>
      <c r="N30" s="2279"/>
      <c r="O30" s="2280"/>
      <c r="P30" s="2279"/>
      <c r="Q30" s="2280"/>
      <c r="R30" s="1301"/>
      <c r="S30" s="1302"/>
    </row>
    <row r="31" spans="1:19">
      <c r="K31" s="2279"/>
      <c r="L31" s="2280"/>
      <c r="M31" s="1300"/>
      <c r="N31" s="2279"/>
      <c r="O31" s="2280"/>
      <c r="P31" s="2279"/>
      <c r="Q31" s="2280"/>
      <c r="R31" s="1301"/>
      <c r="S31" s="1302"/>
    </row>
    <row r="32" spans="1:19">
      <c r="K32" s="2279"/>
      <c r="L32" s="2280"/>
      <c r="M32" s="1300"/>
      <c r="N32" s="2279"/>
      <c r="O32" s="2280"/>
      <c r="P32" s="2279"/>
      <c r="Q32" s="2280"/>
      <c r="R32" s="1301"/>
      <c r="S32" s="1302"/>
    </row>
    <row r="33" spans="11:19">
      <c r="K33" s="2279"/>
      <c r="L33" s="2280"/>
      <c r="M33" s="1300"/>
      <c r="N33" s="2279"/>
      <c r="O33" s="2280"/>
      <c r="P33" s="2279"/>
      <c r="Q33" s="2280"/>
      <c r="R33" s="1301"/>
      <c r="S33" s="1302"/>
    </row>
    <row r="34" spans="11:19">
      <c r="K34" s="2279"/>
      <c r="L34" s="2280"/>
      <c r="M34" s="1300"/>
      <c r="N34" s="2279"/>
      <c r="O34" s="2280"/>
      <c r="P34" s="2279"/>
      <c r="Q34" s="2280"/>
      <c r="R34" s="1301"/>
      <c r="S34" s="1302"/>
    </row>
    <row r="35" spans="11:19">
      <c r="K35" s="1303"/>
      <c r="L35" s="1302"/>
      <c r="M35" s="1304"/>
      <c r="N35" s="1303"/>
      <c r="O35" s="1302"/>
      <c r="P35" s="1303"/>
      <c r="Q35" s="1302"/>
      <c r="R35" s="1305"/>
      <c r="S35" s="1302"/>
    </row>
    <row r="36" spans="11:19">
      <c r="K36" s="2282"/>
      <c r="L36" s="2280"/>
      <c r="M36" s="1306"/>
      <c r="N36" s="2282"/>
      <c r="O36" s="2280"/>
      <c r="P36" s="2282"/>
      <c r="Q36" s="2280"/>
      <c r="R36" s="1307"/>
      <c r="S36" s="1308"/>
    </row>
    <row r="37" spans="11:19">
      <c r="K37" s="1303"/>
      <c r="L37" s="1308"/>
      <c r="M37" s="1304"/>
      <c r="N37" s="1303"/>
      <c r="O37" s="1308"/>
      <c r="P37" s="1303"/>
      <c r="Q37" s="1308"/>
      <c r="R37" s="1309"/>
      <c r="S37" s="1308"/>
    </row>
    <row r="38" spans="11:19">
      <c r="K38" s="2282"/>
      <c r="L38" s="2280"/>
      <c r="M38" s="1306"/>
      <c r="N38" s="2283"/>
      <c r="O38" s="2282"/>
      <c r="P38" s="2283"/>
      <c r="Q38" s="2282"/>
      <c r="R38" s="1307"/>
      <c r="S38" s="1308"/>
    </row>
  </sheetData>
  <mergeCells count="72">
    <mergeCell ref="K36:L36"/>
    <mergeCell ref="N36:O36"/>
    <mergeCell ref="P36:Q36"/>
    <mergeCell ref="K38:L38"/>
    <mergeCell ref="N38:O38"/>
    <mergeCell ref="P38:Q38"/>
    <mergeCell ref="K33:L33"/>
    <mergeCell ref="N33:O33"/>
    <mergeCell ref="P33:Q33"/>
    <mergeCell ref="K34:L34"/>
    <mergeCell ref="N34:O34"/>
    <mergeCell ref="P34:Q34"/>
    <mergeCell ref="B20:C20"/>
    <mergeCell ref="D20:E20"/>
    <mergeCell ref="F20:G20"/>
    <mergeCell ref="H20:I20"/>
    <mergeCell ref="K30:L30"/>
    <mergeCell ref="D18:E18"/>
    <mergeCell ref="F18:G18"/>
    <mergeCell ref="K32:L32"/>
    <mergeCell ref="N32:O32"/>
    <mergeCell ref="P32:Q32"/>
    <mergeCell ref="D19:E19"/>
    <mergeCell ref="N30:O30"/>
    <mergeCell ref="P30:Q30"/>
    <mergeCell ref="K31:L31"/>
    <mergeCell ref="N31:O31"/>
    <mergeCell ref="P31:Q31"/>
    <mergeCell ref="B14:C14"/>
    <mergeCell ref="D14:E14"/>
    <mergeCell ref="F14:G14"/>
    <mergeCell ref="H14:I14"/>
    <mergeCell ref="H18:I18"/>
    <mergeCell ref="B15:C15"/>
    <mergeCell ref="D15:E15"/>
    <mergeCell ref="F15:G15"/>
    <mergeCell ref="H15:I15"/>
    <mergeCell ref="B16:C16"/>
    <mergeCell ref="D16:E16"/>
    <mergeCell ref="F16:G16"/>
    <mergeCell ref="H16:I16"/>
    <mergeCell ref="B17:C17"/>
    <mergeCell ref="D17:E17"/>
    <mergeCell ref="B18:C18"/>
    <mergeCell ref="B12:C12"/>
    <mergeCell ref="D12:E12"/>
    <mergeCell ref="F12:G12"/>
    <mergeCell ref="H12:I12"/>
    <mergeCell ref="B13:C13"/>
    <mergeCell ref="D13:E13"/>
    <mergeCell ref="F13:G13"/>
    <mergeCell ref="H13:I13"/>
    <mergeCell ref="B8:C8"/>
    <mergeCell ref="D8:E8"/>
    <mergeCell ref="F8:G8"/>
    <mergeCell ref="H8:I8"/>
    <mergeCell ref="B10:C10"/>
    <mergeCell ref="D10:E10"/>
    <mergeCell ref="F10:G10"/>
    <mergeCell ref="H10:I10"/>
    <mergeCell ref="A1:I1"/>
    <mergeCell ref="A2:K2"/>
    <mergeCell ref="A4:A6"/>
    <mergeCell ref="B4:I4"/>
    <mergeCell ref="J4:K4"/>
    <mergeCell ref="B5:C6"/>
    <mergeCell ref="D5:E6"/>
    <mergeCell ref="F5:I5"/>
    <mergeCell ref="J5:K5"/>
    <mergeCell ref="F6:G6"/>
    <mergeCell ref="H6:I6"/>
    <mergeCell ref="J6:K6"/>
  </mergeCells>
  <pageMargins left="0.78740157480314965" right="0.78740157480314965" top="1.1811023622047243" bottom="0.78740157480314965" header="0" footer="0"/>
  <pageSetup paperSize="9" orientation="portrait" r:id="rId1"/>
  <headerFooter alignWithMargins="0"/>
</worksheet>
</file>

<file path=xl/worksheets/sheet114.xml><?xml version="1.0" encoding="utf-8"?>
<worksheet xmlns="http://schemas.openxmlformats.org/spreadsheetml/2006/main" xmlns:r="http://schemas.openxmlformats.org/officeDocument/2006/relationships">
  <sheetPr codeName="Sheet114"/>
  <dimension ref="A1:F26"/>
  <sheetViews>
    <sheetView showGridLines="0" zoomScaleNormal="100" workbookViewId="0"/>
  </sheetViews>
  <sheetFormatPr defaultColWidth="9.140625" defaultRowHeight="12.75"/>
  <cols>
    <col min="1" max="1" width="24" style="985" customWidth="1"/>
    <col min="2" max="5" width="15.7109375" style="985" customWidth="1"/>
    <col min="6" max="16384" width="9.140625" style="985"/>
  </cols>
  <sheetData>
    <row r="1" spans="1:6" ht="19.5" customHeight="1">
      <c r="A1" s="1850" t="s">
        <v>1436</v>
      </c>
      <c r="B1" s="1851"/>
      <c r="C1" s="1851"/>
      <c r="D1" s="1851"/>
      <c r="E1" s="1851"/>
    </row>
    <row r="2" spans="1:6" ht="23.25" customHeight="1">
      <c r="A2" s="2214" t="s">
        <v>1437</v>
      </c>
      <c r="B2" s="2214"/>
      <c r="C2" s="2214"/>
      <c r="D2" s="2214"/>
      <c r="E2" s="2214"/>
    </row>
    <row r="3" spans="1:6" ht="12.95" customHeight="1">
      <c r="A3" s="982"/>
      <c r="B3" s="983"/>
      <c r="C3" s="983"/>
      <c r="D3" s="983"/>
      <c r="E3" s="1310" t="s">
        <v>1438</v>
      </c>
    </row>
    <row r="4" spans="1:6">
      <c r="A4" s="2181" t="s">
        <v>573</v>
      </c>
      <c r="B4" s="2181" t="s">
        <v>1439</v>
      </c>
      <c r="C4" s="2181"/>
      <c r="D4" s="2181"/>
      <c r="E4" s="2181"/>
    </row>
    <row r="5" spans="1:6">
      <c r="A5" s="2181"/>
      <c r="B5" s="2181"/>
      <c r="C5" s="2181"/>
      <c r="D5" s="2181"/>
      <c r="E5" s="2181"/>
    </row>
    <row r="6" spans="1:6">
      <c r="A6" s="2181"/>
      <c r="B6" s="2181"/>
      <c r="C6" s="2181"/>
      <c r="D6" s="2181"/>
      <c r="E6" s="2181"/>
    </row>
    <row r="7" spans="1:6" ht="15.75" customHeight="1">
      <c r="A7" s="2181"/>
      <c r="B7" s="1682">
        <v>2017</v>
      </c>
      <c r="C7" s="1682">
        <v>2016</v>
      </c>
      <c r="D7" s="1682">
        <v>2015</v>
      </c>
      <c r="E7" s="1682">
        <v>2014</v>
      </c>
    </row>
    <row r="8" spans="1:6" ht="12.95" customHeight="1">
      <c r="A8" s="983"/>
    </row>
    <row r="9" spans="1:6" ht="12.95" customHeight="1">
      <c r="A9" s="994" t="s">
        <v>258</v>
      </c>
      <c r="B9" s="1311">
        <f>B11+B19+B21</f>
        <v>4289.3009999999995</v>
      </c>
      <c r="C9" s="1311">
        <f t="shared" ref="C9:E9" si="0">C11+C19+C21</f>
        <v>4260.5869999999995</v>
      </c>
      <c r="D9" s="1311">
        <f t="shared" si="0"/>
        <v>4220.6090000000004</v>
      </c>
      <c r="E9" s="1311">
        <f t="shared" si="0"/>
        <v>4162.1669999999995</v>
      </c>
    </row>
    <row r="10" spans="1:6" ht="12.95" customHeight="1">
      <c r="A10" s="994"/>
      <c r="B10" s="1312"/>
      <c r="C10" s="1312"/>
      <c r="D10" s="1312"/>
      <c r="E10" s="1312"/>
    </row>
    <row r="11" spans="1:6" ht="12.95" customHeight="1">
      <c r="A11" s="994" t="s">
        <v>1388</v>
      </c>
      <c r="B11" s="1311">
        <f>SUM(B13:B17)</f>
        <v>4131.1120000000001</v>
      </c>
      <c r="C11" s="1311">
        <f t="shared" ref="C11:E11" si="1">SUM(C13:C17)</f>
        <v>4103.1629999999996</v>
      </c>
      <c r="D11" s="1311">
        <f t="shared" si="1"/>
        <v>4070.9589999999998</v>
      </c>
      <c r="E11" s="1311">
        <f t="shared" si="1"/>
        <v>4014.1209999999996</v>
      </c>
    </row>
    <row r="12" spans="1:6" ht="12.95" customHeight="1">
      <c r="B12" s="1313"/>
      <c r="C12" s="1313"/>
      <c r="D12" s="1313"/>
      <c r="E12" s="1313"/>
    </row>
    <row r="13" spans="1:6" ht="12.95" customHeight="1">
      <c r="A13" s="985" t="s">
        <v>1430</v>
      </c>
      <c r="B13" s="1314">
        <v>1163.7270000000001</v>
      </c>
      <c r="C13" s="1314">
        <v>1154.0540000000001</v>
      </c>
      <c r="D13" s="1314">
        <v>1141.662</v>
      </c>
      <c r="E13" s="1314">
        <v>1123.836</v>
      </c>
      <c r="F13" s="1313"/>
    </row>
    <row r="14" spans="1:6" ht="12.95" customHeight="1">
      <c r="A14" s="985" t="s">
        <v>1431</v>
      </c>
      <c r="B14" s="1314">
        <v>619.96500000000003</v>
      </c>
      <c r="C14" s="1314">
        <v>618.62599999999998</v>
      </c>
      <c r="D14" s="1314">
        <v>614.43200000000002</v>
      </c>
      <c r="E14" s="1314">
        <v>604.81299999999999</v>
      </c>
      <c r="F14" s="1313"/>
    </row>
    <row r="15" spans="1:6" ht="12.95" customHeight="1">
      <c r="A15" s="985" t="s">
        <v>1432</v>
      </c>
      <c r="B15" s="1314">
        <v>1921.3589999999999</v>
      </c>
      <c r="C15" s="1314">
        <v>1910.511</v>
      </c>
      <c r="D15" s="1314">
        <v>1897.789</v>
      </c>
      <c r="E15" s="1314">
        <v>1882.943</v>
      </c>
      <c r="F15" s="1313"/>
    </row>
    <row r="16" spans="1:6" ht="12.95" customHeight="1">
      <c r="A16" s="985" t="s">
        <v>1440</v>
      </c>
      <c r="B16" s="1314">
        <v>170.309</v>
      </c>
      <c r="C16" s="1314">
        <v>167.161</v>
      </c>
      <c r="D16" s="1314">
        <v>167.33</v>
      </c>
      <c r="E16" s="1314">
        <v>164.39599999999999</v>
      </c>
      <c r="F16" s="1313"/>
    </row>
    <row r="17" spans="1:6" ht="12.95" customHeight="1">
      <c r="A17" s="985" t="s">
        <v>1441</v>
      </c>
      <c r="B17" s="1314">
        <v>255.75200000000001</v>
      </c>
      <c r="C17" s="1314">
        <v>252.81100000000001</v>
      </c>
      <c r="D17" s="1314">
        <v>249.74600000000001</v>
      </c>
      <c r="E17" s="1314">
        <v>238.13300000000001</v>
      </c>
      <c r="F17" s="1313"/>
    </row>
    <row r="18" spans="1:6" ht="12.95" customHeight="1">
      <c r="B18" s="1314"/>
      <c r="C18" s="1314"/>
      <c r="D18" s="1314"/>
      <c r="E18" s="1314"/>
      <c r="F18" s="1315"/>
    </row>
    <row r="19" spans="1:6" ht="12.95" customHeight="1">
      <c r="A19" s="994" t="s">
        <v>1442</v>
      </c>
      <c r="B19" s="1316">
        <v>85.039000000000001</v>
      </c>
      <c r="C19" s="1316">
        <v>84.274000000000001</v>
      </c>
      <c r="D19" s="1316">
        <v>79.951999999999998</v>
      </c>
      <c r="E19" s="1316">
        <v>78.347999999999999</v>
      </c>
      <c r="F19" s="1315"/>
    </row>
    <row r="20" spans="1:6" ht="12.95" customHeight="1">
      <c r="A20" s="994"/>
      <c r="B20" s="1316"/>
      <c r="C20" s="1316"/>
      <c r="D20" s="1316"/>
      <c r="E20" s="1316"/>
      <c r="F20" s="1315"/>
    </row>
    <row r="21" spans="1:6" ht="12.95" customHeight="1">
      <c r="A21" s="994" t="s">
        <v>1443</v>
      </c>
      <c r="B21" s="1316">
        <v>73.150000000000006</v>
      </c>
      <c r="C21" s="1316">
        <v>73.150000000000006</v>
      </c>
      <c r="D21" s="1316">
        <v>69.697999999999993</v>
      </c>
      <c r="E21" s="1316">
        <v>69.697999999999993</v>
      </c>
    </row>
    <row r="22" spans="1:6" ht="6.95" customHeight="1" thickBot="1">
      <c r="A22" s="1848"/>
      <c r="B22" s="1848"/>
      <c r="C22" s="1848"/>
      <c r="D22" s="1852"/>
      <c r="E22" s="1852"/>
    </row>
    <row r="23" spans="1:6" ht="3.75" customHeight="1" thickTop="1">
      <c r="A23" s="983"/>
      <c r="B23" s="983"/>
      <c r="C23" s="1317"/>
      <c r="D23" s="1317"/>
      <c r="E23" s="1317"/>
    </row>
    <row r="24" spans="1:6" ht="39" customHeight="1">
      <c r="A24" s="2284" t="s">
        <v>1444</v>
      </c>
      <c r="B24" s="2284"/>
      <c r="C24" s="2284"/>
      <c r="D24" s="2284"/>
      <c r="E24" s="2284"/>
    </row>
    <row r="25" spans="1:6" ht="12.95" customHeight="1">
      <c r="A25" s="2285" t="s">
        <v>1418</v>
      </c>
      <c r="B25" s="2285"/>
      <c r="C25" s="2285"/>
      <c r="D25" s="2285"/>
      <c r="E25" s="2285"/>
    </row>
    <row r="26" spans="1:6" ht="12" customHeight="1">
      <c r="B26" s="1313"/>
      <c r="C26" s="1313"/>
    </row>
  </sheetData>
  <mergeCells count="5">
    <mergeCell ref="A2:E2"/>
    <mergeCell ref="A4:A7"/>
    <mergeCell ref="B4:E6"/>
    <mergeCell ref="A24:E24"/>
    <mergeCell ref="A25:E25"/>
  </mergeCells>
  <pageMargins left="0.78740157480314965" right="0.78740157480314965" top="1.1811023622047245" bottom="0.78740157480314965" header="0" footer="0"/>
  <pageSetup paperSize="9" orientation="portrait" horizontalDpi="4294967292" verticalDpi="2400" r:id="rId1"/>
  <headerFooter alignWithMargins="0"/>
</worksheet>
</file>

<file path=xl/worksheets/sheet115.xml><?xml version="1.0" encoding="utf-8"?>
<worksheet xmlns="http://schemas.openxmlformats.org/spreadsheetml/2006/main" xmlns:r="http://schemas.openxmlformats.org/officeDocument/2006/relationships">
  <sheetPr codeName="Sheet115"/>
  <dimension ref="A1:O42"/>
  <sheetViews>
    <sheetView workbookViewId="0"/>
  </sheetViews>
  <sheetFormatPr defaultColWidth="9.140625" defaultRowHeight="12.75"/>
  <cols>
    <col min="1" max="1" width="24" style="1077" customWidth="1"/>
    <col min="2" max="5" width="15.7109375" style="1077" customWidth="1"/>
    <col min="6" max="16384" width="9.140625" style="1077"/>
  </cols>
  <sheetData>
    <row r="1" spans="1:8" s="985" customFormat="1" ht="19.5" customHeight="1">
      <c r="A1" s="1850" t="s">
        <v>1445</v>
      </c>
      <c r="B1" s="1850"/>
      <c r="C1" s="1851"/>
      <c r="D1" s="1851"/>
      <c r="E1" s="1851"/>
    </row>
    <row r="2" spans="1:8" s="985" customFormat="1" ht="23.25" customHeight="1">
      <c r="A2" s="2214" t="s">
        <v>1446</v>
      </c>
      <c r="B2" s="2214"/>
      <c r="C2" s="2214"/>
      <c r="D2" s="2214"/>
      <c r="E2" s="2214"/>
    </row>
    <row r="3" spans="1:8" s="985" customFormat="1" ht="12.95" customHeight="1">
      <c r="A3" s="982"/>
      <c r="B3" s="983"/>
      <c r="C3" s="983"/>
      <c r="D3" s="983"/>
      <c r="E3" s="1310" t="s">
        <v>1438</v>
      </c>
    </row>
    <row r="4" spans="1:8" s="985" customFormat="1" ht="12" customHeight="1">
      <c r="A4" s="2181" t="s">
        <v>573</v>
      </c>
      <c r="B4" s="2181" t="s">
        <v>1447</v>
      </c>
      <c r="C4" s="2181"/>
      <c r="D4" s="2181"/>
      <c r="E4" s="2181"/>
    </row>
    <row r="5" spans="1:8" s="985" customFormat="1" ht="13.5" customHeight="1">
      <c r="A5" s="2181"/>
      <c r="B5" s="2181"/>
      <c r="C5" s="2181"/>
      <c r="D5" s="2181"/>
      <c r="E5" s="2181"/>
    </row>
    <row r="6" spans="1:8" s="985" customFormat="1" ht="12" customHeight="1">
      <c r="A6" s="2181"/>
      <c r="B6" s="2181"/>
      <c r="C6" s="2181"/>
      <c r="D6" s="2181"/>
      <c r="E6" s="2181"/>
    </row>
    <row r="7" spans="1:8" s="985" customFormat="1" ht="15.75" customHeight="1">
      <c r="A7" s="2181"/>
      <c r="B7" s="1682">
        <v>2017</v>
      </c>
      <c r="C7" s="1682">
        <v>2016</v>
      </c>
      <c r="D7" s="1682">
        <v>2015</v>
      </c>
      <c r="E7" s="1682">
        <v>2014</v>
      </c>
    </row>
    <row r="8" spans="1:8" s="985" customFormat="1" ht="12.95" customHeight="1">
      <c r="A8" s="983"/>
      <c r="G8" s="1312"/>
      <c r="H8" s="1312"/>
    </row>
    <row r="9" spans="1:8" s="985" customFormat="1" ht="12.95" customHeight="1">
      <c r="A9" s="994" t="s">
        <v>258</v>
      </c>
      <c r="B9" s="1311">
        <f>B11+B19+B21</f>
        <v>1354.9029999999998</v>
      </c>
      <c r="C9" s="1311">
        <f t="shared" ref="C9:E9" si="0">C11+C19+C21</f>
        <v>1347.1150000000002</v>
      </c>
      <c r="D9" s="1311">
        <f t="shared" si="0"/>
        <v>1347.3910000000001</v>
      </c>
      <c r="E9" s="1311">
        <f t="shared" si="0"/>
        <v>1366.6790000000001</v>
      </c>
      <c r="F9" s="1312"/>
    </row>
    <row r="10" spans="1:8" s="985" customFormat="1" ht="12.95" customHeight="1">
      <c r="A10" s="994"/>
      <c r="B10" s="1312"/>
      <c r="C10" s="1312"/>
      <c r="D10" s="1312"/>
      <c r="E10" s="1312"/>
    </row>
    <row r="11" spans="1:8" s="985" customFormat="1" ht="12.95" customHeight="1">
      <c r="A11" s="994" t="s">
        <v>1388</v>
      </c>
      <c r="B11" s="1311">
        <f>SUM(B13:B17)</f>
        <v>1265.319</v>
      </c>
      <c r="C11" s="1311">
        <f t="shared" ref="C11:E11" si="1">SUM(C13:C17)</f>
        <v>1259.3570000000002</v>
      </c>
      <c r="D11" s="1311">
        <f t="shared" si="1"/>
        <v>1261.49</v>
      </c>
      <c r="E11" s="1311">
        <f t="shared" si="1"/>
        <v>1281.6480000000001</v>
      </c>
    </row>
    <row r="12" spans="1:8" s="985" customFormat="1" ht="12.95" customHeight="1"/>
    <row r="13" spans="1:8" s="985" customFormat="1" ht="12.95" customHeight="1">
      <c r="A13" s="985" t="s">
        <v>1430</v>
      </c>
      <c r="B13" s="1318">
        <v>383.149</v>
      </c>
      <c r="C13" s="1318">
        <v>388.423</v>
      </c>
      <c r="D13" s="1318">
        <v>395.05200000000002</v>
      </c>
      <c r="E13" s="1318">
        <v>399.96800000000002</v>
      </c>
    </row>
    <row r="14" spans="1:8" s="985" customFormat="1" ht="12.95" customHeight="1">
      <c r="A14" s="985" t="s">
        <v>1431</v>
      </c>
      <c r="B14" s="1318">
        <v>163.791</v>
      </c>
      <c r="C14" s="1318">
        <v>165.59100000000001</v>
      </c>
      <c r="D14" s="1318">
        <v>168.02199999999999</v>
      </c>
      <c r="E14" s="1318">
        <v>178.57</v>
      </c>
    </row>
    <row r="15" spans="1:8" s="985" customFormat="1" ht="12.95" customHeight="1">
      <c r="A15" s="985" t="s">
        <v>1432</v>
      </c>
      <c r="B15" s="1318">
        <v>604.33199999999999</v>
      </c>
      <c r="C15" s="1318">
        <v>594.30600000000004</v>
      </c>
      <c r="D15" s="1318">
        <v>590.13599999999997</v>
      </c>
      <c r="E15" s="1318">
        <v>594.53700000000003</v>
      </c>
    </row>
    <row r="16" spans="1:8" s="985" customFormat="1" ht="12.95" customHeight="1">
      <c r="A16" s="985" t="s">
        <v>1440</v>
      </c>
      <c r="B16" s="1318">
        <v>45.363</v>
      </c>
      <c r="C16" s="1318">
        <v>46.651000000000003</v>
      </c>
      <c r="D16" s="1318">
        <v>47.942999999999998</v>
      </c>
      <c r="E16" s="1318">
        <v>50.776000000000003</v>
      </c>
    </row>
    <row r="17" spans="1:15" s="985" customFormat="1" ht="12.95" customHeight="1">
      <c r="A17" s="985" t="s">
        <v>1441</v>
      </c>
      <c r="B17" s="1318">
        <v>68.683999999999997</v>
      </c>
      <c r="C17" s="1318">
        <v>64.385999999999996</v>
      </c>
      <c r="D17" s="1318">
        <v>60.337000000000003</v>
      </c>
      <c r="E17" s="1318">
        <v>57.796999999999997</v>
      </c>
    </row>
    <row r="18" spans="1:15" s="985" customFormat="1" ht="12.95" customHeight="1">
      <c r="B18" s="1280"/>
      <c r="C18" s="1280"/>
      <c r="D18" s="1280"/>
      <c r="E18" s="1280"/>
    </row>
    <row r="19" spans="1:15" s="985" customFormat="1" ht="12.95" customHeight="1">
      <c r="A19" s="994" t="s">
        <v>1442</v>
      </c>
      <c r="B19" s="1316">
        <v>30.599</v>
      </c>
      <c r="C19" s="1316">
        <v>30.074999999999999</v>
      </c>
      <c r="D19" s="1316">
        <v>29.63</v>
      </c>
      <c r="E19" s="1316">
        <v>30.108000000000001</v>
      </c>
    </row>
    <row r="20" spans="1:15" s="985" customFormat="1" ht="12.95" customHeight="1">
      <c r="A20" s="994"/>
      <c r="B20" s="1280"/>
      <c r="C20" s="1280"/>
      <c r="D20" s="1280"/>
      <c r="E20" s="1280"/>
    </row>
    <row r="21" spans="1:15" s="985" customFormat="1" ht="12.95" customHeight="1">
      <c r="A21" s="994" t="s">
        <v>1443</v>
      </c>
      <c r="B21" s="1316">
        <v>58.984999999999999</v>
      </c>
      <c r="C21" s="1316">
        <v>57.683</v>
      </c>
      <c r="D21" s="1316">
        <v>56.271000000000001</v>
      </c>
      <c r="E21" s="1316">
        <v>54.923000000000002</v>
      </c>
    </row>
    <row r="22" spans="1:15" s="985" customFormat="1" ht="6.95" customHeight="1" thickBot="1">
      <c r="A22" s="1848"/>
      <c r="B22" s="1848"/>
      <c r="C22" s="1848"/>
      <c r="D22" s="1848"/>
      <c r="E22" s="1848"/>
    </row>
    <row r="23" spans="1:15" s="985" customFormat="1" ht="3.75" customHeight="1" thickTop="1">
      <c r="A23" s="983"/>
      <c r="B23" s="983"/>
      <c r="C23" s="983"/>
      <c r="D23" s="983"/>
      <c r="E23" s="983"/>
    </row>
    <row r="24" spans="1:15" s="985" customFormat="1" ht="37.5" customHeight="1">
      <c r="A24" s="2286" t="s">
        <v>1448</v>
      </c>
      <c r="B24" s="2286"/>
      <c r="C24" s="2286"/>
      <c r="D24" s="2286"/>
      <c r="E24" s="2286"/>
    </row>
    <row r="25" spans="1:15" s="985" customFormat="1" ht="25.5" customHeight="1">
      <c r="A25" s="2286" t="s">
        <v>1449</v>
      </c>
      <c r="B25" s="2286"/>
      <c r="C25" s="2286"/>
      <c r="D25" s="2286"/>
      <c r="E25" s="2286"/>
    </row>
    <row r="26" spans="1:15" s="985" customFormat="1" ht="15" customHeight="1">
      <c r="A26" s="2285" t="s">
        <v>1418</v>
      </c>
      <c r="B26" s="2285"/>
      <c r="C26" s="2285"/>
      <c r="D26" s="2285"/>
      <c r="E26" s="2285"/>
    </row>
    <row r="27" spans="1:15">
      <c r="A27" s="992"/>
      <c r="B27" s="992"/>
      <c r="C27" s="992"/>
      <c r="D27" s="992"/>
      <c r="E27" s="992"/>
      <c r="F27" s="992"/>
      <c r="G27" s="992"/>
      <c r="H27" s="992"/>
      <c r="I27" s="992"/>
      <c r="J27" s="992"/>
      <c r="K27" s="992"/>
      <c r="L27" s="992"/>
      <c r="M27" s="992"/>
      <c r="N27" s="992"/>
      <c r="O27" s="992"/>
    </row>
    <row r="28" spans="1:15">
      <c r="A28" s="992"/>
      <c r="B28" s="992"/>
      <c r="C28" s="992"/>
      <c r="D28" s="992"/>
      <c r="E28" s="992"/>
      <c r="F28" s="992"/>
      <c r="G28" s="992"/>
      <c r="H28" s="992"/>
      <c r="I28" s="992"/>
      <c r="J28" s="992"/>
      <c r="K28" s="992"/>
      <c r="L28" s="992"/>
      <c r="M28" s="992"/>
      <c r="N28" s="992"/>
      <c r="O28" s="992"/>
    </row>
    <row r="29" spans="1:15">
      <c r="A29" s="992"/>
      <c r="B29" s="992"/>
      <c r="C29" s="992"/>
      <c r="D29" s="992"/>
      <c r="E29" s="992"/>
      <c r="F29" s="992"/>
      <c r="G29" s="992"/>
      <c r="H29" s="992"/>
      <c r="I29" s="992"/>
      <c r="J29" s="992"/>
      <c r="K29" s="992"/>
      <c r="L29" s="992"/>
      <c r="M29" s="992"/>
      <c r="N29" s="992"/>
      <c r="O29" s="992"/>
    </row>
    <row r="30" spans="1:15">
      <c r="A30" s="992"/>
      <c r="B30" s="992"/>
      <c r="C30" s="992"/>
      <c r="D30" s="992"/>
      <c r="E30" s="992"/>
      <c r="F30" s="992"/>
      <c r="G30" s="992"/>
      <c r="H30" s="992"/>
      <c r="I30" s="992"/>
      <c r="J30" s="992"/>
      <c r="K30" s="992"/>
      <c r="L30" s="992"/>
      <c r="M30" s="992"/>
      <c r="N30" s="992"/>
      <c r="O30" s="992"/>
    </row>
    <row r="31" spans="1:15">
      <c r="A31" s="992"/>
      <c r="B31" s="992"/>
      <c r="C31" s="992"/>
      <c r="D31" s="992"/>
      <c r="E31" s="992"/>
      <c r="F31" s="992"/>
      <c r="G31" s="992"/>
      <c r="H31" s="992"/>
      <c r="I31" s="992"/>
      <c r="J31" s="992"/>
      <c r="K31" s="992"/>
      <c r="L31" s="992"/>
      <c r="M31" s="992"/>
      <c r="N31" s="992"/>
      <c r="O31" s="992"/>
    </row>
    <row r="32" spans="1:15">
      <c r="A32" s="992"/>
      <c r="B32" s="992"/>
      <c r="C32" s="992"/>
      <c r="D32" s="992"/>
      <c r="E32" s="992"/>
      <c r="F32" s="992"/>
      <c r="G32" s="992"/>
      <c r="H32" s="992"/>
      <c r="I32" s="992"/>
      <c r="J32" s="992"/>
      <c r="K32" s="992"/>
      <c r="L32" s="992"/>
      <c r="M32" s="992"/>
      <c r="N32" s="992"/>
      <c r="O32" s="992"/>
    </row>
    <row r="33" spans="1:15">
      <c r="A33" s="992"/>
      <c r="B33" s="992"/>
      <c r="C33" s="992"/>
      <c r="D33" s="992"/>
      <c r="E33" s="992"/>
      <c r="F33" s="992"/>
      <c r="G33" s="992"/>
      <c r="H33" s="992"/>
      <c r="I33" s="992"/>
      <c r="J33" s="992"/>
      <c r="K33" s="992"/>
      <c r="L33" s="992"/>
      <c r="M33" s="992"/>
      <c r="N33" s="992"/>
      <c r="O33" s="992"/>
    </row>
    <row r="34" spans="1:15">
      <c r="A34" s="992"/>
      <c r="B34" s="992"/>
      <c r="C34" s="992"/>
      <c r="D34" s="992"/>
      <c r="E34" s="992"/>
      <c r="F34" s="992"/>
      <c r="G34" s="992"/>
      <c r="H34" s="992"/>
      <c r="I34" s="992"/>
      <c r="J34" s="992"/>
      <c r="K34" s="992"/>
      <c r="L34" s="992"/>
      <c r="M34" s="992"/>
      <c r="N34" s="992"/>
      <c r="O34" s="992"/>
    </row>
    <row r="35" spans="1:15">
      <c r="A35" s="992"/>
      <c r="B35" s="992"/>
      <c r="C35" s="992"/>
      <c r="D35" s="992"/>
      <c r="E35" s="992"/>
      <c r="F35" s="992"/>
      <c r="G35" s="992"/>
      <c r="H35" s="992"/>
      <c r="I35" s="992"/>
      <c r="J35" s="992"/>
      <c r="K35" s="992"/>
      <c r="L35" s="992"/>
      <c r="M35" s="992"/>
      <c r="N35" s="992"/>
      <c r="O35" s="992"/>
    </row>
    <row r="36" spans="1:15">
      <c r="A36" s="992"/>
      <c r="B36" s="992"/>
      <c r="C36" s="992"/>
      <c r="D36" s="992"/>
      <c r="E36" s="992"/>
      <c r="F36" s="992"/>
      <c r="G36" s="992"/>
      <c r="H36" s="992"/>
      <c r="I36" s="992"/>
      <c r="J36" s="992"/>
      <c r="K36" s="992"/>
      <c r="L36" s="992"/>
      <c r="M36" s="992"/>
      <c r="N36" s="992"/>
      <c r="O36" s="992"/>
    </row>
    <row r="37" spans="1:15">
      <c r="A37" s="992"/>
      <c r="B37" s="992"/>
      <c r="C37" s="992"/>
      <c r="D37" s="992"/>
      <c r="E37" s="992"/>
      <c r="F37" s="992"/>
      <c r="G37" s="992"/>
      <c r="H37" s="992"/>
      <c r="I37" s="992"/>
      <c r="J37" s="992"/>
      <c r="K37" s="992"/>
      <c r="L37" s="992"/>
      <c r="M37" s="992"/>
      <c r="N37" s="992"/>
      <c r="O37" s="992"/>
    </row>
    <row r="38" spans="1:15">
      <c r="A38" s="992"/>
      <c r="B38" s="992"/>
      <c r="C38" s="992"/>
      <c r="D38" s="992"/>
      <c r="E38" s="992"/>
      <c r="F38" s="992"/>
      <c r="G38" s="992"/>
      <c r="H38" s="992"/>
      <c r="I38" s="992"/>
      <c r="J38" s="992"/>
      <c r="K38" s="992"/>
      <c r="L38" s="992"/>
      <c r="M38" s="992"/>
      <c r="N38" s="992"/>
      <c r="O38" s="992"/>
    </row>
    <row r="39" spans="1:15">
      <c r="A39" s="992"/>
      <c r="B39" s="992"/>
      <c r="C39" s="992"/>
      <c r="D39" s="992"/>
      <c r="E39" s="992"/>
      <c r="F39" s="992"/>
      <c r="G39" s="992"/>
      <c r="H39" s="992"/>
      <c r="I39" s="992"/>
      <c r="J39" s="992"/>
      <c r="K39" s="992"/>
      <c r="L39" s="992"/>
      <c r="M39" s="992"/>
      <c r="N39" s="992"/>
      <c r="O39" s="992"/>
    </row>
    <row r="40" spans="1:15">
      <c r="A40" s="992"/>
      <c r="B40" s="992"/>
      <c r="C40" s="992"/>
      <c r="D40" s="992"/>
      <c r="E40" s="992"/>
      <c r="F40" s="992"/>
      <c r="G40" s="992"/>
      <c r="H40" s="992"/>
      <c r="I40" s="992"/>
      <c r="J40" s="992"/>
      <c r="K40" s="992"/>
      <c r="L40" s="992"/>
      <c r="M40" s="992"/>
      <c r="N40" s="992"/>
      <c r="O40" s="992"/>
    </row>
    <row r="41" spans="1:15">
      <c r="A41" s="992"/>
      <c r="B41" s="992"/>
      <c r="C41" s="992"/>
      <c r="D41" s="992"/>
      <c r="E41" s="992"/>
      <c r="F41" s="992"/>
      <c r="G41" s="992"/>
      <c r="H41" s="992"/>
      <c r="I41" s="992"/>
      <c r="J41" s="992"/>
      <c r="K41" s="992"/>
      <c r="L41" s="992"/>
      <c r="M41" s="992"/>
      <c r="N41" s="992"/>
      <c r="O41" s="992"/>
    </row>
    <row r="42" spans="1:15">
      <c r="A42" s="992"/>
      <c r="B42" s="992"/>
      <c r="C42" s="992"/>
      <c r="D42" s="992"/>
      <c r="E42" s="992"/>
      <c r="F42" s="992"/>
      <c r="G42" s="992"/>
      <c r="H42" s="992"/>
      <c r="I42" s="992"/>
      <c r="J42" s="992"/>
      <c r="K42" s="992"/>
      <c r="L42" s="992"/>
      <c r="M42" s="992"/>
      <c r="N42" s="992"/>
      <c r="O42" s="992"/>
    </row>
  </sheetData>
  <mergeCells count="6">
    <mergeCell ref="A26:E26"/>
    <mergeCell ref="A2:E2"/>
    <mergeCell ref="A4:A7"/>
    <mergeCell ref="B4:E6"/>
    <mergeCell ref="A24:E24"/>
    <mergeCell ref="A25:E25"/>
  </mergeCells>
  <pageMargins left="0.78740157480314965" right="0.78740157480314965" top="1.1811023622047245" bottom="0.78740157480314965" header="0" footer="0"/>
  <pageSetup paperSize="9" orientation="portrait" r:id="rId1"/>
</worksheet>
</file>

<file path=xl/worksheets/sheet116.xml><?xml version="1.0" encoding="utf-8"?>
<worksheet xmlns="http://schemas.openxmlformats.org/spreadsheetml/2006/main" xmlns:r="http://schemas.openxmlformats.org/officeDocument/2006/relationships">
  <sheetPr codeName="Sheet116"/>
  <dimension ref="A1:E25"/>
  <sheetViews>
    <sheetView zoomScaleNormal="100" workbookViewId="0"/>
  </sheetViews>
  <sheetFormatPr defaultColWidth="9.140625" defaultRowHeight="12.75"/>
  <cols>
    <col min="1" max="1" width="34" style="985" customWidth="1"/>
    <col min="2" max="2" width="13.140625" style="985" customWidth="1"/>
    <col min="3" max="4" width="14.28515625" style="985" customWidth="1"/>
    <col min="5" max="5" width="11.140625" style="985" customWidth="1"/>
    <col min="6" max="16384" width="9.140625" style="985"/>
  </cols>
  <sheetData>
    <row r="1" spans="1:5" ht="19.5" customHeight="1">
      <c r="A1" s="1850" t="s">
        <v>1450</v>
      </c>
      <c r="B1" s="1850"/>
      <c r="C1" s="1853"/>
      <c r="D1" s="1853"/>
      <c r="E1" s="1853"/>
    </row>
    <row r="2" spans="1:5" ht="23.25" customHeight="1">
      <c r="A2" s="2214" t="s">
        <v>1451</v>
      </c>
      <c r="B2" s="2214"/>
      <c r="C2" s="2214"/>
      <c r="D2" s="2214"/>
      <c r="E2" s="2214"/>
    </row>
    <row r="3" spans="1:5" ht="12.95" customHeight="1">
      <c r="A3" s="982"/>
      <c r="B3" s="983"/>
      <c r="C3" s="983"/>
      <c r="D3" s="983"/>
      <c r="E3" s="1310" t="s">
        <v>1438</v>
      </c>
    </row>
    <row r="4" spans="1:5" ht="13.5" customHeight="1">
      <c r="A4" s="2181" t="s">
        <v>573</v>
      </c>
      <c r="B4" s="2181" t="s">
        <v>1452</v>
      </c>
      <c r="C4" s="2181"/>
      <c r="D4" s="2181"/>
      <c r="E4" s="2181"/>
    </row>
    <row r="5" spans="1:5" ht="13.5" customHeight="1">
      <c r="A5" s="2181"/>
      <c r="B5" s="2181"/>
      <c r="C5" s="2181"/>
      <c r="D5" s="2181"/>
      <c r="E5" s="2181"/>
    </row>
    <row r="6" spans="1:5" ht="13.5" customHeight="1">
      <c r="A6" s="2181"/>
      <c r="B6" s="2181"/>
      <c r="C6" s="2181"/>
      <c r="D6" s="2181"/>
      <c r="E6" s="2181"/>
    </row>
    <row r="7" spans="1:5" ht="15.75" customHeight="1">
      <c r="A7" s="2181"/>
      <c r="B7" s="1682">
        <v>2017</v>
      </c>
      <c r="C7" s="1682">
        <v>2016</v>
      </c>
      <c r="D7" s="1682">
        <v>2015</v>
      </c>
      <c r="E7" s="1682">
        <v>2014</v>
      </c>
    </row>
    <row r="8" spans="1:5" ht="12.95" customHeight="1">
      <c r="A8" s="983"/>
    </row>
    <row r="9" spans="1:5" ht="12.95" customHeight="1">
      <c r="A9" s="994" t="s">
        <v>258</v>
      </c>
      <c r="B9" s="1311">
        <f>B11+B19+B21</f>
        <v>1324.566</v>
      </c>
      <c r="C9" s="1311">
        <f t="shared" ref="C9:E9" si="0">C11+C19+C21</f>
        <v>1056.7940000000001</v>
      </c>
      <c r="D9" s="1311">
        <f t="shared" si="0"/>
        <v>811.89999999999986</v>
      </c>
      <c r="E9" s="1311">
        <f t="shared" si="0"/>
        <v>626.84799999999996</v>
      </c>
    </row>
    <row r="10" spans="1:5" ht="12.95" customHeight="1">
      <c r="A10" s="994"/>
      <c r="B10" s="1312"/>
      <c r="C10" s="1312"/>
      <c r="D10" s="1312"/>
      <c r="E10" s="1312"/>
    </row>
    <row r="11" spans="1:5" ht="12.95" customHeight="1">
      <c r="A11" s="994" t="s">
        <v>1388</v>
      </c>
      <c r="B11" s="1311">
        <f>SUM(B13:B17)</f>
        <v>1291.665</v>
      </c>
      <c r="C11" s="1311">
        <f t="shared" ref="C11:E11" si="1">SUM(C13:C17)</f>
        <v>1035.8820000000001</v>
      </c>
      <c r="D11" s="1311">
        <f t="shared" si="1"/>
        <v>796.36099999999988</v>
      </c>
      <c r="E11" s="1311">
        <f t="shared" si="1"/>
        <v>614.15699999999993</v>
      </c>
    </row>
    <row r="12" spans="1:5" ht="12.95" customHeight="1"/>
    <row r="13" spans="1:5" ht="12.95" customHeight="1">
      <c r="A13" s="985" t="s">
        <v>1430</v>
      </c>
      <c r="B13" s="1318">
        <v>460.03899999999999</v>
      </c>
      <c r="C13" s="1318">
        <v>369.55500000000001</v>
      </c>
      <c r="D13" s="1318">
        <v>266.488</v>
      </c>
      <c r="E13" s="1318">
        <v>189.15600000000001</v>
      </c>
    </row>
    <row r="14" spans="1:5" ht="12.95" customHeight="1">
      <c r="A14" s="985" t="s">
        <v>1431</v>
      </c>
      <c r="B14" s="1318">
        <v>244.03399999999999</v>
      </c>
      <c r="C14" s="1318">
        <v>170.614</v>
      </c>
      <c r="D14" s="1318">
        <v>117.249</v>
      </c>
      <c r="E14" s="1318">
        <v>76.691000000000003</v>
      </c>
    </row>
    <row r="15" spans="1:5" ht="12.95" customHeight="1">
      <c r="A15" s="985" t="s">
        <v>1432</v>
      </c>
      <c r="B15" s="1318">
        <v>488.46300000000002</v>
      </c>
      <c r="C15" s="1318">
        <v>437.67399999999998</v>
      </c>
      <c r="D15" s="1318">
        <v>379.40800000000002</v>
      </c>
      <c r="E15" s="1318">
        <v>329.29899999999998</v>
      </c>
    </row>
    <row r="16" spans="1:5" ht="12.95" customHeight="1">
      <c r="A16" s="985" t="s">
        <v>1440</v>
      </c>
      <c r="B16" s="1318">
        <v>67.789000000000001</v>
      </c>
      <c r="C16" s="1318">
        <v>36.243000000000002</v>
      </c>
      <c r="D16" s="1318">
        <v>15.377000000000001</v>
      </c>
      <c r="E16" s="1318">
        <v>6.2729999999999997</v>
      </c>
    </row>
    <row r="17" spans="1:5" ht="12.95" customHeight="1">
      <c r="A17" s="985" t="s">
        <v>1441</v>
      </c>
      <c r="B17" s="1318">
        <v>31.34</v>
      </c>
      <c r="C17" s="1318">
        <v>21.795999999999999</v>
      </c>
      <c r="D17" s="1318">
        <v>17.838999999999999</v>
      </c>
      <c r="E17" s="1318">
        <v>12.738</v>
      </c>
    </row>
    <row r="18" spans="1:5" ht="12.95" customHeight="1">
      <c r="B18" s="1280"/>
      <c r="C18" s="1280"/>
      <c r="D18" s="1280"/>
      <c r="E18" s="1280"/>
    </row>
    <row r="19" spans="1:5" s="994" customFormat="1" ht="12.95" customHeight="1">
      <c r="A19" s="994" t="s">
        <v>1442</v>
      </c>
      <c r="B19" s="1319">
        <v>19.757999999999999</v>
      </c>
      <c r="C19" s="1319">
        <v>12.372999999999999</v>
      </c>
      <c r="D19" s="1319">
        <v>8.6370000000000005</v>
      </c>
      <c r="E19" s="1319">
        <v>6.3029999999999999</v>
      </c>
    </row>
    <row r="20" spans="1:5" s="994" customFormat="1" ht="12.95" customHeight="1">
      <c r="B20" s="1320"/>
      <c r="C20" s="1320"/>
      <c r="D20" s="1320"/>
      <c r="E20" s="1320"/>
    </row>
    <row r="21" spans="1:5" s="994" customFormat="1" ht="12.95" customHeight="1">
      <c r="A21" s="994" t="s">
        <v>1443</v>
      </c>
      <c r="B21" s="1319">
        <v>13.143000000000001</v>
      </c>
      <c r="C21" s="1319">
        <v>8.5389999999999997</v>
      </c>
      <c r="D21" s="1319">
        <v>6.9020000000000001</v>
      </c>
      <c r="E21" s="1319">
        <v>6.3879999999999999</v>
      </c>
    </row>
    <row r="22" spans="1:5" ht="6.95" customHeight="1" thickBot="1">
      <c r="A22" s="1848"/>
      <c r="B22" s="1848"/>
      <c r="C22" s="1848"/>
      <c r="D22" s="1848"/>
      <c r="E22" s="1848"/>
    </row>
    <row r="23" spans="1:5" ht="3.75" customHeight="1" thickTop="1">
      <c r="A23" s="983"/>
      <c r="B23" s="983"/>
      <c r="C23" s="983"/>
      <c r="D23" s="983"/>
      <c r="E23" s="983"/>
    </row>
    <row r="24" spans="1:5" ht="12.95" customHeight="1">
      <c r="A24" s="2285" t="s">
        <v>1418</v>
      </c>
      <c r="B24" s="2285"/>
      <c r="C24" s="2285"/>
      <c r="D24" s="2285"/>
      <c r="E24" s="2285"/>
    </row>
    <row r="25" spans="1:5" ht="9.75" customHeight="1">
      <c r="A25" s="1321"/>
      <c r="B25" s="1298"/>
      <c r="C25" s="1298"/>
      <c r="D25" s="1298"/>
      <c r="E25" s="1298"/>
    </row>
  </sheetData>
  <mergeCells count="4">
    <mergeCell ref="A2:E2"/>
    <mergeCell ref="A4:A7"/>
    <mergeCell ref="B4:E6"/>
    <mergeCell ref="A24:E24"/>
  </mergeCells>
  <pageMargins left="0.78740157480314965" right="0.78740157480314965" top="1.1811023622047245" bottom="0.78740157480314965" header="0" footer="0"/>
  <pageSetup paperSize="9" orientation="portrait" r:id="rId1"/>
</worksheet>
</file>

<file path=xl/worksheets/sheet117.xml><?xml version="1.0" encoding="utf-8"?>
<worksheet xmlns="http://schemas.openxmlformats.org/spreadsheetml/2006/main" xmlns:r="http://schemas.openxmlformats.org/officeDocument/2006/relationships">
  <sheetPr codeName="Sheet117"/>
  <dimension ref="A1:O46"/>
  <sheetViews>
    <sheetView workbookViewId="0"/>
  </sheetViews>
  <sheetFormatPr defaultColWidth="9.140625" defaultRowHeight="12.75"/>
  <cols>
    <col min="1" max="1" width="24" style="1077" customWidth="1"/>
    <col min="2" max="5" width="15.7109375" style="1077" customWidth="1"/>
    <col min="6" max="16384" width="9.140625" style="1077"/>
  </cols>
  <sheetData>
    <row r="1" spans="1:5" s="985" customFormat="1" ht="19.5" customHeight="1">
      <c r="A1" s="1850" t="s">
        <v>1453</v>
      </c>
      <c r="B1" s="1298"/>
      <c r="C1" s="1298"/>
      <c r="D1" s="1298"/>
      <c r="E1" s="1298"/>
    </row>
    <row r="2" spans="1:5" s="985" customFormat="1" ht="23.25" customHeight="1">
      <c r="A2" s="2214" t="s">
        <v>1454</v>
      </c>
      <c r="B2" s="2214"/>
      <c r="C2" s="2214"/>
      <c r="D2" s="2214"/>
      <c r="E2" s="2214"/>
    </row>
    <row r="3" spans="1:5" s="985" customFormat="1" ht="12.95" customHeight="1">
      <c r="A3" s="982"/>
      <c r="B3" s="983"/>
      <c r="C3" s="983"/>
      <c r="D3" s="983"/>
      <c r="E3" s="1310" t="s">
        <v>1438</v>
      </c>
    </row>
    <row r="4" spans="1:5" s="985" customFormat="1" ht="12.75" customHeight="1">
      <c r="A4" s="2181" t="s">
        <v>573</v>
      </c>
      <c r="B4" s="2181" t="s">
        <v>1452</v>
      </c>
      <c r="C4" s="2181"/>
      <c r="D4" s="2181"/>
      <c r="E4" s="2181"/>
    </row>
    <row r="5" spans="1:5" s="985" customFormat="1" ht="12.75" customHeight="1">
      <c r="A5" s="2181"/>
      <c r="B5" s="2181"/>
      <c r="C5" s="2181"/>
      <c r="D5" s="2181"/>
      <c r="E5" s="2181"/>
    </row>
    <row r="6" spans="1:5" s="985" customFormat="1" ht="7.5" customHeight="1">
      <c r="A6" s="2181"/>
      <c r="B6" s="2181"/>
      <c r="C6" s="2181"/>
      <c r="D6" s="2181"/>
      <c r="E6" s="2181"/>
    </row>
    <row r="7" spans="1:5" s="985" customFormat="1" ht="15.75" customHeight="1">
      <c r="A7" s="2181"/>
      <c r="B7" s="1682">
        <v>2017</v>
      </c>
      <c r="C7" s="1682">
        <v>2016</v>
      </c>
      <c r="D7" s="1682">
        <v>2015</v>
      </c>
      <c r="E7" s="1682">
        <v>2014</v>
      </c>
    </row>
    <row r="8" spans="1:5" s="985" customFormat="1" ht="12.95" customHeight="1">
      <c r="A8" s="983"/>
    </row>
    <row r="9" spans="1:5" s="985" customFormat="1" ht="12.95" customHeight="1">
      <c r="A9" s="994" t="s">
        <v>258</v>
      </c>
      <c r="B9" s="1311">
        <f>B11+B19+B21</f>
        <v>566.721</v>
      </c>
      <c r="C9" s="1311">
        <f t="shared" ref="C9:E9" si="0">C11+C19+C21</f>
        <v>677.87300000000005</v>
      </c>
      <c r="D9" s="1311">
        <f t="shared" si="0"/>
        <v>747.55899999999986</v>
      </c>
      <c r="E9" s="1311">
        <f t="shared" si="0"/>
        <v>756.06</v>
      </c>
    </row>
    <row r="10" spans="1:5" s="985" customFormat="1" ht="12.95" customHeight="1">
      <c r="A10" s="994"/>
      <c r="B10" s="1312"/>
      <c r="C10" s="1312"/>
      <c r="D10" s="1312"/>
      <c r="E10" s="1312"/>
    </row>
    <row r="11" spans="1:5" s="985" customFormat="1" ht="12.95" customHeight="1">
      <c r="A11" s="994" t="s">
        <v>1388</v>
      </c>
      <c r="B11" s="1311">
        <f>SUM(B13:B17)</f>
        <v>522.36400000000003</v>
      </c>
      <c r="C11" s="1311">
        <f t="shared" ref="C11:E11" si="1">SUM(C13:C17)</f>
        <v>625.18600000000004</v>
      </c>
      <c r="D11" s="1311">
        <f t="shared" si="1"/>
        <v>693.02699999999993</v>
      </c>
      <c r="E11" s="1311">
        <f t="shared" si="1"/>
        <v>702.65</v>
      </c>
    </row>
    <row r="12" spans="1:5" s="985" customFormat="1" ht="12.95" customHeight="1"/>
    <row r="13" spans="1:5" s="985" customFormat="1" ht="12.95" customHeight="1">
      <c r="A13" s="985" t="s">
        <v>1430</v>
      </c>
      <c r="B13" s="1318">
        <v>147.60900000000001</v>
      </c>
      <c r="C13" s="1318">
        <v>177.203</v>
      </c>
      <c r="D13" s="1318">
        <v>204.887</v>
      </c>
      <c r="E13" s="1318">
        <v>214.74</v>
      </c>
    </row>
    <row r="14" spans="1:5" s="985" customFormat="1" ht="12.95" customHeight="1">
      <c r="A14" s="985" t="s">
        <v>1431</v>
      </c>
      <c r="B14" s="1318">
        <v>138.393</v>
      </c>
      <c r="C14" s="1318">
        <v>169.22200000000001</v>
      </c>
      <c r="D14" s="1318">
        <v>184.119</v>
      </c>
      <c r="E14" s="1318">
        <v>186.52</v>
      </c>
    </row>
    <row r="15" spans="1:5" s="985" customFormat="1" ht="12.95" customHeight="1">
      <c r="A15" s="985" t="s">
        <v>1432</v>
      </c>
      <c r="B15" s="1318">
        <v>92.674000000000007</v>
      </c>
      <c r="C15" s="1318">
        <v>115.111</v>
      </c>
      <c r="D15" s="1318">
        <v>134.053</v>
      </c>
      <c r="E15" s="1318">
        <v>139.28</v>
      </c>
    </row>
    <row r="16" spans="1:5" s="985" customFormat="1" ht="12.95" customHeight="1">
      <c r="A16" s="985" t="s">
        <v>1440</v>
      </c>
      <c r="B16" s="1318">
        <v>77.891999999999996</v>
      </c>
      <c r="C16" s="1318">
        <v>97.120999999999995</v>
      </c>
      <c r="D16" s="1318">
        <v>106.07899999999999</v>
      </c>
      <c r="E16" s="1318">
        <v>101.9</v>
      </c>
    </row>
    <row r="17" spans="1:15" s="985" customFormat="1" ht="12.95" customHeight="1">
      <c r="A17" s="985" t="s">
        <v>1441</v>
      </c>
      <c r="B17" s="1318">
        <v>65.796000000000006</v>
      </c>
      <c r="C17" s="1318">
        <v>66.528999999999996</v>
      </c>
      <c r="D17" s="1318">
        <v>63.889000000000003</v>
      </c>
      <c r="E17" s="1318">
        <v>60.21</v>
      </c>
    </row>
    <row r="18" spans="1:15" s="985" customFormat="1" ht="12.95" customHeight="1">
      <c r="B18" s="1280"/>
      <c r="C18" s="1280"/>
      <c r="D18" s="1280"/>
      <c r="E18" s="1280"/>
    </row>
    <row r="19" spans="1:15" s="985" customFormat="1" ht="12.95" customHeight="1">
      <c r="A19" s="994" t="s">
        <v>1442</v>
      </c>
      <c r="B19" s="1319">
        <v>27.795000000000002</v>
      </c>
      <c r="C19" s="1319">
        <v>33.186999999999998</v>
      </c>
      <c r="D19" s="1319">
        <v>34.42</v>
      </c>
      <c r="E19" s="1319">
        <v>33.9</v>
      </c>
    </row>
    <row r="20" spans="1:15" s="985" customFormat="1" ht="12.95" customHeight="1">
      <c r="A20" s="994"/>
      <c r="B20" s="1280"/>
      <c r="C20" s="1280"/>
      <c r="D20" s="1280"/>
      <c r="E20" s="1280"/>
    </row>
    <row r="21" spans="1:15" s="985" customFormat="1" ht="12.95" customHeight="1">
      <c r="A21" s="994" t="s">
        <v>1443</v>
      </c>
      <c r="B21" s="1319">
        <v>16.562000000000001</v>
      </c>
      <c r="C21" s="1319">
        <v>19.5</v>
      </c>
      <c r="D21" s="1319">
        <v>20.111999999999998</v>
      </c>
      <c r="E21" s="1319">
        <v>19.510000000000002</v>
      </c>
    </row>
    <row r="22" spans="1:15" s="985" customFormat="1" ht="6.95" customHeight="1" thickBot="1">
      <c r="A22" s="1848"/>
      <c r="B22" s="1848"/>
      <c r="C22" s="1848"/>
      <c r="D22" s="1848"/>
      <c r="E22" s="1848"/>
    </row>
    <row r="23" spans="1:15" s="985" customFormat="1" ht="3.75" customHeight="1" thickTop="1">
      <c r="A23" s="983"/>
      <c r="B23" s="983"/>
      <c r="C23" s="983"/>
      <c r="D23" s="983"/>
      <c r="E23" s="983"/>
    </row>
    <row r="24" spans="1:15" s="985" customFormat="1" ht="13.5" customHeight="1">
      <c r="A24" s="1077" t="s">
        <v>1455</v>
      </c>
    </row>
    <row r="25" spans="1:15" s="985" customFormat="1" ht="12.95" customHeight="1">
      <c r="A25" s="2285" t="s">
        <v>1418</v>
      </c>
      <c r="B25" s="2285"/>
      <c r="C25" s="2285"/>
      <c r="D25" s="2285"/>
      <c r="E25" s="2285"/>
    </row>
    <row r="26" spans="1:15">
      <c r="A26" s="992"/>
      <c r="B26" s="992"/>
      <c r="C26" s="992"/>
      <c r="D26" s="992"/>
      <c r="E26" s="992"/>
      <c r="F26" s="992"/>
      <c r="G26" s="992"/>
      <c r="H26" s="992"/>
      <c r="I26" s="992"/>
      <c r="J26" s="992"/>
      <c r="K26" s="992"/>
      <c r="L26" s="992"/>
      <c r="M26" s="992"/>
      <c r="N26" s="992"/>
      <c r="O26" s="992"/>
    </row>
    <row r="27" spans="1:15">
      <c r="A27" s="992"/>
      <c r="B27" s="992"/>
      <c r="C27" s="992"/>
      <c r="D27" s="992"/>
      <c r="E27" s="992"/>
      <c r="F27" s="992"/>
      <c r="G27" s="992"/>
      <c r="H27" s="992"/>
      <c r="I27" s="992"/>
      <c r="J27" s="992"/>
      <c r="K27" s="992"/>
      <c r="L27" s="992"/>
      <c r="M27" s="992"/>
      <c r="N27" s="992"/>
      <c r="O27" s="992"/>
    </row>
    <row r="28" spans="1:15">
      <c r="A28" s="992"/>
      <c r="B28" s="992"/>
      <c r="C28" s="992"/>
      <c r="D28" s="992"/>
      <c r="E28" s="992"/>
      <c r="F28" s="992"/>
      <c r="G28" s="992"/>
      <c r="H28" s="992"/>
      <c r="I28" s="992"/>
      <c r="J28" s="992"/>
      <c r="K28" s="992"/>
      <c r="L28" s="992"/>
      <c r="M28" s="992"/>
      <c r="N28" s="992"/>
      <c r="O28" s="992"/>
    </row>
    <row r="29" spans="1:15">
      <c r="A29" s="992"/>
      <c r="B29" s="992"/>
      <c r="C29" s="992"/>
      <c r="D29" s="992"/>
      <c r="E29" s="992"/>
      <c r="F29" s="992"/>
      <c r="G29" s="992"/>
      <c r="H29" s="992"/>
      <c r="I29" s="992"/>
      <c r="J29" s="992"/>
      <c r="K29" s="992"/>
      <c r="L29" s="992"/>
      <c r="M29" s="992"/>
      <c r="N29" s="992"/>
      <c r="O29" s="992"/>
    </row>
    <row r="30" spans="1:15">
      <c r="A30" s="992"/>
      <c r="B30" s="992"/>
      <c r="C30" s="992"/>
      <c r="D30" s="992"/>
      <c r="E30" s="992"/>
      <c r="F30" s="992"/>
      <c r="G30" s="992"/>
      <c r="H30" s="992"/>
      <c r="I30" s="992"/>
      <c r="J30" s="992"/>
      <c r="K30" s="992"/>
      <c r="L30" s="992"/>
      <c r="M30" s="992"/>
      <c r="N30" s="992"/>
      <c r="O30" s="992"/>
    </row>
    <row r="31" spans="1:15">
      <c r="A31" s="992"/>
      <c r="B31" s="992"/>
      <c r="C31" s="992"/>
      <c r="D31" s="992"/>
      <c r="E31" s="992"/>
      <c r="F31" s="992"/>
      <c r="G31" s="992"/>
      <c r="H31" s="992"/>
      <c r="I31" s="992"/>
      <c r="J31" s="992"/>
      <c r="K31" s="992"/>
      <c r="L31" s="992"/>
      <c r="M31" s="992"/>
      <c r="N31" s="992"/>
      <c r="O31" s="992"/>
    </row>
    <row r="32" spans="1:15">
      <c r="A32" s="992"/>
      <c r="B32" s="992"/>
      <c r="C32" s="992"/>
      <c r="D32" s="992"/>
      <c r="E32" s="992"/>
      <c r="F32" s="992"/>
      <c r="G32" s="992"/>
      <c r="H32" s="992"/>
      <c r="I32" s="992"/>
      <c r="J32" s="992"/>
      <c r="K32" s="992"/>
      <c r="L32" s="992"/>
      <c r="M32" s="992"/>
      <c r="N32" s="992"/>
      <c r="O32" s="992"/>
    </row>
    <row r="33" spans="1:15">
      <c r="A33" s="992"/>
      <c r="B33" s="992"/>
      <c r="C33" s="992"/>
      <c r="D33" s="992"/>
      <c r="E33" s="992"/>
      <c r="F33" s="992"/>
      <c r="G33" s="992"/>
      <c r="H33" s="992"/>
      <c r="I33" s="992"/>
      <c r="J33" s="992"/>
      <c r="K33" s="992"/>
      <c r="L33" s="992"/>
      <c r="M33" s="992"/>
      <c r="N33" s="992"/>
      <c r="O33" s="992"/>
    </row>
    <row r="34" spans="1:15">
      <c r="A34" s="992"/>
      <c r="B34" s="992"/>
      <c r="C34" s="992"/>
      <c r="D34" s="992"/>
      <c r="E34" s="992"/>
      <c r="F34" s="992"/>
      <c r="G34" s="992"/>
      <c r="H34" s="992"/>
      <c r="I34" s="992"/>
      <c r="J34" s="992"/>
      <c r="K34" s="992"/>
      <c r="L34" s="992"/>
      <c r="M34" s="992"/>
      <c r="N34" s="992"/>
      <c r="O34" s="992"/>
    </row>
    <row r="35" spans="1:15">
      <c r="A35" s="992"/>
      <c r="B35" s="992"/>
      <c r="C35" s="992"/>
      <c r="D35" s="992"/>
      <c r="E35" s="992"/>
      <c r="F35" s="992"/>
      <c r="G35" s="992"/>
      <c r="H35" s="992"/>
      <c r="I35" s="992"/>
      <c r="J35" s="992"/>
      <c r="K35" s="992"/>
      <c r="L35" s="992"/>
      <c r="M35" s="992"/>
      <c r="N35" s="992"/>
      <c r="O35" s="992"/>
    </row>
    <row r="36" spans="1:15">
      <c r="A36" s="992"/>
      <c r="B36" s="992"/>
      <c r="C36" s="992"/>
      <c r="D36" s="992"/>
      <c r="E36" s="992"/>
      <c r="F36" s="992"/>
      <c r="G36" s="992"/>
      <c r="H36" s="992"/>
      <c r="I36" s="992"/>
      <c r="J36" s="992"/>
      <c r="K36" s="992"/>
      <c r="L36" s="992"/>
      <c r="M36" s="992"/>
      <c r="N36" s="992"/>
      <c r="O36" s="992"/>
    </row>
    <row r="37" spans="1:15">
      <c r="A37" s="992"/>
      <c r="B37" s="992"/>
      <c r="C37" s="992"/>
      <c r="D37" s="992"/>
      <c r="E37" s="992"/>
      <c r="F37" s="992"/>
      <c r="G37" s="992"/>
      <c r="H37" s="992"/>
      <c r="I37" s="992"/>
      <c r="J37" s="992"/>
      <c r="K37" s="992"/>
      <c r="L37" s="992"/>
      <c r="M37" s="992"/>
      <c r="N37" s="992"/>
      <c r="O37" s="992"/>
    </row>
    <row r="38" spans="1:15">
      <c r="A38" s="992"/>
      <c r="B38" s="992"/>
      <c r="C38" s="992"/>
      <c r="D38" s="992"/>
      <c r="E38" s="992"/>
      <c r="F38" s="992"/>
      <c r="G38" s="992"/>
      <c r="H38" s="992"/>
      <c r="I38" s="992"/>
      <c r="J38" s="992"/>
      <c r="K38" s="992"/>
      <c r="L38" s="992"/>
      <c r="M38" s="992"/>
      <c r="N38" s="992"/>
      <c r="O38" s="992"/>
    </row>
    <row r="39" spans="1:15">
      <c r="A39" s="992"/>
      <c r="B39" s="992"/>
      <c r="C39" s="992"/>
      <c r="D39" s="992"/>
      <c r="E39" s="992"/>
      <c r="F39" s="992"/>
      <c r="G39" s="992"/>
      <c r="H39" s="992"/>
      <c r="I39" s="992"/>
      <c r="J39" s="992"/>
      <c r="K39" s="992"/>
      <c r="L39" s="992"/>
      <c r="M39" s="992"/>
      <c r="N39" s="992"/>
      <c r="O39" s="992"/>
    </row>
    <row r="40" spans="1:15">
      <c r="A40" s="992"/>
      <c r="B40" s="992"/>
      <c r="C40" s="992"/>
      <c r="D40" s="992"/>
      <c r="E40" s="992"/>
      <c r="F40" s="992"/>
      <c r="G40" s="992"/>
      <c r="H40" s="992"/>
      <c r="I40" s="992"/>
      <c r="J40" s="992"/>
      <c r="K40" s="992"/>
      <c r="L40" s="992"/>
      <c r="M40" s="992"/>
      <c r="N40" s="992"/>
      <c r="O40" s="992"/>
    </row>
    <row r="41" spans="1:15">
      <c r="A41" s="992"/>
      <c r="B41" s="992"/>
      <c r="C41" s="992"/>
      <c r="D41" s="992"/>
      <c r="E41" s="992"/>
      <c r="F41" s="992"/>
      <c r="G41" s="992"/>
      <c r="H41" s="992"/>
      <c r="I41" s="992"/>
      <c r="J41" s="992"/>
      <c r="K41" s="992"/>
      <c r="L41" s="992"/>
      <c r="M41" s="992"/>
      <c r="N41" s="992"/>
      <c r="O41" s="992"/>
    </row>
    <row r="42" spans="1:15">
      <c r="A42" s="992"/>
      <c r="B42" s="992"/>
      <c r="C42" s="992"/>
      <c r="D42" s="992"/>
      <c r="E42" s="992"/>
      <c r="F42" s="992"/>
      <c r="G42" s="992"/>
      <c r="H42" s="992"/>
      <c r="I42" s="992"/>
      <c r="J42" s="992"/>
      <c r="K42" s="992"/>
      <c r="L42" s="992"/>
      <c r="M42" s="992"/>
      <c r="N42" s="992"/>
      <c r="O42" s="992"/>
    </row>
    <row r="43" spans="1:15">
      <c r="A43" s="992"/>
      <c r="B43" s="992"/>
      <c r="C43" s="992"/>
      <c r="D43" s="992"/>
      <c r="E43" s="992"/>
      <c r="F43" s="992"/>
      <c r="G43" s="992"/>
      <c r="H43" s="992"/>
      <c r="I43" s="992"/>
      <c r="J43" s="992"/>
      <c r="K43" s="992"/>
      <c r="L43" s="992"/>
      <c r="M43" s="992"/>
      <c r="N43" s="992"/>
      <c r="O43" s="992"/>
    </row>
    <row r="44" spans="1:15">
      <c r="A44" s="992"/>
      <c r="B44" s="992"/>
      <c r="C44" s="992"/>
      <c r="D44" s="992"/>
      <c r="E44" s="992"/>
      <c r="F44" s="992"/>
      <c r="G44" s="992"/>
      <c r="H44" s="992"/>
      <c r="I44" s="992"/>
      <c r="J44" s="992"/>
      <c r="K44" s="992"/>
      <c r="L44" s="992"/>
      <c r="M44" s="992"/>
      <c r="N44" s="992"/>
      <c r="O44" s="992"/>
    </row>
    <row r="45" spans="1:15">
      <c r="A45" s="992"/>
      <c r="B45" s="992"/>
      <c r="C45" s="992"/>
      <c r="D45" s="992"/>
      <c r="E45" s="992"/>
      <c r="F45" s="992"/>
      <c r="G45" s="992"/>
      <c r="H45" s="992"/>
      <c r="I45" s="992"/>
      <c r="J45" s="992"/>
      <c r="K45" s="992"/>
      <c r="L45" s="992"/>
      <c r="M45" s="992"/>
      <c r="N45" s="992"/>
      <c r="O45" s="992"/>
    </row>
    <row r="46" spans="1:15">
      <c r="A46" s="992"/>
      <c r="B46" s="992"/>
      <c r="C46" s="992"/>
      <c r="D46" s="992"/>
      <c r="E46" s="992"/>
      <c r="F46" s="992"/>
      <c r="G46" s="992"/>
      <c r="H46" s="992"/>
      <c r="I46" s="992"/>
      <c r="J46" s="992"/>
      <c r="K46" s="992"/>
      <c r="L46" s="992"/>
      <c r="M46" s="992"/>
      <c r="N46" s="992"/>
      <c r="O46" s="992"/>
    </row>
  </sheetData>
  <mergeCells count="4">
    <mergeCell ref="A2:E2"/>
    <mergeCell ref="A4:A7"/>
    <mergeCell ref="B4:E6"/>
    <mergeCell ref="A25:E25"/>
  </mergeCells>
  <pageMargins left="0.78740157480314965" right="0.78740157480314965" top="1.1811023622047245" bottom="0.78740157480314965" header="0" footer="0"/>
  <pageSetup paperSize="9" orientation="portrait" r:id="rId1"/>
</worksheet>
</file>

<file path=xl/worksheets/sheet118.xml><?xml version="1.0" encoding="utf-8"?>
<worksheet xmlns="http://schemas.openxmlformats.org/spreadsheetml/2006/main" xmlns:r="http://schemas.openxmlformats.org/officeDocument/2006/relationships">
  <sheetPr codeName="Sheet118"/>
  <dimension ref="A1:O42"/>
  <sheetViews>
    <sheetView workbookViewId="0"/>
  </sheetViews>
  <sheetFormatPr defaultColWidth="9.140625" defaultRowHeight="12.75"/>
  <cols>
    <col min="1" max="1" width="24" style="1077" customWidth="1"/>
    <col min="2" max="5" width="15.7109375" style="1077" customWidth="1"/>
    <col min="6" max="16384" width="9.140625" style="1077"/>
  </cols>
  <sheetData>
    <row r="1" spans="1:10" s="985" customFormat="1" ht="19.5" customHeight="1">
      <c r="A1" s="1850" t="s">
        <v>1456</v>
      </c>
      <c r="B1" s="1851"/>
      <c r="C1" s="1851"/>
      <c r="D1" s="1851"/>
      <c r="E1" s="1851"/>
    </row>
    <row r="2" spans="1:10" s="985" customFormat="1" ht="23.25" customHeight="1">
      <c r="A2" s="2214" t="s">
        <v>1457</v>
      </c>
      <c r="B2" s="2214"/>
      <c r="C2" s="2214"/>
      <c r="D2" s="2214"/>
      <c r="E2" s="2214"/>
    </row>
    <row r="3" spans="1:10" s="985" customFormat="1" ht="12.95" customHeight="1">
      <c r="A3" s="982"/>
      <c r="B3" s="983"/>
      <c r="C3" s="983"/>
      <c r="D3" s="983"/>
      <c r="E3" s="1310" t="s">
        <v>1438</v>
      </c>
    </row>
    <row r="4" spans="1:10" s="985" customFormat="1">
      <c r="A4" s="2181" t="s">
        <v>573</v>
      </c>
      <c r="B4" s="2181" t="s">
        <v>1452</v>
      </c>
      <c r="C4" s="2181"/>
      <c r="D4" s="2181"/>
      <c r="E4" s="2181"/>
    </row>
    <row r="5" spans="1:10" s="985" customFormat="1">
      <c r="A5" s="2181"/>
      <c r="B5" s="2181"/>
      <c r="C5" s="2181"/>
      <c r="D5" s="2181"/>
      <c r="E5" s="2181"/>
    </row>
    <row r="6" spans="1:10" s="985" customFormat="1">
      <c r="A6" s="2181"/>
      <c r="B6" s="2181"/>
      <c r="C6" s="2181"/>
      <c r="D6" s="2181"/>
      <c r="E6" s="2181"/>
    </row>
    <row r="7" spans="1:10" s="985" customFormat="1" ht="15.75" customHeight="1">
      <c r="A7" s="2181"/>
      <c r="B7" s="1682">
        <v>2017</v>
      </c>
      <c r="C7" s="1682">
        <v>2016</v>
      </c>
      <c r="D7" s="1682">
        <v>2015</v>
      </c>
      <c r="E7" s="1682">
        <v>2014</v>
      </c>
    </row>
    <row r="8" spans="1:10" s="985" customFormat="1" ht="12.95" customHeight="1">
      <c r="A8" s="983"/>
    </row>
    <row r="9" spans="1:10" s="985" customFormat="1" ht="12.95" customHeight="1">
      <c r="A9" s="994" t="s">
        <v>258</v>
      </c>
      <c r="B9" s="1311">
        <f>B11+B19+B21</f>
        <v>546.10200000000009</v>
      </c>
      <c r="C9" s="1311">
        <f t="shared" ref="C9:E9" si="0">C11+C19+C21</f>
        <v>591.35299999999995</v>
      </c>
      <c r="D9" s="1311">
        <f t="shared" si="0"/>
        <v>609.69299999999998</v>
      </c>
      <c r="E9" s="1311">
        <f t="shared" si="0"/>
        <v>600.65500000000009</v>
      </c>
      <c r="G9" s="1086"/>
      <c r="H9" s="1086"/>
      <c r="I9" s="1086"/>
      <c r="J9" s="1086"/>
    </row>
    <row r="10" spans="1:10" s="985" customFormat="1" ht="12.95" customHeight="1">
      <c r="A10" s="994"/>
      <c r="B10" s="1312"/>
      <c r="C10" s="1312"/>
      <c r="D10" s="1312"/>
      <c r="E10" s="1312"/>
      <c r="G10" s="1086"/>
      <c r="H10" s="1086"/>
      <c r="I10" s="1086"/>
      <c r="J10" s="1086"/>
    </row>
    <row r="11" spans="1:10" s="985" customFormat="1" ht="12.95" customHeight="1">
      <c r="A11" s="994" t="s">
        <v>1388</v>
      </c>
      <c r="B11" s="1311">
        <f>SUM(B13:B17)</f>
        <v>528.62300000000005</v>
      </c>
      <c r="C11" s="1311">
        <f t="shared" ref="C11:E11" si="1">SUM(C13:C17)</f>
        <v>572.03700000000003</v>
      </c>
      <c r="D11" s="1311">
        <f t="shared" si="1"/>
        <v>588.86800000000005</v>
      </c>
      <c r="E11" s="1311">
        <f t="shared" si="1"/>
        <v>578.11300000000006</v>
      </c>
      <c r="G11" s="1086"/>
      <c r="H11" s="1086"/>
      <c r="I11" s="1086"/>
      <c r="J11" s="1086"/>
    </row>
    <row r="12" spans="1:10" s="985" customFormat="1" ht="12.95" customHeight="1">
      <c r="G12" s="1086"/>
      <c r="H12" s="1086"/>
      <c r="I12" s="1086"/>
      <c r="J12" s="1086"/>
    </row>
    <row r="13" spans="1:10" s="985" customFormat="1" ht="12.95" customHeight="1">
      <c r="A13" s="985" t="s">
        <v>1430</v>
      </c>
      <c r="B13" s="1318">
        <v>175.22900000000001</v>
      </c>
      <c r="C13" s="1318">
        <v>194.511</v>
      </c>
      <c r="D13" s="1318">
        <v>208.15600000000001</v>
      </c>
      <c r="E13" s="1318">
        <v>210.232</v>
      </c>
      <c r="G13" s="1086"/>
      <c r="H13" s="1086"/>
      <c r="I13" s="1086"/>
      <c r="J13" s="1086"/>
    </row>
    <row r="14" spans="1:10" s="985" customFormat="1" ht="12.95" customHeight="1">
      <c r="A14" s="985" t="s">
        <v>1431</v>
      </c>
      <c r="B14" s="1318">
        <v>199.14599999999999</v>
      </c>
      <c r="C14" s="1318">
        <v>215.58099999999999</v>
      </c>
      <c r="D14" s="1318">
        <v>216.63200000000001</v>
      </c>
      <c r="E14" s="1318">
        <v>209.708</v>
      </c>
      <c r="G14" s="1086"/>
      <c r="H14" s="1086"/>
      <c r="I14" s="1086"/>
      <c r="J14" s="1086"/>
    </row>
    <row r="15" spans="1:10" s="985" customFormat="1" ht="12.95" customHeight="1">
      <c r="A15" s="985" t="s">
        <v>1432</v>
      </c>
      <c r="B15" s="1318">
        <v>54.253</v>
      </c>
      <c r="C15" s="1318">
        <v>57.917000000000002</v>
      </c>
      <c r="D15" s="1318">
        <v>62.387</v>
      </c>
      <c r="E15" s="1318">
        <v>61.23</v>
      </c>
      <c r="G15" s="1086"/>
      <c r="H15" s="1086"/>
      <c r="I15" s="1086"/>
      <c r="J15" s="1086"/>
    </row>
    <row r="16" spans="1:10" s="985" customFormat="1" ht="12.95" customHeight="1">
      <c r="A16" s="985" t="s">
        <v>1433</v>
      </c>
      <c r="B16" s="1318">
        <v>66.174000000000007</v>
      </c>
      <c r="C16" s="1318">
        <v>71.006</v>
      </c>
      <c r="D16" s="1318">
        <v>71.628</v>
      </c>
      <c r="E16" s="1318">
        <v>68.760000000000005</v>
      </c>
      <c r="G16" s="1086"/>
      <c r="H16" s="1086"/>
      <c r="I16" s="1086"/>
      <c r="J16" s="1086"/>
    </row>
    <row r="17" spans="1:15" s="985" customFormat="1" ht="12.95" customHeight="1">
      <c r="A17" s="985" t="s">
        <v>1434</v>
      </c>
      <c r="B17" s="1318">
        <v>33.820999999999998</v>
      </c>
      <c r="C17" s="1318">
        <v>33.021999999999998</v>
      </c>
      <c r="D17" s="1318">
        <v>30.065000000000001</v>
      </c>
      <c r="E17" s="1318">
        <v>28.183</v>
      </c>
      <c r="G17" s="1086"/>
      <c r="H17" s="1086"/>
      <c r="I17" s="1086"/>
      <c r="J17" s="1086"/>
    </row>
    <row r="18" spans="1:15" s="985" customFormat="1" ht="12.95" customHeight="1">
      <c r="B18" s="1280"/>
      <c r="C18" s="1280"/>
      <c r="D18" s="1280"/>
      <c r="E18" s="1280"/>
      <c r="G18" s="1086"/>
      <c r="H18" s="1086"/>
      <c r="I18" s="1086"/>
      <c r="J18" s="1086"/>
    </row>
    <row r="19" spans="1:15" s="985" customFormat="1" ht="12.95" customHeight="1">
      <c r="A19" s="994" t="s">
        <v>1415</v>
      </c>
      <c r="B19" s="1319">
        <v>8.048</v>
      </c>
      <c r="C19" s="1319">
        <v>8.7759999999999998</v>
      </c>
      <c r="D19" s="1319">
        <v>9.5150000000000006</v>
      </c>
      <c r="E19" s="1319">
        <v>10.615</v>
      </c>
      <c r="G19" s="1086"/>
      <c r="H19" s="1086"/>
      <c r="I19" s="1086"/>
      <c r="J19" s="1086"/>
    </row>
    <row r="20" spans="1:15" s="985" customFormat="1" ht="12.95" customHeight="1">
      <c r="A20" s="994"/>
      <c r="B20" s="1320"/>
      <c r="C20" s="1320"/>
      <c r="D20" s="1320"/>
      <c r="E20" s="1320"/>
      <c r="F20" s="983"/>
      <c r="G20" s="1086"/>
      <c r="H20" s="1086"/>
      <c r="I20" s="1086"/>
      <c r="J20" s="1086"/>
    </row>
    <row r="21" spans="1:15" s="985" customFormat="1" ht="12.95" customHeight="1">
      <c r="A21" s="1322" t="s">
        <v>1416</v>
      </c>
      <c r="B21" s="1319">
        <v>9.4309999999999992</v>
      </c>
      <c r="C21" s="1319">
        <v>10.54</v>
      </c>
      <c r="D21" s="1319">
        <v>11.31</v>
      </c>
      <c r="E21" s="1319">
        <v>11.927</v>
      </c>
      <c r="F21" s="983"/>
      <c r="G21" s="1086"/>
      <c r="H21" s="1086"/>
      <c r="I21" s="1086"/>
      <c r="J21" s="1086"/>
    </row>
    <row r="22" spans="1:15" s="983" customFormat="1" ht="6.95" customHeight="1" thickBot="1">
      <c r="A22" s="1848"/>
      <c r="B22" s="1849"/>
      <c r="C22" s="1849"/>
      <c r="D22" s="1849"/>
      <c r="E22" s="1849"/>
    </row>
    <row r="23" spans="1:15" s="983" customFormat="1" ht="3.75" customHeight="1" thickTop="1"/>
    <row r="24" spans="1:15" s="985" customFormat="1" ht="39" customHeight="1">
      <c r="A24" s="2286" t="s">
        <v>1448</v>
      </c>
      <c r="B24" s="2286"/>
      <c r="C24" s="2286"/>
      <c r="D24" s="2286"/>
      <c r="E24" s="2286"/>
    </row>
    <row r="25" spans="1:15" s="985" customFormat="1" ht="26.25" customHeight="1">
      <c r="A25" s="2286" t="s">
        <v>1449</v>
      </c>
      <c r="B25" s="2286"/>
      <c r="C25" s="2286"/>
      <c r="D25" s="2286"/>
      <c r="E25" s="2286"/>
    </row>
    <row r="26" spans="1:15" s="985" customFormat="1" ht="15.75" customHeight="1">
      <c r="A26" s="2285" t="s">
        <v>1418</v>
      </c>
      <c r="B26" s="2285"/>
      <c r="C26" s="2285"/>
      <c r="D26" s="2285"/>
      <c r="E26" s="2285"/>
    </row>
    <row r="27" spans="1:15">
      <c r="A27" s="992"/>
      <c r="B27" s="992"/>
      <c r="C27" s="992"/>
      <c r="D27" s="992"/>
      <c r="E27" s="992"/>
      <c r="F27" s="992"/>
      <c r="G27" s="992"/>
      <c r="H27" s="992"/>
      <c r="I27" s="992"/>
      <c r="J27" s="992"/>
      <c r="K27" s="992"/>
      <c r="L27" s="992"/>
      <c r="M27" s="992"/>
      <c r="N27" s="992"/>
      <c r="O27" s="992"/>
    </row>
    <row r="28" spans="1:15">
      <c r="A28" s="992"/>
      <c r="B28" s="992"/>
      <c r="C28" s="992"/>
      <c r="D28" s="992"/>
      <c r="E28" s="992"/>
      <c r="F28" s="992"/>
      <c r="G28" s="992"/>
      <c r="H28" s="992"/>
      <c r="I28" s="992"/>
      <c r="J28" s="992"/>
      <c r="K28" s="992"/>
      <c r="L28" s="992"/>
      <c r="M28" s="992"/>
      <c r="N28" s="992"/>
      <c r="O28" s="992"/>
    </row>
    <row r="29" spans="1:15">
      <c r="A29" s="992"/>
      <c r="B29" s="992"/>
      <c r="C29" s="992"/>
      <c r="D29" s="992"/>
      <c r="E29" s="992"/>
      <c r="F29" s="992"/>
      <c r="G29" s="992"/>
      <c r="H29" s="992"/>
      <c r="I29" s="992"/>
      <c r="J29" s="992"/>
      <c r="K29" s="992"/>
      <c r="L29" s="992"/>
      <c r="M29" s="992"/>
      <c r="N29" s="992"/>
      <c r="O29" s="992"/>
    </row>
    <row r="30" spans="1:15">
      <c r="A30" s="992"/>
      <c r="B30" s="992"/>
      <c r="C30" s="992"/>
      <c r="D30" s="992"/>
      <c r="E30" s="992"/>
      <c r="F30" s="992"/>
      <c r="G30" s="992"/>
      <c r="H30" s="992"/>
      <c r="I30" s="992"/>
      <c r="J30" s="992"/>
      <c r="K30" s="992"/>
      <c r="L30" s="992"/>
      <c r="M30" s="992"/>
      <c r="N30" s="992"/>
      <c r="O30" s="992"/>
    </row>
    <row r="31" spans="1:15">
      <c r="A31" s="992"/>
      <c r="B31" s="992"/>
      <c r="C31" s="992"/>
      <c r="D31" s="992"/>
      <c r="E31" s="992"/>
      <c r="F31" s="992"/>
      <c r="G31" s="992"/>
      <c r="H31" s="992"/>
      <c r="I31" s="992"/>
      <c r="J31" s="992"/>
      <c r="K31" s="992"/>
      <c r="L31" s="992"/>
      <c r="M31" s="992"/>
      <c r="N31" s="992"/>
      <c r="O31" s="992"/>
    </row>
    <row r="32" spans="1:15">
      <c r="A32" s="992"/>
      <c r="B32" s="992"/>
      <c r="C32" s="992"/>
      <c r="D32" s="992"/>
      <c r="E32" s="992"/>
      <c r="F32" s="992"/>
      <c r="G32" s="992"/>
      <c r="H32" s="992"/>
      <c r="I32" s="992"/>
      <c r="J32" s="992"/>
      <c r="K32" s="992"/>
      <c r="L32" s="992"/>
      <c r="M32" s="992"/>
      <c r="N32" s="992"/>
      <c r="O32" s="992"/>
    </row>
    <row r="33" spans="1:15">
      <c r="A33" s="992"/>
      <c r="B33" s="992"/>
      <c r="C33" s="992"/>
      <c r="D33" s="992"/>
      <c r="E33" s="992"/>
      <c r="F33" s="992"/>
      <c r="G33" s="992"/>
      <c r="H33" s="992"/>
      <c r="I33" s="992"/>
      <c r="J33" s="992"/>
      <c r="K33" s="992"/>
      <c r="L33" s="992"/>
      <c r="M33" s="992"/>
      <c r="N33" s="992"/>
      <c r="O33" s="992"/>
    </row>
    <row r="34" spans="1:15">
      <c r="A34" s="992"/>
      <c r="B34" s="992"/>
      <c r="C34" s="992"/>
      <c r="D34" s="992"/>
      <c r="E34" s="992"/>
      <c r="F34" s="992"/>
      <c r="G34" s="992"/>
      <c r="H34" s="992"/>
      <c r="I34" s="992"/>
      <c r="J34" s="992"/>
      <c r="K34" s="992"/>
      <c r="L34" s="992"/>
      <c r="M34" s="992"/>
      <c r="N34" s="992"/>
      <c r="O34" s="992"/>
    </row>
    <row r="35" spans="1:15">
      <c r="A35" s="992"/>
      <c r="B35" s="992"/>
      <c r="C35" s="992"/>
      <c r="D35" s="992"/>
      <c r="E35" s="992"/>
      <c r="F35" s="992"/>
      <c r="G35" s="992"/>
      <c r="H35" s="992"/>
      <c r="I35" s="992"/>
      <c r="J35" s="992"/>
      <c r="K35" s="992"/>
      <c r="L35" s="992"/>
      <c r="M35" s="992"/>
      <c r="N35" s="992"/>
      <c r="O35" s="992"/>
    </row>
    <row r="36" spans="1:15">
      <c r="A36" s="992"/>
      <c r="B36" s="992"/>
      <c r="C36" s="992"/>
      <c r="D36" s="992"/>
      <c r="E36" s="992"/>
      <c r="F36" s="992"/>
      <c r="G36" s="992"/>
      <c r="H36" s="992"/>
      <c r="I36" s="992"/>
      <c r="J36" s="992"/>
      <c r="K36" s="992"/>
      <c r="L36" s="992"/>
      <c r="M36" s="992"/>
      <c r="N36" s="992"/>
      <c r="O36" s="992"/>
    </row>
    <row r="37" spans="1:15">
      <c r="A37" s="992"/>
      <c r="B37" s="992"/>
      <c r="C37" s="992"/>
      <c r="D37" s="992"/>
      <c r="E37" s="992"/>
      <c r="F37" s="992"/>
      <c r="G37" s="992"/>
      <c r="H37" s="992"/>
      <c r="I37" s="992"/>
      <c r="J37" s="992"/>
      <c r="K37" s="992"/>
      <c r="L37" s="992"/>
      <c r="M37" s="992"/>
      <c r="N37" s="992"/>
      <c r="O37" s="992"/>
    </row>
    <row r="38" spans="1:15">
      <c r="A38" s="992"/>
      <c r="B38" s="992"/>
      <c r="C38" s="992"/>
      <c r="D38" s="992"/>
      <c r="E38" s="992"/>
      <c r="F38" s="992"/>
      <c r="G38" s="992"/>
      <c r="H38" s="992"/>
      <c r="I38" s="992"/>
      <c r="J38" s="992"/>
      <c r="K38" s="992"/>
      <c r="L38" s="992"/>
      <c r="M38" s="992"/>
      <c r="N38" s="992"/>
      <c r="O38" s="992"/>
    </row>
    <row r="39" spans="1:15">
      <c r="A39" s="992"/>
      <c r="B39" s="992"/>
      <c r="C39" s="992"/>
      <c r="D39" s="992"/>
      <c r="E39" s="992"/>
      <c r="F39" s="992"/>
      <c r="G39" s="992"/>
      <c r="H39" s="992"/>
      <c r="I39" s="992"/>
      <c r="J39" s="992"/>
      <c r="K39" s="992"/>
      <c r="L39" s="992"/>
      <c r="M39" s="992"/>
      <c r="N39" s="992"/>
      <c r="O39" s="992"/>
    </row>
    <row r="40" spans="1:15">
      <c r="A40" s="992"/>
      <c r="B40" s="992"/>
      <c r="C40" s="992"/>
      <c r="D40" s="992"/>
      <c r="E40" s="992"/>
      <c r="F40" s="992"/>
      <c r="G40" s="992"/>
      <c r="H40" s="992"/>
      <c r="I40" s="992"/>
      <c r="J40" s="992"/>
      <c r="K40" s="992"/>
      <c r="L40" s="992"/>
      <c r="M40" s="992"/>
      <c r="N40" s="992"/>
      <c r="O40" s="992"/>
    </row>
    <row r="41" spans="1:15">
      <c r="A41" s="992"/>
      <c r="B41" s="992"/>
      <c r="C41" s="992"/>
      <c r="D41" s="992"/>
      <c r="E41" s="992"/>
      <c r="F41" s="992"/>
      <c r="G41" s="992"/>
      <c r="H41" s="992"/>
      <c r="I41" s="992"/>
      <c r="J41" s="992"/>
      <c r="K41" s="992"/>
      <c r="L41" s="992"/>
      <c r="M41" s="992"/>
      <c r="N41" s="992"/>
      <c r="O41" s="992"/>
    </row>
    <row r="42" spans="1:15">
      <c r="A42" s="992"/>
      <c r="B42" s="992"/>
      <c r="C42" s="992"/>
      <c r="D42" s="992"/>
      <c r="E42" s="992"/>
      <c r="F42" s="992"/>
      <c r="G42" s="992"/>
      <c r="H42" s="992"/>
      <c r="I42" s="992"/>
      <c r="J42" s="992"/>
      <c r="K42" s="992"/>
      <c r="L42" s="992"/>
      <c r="M42" s="992"/>
      <c r="N42" s="992"/>
      <c r="O42" s="992"/>
    </row>
  </sheetData>
  <mergeCells count="6">
    <mergeCell ref="A26:E26"/>
    <mergeCell ref="A2:E2"/>
    <mergeCell ref="A4:A7"/>
    <mergeCell ref="B4:E6"/>
    <mergeCell ref="A24:E24"/>
    <mergeCell ref="A25:E25"/>
  </mergeCells>
  <pageMargins left="0.78740157480314965" right="0.78740157480314965" top="1.1811023622047245" bottom="0.78740157480314965" header="0" footer="0"/>
  <pageSetup paperSize="9" orientation="portrait" r:id="rId1"/>
</worksheet>
</file>

<file path=xl/worksheets/sheet119.xml><?xml version="1.0" encoding="utf-8"?>
<worksheet xmlns="http://schemas.openxmlformats.org/spreadsheetml/2006/main" xmlns:r="http://schemas.openxmlformats.org/officeDocument/2006/relationships">
  <sheetPr codeName="Sheet119">
    <tabColor theme="3" tint="0.79998168889431442"/>
    <pageSetUpPr fitToPage="1"/>
  </sheetPr>
  <dimension ref="A1:AH573"/>
  <sheetViews>
    <sheetView showGridLines="0" workbookViewId="0">
      <selection sqref="A1:E1"/>
    </sheetView>
  </sheetViews>
  <sheetFormatPr defaultColWidth="9.140625" defaultRowHeight="9"/>
  <cols>
    <col min="1" max="1" width="42.42578125" style="1100" customWidth="1"/>
    <col min="2" max="6" width="11.7109375" style="1100" customWidth="1"/>
    <col min="7" max="10" width="10.7109375" style="1100" customWidth="1"/>
    <col min="11" max="11" width="6.7109375" style="1100" customWidth="1"/>
    <col min="12" max="12" width="12.7109375" style="1100" customWidth="1"/>
    <col min="13" max="13" width="10.7109375" style="1100" customWidth="1"/>
    <col min="14" max="14" width="6.7109375" style="1100" customWidth="1"/>
    <col min="15" max="16384" width="9.140625" style="1100"/>
  </cols>
  <sheetData>
    <row r="1" spans="1:34" ht="19.5" customHeight="1">
      <c r="A1" s="2287" t="s">
        <v>1498</v>
      </c>
      <c r="B1" s="2287"/>
      <c r="C1" s="2287"/>
      <c r="D1" s="2287"/>
      <c r="E1" s="2287"/>
      <c r="F1" s="1354"/>
    </row>
    <row r="2" spans="1:34" s="1101" customFormat="1" ht="19.5" customHeight="1">
      <c r="A2" s="2289" t="s">
        <v>1619</v>
      </c>
      <c r="B2" s="2289"/>
      <c r="C2" s="2289"/>
      <c r="D2" s="2289"/>
      <c r="E2" s="2289"/>
      <c r="F2" s="2289"/>
      <c r="G2" s="1353"/>
      <c r="H2" s="1353"/>
      <c r="I2" s="1353"/>
      <c r="J2" s="1353"/>
      <c r="K2" s="1352"/>
      <c r="L2" s="1352"/>
      <c r="M2" s="1352"/>
      <c r="N2" s="1352"/>
    </row>
    <row r="3" spans="1:34" s="1077" customFormat="1" ht="12.95" customHeight="1">
      <c r="A3" s="996"/>
      <c r="B3" s="996"/>
      <c r="C3" s="996"/>
      <c r="D3" s="995"/>
      <c r="E3" s="1351"/>
      <c r="F3" s="1350" t="s">
        <v>1497</v>
      </c>
      <c r="G3" s="1345"/>
      <c r="H3" s="1345"/>
      <c r="I3" s="1332"/>
      <c r="J3" s="1345"/>
      <c r="K3" s="1345"/>
      <c r="L3" s="1349"/>
      <c r="M3" s="1345"/>
      <c r="N3" s="1345"/>
      <c r="O3" s="1179"/>
      <c r="P3" s="1179"/>
      <c r="Q3" s="1179"/>
      <c r="R3" s="1179"/>
      <c r="S3" s="1179"/>
      <c r="T3" s="1179"/>
      <c r="U3" s="1179"/>
      <c r="V3" s="1179"/>
      <c r="W3" s="1179"/>
      <c r="X3" s="1179"/>
      <c r="Y3" s="1179"/>
      <c r="Z3" s="1179"/>
      <c r="AA3" s="1179"/>
      <c r="AB3" s="1179"/>
      <c r="AC3" s="1179"/>
      <c r="AD3" s="1179"/>
      <c r="AE3" s="1179"/>
      <c r="AF3" s="1179"/>
      <c r="AG3" s="1179"/>
      <c r="AH3" s="1179"/>
    </row>
    <row r="4" spans="1:34" s="1077" customFormat="1" ht="18" customHeight="1">
      <c r="A4" s="1804" t="s">
        <v>1496</v>
      </c>
      <c r="B4" s="1682" t="s">
        <v>1620</v>
      </c>
      <c r="C4" s="2181">
        <v>2016</v>
      </c>
      <c r="D4" s="2181"/>
      <c r="E4" s="2181"/>
      <c r="F4" s="2181"/>
      <c r="G4" s="1346"/>
      <c r="H4" s="1346"/>
      <c r="I4" s="1347"/>
      <c r="J4" s="1347"/>
      <c r="K4" s="1347"/>
      <c r="L4" s="1347"/>
      <c r="M4" s="1347"/>
      <c r="N4" s="1347"/>
      <c r="O4" s="1179"/>
      <c r="P4" s="1179"/>
      <c r="Q4" s="1179"/>
      <c r="R4" s="1179"/>
      <c r="S4" s="1179"/>
      <c r="T4" s="1179"/>
      <c r="U4" s="1179"/>
      <c r="V4" s="1179"/>
      <c r="W4" s="1179"/>
      <c r="X4" s="1179"/>
      <c r="Y4" s="1179"/>
      <c r="Z4" s="1179"/>
      <c r="AA4" s="1179"/>
      <c r="AB4" s="1179"/>
      <c r="AC4" s="1179"/>
      <c r="AD4" s="1179"/>
      <c r="AE4" s="1179"/>
      <c r="AF4" s="1179"/>
      <c r="AG4" s="1179"/>
      <c r="AH4" s="1179"/>
    </row>
    <row r="5" spans="1:34" s="1077" customFormat="1" ht="27" customHeight="1">
      <c r="A5" s="1859"/>
      <c r="B5" s="1726" t="s">
        <v>1495</v>
      </c>
      <c r="C5" s="2181" t="s">
        <v>1495</v>
      </c>
      <c r="D5" s="2181"/>
      <c r="E5" s="2181"/>
      <c r="F5" s="2181"/>
      <c r="G5" s="1348"/>
      <c r="H5" s="1346"/>
      <c r="I5" s="1346"/>
      <c r="J5" s="1346"/>
      <c r="K5" s="1347"/>
      <c r="L5" s="1347"/>
      <c r="M5" s="1347"/>
      <c r="N5" s="1347"/>
      <c r="O5" s="1179"/>
      <c r="P5" s="1179"/>
      <c r="Q5" s="1179"/>
      <c r="R5" s="1179"/>
      <c r="S5" s="1179"/>
      <c r="T5" s="1179"/>
      <c r="U5" s="1179"/>
      <c r="V5" s="1179"/>
      <c r="W5" s="1179"/>
      <c r="X5" s="1179"/>
      <c r="Y5" s="1179"/>
      <c r="Z5" s="1179"/>
      <c r="AA5" s="1179"/>
      <c r="AB5" s="1179"/>
      <c r="AC5" s="1179"/>
      <c r="AD5" s="1179"/>
      <c r="AE5" s="1179"/>
      <c r="AF5" s="1179"/>
      <c r="AG5" s="1179"/>
      <c r="AH5" s="1179"/>
    </row>
    <row r="6" spans="1:34" s="1077" customFormat="1" ht="44.25" customHeight="1">
      <c r="A6" s="1860" t="s">
        <v>1494</v>
      </c>
      <c r="B6" s="1682" t="s">
        <v>0</v>
      </c>
      <c r="C6" s="1682" t="s">
        <v>0</v>
      </c>
      <c r="D6" s="1682" t="s">
        <v>1493</v>
      </c>
      <c r="E6" s="1726" t="s">
        <v>1621</v>
      </c>
      <c r="F6" s="1726" t="s">
        <v>1492</v>
      </c>
      <c r="G6" s="1346"/>
      <c r="H6" s="1346"/>
      <c r="I6" s="1346"/>
      <c r="J6" s="1346"/>
      <c r="K6" s="1346"/>
      <c r="L6" s="1346"/>
      <c r="M6" s="1346"/>
      <c r="N6" s="1346"/>
      <c r="O6" s="1179"/>
      <c r="P6" s="1179"/>
      <c r="Q6" s="1179"/>
      <c r="R6" s="1179"/>
      <c r="S6" s="1179"/>
      <c r="T6" s="1179"/>
      <c r="U6" s="1179"/>
      <c r="V6" s="1179"/>
      <c r="W6" s="1179"/>
      <c r="X6" s="1179"/>
      <c r="Y6" s="1179"/>
      <c r="Z6" s="1179"/>
      <c r="AA6" s="1179"/>
      <c r="AB6" s="1179"/>
      <c r="AC6" s="1179"/>
      <c r="AD6" s="1179"/>
      <c r="AE6" s="1179"/>
      <c r="AF6" s="1179"/>
      <c r="AG6" s="1179"/>
      <c r="AH6" s="1179"/>
    </row>
    <row r="7" spans="1:34" s="1077" customFormat="1" ht="14.25" customHeight="1">
      <c r="A7" s="1244"/>
      <c r="B7" s="1244"/>
      <c r="C7" s="1244"/>
      <c r="D7" s="1244"/>
      <c r="E7" s="1244"/>
      <c r="F7" s="1244"/>
      <c r="G7" s="1345"/>
      <c r="H7" s="1345"/>
      <c r="I7" s="1345"/>
      <c r="J7" s="1345"/>
      <c r="K7" s="1345"/>
      <c r="L7" s="1345"/>
      <c r="M7" s="1345"/>
      <c r="N7" s="1345"/>
      <c r="O7" s="1179"/>
      <c r="P7" s="1179"/>
      <c r="Q7" s="1179"/>
      <c r="R7" s="1179"/>
      <c r="S7" s="1179"/>
      <c r="T7" s="1179"/>
      <c r="U7" s="1179"/>
      <c r="V7" s="1179"/>
      <c r="W7" s="1179"/>
      <c r="X7" s="1179"/>
      <c r="Y7" s="1179"/>
      <c r="Z7" s="1179"/>
      <c r="AA7" s="1179"/>
      <c r="AB7" s="1179"/>
      <c r="AC7" s="1179"/>
      <c r="AD7" s="1179"/>
      <c r="AE7" s="1179"/>
      <c r="AF7" s="1179"/>
      <c r="AG7" s="1179"/>
      <c r="AH7" s="1179"/>
    </row>
    <row r="8" spans="1:34" s="1185" customFormat="1" ht="14.25" customHeight="1">
      <c r="A8" s="1235" t="s">
        <v>1491</v>
      </c>
      <c r="B8" s="1339">
        <v>66991488</v>
      </c>
      <c r="C8" s="1339">
        <v>62780693.000000007</v>
      </c>
      <c r="D8" s="1887">
        <v>42271797.000000007</v>
      </c>
      <c r="E8" s="1339">
        <v>20084908</v>
      </c>
      <c r="F8" s="1339">
        <v>423988</v>
      </c>
      <c r="G8" s="1338"/>
      <c r="H8" s="1337"/>
      <c r="I8" s="1337"/>
      <c r="J8" s="1333"/>
      <c r="K8" s="1343"/>
      <c r="L8" s="1344"/>
      <c r="M8" s="1344"/>
      <c r="N8" s="1343"/>
      <c r="O8" s="1342"/>
      <c r="P8" s="1342"/>
      <c r="Q8" s="1342"/>
      <c r="R8" s="1342"/>
      <c r="S8" s="1342"/>
      <c r="T8" s="1342"/>
      <c r="U8" s="1342"/>
      <c r="V8" s="1342"/>
      <c r="W8" s="1342"/>
      <c r="X8" s="1342"/>
      <c r="Y8" s="1342"/>
      <c r="Z8" s="1342"/>
      <c r="AA8" s="1342"/>
      <c r="AB8" s="1342"/>
      <c r="AC8" s="1342"/>
      <c r="AD8" s="1342"/>
      <c r="AE8" s="1342"/>
      <c r="AF8" s="1342"/>
      <c r="AG8" s="1342"/>
      <c r="AH8" s="1342"/>
    </row>
    <row r="9" spans="1:34" s="1185" customFormat="1" ht="14.25" customHeight="1">
      <c r="A9" s="1244"/>
      <c r="B9" s="1341"/>
      <c r="C9" s="1341"/>
      <c r="D9" s="1887"/>
      <c r="E9" s="1341"/>
      <c r="F9" s="1341"/>
      <c r="G9" s="1335"/>
      <c r="H9" s="1337"/>
      <c r="I9" s="1337"/>
      <c r="J9" s="1333"/>
      <c r="K9" s="1343"/>
      <c r="L9" s="1344"/>
      <c r="M9" s="1344"/>
      <c r="N9" s="1343"/>
      <c r="O9" s="1342"/>
      <c r="P9" s="1342"/>
      <c r="Q9" s="1342"/>
      <c r="R9" s="1342"/>
      <c r="S9" s="1342"/>
      <c r="T9" s="1342"/>
      <c r="U9" s="1342"/>
      <c r="V9" s="1342"/>
      <c r="W9" s="1342"/>
      <c r="X9" s="1342"/>
      <c r="Y9" s="1342"/>
      <c r="Z9" s="1342"/>
      <c r="AA9" s="1342"/>
      <c r="AB9" s="1342"/>
      <c r="AC9" s="1342"/>
      <c r="AD9" s="1342"/>
      <c r="AE9" s="1342"/>
      <c r="AF9" s="1342"/>
      <c r="AG9" s="1342"/>
      <c r="AH9" s="1342"/>
    </row>
    <row r="10" spans="1:34" s="1185" customFormat="1" ht="14.25" customHeight="1">
      <c r="A10" s="1244" t="s">
        <v>1490</v>
      </c>
      <c r="B10" s="1341">
        <v>619300.00000000012</v>
      </c>
      <c r="C10" s="1341">
        <v>703743</v>
      </c>
      <c r="D10" s="1888">
        <v>98567</v>
      </c>
      <c r="E10" s="1341">
        <v>589319</v>
      </c>
      <c r="F10" s="1341">
        <v>15857.000000000002</v>
      </c>
      <c r="G10" s="1335"/>
      <c r="H10" s="1337"/>
      <c r="I10" s="1337"/>
      <c r="J10" s="1333"/>
      <c r="K10" s="1343"/>
      <c r="L10" s="1344"/>
      <c r="M10" s="1344"/>
      <c r="N10" s="1343"/>
      <c r="O10" s="1342"/>
      <c r="P10" s="1342"/>
      <c r="Q10" s="1342"/>
      <c r="R10" s="1342"/>
      <c r="S10" s="1342"/>
      <c r="T10" s="1342"/>
      <c r="U10" s="1342"/>
      <c r="V10" s="1342"/>
      <c r="W10" s="1342"/>
      <c r="X10" s="1342"/>
      <c r="Y10" s="1342"/>
      <c r="Z10" s="1342"/>
      <c r="AA10" s="1342"/>
      <c r="AB10" s="1342"/>
      <c r="AC10" s="1342"/>
      <c r="AD10" s="1342"/>
      <c r="AE10" s="1342"/>
      <c r="AF10" s="1342"/>
      <c r="AG10" s="1342"/>
      <c r="AH10" s="1342"/>
    </row>
    <row r="11" spans="1:34" s="1077" customFormat="1" ht="14.25" customHeight="1">
      <c r="A11" s="1244" t="s">
        <v>1489</v>
      </c>
      <c r="B11" s="1888">
        <v>143325</v>
      </c>
      <c r="C11" s="1341">
        <v>146513</v>
      </c>
      <c r="D11" s="1888">
        <v>36043.999999999993</v>
      </c>
      <c r="E11" s="1341">
        <v>97289.000000000015</v>
      </c>
      <c r="F11" s="1341">
        <v>13180.000000000002</v>
      </c>
      <c r="G11" s="1335"/>
      <c r="H11" s="1337"/>
      <c r="I11" s="1337"/>
      <c r="J11" s="1333"/>
      <c r="K11" s="1324"/>
      <c r="L11" s="1332"/>
      <c r="M11" s="1332"/>
      <c r="N11" s="1324"/>
      <c r="O11" s="1179"/>
      <c r="P11" s="1179"/>
      <c r="Q11" s="1179"/>
      <c r="R11" s="1179"/>
      <c r="S11" s="1179"/>
      <c r="T11" s="1179"/>
      <c r="U11" s="1179"/>
      <c r="V11" s="1179"/>
      <c r="W11" s="1179"/>
      <c r="X11" s="1179"/>
      <c r="Y11" s="1179"/>
      <c r="Z11" s="1179"/>
      <c r="AA11" s="1179"/>
      <c r="AB11" s="1179"/>
      <c r="AC11" s="1179"/>
      <c r="AD11" s="1179"/>
      <c r="AE11" s="1179"/>
      <c r="AF11" s="1179"/>
      <c r="AG11" s="1179"/>
      <c r="AH11" s="1179"/>
    </row>
    <row r="12" spans="1:34" s="1077" customFormat="1" ht="14.25" customHeight="1">
      <c r="A12" s="1244"/>
      <c r="B12" s="1341"/>
      <c r="C12" s="1341"/>
      <c r="D12" s="1887"/>
      <c r="E12" s="1341"/>
      <c r="F12" s="1341"/>
      <c r="G12" s="1335"/>
      <c r="H12" s="1337"/>
      <c r="I12" s="1337"/>
      <c r="J12" s="1333"/>
      <c r="K12" s="1324"/>
      <c r="L12" s="1332"/>
      <c r="M12" s="1332"/>
      <c r="N12" s="1324"/>
      <c r="O12" s="1179"/>
      <c r="P12" s="1179"/>
      <c r="Q12" s="1179"/>
      <c r="R12" s="1179"/>
      <c r="S12" s="1179"/>
      <c r="T12" s="1179"/>
      <c r="U12" s="1179"/>
      <c r="V12" s="1179"/>
      <c r="W12" s="1179"/>
      <c r="X12" s="1179"/>
      <c r="Y12" s="1179"/>
      <c r="Z12" s="1179"/>
      <c r="AA12" s="1179"/>
      <c r="AB12" s="1179"/>
      <c r="AC12" s="1179"/>
      <c r="AD12" s="1179"/>
      <c r="AE12" s="1179"/>
      <c r="AF12" s="1179"/>
      <c r="AG12" s="1179"/>
      <c r="AH12" s="1179"/>
    </row>
    <row r="13" spans="1:34" s="1077" customFormat="1" ht="14.25" customHeight="1">
      <c r="A13" s="1235" t="s">
        <v>1488</v>
      </c>
      <c r="B13" s="1887">
        <v>60001234</v>
      </c>
      <c r="C13" s="1339">
        <v>60200772</v>
      </c>
      <c r="D13" s="1887">
        <v>41336958</v>
      </c>
      <c r="E13" s="1339">
        <v>18483328</v>
      </c>
      <c r="F13" s="1339">
        <v>380486</v>
      </c>
      <c r="G13" s="1338"/>
      <c r="H13" s="1337"/>
      <c r="I13" s="1337"/>
      <c r="J13" s="1333"/>
      <c r="K13" s="1324"/>
      <c r="L13" s="1332"/>
      <c r="M13" s="1332"/>
      <c r="N13" s="1324"/>
      <c r="O13" s="1179"/>
      <c r="P13" s="1179"/>
      <c r="Q13" s="1179"/>
      <c r="R13" s="1179"/>
      <c r="S13" s="1179"/>
      <c r="T13" s="1179"/>
      <c r="U13" s="1179"/>
      <c r="V13" s="1179"/>
      <c r="W13" s="1179"/>
      <c r="X13" s="1179"/>
      <c r="Y13" s="1179"/>
      <c r="Z13" s="1179"/>
      <c r="AA13" s="1179"/>
      <c r="AB13" s="1179"/>
      <c r="AC13" s="1179"/>
      <c r="AD13" s="1179"/>
      <c r="AE13" s="1179"/>
      <c r="AF13" s="1179"/>
      <c r="AG13" s="1179"/>
      <c r="AH13" s="1179"/>
    </row>
    <row r="14" spans="1:34" s="1077" customFormat="1" ht="14.25" customHeight="1">
      <c r="A14" s="1235" t="s">
        <v>1487</v>
      </c>
      <c r="B14" s="1887">
        <v>17318129</v>
      </c>
      <c r="C14" s="1339">
        <v>17009501</v>
      </c>
      <c r="D14" s="1887">
        <v>9864351</v>
      </c>
      <c r="E14" s="1339">
        <v>6953518</v>
      </c>
      <c r="F14" s="1339">
        <v>191632</v>
      </c>
      <c r="G14" s="1338"/>
      <c r="H14" s="1337"/>
      <c r="I14" s="1337"/>
      <c r="J14" s="1333"/>
      <c r="K14" s="1324"/>
      <c r="L14" s="1332"/>
      <c r="M14" s="1332"/>
      <c r="N14" s="1324"/>
      <c r="O14" s="1179"/>
      <c r="P14" s="1179"/>
      <c r="Q14" s="1179"/>
      <c r="R14" s="1179"/>
      <c r="S14" s="1179"/>
      <c r="T14" s="1179"/>
      <c r="U14" s="1179"/>
      <c r="V14" s="1179"/>
      <c r="W14" s="1179"/>
      <c r="X14" s="1179"/>
      <c r="Y14" s="1179"/>
      <c r="Z14" s="1179"/>
      <c r="AA14" s="1179"/>
      <c r="AB14" s="1179"/>
      <c r="AC14" s="1179"/>
      <c r="AD14" s="1179"/>
      <c r="AE14" s="1179"/>
      <c r="AF14" s="1179"/>
      <c r="AG14" s="1179"/>
      <c r="AH14" s="1179"/>
    </row>
    <row r="15" spans="1:34" s="1077" customFormat="1" ht="14.25" customHeight="1">
      <c r="A15" s="1244" t="s">
        <v>1486</v>
      </c>
      <c r="B15" s="1888">
        <v>177949</v>
      </c>
      <c r="C15" s="1341">
        <v>249279</v>
      </c>
      <c r="D15" s="1888">
        <v>29029</v>
      </c>
      <c r="E15" s="1341">
        <v>213430</v>
      </c>
      <c r="F15" s="1341">
        <v>6820</v>
      </c>
      <c r="G15" s="1335"/>
      <c r="H15" s="1334"/>
      <c r="I15" s="1334"/>
      <c r="J15" s="1333"/>
      <c r="K15" s="1324"/>
      <c r="L15" s="1332"/>
      <c r="M15" s="1332"/>
      <c r="N15" s="1324"/>
      <c r="O15" s="1179"/>
      <c r="P15" s="1179"/>
      <c r="Q15" s="1179"/>
      <c r="R15" s="1179"/>
      <c r="S15" s="1179"/>
      <c r="T15" s="1179"/>
      <c r="U15" s="1179"/>
      <c r="V15" s="1179"/>
      <c r="W15" s="1179"/>
      <c r="X15" s="1179"/>
      <c r="Y15" s="1179"/>
      <c r="Z15" s="1179"/>
      <c r="AA15" s="1179"/>
      <c r="AB15" s="1179"/>
      <c r="AC15" s="1179"/>
      <c r="AD15" s="1179"/>
      <c r="AE15" s="1179"/>
      <c r="AF15" s="1179"/>
      <c r="AG15" s="1179"/>
      <c r="AH15" s="1179"/>
    </row>
    <row r="16" spans="1:34" s="1077" customFormat="1" ht="14.25" customHeight="1">
      <c r="A16" s="1244" t="s">
        <v>1482</v>
      </c>
      <c r="B16" s="1888">
        <v>56926</v>
      </c>
      <c r="C16" s="1341">
        <v>54016</v>
      </c>
      <c r="D16" s="1888">
        <v>5134</v>
      </c>
      <c r="E16" s="1341">
        <v>42655</v>
      </c>
      <c r="F16" s="1341">
        <v>6227</v>
      </c>
      <c r="G16" s="1335"/>
      <c r="H16" s="1334"/>
      <c r="I16" s="1334"/>
      <c r="J16" s="1333"/>
      <c r="K16" s="1324"/>
      <c r="L16" s="1332"/>
      <c r="M16" s="1332"/>
      <c r="N16" s="1324"/>
      <c r="O16" s="1179"/>
      <c r="P16" s="1179"/>
      <c r="Q16" s="1179"/>
      <c r="R16" s="1179"/>
      <c r="S16" s="1179"/>
      <c r="T16" s="1179"/>
      <c r="U16" s="1179"/>
      <c r="V16" s="1179"/>
      <c r="W16" s="1179"/>
      <c r="X16" s="1179"/>
      <c r="Y16" s="1179"/>
      <c r="Z16" s="1179"/>
      <c r="AA16" s="1179"/>
      <c r="AB16" s="1179"/>
      <c r="AC16" s="1179"/>
      <c r="AD16" s="1179"/>
      <c r="AE16" s="1179"/>
      <c r="AF16" s="1179"/>
      <c r="AG16" s="1179"/>
      <c r="AH16" s="1179"/>
    </row>
    <row r="17" spans="1:34" s="1077" customFormat="1" ht="14.25" customHeight="1">
      <c r="A17" s="1244"/>
      <c r="B17" s="1341"/>
      <c r="C17" s="1341"/>
      <c r="D17" s="1887"/>
      <c r="E17" s="1341"/>
      <c r="F17" s="1341"/>
      <c r="G17" s="1335"/>
      <c r="H17" s="1337"/>
      <c r="I17" s="1337"/>
      <c r="J17" s="1333"/>
      <c r="K17" s="1324"/>
      <c r="L17" s="1332"/>
      <c r="M17" s="1332"/>
      <c r="N17" s="1324"/>
      <c r="O17" s="1179"/>
      <c r="P17" s="1179"/>
      <c r="Q17" s="1179"/>
      <c r="R17" s="1179"/>
      <c r="S17" s="1179"/>
      <c r="T17" s="1179"/>
      <c r="U17" s="1179"/>
      <c r="V17" s="1179"/>
      <c r="W17" s="1179"/>
      <c r="X17" s="1179"/>
      <c r="Y17" s="1179"/>
      <c r="Z17" s="1179"/>
      <c r="AA17" s="1179"/>
      <c r="AB17" s="1179"/>
      <c r="AC17" s="1179"/>
      <c r="AD17" s="1179"/>
      <c r="AE17" s="1179"/>
      <c r="AF17" s="1179"/>
      <c r="AG17" s="1179"/>
      <c r="AH17" s="1179"/>
    </row>
    <row r="18" spans="1:34" s="1077" customFormat="1" ht="14.25" customHeight="1">
      <c r="A18" s="1235" t="s">
        <v>1485</v>
      </c>
      <c r="B18" s="1887">
        <v>42683105</v>
      </c>
      <c r="C18" s="1887">
        <v>43191271</v>
      </c>
      <c r="D18" s="1887">
        <v>31472607</v>
      </c>
      <c r="E18" s="1887">
        <v>11529810</v>
      </c>
      <c r="F18" s="1887">
        <v>188854</v>
      </c>
      <c r="G18" s="1338"/>
      <c r="H18" s="1337"/>
      <c r="I18" s="1337"/>
      <c r="J18" s="1333"/>
      <c r="K18" s="1324"/>
      <c r="L18" s="1332"/>
      <c r="M18" s="1332"/>
      <c r="N18" s="1324"/>
      <c r="O18" s="1179"/>
      <c r="P18" s="1179"/>
      <c r="Q18" s="1179"/>
      <c r="R18" s="1179"/>
      <c r="S18" s="1179"/>
      <c r="T18" s="1179"/>
      <c r="U18" s="1179"/>
      <c r="V18" s="1179"/>
      <c r="W18" s="1179"/>
      <c r="X18" s="1179"/>
      <c r="Y18" s="1179"/>
      <c r="Z18" s="1179"/>
      <c r="AA18" s="1179"/>
      <c r="AB18" s="1179"/>
      <c r="AC18" s="1179"/>
      <c r="AD18" s="1179"/>
      <c r="AE18" s="1179"/>
      <c r="AF18" s="1179"/>
      <c r="AG18" s="1179"/>
      <c r="AH18" s="1179"/>
    </row>
    <row r="19" spans="1:34" s="1077" customFormat="1" ht="14.25" customHeight="1">
      <c r="A19" s="1244" t="s">
        <v>1483</v>
      </c>
      <c r="B19" s="1888">
        <v>318531</v>
      </c>
      <c r="C19" s="1888">
        <v>340665.99999999994</v>
      </c>
      <c r="D19" s="1888">
        <v>65173</v>
      </c>
      <c r="E19" s="1888">
        <v>267652.99999999994</v>
      </c>
      <c r="F19" s="1888">
        <v>7840.0000000000009</v>
      </c>
      <c r="G19" s="1335"/>
      <c r="H19" s="1334"/>
      <c r="I19" s="1334"/>
      <c r="J19" s="1333"/>
      <c r="K19" s="1324"/>
      <c r="L19" s="1332"/>
      <c r="M19" s="1332"/>
      <c r="N19" s="1324"/>
      <c r="O19" s="1179"/>
      <c r="P19" s="1179"/>
      <c r="Q19" s="1179"/>
      <c r="R19" s="1179"/>
      <c r="S19" s="1179"/>
      <c r="T19" s="1179"/>
      <c r="U19" s="1179"/>
      <c r="V19" s="1179"/>
      <c r="W19" s="1179"/>
      <c r="X19" s="1179"/>
      <c r="Y19" s="1179"/>
      <c r="Z19" s="1179"/>
      <c r="AA19" s="1179"/>
      <c r="AB19" s="1179"/>
      <c r="AC19" s="1179"/>
      <c r="AD19" s="1179"/>
      <c r="AE19" s="1179"/>
      <c r="AF19" s="1179"/>
      <c r="AG19" s="1179"/>
      <c r="AH19" s="1179"/>
    </row>
    <row r="20" spans="1:34" s="1077" customFormat="1" ht="14.25" customHeight="1">
      <c r="A20" s="1244" t="s">
        <v>1482</v>
      </c>
      <c r="B20" s="1888">
        <v>83187.000000000015</v>
      </c>
      <c r="C20" s="1888">
        <v>89208</v>
      </c>
      <c r="D20" s="1888">
        <v>29910.999999999996</v>
      </c>
      <c r="E20" s="1888">
        <v>53286</v>
      </c>
      <c r="F20" s="1888">
        <v>6011.0000000000009</v>
      </c>
      <c r="G20" s="1335"/>
      <c r="H20" s="1334"/>
      <c r="I20" s="1334"/>
      <c r="J20" s="1333"/>
      <c r="K20" s="1324"/>
      <c r="L20" s="1332"/>
      <c r="M20" s="1332"/>
      <c r="N20" s="1324"/>
      <c r="O20" s="1179"/>
      <c r="P20" s="1179"/>
      <c r="Q20" s="1179"/>
      <c r="R20" s="1179"/>
      <c r="S20" s="1179"/>
      <c r="T20" s="1179"/>
      <c r="U20" s="1179"/>
      <c r="V20" s="1179"/>
      <c r="W20" s="1179"/>
      <c r="X20" s="1179"/>
      <c r="Y20" s="1179"/>
      <c r="Z20" s="1179"/>
      <c r="AA20" s="1179"/>
      <c r="AB20" s="1179"/>
      <c r="AC20" s="1179"/>
      <c r="AD20" s="1179"/>
      <c r="AE20" s="1179"/>
      <c r="AF20" s="1179"/>
      <c r="AG20" s="1179"/>
      <c r="AH20" s="1179"/>
    </row>
    <row r="21" spans="1:34" s="1077" customFormat="1" ht="14.25" customHeight="1">
      <c r="A21" s="1244"/>
      <c r="B21" s="1341"/>
      <c r="C21" s="1341"/>
      <c r="D21" s="1887"/>
      <c r="E21" s="1341"/>
      <c r="F21" s="1341"/>
      <c r="G21" s="1335"/>
      <c r="H21" s="1337"/>
      <c r="I21" s="1337"/>
      <c r="J21" s="1333"/>
      <c r="K21" s="1324"/>
      <c r="L21" s="1332"/>
      <c r="M21" s="1332"/>
      <c r="N21" s="1324"/>
      <c r="O21" s="1179"/>
      <c r="P21" s="1179"/>
      <c r="Q21" s="1179"/>
      <c r="R21" s="1179"/>
      <c r="S21" s="1179"/>
      <c r="T21" s="1179"/>
      <c r="U21" s="1179"/>
      <c r="V21" s="1179"/>
      <c r="W21" s="1179"/>
      <c r="X21" s="1179"/>
      <c r="Y21" s="1179"/>
      <c r="Z21" s="1179"/>
      <c r="AA21" s="1179"/>
      <c r="AB21" s="1179"/>
      <c r="AC21" s="1179"/>
      <c r="AD21" s="1179"/>
      <c r="AE21" s="1179"/>
      <c r="AF21" s="1179"/>
      <c r="AG21" s="1179"/>
      <c r="AH21" s="1179"/>
    </row>
    <row r="22" spans="1:34" s="1077" customFormat="1" ht="14.25" customHeight="1">
      <c r="A22" s="1235" t="s">
        <v>1484</v>
      </c>
      <c r="B22" s="1887">
        <v>6990254</v>
      </c>
      <c r="C22" s="1339">
        <v>2579921.0000000075</v>
      </c>
      <c r="D22" s="1887">
        <v>934839.00000000745</v>
      </c>
      <c r="E22" s="1339">
        <v>1601580</v>
      </c>
      <c r="F22" s="1339">
        <v>43502</v>
      </c>
      <c r="G22" s="1338"/>
      <c r="H22" s="1337"/>
      <c r="I22" s="1337"/>
      <c r="J22" s="1333"/>
      <c r="K22" s="1324"/>
      <c r="L22" s="1332"/>
      <c r="M22" s="1332"/>
      <c r="N22" s="1324"/>
      <c r="O22" s="1179"/>
      <c r="P22" s="1179"/>
      <c r="Q22" s="1179"/>
      <c r="R22" s="1179"/>
      <c r="S22" s="1179"/>
      <c r="T22" s="1179"/>
      <c r="U22" s="1179"/>
      <c r="V22" s="1179"/>
      <c r="W22" s="1179"/>
      <c r="X22" s="1179"/>
      <c r="Y22" s="1179"/>
      <c r="Z22" s="1179"/>
      <c r="AA22" s="1179"/>
      <c r="AB22" s="1179"/>
      <c r="AC22" s="1179"/>
      <c r="AD22" s="1179"/>
      <c r="AE22" s="1179"/>
      <c r="AF22" s="1179"/>
      <c r="AG22" s="1179"/>
      <c r="AH22" s="1179"/>
    </row>
    <row r="23" spans="1:34" s="1077" customFormat="1" ht="14.25" customHeight="1">
      <c r="A23" s="1244" t="s">
        <v>1483</v>
      </c>
      <c r="B23" s="1888">
        <v>122820.00000000012</v>
      </c>
      <c r="C23" s="1888">
        <v>113798.00000000006</v>
      </c>
      <c r="D23" s="1888">
        <v>4365</v>
      </c>
      <c r="E23" s="1888">
        <v>108236.00000000006</v>
      </c>
      <c r="F23" s="1888">
        <v>1197.0000000000009</v>
      </c>
      <c r="G23" s="1335"/>
      <c r="H23" s="1334"/>
      <c r="I23" s="1334"/>
      <c r="J23" s="1333"/>
      <c r="K23" s="1324"/>
      <c r="L23" s="1332"/>
      <c r="M23" s="1332"/>
      <c r="N23" s="1324"/>
      <c r="O23" s="1179"/>
      <c r="P23" s="1179"/>
      <c r="Q23" s="1179"/>
      <c r="R23" s="1179"/>
      <c r="S23" s="1179"/>
      <c r="T23" s="1179"/>
      <c r="U23" s="1179"/>
      <c r="V23" s="1179"/>
      <c r="W23" s="1179"/>
      <c r="X23" s="1179"/>
      <c r="Y23" s="1179"/>
      <c r="Z23" s="1179"/>
      <c r="AA23" s="1179"/>
      <c r="AB23" s="1179"/>
      <c r="AC23" s="1179"/>
      <c r="AD23" s="1179"/>
      <c r="AE23" s="1179"/>
      <c r="AF23" s="1179"/>
      <c r="AG23" s="1179"/>
      <c r="AH23" s="1179"/>
    </row>
    <row r="24" spans="1:34" s="1077" customFormat="1" ht="14.25" customHeight="1">
      <c r="A24" s="1244" t="s">
        <v>1482</v>
      </c>
      <c r="B24" s="1888">
        <v>3211.9999999999854</v>
      </c>
      <c r="C24" s="1888">
        <v>3289.0000000000118</v>
      </c>
      <c r="D24" s="1888">
        <v>998.99999999999636</v>
      </c>
      <c r="E24" s="1888">
        <v>1348.0000000000146</v>
      </c>
      <c r="F24" s="1888">
        <v>942.00000000000091</v>
      </c>
      <c r="G24" s="1335"/>
      <c r="H24" s="1334"/>
      <c r="I24" s="1334"/>
      <c r="J24" s="1333"/>
      <c r="K24" s="1324"/>
      <c r="L24" s="1332"/>
      <c r="M24" s="1332"/>
      <c r="N24" s="1324"/>
      <c r="O24" s="1179"/>
      <c r="P24" s="1179"/>
      <c r="Q24" s="1179"/>
      <c r="R24" s="1179"/>
      <c r="S24" s="1179"/>
      <c r="T24" s="1179"/>
      <c r="U24" s="1179"/>
      <c r="V24" s="1179"/>
      <c r="W24" s="1179"/>
      <c r="X24" s="1179"/>
      <c r="Y24" s="1179"/>
      <c r="Z24" s="1179"/>
      <c r="AA24" s="1179"/>
      <c r="AB24" s="1179"/>
      <c r="AC24" s="1179"/>
      <c r="AD24" s="1179"/>
      <c r="AE24" s="1179"/>
      <c r="AF24" s="1179"/>
      <c r="AG24" s="1179"/>
      <c r="AH24" s="1179"/>
    </row>
    <row r="25" spans="1:34" ht="6.95" customHeight="1" thickBot="1">
      <c r="A25" s="1832"/>
      <c r="B25" s="1832"/>
      <c r="C25" s="1832"/>
      <c r="D25" s="1861"/>
      <c r="E25" s="1861"/>
      <c r="F25" s="1861"/>
      <c r="G25" s="1328"/>
      <c r="H25" s="1328"/>
      <c r="I25" s="1329"/>
      <c r="J25" s="1329"/>
      <c r="K25" s="1328"/>
      <c r="L25" s="1329"/>
      <c r="M25" s="1329"/>
      <c r="N25" s="1328"/>
      <c r="O25" s="1327"/>
      <c r="P25" s="1327"/>
      <c r="Q25" s="1327"/>
      <c r="R25" s="1327"/>
      <c r="S25" s="1327"/>
      <c r="T25" s="1327"/>
      <c r="U25" s="1327"/>
      <c r="V25" s="1327"/>
      <c r="W25" s="1327"/>
      <c r="X25" s="1327"/>
      <c r="Y25" s="1327"/>
      <c r="Z25" s="1327"/>
      <c r="AA25" s="1327"/>
      <c r="AB25" s="1327"/>
      <c r="AC25" s="1327"/>
      <c r="AD25" s="1327"/>
      <c r="AE25" s="1327"/>
      <c r="AF25" s="1327"/>
      <c r="AG25" s="1327"/>
      <c r="AH25" s="1327"/>
    </row>
    <row r="26" spans="1:34" ht="3.75" customHeight="1" thickTop="1">
      <c r="A26" s="1331"/>
      <c r="B26" s="1331"/>
      <c r="C26" s="1331"/>
      <c r="D26" s="1330"/>
      <c r="E26" s="1330"/>
      <c r="F26" s="1330"/>
      <c r="G26" s="1328"/>
      <c r="H26" s="1328"/>
      <c r="I26" s="1329"/>
      <c r="J26" s="1329"/>
      <c r="K26" s="1328"/>
      <c r="L26" s="1329"/>
      <c r="M26" s="1329"/>
      <c r="N26" s="1328"/>
      <c r="O26" s="1327"/>
      <c r="P26" s="1327"/>
      <c r="Q26" s="1327"/>
      <c r="R26" s="1327"/>
      <c r="S26" s="1327"/>
      <c r="T26" s="1327"/>
      <c r="U26" s="1327"/>
      <c r="V26" s="1327"/>
      <c r="W26" s="1327"/>
      <c r="X26" s="1327"/>
      <c r="Y26" s="1327"/>
      <c r="Z26" s="1327"/>
      <c r="AA26" s="1327"/>
      <c r="AB26" s="1327"/>
      <c r="AC26" s="1327"/>
      <c r="AD26" s="1327"/>
      <c r="AE26" s="1327"/>
      <c r="AF26" s="1327"/>
      <c r="AG26" s="1327"/>
      <c r="AH26" s="1327"/>
    </row>
    <row r="27" spans="1:34" s="1077" customFormat="1" ht="12.95" customHeight="1">
      <c r="A27" s="995" t="s">
        <v>1481</v>
      </c>
      <c r="B27" s="995"/>
      <c r="C27" s="995"/>
      <c r="D27" s="1325"/>
      <c r="E27" s="1325"/>
      <c r="F27" s="1325"/>
      <c r="G27" s="1324"/>
      <c r="H27" s="1323"/>
    </row>
    <row r="28" spans="1:34" s="1077" customFormat="1" ht="12.95" customHeight="1">
      <c r="A28" s="995" t="s">
        <v>1480</v>
      </c>
      <c r="B28" s="995"/>
      <c r="C28" s="995"/>
    </row>
    <row r="29" spans="1:34" s="1077" customFormat="1" ht="25.5" customHeight="1">
      <c r="A29" s="2288" t="s">
        <v>1479</v>
      </c>
      <c r="B29" s="2288"/>
      <c r="C29" s="2288"/>
      <c r="D29" s="2288"/>
      <c r="E29" s="2288"/>
      <c r="F29" s="2288"/>
    </row>
    <row r="30" spans="1:34" s="1077" customFormat="1" ht="12.95" customHeight="1">
      <c r="A30" s="1077" t="s">
        <v>1478</v>
      </c>
    </row>
    <row r="31" spans="1:34" s="1077" customFormat="1" ht="12.95" customHeight="1">
      <c r="A31" s="1077" t="s">
        <v>1477</v>
      </c>
    </row>
    <row r="32" spans="1:34" s="1077" customFormat="1" ht="12.95" customHeight="1">
      <c r="A32" s="1326" t="s">
        <v>1476</v>
      </c>
      <c r="B32" s="1326"/>
      <c r="C32" s="1326"/>
      <c r="D32" s="1325"/>
      <c r="E32" s="1325"/>
      <c r="F32" s="1325"/>
      <c r="G32" s="1324"/>
      <c r="H32" s="1323"/>
    </row>
    <row r="33" spans="1:6">
      <c r="A33" s="1131"/>
      <c r="B33" s="1131"/>
      <c r="C33" s="1131"/>
      <c r="D33" s="1131"/>
      <c r="E33" s="1131"/>
      <c r="F33" s="1131"/>
    </row>
    <row r="34" spans="1:6">
      <c r="A34" s="1131"/>
      <c r="B34" s="1131"/>
      <c r="C34" s="1131"/>
      <c r="D34" s="1131"/>
      <c r="E34" s="1131"/>
      <c r="F34" s="1131"/>
    </row>
    <row r="35" spans="1:6">
      <c r="A35" s="1131"/>
      <c r="B35" s="1131"/>
      <c r="C35" s="1131"/>
      <c r="D35" s="1131"/>
      <c r="E35" s="1131"/>
      <c r="F35" s="1131"/>
    </row>
    <row r="36" spans="1:6">
      <c r="A36" s="1131"/>
      <c r="B36" s="1131"/>
      <c r="C36" s="1131"/>
      <c r="D36" s="1131"/>
      <c r="E36" s="1131"/>
      <c r="F36" s="1131"/>
    </row>
    <row r="37" spans="1:6">
      <c r="A37" s="1131"/>
      <c r="B37" s="1131"/>
      <c r="C37" s="1131"/>
      <c r="D37" s="1131"/>
      <c r="E37" s="1131"/>
      <c r="F37" s="1131"/>
    </row>
    <row r="38" spans="1:6">
      <c r="A38" s="1131"/>
      <c r="B38" s="1131"/>
      <c r="C38" s="1131"/>
      <c r="D38" s="1131"/>
      <c r="E38" s="1131"/>
      <c r="F38" s="1131"/>
    </row>
    <row r="39" spans="1:6">
      <c r="A39" s="1131"/>
      <c r="B39" s="1131"/>
      <c r="C39" s="1131"/>
      <c r="D39" s="1131"/>
      <c r="E39" s="1131"/>
      <c r="F39" s="1131"/>
    </row>
    <row r="40" spans="1:6">
      <c r="A40" s="1131"/>
      <c r="B40" s="1131"/>
      <c r="C40" s="1131"/>
      <c r="D40" s="1131"/>
      <c r="E40" s="1131"/>
      <c r="F40" s="1131"/>
    </row>
    <row r="41" spans="1:6">
      <c r="A41" s="1131"/>
      <c r="B41" s="1131"/>
      <c r="C41" s="1131"/>
      <c r="D41" s="1131"/>
      <c r="E41" s="1131"/>
      <c r="F41" s="1131"/>
    </row>
    <row r="42" spans="1:6">
      <c r="A42" s="1131"/>
      <c r="B42" s="1131"/>
      <c r="C42" s="1131"/>
      <c r="D42" s="1131"/>
      <c r="E42" s="1131"/>
      <c r="F42" s="1131"/>
    </row>
    <row r="43" spans="1:6">
      <c r="A43" s="1131"/>
      <c r="B43" s="1131"/>
      <c r="C43" s="1131"/>
      <c r="D43" s="1131"/>
      <c r="E43" s="1131"/>
      <c r="F43" s="1131"/>
    </row>
    <row r="44" spans="1:6">
      <c r="A44" s="1131"/>
      <c r="B44" s="1131"/>
      <c r="C44" s="1131"/>
      <c r="D44" s="1131"/>
      <c r="E44" s="1131"/>
      <c r="F44" s="1131"/>
    </row>
    <row r="45" spans="1:6">
      <c r="A45" s="1131"/>
      <c r="B45" s="1131"/>
      <c r="C45" s="1131"/>
      <c r="D45" s="1131"/>
      <c r="E45" s="1131"/>
      <c r="F45" s="1131"/>
    </row>
    <row r="46" spans="1:6">
      <c r="A46" s="1131"/>
      <c r="B46" s="1131"/>
      <c r="C46" s="1131"/>
      <c r="D46" s="1131"/>
      <c r="E46" s="1131"/>
      <c r="F46" s="1131"/>
    </row>
    <row r="47" spans="1:6">
      <c r="A47" s="1131"/>
      <c r="B47" s="1131"/>
      <c r="C47" s="1131"/>
      <c r="D47" s="1131"/>
      <c r="E47" s="1131"/>
      <c r="F47" s="1131"/>
    </row>
    <row r="48" spans="1:6">
      <c r="A48" s="1131"/>
      <c r="B48" s="1131"/>
      <c r="C48" s="1131"/>
      <c r="D48" s="1131"/>
      <c r="E48" s="1131"/>
      <c r="F48" s="1131"/>
    </row>
    <row r="49" spans="1:6">
      <c r="A49" s="1131"/>
      <c r="B49" s="1131"/>
      <c r="C49" s="1131"/>
      <c r="D49" s="1131"/>
      <c r="E49" s="1131"/>
      <c r="F49" s="1131"/>
    </row>
    <row r="50" spans="1:6">
      <c r="A50" s="1131"/>
      <c r="B50" s="1131"/>
      <c r="C50" s="1131"/>
      <c r="D50" s="1131"/>
      <c r="E50" s="1131"/>
      <c r="F50" s="1131"/>
    </row>
    <row r="51" spans="1:6">
      <c r="A51" s="1131"/>
      <c r="B51" s="1131"/>
      <c r="C51" s="1131"/>
      <c r="D51" s="1131"/>
      <c r="E51" s="1131"/>
      <c r="F51" s="1131"/>
    </row>
    <row r="52" spans="1:6">
      <c r="A52" s="1131"/>
      <c r="B52" s="1131"/>
      <c r="C52" s="1131"/>
      <c r="D52" s="1131"/>
      <c r="E52" s="1131"/>
      <c r="F52" s="1131"/>
    </row>
    <row r="53" spans="1:6">
      <c r="A53" s="1131"/>
      <c r="B53" s="1131"/>
      <c r="C53" s="1131"/>
      <c r="D53" s="1131"/>
      <c r="E53" s="1131"/>
      <c r="F53" s="1131"/>
    </row>
    <row r="54" spans="1:6">
      <c r="A54" s="1131"/>
      <c r="B54" s="1131"/>
      <c r="C54" s="1131"/>
      <c r="D54" s="1131"/>
      <c r="E54" s="1131"/>
      <c r="F54" s="1131"/>
    </row>
    <row r="55" spans="1:6">
      <c r="A55" s="1131"/>
      <c r="B55" s="1131"/>
      <c r="C55" s="1131"/>
      <c r="D55" s="1131"/>
      <c r="E55" s="1131"/>
      <c r="F55" s="1131"/>
    </row>
    <row r="56" spans="1:6">
      <c r="A56" s="1131"/>
      <c r="B56" s="1131"/>
      <c r="C56" s="1131"/>
      <c r="D56" s="1131"/>
      <c r="E56" s="1131"/>
      <c r="F56" s="1131"/>
    </row>
    <row r="57" spans="1:6">
      <c r="A57" s="1131"/>
      <c r="B57" s="1131"/>
      <c r="C57" s="1131"/>
      <c r="D57" s="1131"/>
      <c r="E57" s="1131"/>
      <c r="F57" s="1131"/>
    </row>
    <row r="58" spans="1:6">
      <c r="A58" s="1131"/>
      <c r="B58" s="1131"/>
      <c r="C58" s="1131"/>
      <c r="D58" s="1131"/>
      <c r="E58" s="1131"/>
      <c r="F58" s="1131"/>
    </row>
    <row r="59" spans="1:6">
      <c r="A59" s="1131"/>
      <c r="B59" s="1131"/>
      <c r="C59" s="1131"/>
      <c r="D59" s="1131"/>
      <c r="E59" s="1131"/>
      <c r="F59" s="1131"/>
    </row>
    <row r="60" spans="1:6">
      <c r="A60" s="1131"/>
      <c r="B60" s="1131"/>
      <c r="C60" s="1131"/>
      <c r="D60" s="1131"/>
      <c r="E60" s="1131"/>
      <c r="F60" s="1131"/>
    </row>
    <row r="61" spans="1:6">
      <c r="A61" s="1131"/>
      <c r="B61" s="1131"/>
      <c r="C61" s="1131"/>
      <c r="D61" s="1131"/>
      <c r="E61" s="1131"/>
      <c r="F61" s="1131"/>
    </row>
    <row r="62" spans="1:6">
      <c r="A62" s="1131"/>
      <c r="B62" s="1131"/>
      <c r="C62" s="1131"/>
      <c r="D62" s="1131"/>
      <c r="E62" s="1131"/>
      <c r="F62" s="1131"/>
    </row>
    <row r="63" spans="1:6">
      <c r="A63" s="1131"/>
      <c r="B63" s="1131"/>
      <c r="C63" s="1131"/>
      <c r="D63" s="1131"/>
      <c r="E63" s="1131"/>
      <c r="F63" s="1131"/>
    </row>
    <row r="64" spans="1:6">
      <c r="A64" s="1131"/>
      <c r="B64" s="1131"/>
      <c r="C64" s="1131"/>
      <c r="D64" s="1131"/>
      <c r="E64" s="1131"/>
      <c r="F64" s="1131"/>
    </row>
    <row r="65" spans="1:6">
      <c r="A65" s="1131"/>
      <c r="B65" s="1131"/>
      <c r="C65" s="1131"/>
      <c r="D65" s="1131"/>
      <c r="E65" s="1131"/>
      <c r="F65" s="1131"/>
    </row>
    <row r="66" spans="1:6">
      <c r="A66" s="1131"/>
      <c r="B66" s="1131"/>
      <c r="C66" s="1131"/>
      <c r="D66" s="1131"/>
      <c r="E66" s="1131"/>
      <c r="F66" s="1131"/>
    </row>
    <row r="67" spans="1:6">
      <c r="A67" s="1131"/>
      <c r="B67" s="1131"/>
      <c r="C67" s="1131"/>
      <c r="D67" s="1131"/>
      <c r="E67" s="1131"/>
      <c r="F67" s="1131"/>
    </row>
    <row r="68" spans="1:6">
      <c r="A68" s="1131"/>
      <c r="B68" s="1131"/>
      <c r="C68" s="1131"/>
      <c r="D68" s="1131"/>
      <c r="E68" s="1131"/>
      <c r="F68" s="1131"/>
    </row>
    <row r="69" spans="1:6">
      <c r="A69" s="1131"/>
      <c r="B69" s="1131"/>
      <c r="C69" s="1131"/>
      <c r="D69" s="1131"/>
      <c r="E69" s="1131"/>
      <c r="F69" s="1131"/>
    </row>
    <row r="70" spans="1:6">
      <c r="A70" s="1131"/>
      <c r="B70" s="1131"/>
      <c r="C70" s="1131"/>
      <c r="D70" s="1131"/>
      <c r="E70" s="1131"/>
      <c r="F70" s="1131"/>
    </row>
    <row r="71" spans="1:6">
      <c r="A71" s="1131"/>
      <c r="B71" s="1131"/>
      <c r="C71" s="1131"/>
      <c r="D71" s="1131"/>
      <c r="E71" s="1131"/>
      <c r="F71" s="1131"/>
    </row>
    <row r="72" spans="1:6">
      <c r="A72" s="1131"/>
      <c r="B72" s="1131"/>
      <c r="C72" s="1131"/>
      <c r="D72" s="1131"/>
      <c r="E72" s="1131"/>
      <c r="F72" s="1131"/>
    </row>
    <row r="73" spans="1:6">
      <c r="A73" s="1131"/>
      <c r="B73" s="1131"/>
      <c r="C73" s="1131"/>
      <c r="D73" s="1131"/>
      <c r="E73" s="1131"/>
      <c r="F73" s="1131"/>
    </row>
    <row r="74" spans="1:6">
      <c r="A74" s="1131"/>
      <c r="B74" s="1131"/>
      <c r="C74" s="1131"/>
      <c r="D74" s="1131"/>
      <c r="E74" s="1131"/>
      <c r="F74" s="1131"/>
    </row>
    <row r="75" spans="1:6">
      <c r="A75" s="1131"/>
      <c r="B75" s="1131"/>
      <c r="C75" s="1131"/>
      <c r="D75" s="1131"/>
      <c r="E75" s="1131"/>
      <c r="F75" s="1131"/>
    </row>
    <row r="76" spans="1:6">
      <c r="A76" s="1131"/>
      <c r="B76" s="1131"/>
      <c r="C76" s="1131"/>
      <c r="D76" s="1131"/>
      <c r="E76" s="1131"/>
      <c r="F76" s="1131"/>
    </row>
    <row r="77" spans="1:6">
      <c r="A77" s="1131"/>
      <c r="B77" s="1131"/>
      <c r="C77" s="1131"/>
      <c r="D77" s="1131"/>
      <c r="E77" s="1131"/>
      <c r="F77" s="1131"/>
    </row>
    <row r="78" spans="1:6">
      <c r="A78" s="1131"/>
      <c r="B78" s="1131"/>
      <c r="C78" s="1131"/>
      <c r="D78" s="1131"/>
      <c r="E78" s="1131"/>
      <c r="F78" s="1131"/>
    </row>
    <row r="79" spans="1:6">
      <c r="A79" s="1131"/>
      <c r="B79" s="1131"/>
      <c r="C79" s="1131"/>
      <c r="D79" s="1131"/>
      <c r="E79" s="1131"/>
      <c r="F79" s="1131"/>
    </row>
    <row r="80" spans="1:6">
      <c r="A80" s="1131"/>
      <c r="B80" s="1131"/>
      <c r="C80" s="1131"/>
      <c r="D80" s="1131"/>
      <c r="E80" s="1131"/>
      <c r="F80" s="1131"/>
    </row>
    <row r="81" spans="1:6">
      <c r="A81" s="1131"/>
      <c r="B81" s="1131"/>
      <c r="C81" s="1131"/>
      <c r="D81" s="1131"/>
      <c r="E81" s="1131"/>
      <c r="F81" s="1131"/>
    </row>
    <row r="82" spans="1:6">
      <c r="A82" s="1131"/>
      <c r="B82" s="1131"/>
      <c r="C82" s="1131"/>
      <c r="D82" s="1131"/>
      <c r="E82" s="1131"/>
      <c r="F82" s="1131"/>
    </row>
    <row r="83" spans="1:6">
      <c r="A83" s="1131"/>
      <c r="B83" s="1131"/>
      <c r="C83" s="1131"/>
      <c r="D83" s="1131"/>
      <c r="E83" s="1131"/>
      <c r="F83" s="1131"/>
    </row>
    <row r="84" spans="1:6">
      <c r="A84" s="1131"/>
      <c r="B84" s="1131"/>
      <c r="C84" s="1131"/>
      <c r="D84" s="1131"/>
      <c r="E84" s="1131"/>
      <c r="F84" s="1131"/>
    </row>
    <row r="85" spans="1:6">
      <c r="A85" s="1131"/>
      <c r="B85" s="1131"/>
      <c r="C85" s="1131"/>
      <c r="D85" s="1131"/>
      <c r="E85" s="1131"/>
      <c r="F85" s="1131"/>
    </row>
    <row r="86" spans="1:6">
      <c r="A86" s="1131"/>
      <c r="B86" s="1131"/>
      <c r="C86" s="1131"/>
      <c r="D86" s="1131"/>
      <c r="E86" s="1131"/>
      <c r="F86" s="1131"/>
    </row>
    <row r="87" spans="1:6">
      <c r="A87" s="1131"/>
      <c r="B87" s="1131"/>
      <c r="C87" s="1131"/>
      <c r="D87" s="1131"/>
      <c r="E87" s="1131"/>
      <c r="F87" s="1131"/>
    </row>
    <row r="88" spans="1:6">
      <c r="A88" s="1131"/>
      <c r="B88" s="1131"/>
      <c r="C88" s="1131"/>
      <c r="D88" s="1131"/>
      <c r="E88" s="1131"/>
      <c r="F88" s="1131"/>
    </row>
    <row r="89" spans="1:6">
      <c r="A89" s="1131"/>
      <c r="B89" s="1131"/>
      <c r="C89" s="1131"/>
      <c r="D89" s="1131"/>
      <c r="E89" s="1131"/>
      <c r="F89" s="1131"/>
    </row>
    <row r="90" spans="1:6">
      <c r="A90" s="1131"/>
      <c r="B90" s="1131"/>
      <c r="C90" s="1131"/>
      <c r="D90" s="1131"/>
      <c r="E90" s="1131"/>
      <c r="F90" s="1131"/>
    </row>
    <row r="91" spans="1:6">
      <c r="A91" s="1131"/>
      <c r="B91" s="1131"/>
      <c r="C91" s="1131"/>
      <c r="D91" s="1131"/>
      <c r="E91" s="1131"/>
      <c r="F91" s="1131"/>
    </row>
    <row r="92" spans="1:6">
      <c r="A92" s="1131"/>
      <c r="B92" s="1131"/>
      <c r="C92" s="1131"/>
      <c r="D92" s="1131"/>
      <c r="E92" s="1131"/>
      <c r="F92" s="1131"/>
    </row>
    <row r="93" spans="1:6">
      <c r="A93" s="1131"/>
      <c r="B93" s="1131"/>
      <c r="C93" s="1131"/>
      <c r="D93" s="1131"/>
      <c r="E93" s="1131"/>
      <c r="F93" s="1131"/>
    </row>
    <row r="94" spans="1:6">
      <c r="A94" s="1131"/>
      <c r="B94" s="1131"/>
      <c r="C94" s="1131"/>
      <c r="D94" s="1131"/>
      <c r="E94" s="1131"/>
      <c r="F94" s="1131"/>
    </row>
    <row r="95" spans="1:6">
      <c r="A95" s="1131"/>
      <c r="B95" s="1131"/>
      <c r="C95" s="1131"/>
      <c r="D95" s="1131"/>
      <c r="E95" s="1131"/>
      <c r="F95" s="1131"/>
    </row>
    <row r="96" spans="1:6">
      <c r="A96" s="1131"/>
      <c r="B96" s="1131"/>
      <c r="C96" s="1131"/>
      <c r="D96" s="1131"/>
      <c r="E96" s="1131"/>
      <c r="F96" s="1131"/>
    </row>
    <row r="97" spans="1:6">
      <c r="A97" s="1131"/>
      <c r="B97" s="1131"/>
      <c r="C97" s="1131"/>
      <c r="D97" s="1131"/>
      <c r="E97" s="1131"/>
      <c r="F97" s="1131"/>
    </row>
    <row r="98" spans="1:6">
      <c r="A98" s="1131"/>
      <c r="B98" s="1131"/>
      <c r="C98" s="1131"/>
      <c r="D98" s="1131"/>
      <c r="E98" s="1131"/>
      <c r="F98" s="1131"/>
    </row>
    <row r="99" spans="1:6">
      <c r="A99" s="1131"/>
      <c r="B99" s="1131"/>
      <c r="C99" s="1131"/>
      <c r="D99" s="1131"/>
      <c r="E99" s="1131"/>
      <c r="F99" s="1131"/>
    </row>
    <row r="100" spans="1:6">
      <c r="A100" s="1131"/>
      <c r="B100" s="1131"/>
      <c r="C100" s="1131"/>
      <c r="D100" s="1131"/>
      <c r="E100" s="1131"/>
      <c r="F100" s="1131"/>
    </row>
    <row r="101" spans="1:6">
      <c r="A101" s="1131"/>
      <c r="B101" s="1131"/>
      <c r="C101" s="1131"/>
      <c r="D101" s="1131"/>
      <c r="E101" s="1131"/>
      <c r="F101" s="1131"/>
    </row>
    <row r="102" spans="1:6">
      <c r="A102" s="1131"/>
      <c r="B102" s="1131"/>
      <c r="C102" s="1131"/>
      <c r="D102" s="1131"/>
      <c r="E102" s="1131"/>
      <c r="F102" s="1131"/>
    </row>
    <row r="103" spans="1:6">
      <c r="A103" s="1131"/>
      <c r="B103" s="1131"/>
      <c r="C103" s="1131"/>
      <c r="D103" s="1131"/>
      <c r="E103" s="1131"/>
      <c r="F103" s="1131"/>
    </row>
    <row r="104" spans="1:6">
      <c r="A104" s="1131"/>
      <c r="B104" s="1131"/>
      <c r="C104" s="1131"/>
      <c r="D104" s="1131"/>
      <c r="E104" s="1131"/>
      <c r="F104" s="1131"/>
    </row>
    <row r="105" spans="1:6">
      <c r="A105" s="1131"/>
      <c r="B105" s="1131"/>
      <c r="C105" s="1131"/>
      <c r="D105" s="1131"/>
      <c r="E105" s="1131"/>
      <c r="F105" s="1131"/>
    </row>
    <row r="106" spans="1:6">
      <c r="A106" s="1131"/>
      <c r="B106" s="1131"/>
      <c r="C106" s="1131"/>
      <c r="D106" s="1131"/>
      <c r="E106" s="1131"/>
      <c r="F106" s="1131"/>
    </row>
    <row r="107" spans="1:6">
      <c r="A107" s="1131"/>
      <c r="B107" s="1131"/>
      <c r="C107" s="1131"/>
      <c r="D107" s="1131"/>
      <c r="E107" s="1131"/>
      <c r="F107" s="1131"/>
    </row>
    <row r="108" spans="1:6">
      <c r="A108" s="1131"/>
      <c r="B108" s="1131"/>
      <c r="C108" s="1131"/>
      <c r="D108" s="1131"/>
      <c r="E108" s="1131"/>
      <c r="F108" s="1131"/>
    </row>
    <row r="109" spans="1:6">
      <c r="A109" s="1131"/>
      <c r="B109" s="1131"/>
      <c r="C109" s="1131"/>
      <c r="D109" s="1131"/>
      <c r="E109" s="1131"/>
      <c r="F109" s="1131"/>
    </row>
    <row r="110" spans="1:6">
      <c r="A110" s="1131"/>
      <c r="B110" s="1131"/>
      <c r="C110" s="1131"/>
      <c r="D110" s="1131"/>
      <c r="E110" s="1131"/>
      <c r="F110" s="1131"/>
    </row>
    <row r="111" spans="1:6">
      <c r="A111" s="1131"/>
      <c r="B111" s="1131"/>
      <c r="C111" s="1131"/>
      <c r="D111" s="1131"/>
      <c r="E111" s="1131"/>
      <c r="F111" s="1131"/>
    </row>
    <row r="112" spans="1:6">
      <c r="A112" s="1131"/>
      <c r="B112" s="1131"/>
      <c r="C112" s="1131"/>
      <c r="D112" s="1131"/>
      <c r="E112" s="1131"/>
      <c r="F112" s="1131"/>
    </row>
    <row r="113" spans="1:6">
      <c r="A113" s="1131"/>
      <c r="B113" s="1131"/>
      <c r="C113" s="1131"/>
      <c r="D113" s="1131"/>
      <c r="E113" s="1131"/>
      <c r="F113" s="1131"/>
    </row>
    <row r="114" spans="1:6">
      <c r="A114" s="1131"/>
      <c r="B114" s="1131"/>
      <c r="C114" s="1131"/>
      <c r="D114" s="1131"/>
      <c r="E114" s="1131"/>
      <c r="F114" s="1131"/>
    </row>
    <row r="115" spans="1:6">
      <c r="A115" s="1131"/>
      <c r="B115" s="1131"/>
      <c r="C115" s="1131"/>
      <c r="D115" s="1131"/>
      <c r="E115" s="1131"/>
      <c r="F115" s="1131"/>
    </row>
    <row r="116" spans="1:6">
      <c r="A116" s="1131"/>
      <c r="B116" s="1131"/>
      <c r="C116" s="1131"/>
      <c r="D116" s="1131"/>
      <c r="E116" s="1131"/>
      <c r="F116" s="1131"/>
    </row>
    <row r="117" spans="1:6">
      <c r="A117" s="1131"/>
      <c r="B117" s="1131"/>
      <c r="C117" s="1131"/>
      <c r="D117" s="1131"/>
      <c r="E117" s="1131"/>
      <c r="F117" s="1131"/>
    </row>
    <row r="118" spans="1:6">
      <c r="A118" s="1131"/>
      <c r="B118" s="1131"/>
      <c r="C118" s="1131"/>
      <c r="D118" s="1131"/>
      <c r="E118" s="1131"/>
      <c r="F118" s="1131"/>
    </row>
    <row r="119" spans="1:6">
      <c r="A119" s="1131"/>
      <c r="B119" s="1131"/>
      <c r="C119" s="1131"/>
      <c r="D119" s="1131"/>
      <c r="E119" s="1131"/>
      <c r="F119" s="1131"/>
    </row>
    <row r="120" spans="1:6">
      <c r="A120" s="1131"/>
      <c r="B120" s="1131"/>
      <c r="C120" s="1131"/>
      <c r="D120" s="1131"/>
      <c r="E120" s="1131"/>
      <c r="F120" s="1131"/>
    </row>
    <row r="121" spans="1:6">
      <c r="A121" s="1131"/>
      <c r="B121" s="1131"/>
      <c r="C121" s="1131"/>
      <c r="D121" s="1131"/>
      <c r="E121" s="1131"/>
      <c r="F121" s="1131"/>
    </row>
    <row r="122" spans="1:6">
      <c r="A122" s="1131"/>
      <c r="B122" s="1131"/>
      <c r="C122" s="1131"/>
      <c r="D122" s="1131"/>
      <c r="E122" s="1131"/>
      <c r="F122" s="1131"/>
    </row>
    <row r="123" spans="1:6">
      <c r="A123" s="1131"/>
      <c r="B123" s="1131"/>
      <c r="C123" s="1131"/>
      <c r="D123" s="1131"/>
      <c r="E123" s="1131"/>
      <c r="F123" s="1131"/>
    </row>
    <row r="124" spans="1:6">
      <c r="A124" s="1131"/>
      <c r="B124" s="1131"/>
      <c r="C124" s="1131"/>
      <c r="D124" s="1131"/>
      <c r="E124" s="1131"/>
      <c r="F124" s="1131"/>
    </row>
    <row r="125" spans="1:6">
      <c r="A125" s="1131"/>
      <c r="B125" s="1131"/>
      <c r="C125" s="1131"/>
      <c r="D125" s="1131"/>
      <c r="E125" s="1131"/>
      <c r="F125" s="1131"/>
    </row>
    <row r="126" spans="1:6">
      <c r="A126" s="1131"/>
      <c r="B126" s="1131"/>
      <c r="C126" s="1131"/>
      <c r="D126" s="1131"/>
      <c r="E126" s="1131"/>
      <c r="F126" s="1131"/>
    </row>
    <row r="127" spans="1:6">
      <c r="A127" s="1131"/>
      <c r="B127" s="1131"/>
      <c r="C127" s="1131"/>
      <c r="D127" s="1131"/>
      <c r="E127" s="1131"/>
      <c r="F127" s="1131"/>
    </row>
    <row r="128" spans="1:6">
      <c r="A128" s="1131"/>
      <c r="B128" s="1131"/>
      <c r="C128" s="1131"/>
      <c r="D128" s="1131"/>
      <c r="E128" s="1131"/>
      <c r="F128" s="1131"/>
    </row>
    <row r="129" spans="1:6">
      <c r="A129" s="1131"/>
      <c r="B129" s="1131"/>
      <c r="C129" s="1131"/>
      <c r="D129" s="1131"/>
      <c r="E129" s="1131"/>
      <c r="F129" s="1131"/>
    </row>
    <row r="130" spans="1:6">
      <c r="A130" s="1131"/>
      <c r="B130" s="1131"/>
      <c r="C130" s="1131"/>
      <c r="D130" s="1131"/>
      <c r="E130" s="1131"/>
      <c r="F130" s="1131"/>
    </row>
    <row r="131" spans="1:6">
      <c r="A131" s="1131"/>
      <c r="B131" s="1131"/>
      <c r="C131" s="1131"/>
      <c r="D131" s="1131"/>
      <c r="E131" s="1131"/>
      <c r="F131" s="1131"/>
    </row>
    <row r="132" spans="1:6">
      <c r="A132" s="1131"/>
      <c r="B132" s="1131"/>
      <c r="C132" s="1131"/>
      <c r="D132" s="1131"/>
      <c r="E132" s="1131"/>
      <c r="F132" s="1131"/>
    </row>
    <row r="133" spans="1:6">
      <c r="A133" s="1131"/>
      <c r="B133" s="1131"/>
      <c r="C133" s="1131"/>
      <c r="D133" s="1131"/>
      <c r="E133" s="1131"/>
      <c r="F133" s="1131"/>
    </row>
    <row r="134" spans="1:6">
      <c r="A134" s="1131"/>
      <c r="B134" s="1131"/>
      <c r="C134" s="1131"/>
      <c r="D134" s="1131"/>
      <c r="E134" s="1131"/>
      <c r="F134" s="1131"/>
    </row>
    <row r="135" spans="1:6">
      <c r="A135" s="1131"/>
      <c r="B135" s="1131"/>
      <c r="C135" s="1131"/>
      <c r="D135" s="1131"/>
      <c r="E135" s="1131"/>
      <c r="F135" s="1131"/>
    </row>
    <row r="136" spans="1:6">
      <c r="A136" s="1131"/>
      <c r="B136" s="1131"/>
      <c r="C136" s="1131"/>
      <c r="D136" s="1131"/>
      <c r="E136" s="1131"/>
      <c r="F136" s="1131"/>
    </row>
    <row r="137" spans="1:6">
      <c r="A137" s="1131"/>
      <c r="B137" s="1131"/>
      <c r="C137" s="1131"/>
      <c r="D137" s="1131"/>
      <c r="E137" s="1131"/>
      <c r="F137" s="1131"/>
    </row>
    <row r="138" spans="1:6">
      <c r="A138" s="1131"/>
      <c r="B138" s="1131"/>
      <c r="C138" s="1131"/>
      <c r="D138" s="1131"/>
      <c r="E138" s="1131"/>
      <c r="F138" s="1131"/>
    </row>
    <row r="139" spans="1:6">
      <c r="A139" s="1131"/>
      <c r="B139" s="1131"/>
      <c r="C139" s="1131"/>
      <c r="D139" s="1131"/>
      <c r="E139" s="1131"/>
      <c r="F139" s="1131"/>
    </row>
    <row r="140" spans="1:6">
      <c r="A140" s="1131"/>
      <c r="B140" s="1131"/>
      <c r="C140" s="1131"/>
      <c r="D140" s="1131"/>
      <c r="E140" s="1131"/>
      <c r="F140" s="1131"/>
    </row>
    <row r="141" spans="1:6">
      <c r="A141" s="1131"/>
      <c r="B141" s="1131"/>
      <c r="C141" s="1131"/>
      <c r="D141" s="1131"/>
      <c r="E141" s="1131"/>
      <c r="F141" s="1131"/>
    </row>
    <row r="142" spans="1:6">
      <c r="A142" s="1131"/>
      <c r="B142" s="1131"/>
      <c r="C142" s="1131"/>
      <c r="D142" s="1131"/>
      <c r="E142" s="1131"/>
      <c r="F142" s="1131"/>
    </row>
    <row r="143" spans="1:6">
      <c r="A143" s="1131"/>
      <c r="B143" s="1131"/>
      <c r="C143" s="1131"/>
      <c r="D143" s="1131"/>
      <c r="E143" s="1131"/>
      <c r="F143" s="1131"/>
    </row>
    <row r="144" spans="1:6">
      <c r="A144" s="1131"/>
      <c r="B144" s="1131"/>
      <c r="C144" s="1131"/>
      <c r="D144" s="1131"/>
      <c r="E144" s="1131"/>
      <c r="F144" s="1131"/>
    </row>
    <row r="145" spans="1:6">
      <c r="A145" s="1131"/>
      <c r="B145" s="1131"/>
      <c r="C145" s="1131"/>
      <c r="D145" s="1131"/>
      <c r="E145" s="1131"/>
      <c r="F145" s="1131"/>
    </row>
    <row r="146" spans="1:6">
      <c r="A146" s="1131"/>
      <c r="B146" s="1131"/>
      <c r="C146" s="1131"/>
      <c r="D146" s="1131"/>
      <c r="E146" s="1131"/>
      <c r="F146" s="1131"/>
    </row>
    <row r="147" spans="1:6">
      <c r="A147" s="1131"/>
      <c r="B147" s="1131"/>
      <c r="C147" s="1131"/>
      <c r="D147" s="1131"/>
      <c r="E147" s="1131"/>
      <c r="F147" s="1131"/>
    </row>
    <row r="148" spans="1:6">
      <c r="A148" s="1131"/>
      <c r="B148" s="1131"/>
      <c r="C148" s="1131"/>
      <c r="D148" s="1131"/>
      <c r="E148" s="1131"/>
      <c r="F148" s="1131"/>
    </row>
    <row r="149" spans="1:6">
      <c r="A149" s="1131"/>
      <c r="B149" s="1131"/>
      <c r="C149" s="1131"/>
      <c r="D149" s="1131"/>
      <c r="E149" s="1131"/>
      <c r="F149" s="1131"/>
    </row>
    <row r="150" spans="1:6">
      <c r="A150" s="1131"/>
      <c r="B150" s="1131"/>
      <c r="C150" s="1131"/>
      <c r="D150" s="1131"/>
      <c r="E150" s="1131"/>
      <c r="F150" s="1131"/>
    </row>
    <row r="151" spans="1:6">
      <c r="A151" s="1131"/>
      <c r="B151" s="1131"/>
      <c r="C151" s="1131"/>
      <c r="D151" s="1131"/>
      <c r="E151" s="1131"/>
      <c r="F151" s="1131"/>
    </row>
    <row r="152" spans="1:6">
      <c r="A152" s="1131"/>
      <c r="B152" s="1131"/>
      <c r="C152" s="1131"/>
      <c r="D152" s="1131"/>
      <c r="E152" s="1131"/>
      <c r="F152" s="1131"/>
    </row>
    <row r="153" spans="1:6">
      <c r="A153" s="1131"/>
      <c r="B153" s="1131"/>
      <c r="C153" s="1131"/>
      <c r="D153" s="1131"/>
      <c r="E153" s="1131"/>
      <c r="F153" s="1131"/>
    </row>
    <row r="154" spans="1:6">
      <c r="A154" s="1131"/>
      <c r="B154" s="1131"/>
      <c r="C154" s="1131"/>
      <c r="D154" s="1131"/>
      <c r="E154" s="1131"/>
      <c r="F154" s="1131"/>
    </row>
    <row r="155" spans="1:6">
      <c r="A155" s="1131"/>
      <c r="B155" s="1131"/>
      <c r="C155" s="1131"/>
      <c r="D155" s="1131"/>
      <c r="E155" s="1131"/>
      <c r="F155" s="1131"/>
    </row>
    <row r="156" spans="1:6">
      <c r="A156" s="1131"/>
      <c r="B156" s="1131"/>
      <c r="C156" s="1131"/>
      <c r="D156" s="1131"/>
      <c r="E156" s="1131"/>
      <c r="F156" s="1131"/>
    </row>
    <row r="157" spans="1:6">
      <c r="A157" s="1131"/>
      <c r="B157" s="1131"/>
      <c r="C157" s="1131"/>
      <c r="D157" s="1131"/>
      <c r="E157" s="1131"/>
      <c r="F157" s="1131"/>
    </row>
    <row r="158" spans="1:6">
      <c r="A158" s="1131"/>
      <c r="B158" s="1131"/>
      <c r="C158" s="1131"/>
      <c r="D158" s="1131"/>
      <c r="E158" s="1131"/>
      <c r="F158" s="1131"/>
    </row>
    <row r="159" spans="1:6">
      <c r="A159" s="1131"/>
      <c r="B159" s="1131"/>
      <c r="C159" s="1131"/>
      <c r="D159" s="1131"/>
      <c r="E159" s="1131"/>
      <c r="F159" s="1131"/>
    </row>
    <row r="160" spans="1:6">
      <c r="A160" s="1131"/>
      <c r="B160" s="1131"/>
      <c r="C160" s="1131"/>
      <c r="D160" s="1131"/>
      <c r="E160" s="1131"/>
      <c r="F160" s="1131"/>
    </row>
    <row r="161" spans="1:6">
      <c r="A161" s="1131"/>
      <c r="B161" s="1131"/>
      <c r="C161" s="1131"/>
      <c r="D161" s="1131"/>
      <c r="E161" s="1131"/>
      <c r="F161" s="1131"/>
    </row>
    <row r="162" spans="1:6">
      <c r="A162" s="1131"/>
      <c r="B162" s="1131"/>
      <c r="C162" s="1131"/>
      <c r="D162" s="1131"/>
      <c r="E162" s="1131"/>
      <c r="F162" s="1131"/>
    </row>
    <row r="163" spans="1:6">
      <c r="A163" s="1131"/>
      <c r="B163" s="1131"/>
      <c r="C163" s="1131"/>
      <c r="D163" s="1131"/>
      <c r="E163" s="1131"/>
      <c r="F163" s="1131"/>
    </row>
    <row r="164" spans="1:6">
      <c r="A164" s="1131"/>
      <c r="B164" s="1131"/>
      <c r="C164" s="1131"/>
      <c r="D164" s="1131"/>
      <c r="E164" s="1131"/>
      <c r="F164" s="1131"/>
    </row>
    <row r="165" spans="1:6">
      <c r="A165" s="1131"/>
      <c r="B165" s="1131"/>
      <c r="C165" s="1131"/>
      <c r="D165" s="1131"/>
      <c r="E165" s="1131"/>
      <c r="F165" s="1131"/>
    </row>
    <row r="166" spans="1:6">
      <c r="A166" s="1131"/>
      <c r="B166" s="1131"/>
      <c r="C166" s="1131"/>
      <c r="D166" s="1131"/>
      <c r="E166" s="1131"/>
      <c r="F166" s="1131"/>
    </row>
    <row r="167" spans="1:6">
      <c r="A167" s="1131"/>
      <c r="B167" s="1131"/>
      <c r="C167" s="1131"/>
      <c r="D167" s="1131"/>
      <c r="E167" s="1131"/>
      <c r="F167" s="1131"/>
    </row>
    <row r="168" spans="1:6">
      <c r="A168" s="1131"/>
      <c r="B168" s="1131"/>
      <c r="C168" s="1131"/>
      <c r="D168" s="1131"/>
      <c r="E168" s="1131"/>
      <c r="F168" s="1131"/>
    </row>
    <row r="169" spans="1:6">
      <c r="A169" s="1131"/>
      <c r="B169" s="1131"/>
      <c r="C169" s="1131"/>
      <c r="D169" s="1131"/>
      <c r="E169" s="1131"/>
      <c r="F169" s="1131"/>
    </row>
    <row r="170" spans="1:6">
      <c r="A170" s="1131"/>
      <c r="B170" s="1131"/>
      <c r="C170" s="1131"/>
      <c r="D170" s="1131"/>
      <c r="E170" s="1131"/>
      <c r="F170" s="1131"/>
    </row>
    <row r="171" spans="1:6">
      <c r="A171" s="1131"/>
      <c r="B171" s="1131"/>
      <c r="C171" s="1131"/>
      <c r="D171" s="1131"/>
      <c r="E171" s="1131"/>
      <c r="F171" s="1131"/>
    </row>
    <row r="172" spans="1:6">
      <c r="A172" s="1131"/>
      <c r="B172" s="1131"/>
      <c r="C172" s="1131"/>
      <c r="D172" s="1131"/>
      <c r="E172" s="1131"/>
      <c r="F172" s="1131"/>
    </row>
    <row r="173" spans="1:6">
      <c r="A173" s="1131"/>
      <c r="B173" s="1131"/>
      <c r="C173" s="1131"/>
      <c r="D173" s="1131"/>
      <c r="E173" s="1131"/>
      <c r="F173" s="1131"/>
    </row>
    <row r="174" spans="1:6">
      <c r="A174" s="1131"/>
      <c r="B174" s="1131"/>
      <c r="C174" s="1131"/>
      <c r="D174" s="1131"/>
      <c r="E174" s="1131"/>
      <c r="F174" s="1131"/>
    </row>
    <row r="175" spans="1:6">
      <c r="A175" s="1131"/>
      <c r="B175" s="1131"/>
      <c r="C175" s="1131"/>
      <c r="D175" s="1131"/>
      <c r="E175" s="1131"/>
      <c r="F175" s="1131"/>
    </row>
    <row r="176" spans="1:6">
      <c r="A176" s="1131"/>
      <c r="B176" s="1131"/>
      <c r="C176" s="1131"/>
      <c r="D176" s="1131"/>
      <c r="E176" s="1131"/>
      <c r="F176" s="1131"/>
    </row>
    <row r="177" spans="1:6">
      <c r="A177" s="1131"/>
      <c r="B177" s="1131"/>
      <c r="C177" s="1131"/>
      <c r="D177" s="1131"/>
      <c r="E177" s="1131"/>
      <c r="F177" s="1131"/>
    </row>
    <row r="178" spans="1:6">
      <c r="A178" s="1131"/>
      <c r="B178" s="1131"/>
      <c r="C178" s="1131"/>
      <c r="D178" s="1131"/>
      <c r="E178" s="1131"/>
      <c r="F178" s="1131"/>
    </row>
    <row r="179" spans="1:6">
      <c r="A179" s="1131"/>
      <c r="B179" s="1131"/>
      <c r="C179" s="1131"/>
      <c r="D179" s="1131"/>
      <c r="E179" s="1131"/>
      <c r="F179" s="1131"/>
    </row>
    <row r="180" spans="1:6">
      <c r="A180" s="1131"/>
      <c r="B180" s="1131"/>
      <c r="C180" s="1131"/>
      <c r="D180" s="1131"/>
      <c r="E180" s="1131"/>
      <c r="F180" s="1131"/>
    </row>
    <row r="181" spans="1:6">
      <c r="A181" s="1131"/>
      <c r="B181" s="1131"/>
      <c r="C181" s="1131"/>
      <c r="D181" s="1131"/>
      <c r="E181" s="1131"/>
      <c r="F181" s="1131"/>
    </row>
    <row r="182" spans="1:6">
      <c r="A182" s="1131"/>
      <c r="B182" s="1131"/>
      <c r="C182" s="1131"/>
      <c r="D182" s="1131"/>
      <c r="E182" s="1131"/>
      <c r="F182" s="1131"/>
    </row>
    <row r="183" spans="1:6">
      <c r="A183" s="1131"/>
      <c r="B183" s="1131"/>
      <c r="C183" s="1131"/>
      <c r="D183" s="1131"/>
      <c r="E183" s="1131"/>
      <c r="F183" s="1131"/>
    </row>
    <row r="184" spans="1:6">
      <c r="A184" s="1131"/>
      <c r="B184" s="1131"/>
      <c r="C184" s="1131"/>
      <c r="D184" s="1131"/>
      <c r="E184" s="1131"/>
      <c r="F184" s="1131"/>
    </row>
    <row r="185" spans="1:6">
      <c r="A185" s="1131"/>
      <c r="B185" s="1131"/>
      <c r="C185" s="1131"/>
      <c r="D185" s="1131"/>
      <c r="E185" s="1131"/>
      <c r="F185" s="1131"/>
    </row>
    <row r="186" spans="1:6">
      <c r="A186" s="1131"/>
      <c r="B186" s="1131"/>
      <c r="C186" s="1131"/>
      <c r="D186" s="1131"/>
      <c r="E186" s="1131"/>
      <c r="F186" s="1131"/>
    </row>
    <row r="187" spans="1:6">
      <c r="A187" s="1131"/>
      <c r="B187" s="1131"/>
      <c r="C187" s="1131"/>
      <c r="D187" s="1131"/>
      <c r="E187" s="1131"/>
      <c r="F187" s="1131"/>
    </row>
    <row r="188" spans="1:6">
      <c r="A188" s="1131"/>
      <c r="B188" s="1131"/>
      <c r="C188" s="1131"/>
      <c r="D188" s="1131"/>
      <c r="E188" s="1131"/>
      <c r="F188" s="1131"/>
    </row>
    <row r="189" spans="1:6">
      <c r="A189" s="1131"/>
      <c r="B189" s="1131"/>
      <c r="C189" s="1131"/>
      <c r="D189" s="1131"/>
      <c r="E189" s="1131"/>
      <c r="F189" s="1131"/>
    </row>
    <row r="190" spans="1:6">
      <c r="A190" s="1131"/>
      <c r="B190" s="1131"/>
      <c r="C190" s="1131"/>
      <c r="D190" s="1131"/>
      <c r="E190" s="1131"/>
      <c r="F190" s="1131"/>
    </row>
    <row r="191" spans="1:6">
      <c r="A191" s="1131"/>
      <c r="B191" s="1131"/>
      <c r="C191" s="1131"/>
      <c r="D191" s="1131"/>
      <c r="E191" s="1131"/>
      <c r="F191" s="1131"/>
    </row>
    <row r="192" spans="1:6">
      <c r="A192" s="1131"/>
      <c r="B192" s="1131"/>
      <c r="C192" s="1131"/>
      <c r="D192" s="1131"/>
      <c r="E192" s="1131"/>
      <c r="F192" s="1131"/>
    </row>
    <row r="193" spans="1:6">
      <c r="A193" s="1131"/>
      <c r="B193" s="1131"/>
      <c r="C193" s="1131"/>
      <c r="D193" s="1131"/>
      <c r="E193" s="1131"/>
      <c r="F193" s="1131"/>
    </row>
    <row r="194" spans="1:6">
      <c r="A194" s="1131"/>
      <c r="B194" s="1131"/>
      <c r="C194" s="1131"/>
      <c r="D194" s="1131"/>
      <c r="E194" s="1131"/>
      <c r="F194" s="1131"/>
    </row>
    <row r="195" spans="1:6">
      <c r="A195" s="1131"/>
      <c r="B195" s="1131"/>
      <c r="C195" s="1131"/>
      <c r="D195" s="1131"/>
      <c r="E195" s="1131"/>
      <c r="F195" s="1131"/>
    </row>
    <row r="196" spans="1:6">
      <c r="A196" s="1131"/>
      <c r="B196" s="1131"/>
      <c r="C196" s="1131"/>
      <c r="D196" s="1131"/>
      <c r="E196" s="1131"/>
      <c r="F196" s="1131"/>
    </row>
    <row r="197" spans="1:6">
      <c r="A197" s="1131"/>
      <c r="B197" s="1131"/>
      <c r="C197" s="1131"/>
      <c r="D197" s="1131"/>
      <c r="E197" s="1131"/>
      <c r="F197" s="1131"/>
    </row>
    <row r="198" spans="1:6">
      <c r="A198" s="1131"/>
      <c r="B198" s="1131"/>
      <c r="C198" s="1131"/>
      <c r="D198" s="1131"/>
      <c r="E198" s="1131"/>
      <c r="F198" s="1131"/>
    </row>
    <row r="199" spans="1:6">
      <c r="A199" s="1131"/>
      <c r="B199" s="1131"/>
      <c r="C199" s="1131"/>
      <c r="D199" s="1131"/>
      <c r="E199" s="1131"/>
      <c r="F199" s="1131"/>
    </row>
    <row r="200" spans="1:6">
      <c r="A200" s="1131"/>
      <c r="B200" s="1131"/>
      <c r="C200" s="1131"/>
      <c r="D200" s="1131"/>
      <c r="E200" s="1131"/>
      <c r="F200" s="1131"/>
    </row>
    <row r="201" spans="1:6">
      <c r="A201" s="1131"/>
      <c r="B201" s="1131"/>
      <c r="C201" s="1131"/>
      <c r="D201" s="1131"/>
      <c r="E201" s="1131"/>
      <c r="F201" s="1131"/>
    </row>
    <row r="202" spans="1:6">
      <c r="A202" s="1131"/>
      <c r="B202" s="1131"/>
      <c r="C202" s="1131"/>
      <c r="D202" s="1131"/>
      <c r="E202" s="1131"/>
      <c r="F202" s="1131"/>
    </row>
    <row r="203" spans="1:6">
      <c r="A203" s="1131"/>
      <c r="B203" s="1131"/>
      <c r="C203" s="1131"/>
      <c r="D203" s="1131"/>
      <c r="E203" s="1131"/>
      <c r="F203" s="1131"/>
    </row>
    <row r="204" spans="1:6">
      <c r="A204" s="1131"/>
      <c r="B204" s="1131"/>
      <c r="C204" s="1131"/>
      <c r="D204" s="1131"/>
      <c r="E204" s="1131"/>
      <c r="F204" s="1131"/>
    </row>
    <row r="205" spans="1:6">
      <c r="A205" s="1131"/>
      <c r="B205" s="1131"/>
      <c r="C205" s="1131"/>
      <c r="D205" s="1131"/>
      <c r="E205" s="1131"/>
      <c r="F205" s="1131"/>
    </row>
    <row r="206" spans="1:6">
      <c r="A206" s="1131"/>
      <c r="B206" s="1131"/>
      <c r="C206" s="1131"/>
      <c r="D206" s="1131"/>
      <c r="E206" s="1131"/>
      <c r="F206" s="1131"/>
    </row>
    <row r="207" spans="1:6">
      <c r="A207" s="1131"/>
      <c r="B207" s="1131"/>
      <c r="C207" s="1131"/>
      <c r="D207" s="1131"/>
      <c r="E207" s="1131"/>
      <c r="F207" s="1131"/>
    </row>
    <row r="208" spans="1:6">
      <c r="A208" s="1131"/>
      <c r="B208" s="1131"/>
      <c r="C208" s="1131"/>
      <c r="D208" s="1131"/>
      <c r="E208" s="1131"/>
      <c r="F208" s="1131"/>
    </row>
    <row r="209" spans="1:6">
      <c r="A209" s="1131"/>
      <c r="B209" s="1131"/>
      <c r="C209" s="1131"/>
      <c r="D209" s="1131"/>
      <c r="E209" s="1131"/>
      <c r="F209" s="1131"/>
    </row>
    <row r="210" spans="1:6">
      <c r="A210" s="1131"/>
      <c r="B210" s="1131"/>
      <c r="C210" s="1131"/>
      <c r="D210" s="1131"/>
      <c r="E210" s="1131"/>
      <c r="F210" s="1131"/>
    </row>
    <row r="211" spans="1:6">
      <c r="A211" s="1131"/>
      <c r="B211" s="1131"/>
      <c r="C211" s="1131"/>
      <c r="D211" s="1131"/>
      <c r="E211" s="1131"/>
      <c r="F211" s="1131"/>
    </row>
    <row r="212" spans="1:6">
      <c r="A212" s="1131"/>
      <c r="B212" s="1131"/>
      <c r="C212" s="1131"/>
      <c r="D212" s="1131"/>
      <c r="E212" s="1131"/>
      <c r="F212" s="1131"/>
    </row>
    <row r="213" spans="1:6">
      <c r="A213" s="1131"/>
      <c r="B213" s="1131"/>
      <c r="C213" s="1131"/>
      <c r="D213" s="1131"/>
      <c r="E213" s="1131"/>
      <c r="F213" s="1131"/>
    </row>
    <row r="214" spans="1:6">
      <c r="A214" s="1131"/>
      <c r="B214" s="1131"/>
      <c r="C214" s="1131"/>
      <c r="D214" s="1131"/>
      <c r="E214" s="1131"/>
      <c r="F214" s="1131"/>
    </row>
    <row r="215" spans="1:6">
      <c r="A215" s="1131"/>
      <c r="B215" s="1131"/>
      <c r="C215" s="1131"/>
      <c r="D215" s="1131"/>
      <c r="E215" s="1131"/>
      <c r="F215" s="1131"/>
    </row>
    <row r="216" spans="1:6">
      <c r="A216" s="1131"/>
      <c r="B216" s="1131"/>
      <c r="C216" s="1131"/>
      <c r="D216" s="1131"/>
      <c r="E216" s="1131"/>
      <c r="F216" s="1131"/>
    </row>
    <row r="217" spans="1:6">
      <c r="A217" s="1131"/>
      <c r="B217" s="1131"/>
      <c r="C217" s="1131"/>
      <c r="D217" s="1131"/>
      <c r="E217" s="1131"/>
      <c r="F217" s="1131"/>
    </row>
    <row r="218" spans="1:6">
      <c r="A218" s="1131"/>
      <c r="B218" s="1131"/>
      <c r="C218" s="1131"/>
      <c r="D218" s="1131"/>
      <c r="E218" s="1131"/>
      <c r="F218" s="1131"/>
    </row>
    <row r="219" spans="1:6">
      <c r="A219" s="1131"/>
      <c r="B219" s="1131"/>
      <c r="C219" s="1131"/>
      <c r="D219" s="1131"/>
      <c r="E219" s="1131"/>
      <c r="F219" s="1131"/>
    </row>
    <row r="220" spans="1:6">
      <c r="A220" s="1131"/>
      <c r="B220" s="1131"/>
      <c r="C220" s="1131"/>
      <c r="D220" s="1131"/>
      <c r="E220" s="1131"/>
      <c r="F220" s="1131"/>
    </row>
    <row r="221" spans="1:6">
      <c r="A221" s="1131"/>
      <c r="B221" s="1131"/>
      <c r="C221" s="1131"/>
      <c r="D221" s="1131"/>
      <c r="E221" s="1131"/>
      <c r="F221" s="1131"/>
    </row>
    <row r="222" spans="1:6">
      <c r="A222" s="1131"/>
      <c r="B222" s="1131"/>
      <c r="C222" s="1131"/>
      <c r="D222" s="1131"/>
      <c r="E222" s="1131"/>
      <c r="F222" s="1131"/>
    </row>
    <row r="223" spans="1:6">
      <c r="A223" s="1131"/>
      <c r="B223" s="1131"/>
      <c r="C223" s="1131"/>
      <c r="D223" s="1131"/>
      <c r="E223" s="1131"/>
      <c r="F223" s="1131"/>
    </row>
    <row r="224" spans="1:6">
      <c r="A224" s="1131"/>
      <c r="B224" s="1131"/>
      <c r="C224" s="1131"/>
      <c r="D224" s="1131"/>
      <c r="E224" s="1131"/>
      <c r="F224" s="1131"/>
    </row>
    <row r="225" spans="1:6">
      <c r="A225" s="1131"/>
      <c r="B225" s="1131"/>
      <c r="C225" s="1131"/>
      <c r="D225" s="1131"/>
      <c r="E225" s="1131"/>
      <c r="F225" s="1131"/>
    </row>
    <row r="226" spans="1:6">
      <c r="A226" s="1131"/>
      <c r="B226" s="1131"/>
      <c r="C226" s="1131"/>
      <c r="D226" s="1131"/>
      <c r="E226" s="1131"/>
      <c r="F226" s="1131"/>
    </row>
    <row r="227" spans="1:6">
      <c r="A227" s="1131"/>
      <c r="B227" s="1131"/>
      <c r="C227" s="1131"/>
      <c r="D227" s="1131"/>
      <c r="E227" s="1131"/>
      <c r="F227" s="1131"/>
    </row>
    <row r="228" spans="1:6">
      <c r="A228" s="1131"/>
      <c r="B228" s="1131"/>
      <c r="C228" s="1131"/>
      <c r="D228" s="1131"/>
      <c r="E228" s="1131"/>
      <c r="F228" s="1131"/>
    </row>
    <row r="229" spans="1:6">
      <c r="A229" s="1131"/>
      <c r="B229" s="1131"/>
      <c r="C229" s="1131"/>
      <c r="D229" s="1131"/>
      <c r="E229" s="1131"/>
      <c r="F229" s="1131"/>
    </row>
    <row r="230" spans="1:6">
      <c r="A230" s="1131"/>
      <c r="B230" s="1131"/>
      <c r="C230" s="1131"/>
      <c r="D230" s="1131"/>
      <c r="E230" s="1131"/>
      <c r="F230" s="1131"/>
    </row>
    <row r="231" spans="1:6">
      <c r="A231" s="1131"/>
      <c r="B231" s="1131"/>
      <c r="C231" s="1131"/>
      <c r="D231" s="1131"/>
      <c r="E231" s="1131"/>
      <c r="F231" s="1131"/>
    </row>
    <row r="232" spans="1:6">
      <c r="A232" s="1131"/>
      <c r="B232" s="1131"/>
      <c r="C232" s="1131"/>
      <c r="D232" s="1131"/>
      <c r="E232" s="1131"/>
      <c r="F232" s="1131"/>
    </row>
    <row r="233" spans="1:6">
      <c r="A233" s="1131"/>
      <c r="B233" s="1131"/>
      <c r="C233" s="1131"/>
      <c r="D233" s="1131"/>
      <c r="E233" s="1131"/>
      <c r="F233" s="1131"/>
    </row>
    <row r="234" spans="1:6">
      <c r="A234" s="1131"/>
      <c r="B234" s="1131"/>
      <c r="C234" s="1131"/>
      <c r="D234" s="1131"/>
      <c r="E234" s="1131"/>
      <c r="F234" s="1131"/>
    </row>
    <row r="235" spans="1:6">
      <c r="A235" s="1131"/>
      <c r="B235" s="1131"/>
      <c r="C235" s="1131"/>
      <c r="D235" s="1131"/>
      <c r="E235" s="1131"/>
      <c r="F235" s="1131"/>
    </row>
    <row r="236" spans="1:6">
      <c r="A236" s="1131"/>
      <c r="B236" s="1131"/>
      <c r="C236" s="1131"/>
      <c r="D236" s="1131"/>
      <c r="E236" s="1131"/>
      <c r="F236" s="1131"/>
    </row>
    <row r="237" spans="1:6">
      <c r="A237" s="1131"/>
      <c r="B237" s="1131"/>
      <c r="C237" s="1131"/>
      <c r="D237" s="1131"/>
      <c r="E237" s="1131"/>
      <c r="F237" s="1131"/>
    </row>
    <row r="238" spans="1:6">
      <c r="A238" s="1131"/>
      <c r="B238" s="1131"/>
      <c r="C238" s="1131"/>
      <c r="D238" s="1131"/>
      <c r="E238" s="1131"/>
      <c r="F238" s="1131"/>
    </row>
    <row r="239" spans="1:6">
      <c r="A239" s="1131"/>
      <c r="B239" s="1131"/>
      <c r="C239" s="1131"/>
      <c r="D239" s="1131"/>
      <c r="E239" s="1131"/>
      <c r="F239" s="1131"/>
    </row>
    <row r="240" spans="1:6">
      <c r="A240" s="1131"/>
      <c r="B240" s="1131"/>
      <c r="C240" s="1131"/>
      <c r="D240" s="1131"/>
      <c r="E240" s="1131"/>
      <c r="F240" s="1131"/>
    </row>
    <row r="241" spans="1:6">
      <c r="A241" s="1131"/>
      <c r="B241" s="1131"/>
      <c r="C241" s="1131"/>
      <c r="D241" s="1131"/>
      <c r="E241" s="1131"/>
      <c r="F241" s="1131"/>
    </row>
    <row r="242" spans="1:6">
      <c r="A242" s="1131"/>
      <c r="B242" s="1131"/>
      <c r="C242" s="1131"/>
      <c r="D242" s="1131"/>
      <c r="E242" s="1131"/>
      <c r="F242" s="1131"/>
    </row>
    <row r="243" spans="1:6">
      <c r="A243" s="1131"/>
      <c r="B243" s="1131"/>
      <c r="C243" s="1131"/>
      <c r="D243" s="1131"/>
      <c r="E243" s="1131"/>
      <c r="F243" s="1131"/>
    </row>
    <row r="244" spans="1:6">
      <c r="A244" s="1131"/>
      <c r="B244" s="1131"/>
      <c r="C244" s="1131"/>
      <c r="D244" s="1131"/>
      <c r="E244" s="1131"/>
      <c r="F244" s="1131"/>
    </row>
    <row r="245" spans="1:6">
      <c r="A245" s="1131"/>
      <c r="B245" s="1131"/>
      <c r="C245" s="1131"/>
      <c r="D245" s="1131"/>
      <c r="E245" s="1131"/>
      <c r="F245" s="1131"/>
    </row>
    <row r="246" spans="1:6">
      <c r="A246" s="1131"/>
      <c r="B246" s="1131"/>
      <c r="C246" s="1131"/>
      <c r="D246" s="1131"/>
      <c r="E246" s="1131"/>
      <c r="F246" s="1131"/>
    </row>
    <row r="247" spans="1:6">
      <c r="A247" s="1131"/>
      <c r="B247" s="1131"/>
      <c r="C247" s="1131"/>
      <c r="D247" s="1131"/>
      <c r="E247" s="1131"/>
      <c r="F247" s="1131"/>
    </row>
    <row r="248" spans="1:6">
      <c r="A248" s="1131"/>
      <c r="B248" s="1131"/>
      <c r="C248" s="1131"/>
      <c r="D248" s="1131"/>
      <c r="E248" s="1131"/>
      <c r="F248" s="1131"/>
    </row>
    <row r="249" spans="1:6">
      <c r="A249" s="1131"/>
      <c r="B249" s="1131"/>
      <c r="C249" s="1131"/>
      <c r="D249" s="1131"/>
      <c r="E249" s="1131"/>
      <c r="F249" s="1131"/>
    </row>
    <row r="250" spans="1:6">
      <c r="A250" s="1131"/>
      <c r="B250" s="1131"/>
      <c r="C250" s="1131"/>
      <c r="D250" s="1131"/>
      <c r="E250" s="1131"/>
      <c r="F250" s="1131"/>
    </row>
    <row r="251" spans="1:6">
      <c r="A251" s="1131"/>
      <c r="B251" s="1131"/>
      <c r="C251" s="1131"/>
      <c r="D251" s="1131"/>
      <c r="E251" s="1131"/>
      <c r="F251" s="1131"/>
    </row>
    <row r="252" spans="1:6">
      <c r="A252" s="1131"/>
      <c r="B252" s="1131"/>
      <c r="C252" s="1131"/>
      <c r="D252" s="1131"/>
      <c r="E252" s="1131"/>
      <c r="F252" s="1131"/>
    </row>
    <row r="253" spans="1:6">
      <c r="A253" s="1131"/>
      <c r="B253" s="1131"/>
      <c r="C253" s="1131"/>
      <c r="D253" s="1131"/>
      <c r="E253" s="1131"/>
      <c r="F253" s="1131"/>
    </row>
    <row r="254" spans="1:6">
      <c r="A254" s="1131"/>
      <c r="B254" s="1131"/>
      <c r="C254" s="1131"/>
      <c r="D254" s="1131"/>
      <c r="E254" s="1131"/>
      <c r="F254" s="1131"/>
    </row>
    <row r="255" spans="1:6">
      <c r="A255" s="1131"/>
      <c r="B255" s="1131"/>
      <c r="C255" s="1131"/>
      <c r="D255" s="1131"/>
      <c r="E255" s="1131"/>
      <c r="F255" s="1131"/>
    </row>
    <row r="256" spans="1:6">
      <c r="A256" s="1131"/>
      <c r="B256" s="1131"/>
      <c r="C256" s="1131"/>
      <c r="D256" s="1131"/>
      <c r="E256" s="1131"/>
      <c r="F256" s="1131"/>
    </row>
    <row r="257" spans="1:6">
      <c r="A257" s="1131"/>
      <c r="B257" s="1131"/>
      <c r="C257" s="1131"/>
      <c r="D257" s="1131"/>
      <c r="E257" s="1131"/>
      <c r="F257" s="1131"/>
    </row>
    <row r="258" spans="1:6">
      <c r="A258" s="1131"/>
      <c r="B258" s="1131"/>
      <c r="C258" s="1131"/>
      <c r="D258" s="1131"/>
      <c r="E258" s="1131"/>
      <c r="F258" s="1131"/>
    </row>
    <row r="259" spans="1:6">
      <c r="A259" s="1131"/>
      <c r="B259" s="1131"/>
      <c r="C259" s="1131"/>
      <c r="D259" s="1131"/>
      <c r="E259" s="1131"/>
      <c r="F259" s="1131"/>
    </row>
    <row r="260" spans="1:6">
      <c r="A260" s="1131"/>
      <c r="B260" s="1131"/>
      <c r="C260" s="1131"/>
      <c r="D260" s="1131"/>
      <c r="E260" s="1131"/>
      <c r="F260" s="1131"/>
    </row>
    <row r="261" spans="1:6">
      <c r="A261" s="1131"/>
      <c r="B261" s="1131"/>
      <c r="C261" s="1131"/>
      <c r="D261" s="1131"/>
      <c r="E261" s="1131"/>
      <c r="F261" s="1131"/>
    </row>
    <row r="262" spans="1:6">
      <c r="A262" s="1131"/>
      <c r="B262" s="1131"/>
      <c r="C262" s="1131"/>
      <c r="D262" s="1131"/>
      <c r="E262" s="1131"/>
      <c r="F262" s="1131"/>
    </row>
    <row r="263" spans="1:6">
      <c r="A263" s="1131"/>
      <c r="B263" s="1131"/>
      <c r="C263" s="1131"/>
      <c r="D263" s="1131"/>
      <c r="E263" s="1131"/>
      <c r="F263" s="1131"/>
    </row>
    <row r="264" spans="1:6">
      <c r="A264" s="1131"/>
      <c r="B264" s="1131"/>
      <c r="C264" s="1131"/>
      <c r="D264" s="1131"/>
      <c r="E264" s="1131"/>
      <c r="F264" s="1131"/>
    </row>
    <row r="265" spans="1:6">
      <c r="A265" s="1131"/>
      <c r="B265" s="1131"/>
      <c r="C265" s="1131"/>
      <c r="D265" s="1131"/>
      <c r="E265" s="1131"/>
      <c r="F265" s="1131"/>
    </row>
    <row r="266" spans="1:6">
      <c r="A266" s="1131"/>
      <c r="B266" s="1131"/>
      <c r="C266" s="1131"/>
      <c r="D266" s="1131"/>
      <c r="E266" s="1131"/>
      <c r="F266" s="1131"/>
    </row>
    <row r="267" spans="1:6">
      <c r="A267" s="1131"/>
      <c r="B267" s="1131"/>
      <c r="C267" s="1131"/>
      <c r="D267" s="1131"/>
      <c r="E267" s="1131"/>
      <c r="F267" s="1131"/>
    </row>
    <row r="268" spans="1:6">
      <c r="A268" s="1131"/>
      <c r="B268" s="1131"/>
      <c r="C268" s="1131"/>
      <c r="D268" s="1131"/>
      <c r="E268" s="1131"/>
      <c r="F268" s="1131"/>
    </row>
    <row r="269" spans="1:6">
      <c r="A269" s="1131"/>
      <c r="B269" s="1131"/>
      <c r="C269" s="1131"/>
      <c r="D269" s="1131"/>
      <c r="E269" s="1131"/>
      <c r="F269" s="1131"/>
    </row>
    <row r="270" spans="1:6">
      <c r="A270" s="1131"/>
      <c r="B270" s="1131"/>
      <c r="C270" s="1131"/>
      <c r="D270" s="1131"/>
      <c r="E270" s="1131"/>
      <c r="F270" s="1131"/>
    </row>
    <row r="271" spans="1:6">
      <c r="A271" s="1131"/>
      <c r="B271" s="1131"/>
      <c r="C271" s="1131"/>
      <c r="D271" s="1131"/>
      <c r="E271" s="1131"/>
      <c r="F271" s="1131"/>
    </row>
    <row r="272" spans="1:6">
      <c r="A272" s="1131"/>
      <c r="B272" s="1131"/>
      <c r="C272" s="1131"/>
      <c r="D272" s="1131"/>
      <c r="E272" s="1131"/>
      <c r="F272" s="1131"/>
    </row>
    <row r="273" spans="1:6">
      <c r="A273" s="1131"/>
      <c r="B273" s="1131"/>
      <c r="C273" s="1131"/>
      <c r="D273" s="1131"/>
      <c r="E273" s="1131"/>
      <c r="F273" s="1131"/>
    </row>
    <row r="274" spans="1:6">
      <c r="A274" s="1131"/>
      <c r="B274" s="1131"/>
      <c r="C274" s="1131"/>
      <c r="D274" s="1131"/>
      <c r="E274" s="1131"/>
      <c r="F274" s="1131"/>
    </row>
    <row r="275" spans="1:6">
      <c r="A275" s="1131"/>
      <c r="B275" s="1131"/>
      <c r="C275" s="1131"/>
      <c r="D275" s="1131"/>
      <c r="E275" s="1131"/>
      <c r="F275" s="1131"/>
    </row>
    <row r="276" spans="1:6">
      <c r="A276" s="1131"/>
      <c r="B276" s="1131"/>
      <c r="C276" s="1131"/>
      <c r="D276" s="1131"/>
      <c r="E276" s="1131"/>
      <c r="F276" s="1131"/>
    </row>
    <row r="277" spans="1:6">
      <c r="A277" s="1131"/>
      <c r="B277" s="1131"/>
      <c r="C277" s="1131"/>
      <c r="D277" s="1131"/>
      <c r="E277" s="1131"/>
      <c r="F277" s="1131"/>
    </row>
    <row r="278" spans="1:6">
      <c r="A278" s="1131"/>
      <c r="B278" s="1131"/>
      <c r="C278" s="1131"/>
      <c r="D278" s="1131"/>
      <c r="E278" s="1131"/>
      <c r="F278" s="1131"/>
    </row>
    <row r="279" spans="1:6">
      <c r="A279" s="1131"/>
      <c r="B279" s="1131"/>
      <c r="C279" s="1131"/>
      <c r="D279" s="1131"/>
      <c r="E279" s="1131"/>
      <c r="F279" s="1131"/>
    </row>
    <row r="280" spans="1:6">
      <c r="A280" s="1131"/>
      <c r="B280" s="1131"/>
      <c r="C280" s="1131"/>
      <c r="D280" s="1131"/>
      <c r="E280" s="1131"/>
      <c r="F280" s="1131"/>
    </row>
    <row r="281" spans="1:6">
      <c r="A281" s="1131"/>
      <c r="B281" s="1131"/>
      <c r="C281" s="1131"/>
      <c r="D281" s="1131"/>
      <c r="E281" s="1131"/>
      <c r="F281" s="1131"/>
    </row>
    <row r="282" spans="1:6">
      <c r="A282" s="1131"/>
      <c r="B282" s="1131"/>
      <c r="C282" s="1131"/>
      <c r="D282" s="1131"/>
      <c r="E282" s="1131"/>
      <c r="F282" s="1131"/>
    </row>
    <row r="283" spans="1:6">
      <c r="A283" s="1131"/>
      <c r="B283" s="1131"/>
      <c r="C283" s="1131"/>
      <c r="D283" s="1131"/>
      <c r="E283" s="1131"/>
      <c r="F283" s="1131"/>
    </row>
    <row r="284" spans="1:6">
      <c r="A284" s="1131"/>
      <c r="B284" s="1131"/>
      <c r="C284" s="1131"/>
      <c r="D284" s="1131"/>
      <c r="E284" s="1131"/>
      <c r="F284" s="1131"/>
    </row>
    <row r="285" spans="1:6">
      <c r="A285" s="1131"/>
      <c r="B285" s="1131"/>
      <c r="C285" s="1131"/>
      <c r="D285" s="1131"/>
      <c r="E285" s="1131"/>
      <c r="F285" s="1131"/>
    </row>
    <row r="286" spans="1:6">
      <c r="A286" s="1131"/>
      <c r="B286" s="1131"/>
      <c r="C286" s="1131"/>
      <c r="D286" s="1131"/>
      <c r="E286" s="1131"/>
      <c r="F286" s="1131"/>
    </row>
    <row r="287" spans="1:6">
      <c r="A287" s="1131"/>
      <c r="B287" s="1131"/>
      <c r="C287" s="1131"/>
      <c r="D287" s="1131"/>
      <c r="E287" s="1131"/>
      <c r="F287" s="1131"/>
    </row>
    <row r="288" spans="1:6">
      <c r="A288" s="1131"/>
      <c r="B288" s="1131"/>
      <c r="C288" s="1131"/>
      <c r="D288" s="1131"/>
      <c r="E288" s="1131"/>
      <c r="F288" s="1131"/>
    </row>
    <row r="289" spans="1:6">
      <c r="A289" s="1131"/>
      <c r="B289" s="1131"/>
      <c r="C289" s="1131"/>
      <c r="D289" s="1131"/>
      <c r="E289" s="1131"/>
      <c r="F289" s="1131"/>
    </row>
    <row r="290" spans="1:6">
      <c r="A290" s="1131"/>
      <c r="B290" s="1131"/>
      <c r="C290" s="1131"/>
      <c r="D290" s="1131"/>
      <c r="E290" s="1131"/>
      <c r="F290" s="1131"/>
    </row>
    <row r="291" spans="1:6">
      <c r="A291" s="1131"/>
      <c r="B291" s="1131"/>
      <c r="C291" s="1131"/>
      <c r="D291" s="1131"/>
      <c r="E291" s="1131"/>
      <c r="F291" s="1131"/>
    </row>
    <row r="292" spans="1:6">
      <c r="A292" s="1131"/>
      <c r="B292" s="1131"/>
      <c r="C292" s="1131"/>
      <c r="D292" s="1131"/>
      <c r="E292" s="1131"/>
      <c r="F292" s="1131"/>
    </row>
    <row r="293" spans="1:6">
      <c r="A293" s="1131"/>
      <c r="B293" s="1131"/>
      <c r="C293" s="1131"/>
      <c r="D293" s="1131"/>
      <c r="E293" s="1131"/>
      <c r="F293" s="1131"/>
    </row>
    <row r="294" spans="1:6">
      <c r="A294" s="1131"/>
      <c r="B294" s="1131"/>
      <c r="C294" s="1131"/>
      <c r="D294" s="1131"/>
      <c r="E294" s="1131"/>
      <c r="F294" s="1131"/>
    </row>
    <row r="295" spans="1:6">
      <c r="A295" s="1131"/>
      <c r="B295" s="1131"/>
      <c r="C295" s="1131"/>
      <c r="D295" s="1131"/>
      <c r="E295" s="1131"/>
      <c r="F295" s="1131"/>
    </row>
    <row r="296" spans="1:6">
      <c r="A296" s="1131"/>
      <c r="B296" s="1131"/>
      <c r="C296" s="1131"/>
      <c r="D296" s="1131"/>
      <c r="E296" s="1131"/>
      <c r="F296" s="1131"/>
    </row>
    <row r="297" spans="1:6">
      <c r="A297" s="1131"/>
      <c r="B297" s="1131"/>
      <c r="C297" s="1131"/>
      <c r="D297" s="1131"/>
      <c r="E297" s="1131"/>
      <c r="F297" s="1131"/>
    </row>
    <row r="298" spans="1:6">
      <c r="A298" s="1131"/>
      <c r="B298" s="1131"/>
      <c r="C298" s="1131"/>
      <c r="D298" s="1131"/>
      <c r="E298" s="1131"/>
      <c r="F298" s="1131"/>
    </row>
    <row r="299" spans="1:6">
      <c r="A299" s="1131"/>
      <c r="B299" s="1131"/>
      <c r="C299" s="1131"/>
      <c r="D299" s="1131"/>
      <c r="E299" s="1131"/>
      <c r="F299" s="1131"/>
    </row>
    <row r="300" spans="1:6">
      <c r="A300" s="1131"/>
      <c r="B300" s="1131"/>
      <c r="C300" s="1131"/>
      <c r="D300" s="1131"/>
      <c r="E300" s="1131"/>
      <c r="F300" s="1131"/>
    </row>
    <row r="301" spans="1:6">
      <c r="A301" s="1131"/>
      <c r="B301" s="1131"/>
      <c r="C301" s="1131"/>
      <c r="D301" s="1131"/>
      <c r="E301" s="1131"/>
      <c r="F301" s="1131"/>
    </row>
    <row r="302" spans="1:6">
      <c r="A302" s="1131"/>
      <c r="B302" s="1131"/>
      <c r="C302" s="1131"/>
      <c r="D302" s="1131"/>
      <c r="E302" s="1131"/>
      <c r="F302" s="1131"/>
    </row>
    <row r="303" spans="1:6">
      <c r="A303" s="1131"/>
      <c r="B303" s="1131"/>
      <c r="C303" s="1131"/>
      <c r="D303" s="1131"/>
      <c r="E303" s="1131"/>
      <c r="F303" s="1131"/>
    </row>
    <row r="304" spans="1:6">
      <c r="A304" s="1131"/>
      <c r="B304" s="1131"/>
      <c r="C304" s="1131"/>
      <c r="D304" s="1131"/>
      <c r="E304" s="1131"/>
      <c r="F304" s="1131"/>
    </row>
    <row r="305" spans="1:6">
      <c r="A305" s="1131"/>
      <c r="B305" s="1131"/>
      <c r="C305" s="1131"/>
      <c r="D305" s="1131"/>
      <c r="E305" s="1131"/>
      <c r="F305" s="1131"/>
    </row>
    <row r="306" spans="1:6">
      <c r="A306" s="1131"/>
      <c r="B306" s="1131"/>
      <c r="C306" s="1131"/>
      <c r="D306" s="1131"/>
      <c r="E306" s="1131"/>
      <c r="F306" s="1131"/>
    </row>
    <row r="307" spans="1:6">
      <c r="A307" s="1131"/>
      <c r="B307" s="1131"/>
      <c r="C307" s="1131"/>
      <c r="D307" s="1131"/>
      <c r="E307" s="1131"/>
      <c r="F307" s="1131"/>
    </row>
    <row r="308" spans="1:6">
      <c r="A308" s="1131"/>
      <c r="B308" s="1131"/>
      <c r="C308" s="1131"/>
      <c r="D308" s="1131"/>
      <c r="E308" s="1131"/>
      <c r="F308" s="1131"/>
    </row>
    <row r="309" spans="1:6">
      <c r="A309" s="1131"/>
      <c r="B309" s="1131"/>
      <c r="C309" s="1131"/>
      <c r="D309" s="1131"/>
      <c r="E309" s="1131"/>
      <c r="F309" s="1131"/>
    </row>
    <row r="310" spans="1:6">
      <c r="A310" s="1131"/>
      <c r="B310" s="1131"/>
      <c r="C310" s="1131"/>
      <c r="D310" s="1131"/>
      <c r="E310" s="1131"/>
      <c r="F310" s="1131"/>
    </row>
    <row r="311" spans="1:6">
      <c r="A311" s="1131"/>
      <c r="B311" s="1131"/>
      <c r="C311" s="1131"/>
      <c r="D311" s="1131"/>
      <c r="E311" s="1131"/>
      <c r="F311" s="1131"/>
    </row>
    <row r="312" spans="1:6">
      <c r="A312" s="1131"/>
      <c r="B312" s="1131"/>
      <c r="C312" s="1131"/>
      <c r="D312" s="1131"/>
      <c r="E312" s="1131"/>
      <c r="F312" s="1131"/>
    </row>
    <row r="313" spans="1:6">
      <c r="A313" s="1131"/>
      <c r="B313" s="1131"/>
      <c r="C313" s="1131"/>
      <c r="D313" s="1131"/>
      <c r="E313" s="1131"/>
      <c r="F313" s="1131"/>
    </row>
    <row r="314" spans="1:6">
      <c r="A314" s="1131"/>
      <c r="B314" s="1131"/>
      <c r="C314" s="1131"/>
      <c r="D314" s="1131"/>
      <c r="E314" s="1131"/>
      <c r="F314" s="1131"/>
    </row>
    <row r="315" spans="1:6">
      <c r="A315" s="1131"/>
      <c r="B315" s="1131"/>
      <c r="C315" s="1131"/>
      <c r="D315" s="1131"/>
      <c r="E315" s="1131"/>
      <c r="F315" s="1131"/>
    </row>
    <row r="316" spans="1:6">
      <c r="A316" s="1131"/>
      <c r="B316" s="1131"/>
      <c r="C316" s="1131"/>
      <c r="D316" s="1131"/>
      <c r="E316" s="1131"/>
      <c r="F316" s="1131"/>
    </row>
    <row r="317" spans="1:6">
      <c r="A317" s="1131"/>
      <c r="B317" s="1131"/>
      <c r="C317" s="1131"/>
      <c r="D317" s="1131"/>
      <c r="E317" s="1131"/>
      <c r="F317" s="1131"/>
    </row>
    <row r="318" spans="1:6">
      <c r="A318" s="1131"/>
      <c r="B318" s="1131"/>
      <c r="C318" s="1131"/>
      <c r="D318" s="1131"/>
      <c r="E318" s="1131"/>
      <c r="F318" s="1131"/>
    </row>
    <row r="319" spans="1:6">
      <c r="A319" s="1131"/>
      <c r="B319" s="1131"/>
      <c r="C319" s="1131"/>
      <c r="D319" s="1131"/>
      <c r="E319" s="1131"/>
      <c r="F319" s="1131"/>
    </row>
    <row r="320" spans="1:6">
      <c r="A320" s="1131"/>
      <c r="B320" s="1131"/>
      <c r="C320" s="1131"/>
      <c r="D320" s="1131"/>
      <c r="E320" s="1131"/>
      <c r="F320" s="1131"/>
    </row>
    <row r="321" spans="1:6">
      <c r="A321" s="1131"/>
      <c r="B321" s="1131"/>
      <c r="C321" s="1131"/>
      <c r="D321" s="1131"/>
      <c r="E321" s="1131"/>
      <c r="F321" s="1131"/>
    </row>
    <row r="322" spans="1:6">
      <c r="A322" s="1131"/>
      <c r="B322" s="1131"/>
      <c r="C322" s="1131"/>
      <c r="D322" s="1131"/>
      <c r="E322" s="1131"/>
      <c r="F322" s="1131"/>
    </row>
    <row r="323" spans="1:6">
      <c r="A323" s="1131"/>
      <c r="B323" s="1131"/>
      <c r="C323" s="1131"/>
      <c r="D323" s="1131"/>
      <c r="E323" s="1131"/>
      <c r="F323" s="1131"/>
    </row>
    <row r="324" spans="1:6">
      <c r="A324" s="1131"/>
      <c r="B324" s="1131"/>
      <c r="C324" s="1131"/>
      <c r="D324" s="1131"/>
      <c r="E324" s="1131"/>
      <c r="F324" s="1131"/>
    </row>
    <row r="325" spans="1:6">
      <c r="A325" s="1131"/>
      <c r="B325" s="1131"/>
      <c r="C325" s="1131"/>
      <c r="D325" s="1131"/>
      <c r="E325" s="1131"/>
      <c r="F325" s="1131"/>
    </row>
    <row r="326" spans="1:6">
      <c r="A326" s="1131"/>
      <c r="B326" s="1131"/>
      <c r="C326" s="1131"/>
      <c r="D326" s="1131"/>
      <c r="E326" s="1131"/>
      <c r="F326" s="1131"/>
    </row>
    <row r="327" spans="1:6">
      <c r="A327" s="1131"/>
      <c r="B327" s="1131"/>
      <c r="C327" s="1131"/>
      <c r="D327" s="1131"/>
      <c r="E327" s="1131"/>
      <c r="F327" s="1131"/>
    </row>
    <row r="328" spans="1:6">
      <c r="A328" s="1131"/>
      <c r="B328" s="1131"/>
      <c r="C328" s="1131"/>
      <c r="D328" s="1131"/>
      <c r="E328" s="1131"/>
      <c r="F328" s="1131"/>
    </row>
    <row r="329" spans="1:6">
      <c r="A329" s="1131"/>
      <c r="B329" s="1131"/>
      <c r="C329" s="1131"/>
      <c r="D329" s="1131"/>
      <c r="E329" s="1131"/>
      <c r="F329" s="1131"/>
    </row>
    <row r="330" spans="1:6">
      <c r="A330" s="1131"/>
      <c r="B330" s="1131"/>
      <c r="C330" s="1131"/>
      <c r="D330" s="1131"/>
      <c r="E330" s="1131"/>
      <c r="F330" s="1131"/>
    </row>
    <row r="331" spans="1:6">
      <c r="A331" s="1131"/>
      <c r="B331" s="1131"/>
      <c r="C331" s="1131"/>
      <c r="D331" s="1131"/>
      <c r="E331" s="1131"/>
      <c r="F331" s="1131"/>
    </row>
    <row r="332" spans="1:6">
      <c r="A332" s="1131"/>
      <c r="B332" s="1131"/>
      <c r="C332" s="1131"/>
      <c r="D332" s="1131"/>
      <c r="E332" s="1131"/>
      <c r="F332" s="1131"/>
    </row>
    <row r="333" spans="1:6">
      <c r="A333" s="1131"/>
      <c r="B333" s="1131"/>
      <c r="C333" s="1131"/>
      <c r="D333" s="1131"/>
      <c r="E333" s="1131"/>
      <c r="F333" s="1131"/>
    </row>
    <row r="334" spans="1:6">
      <c r="A334" s="1131"/>
      <c r="B334" s="1131"/>
      <c r="C334" s="1131"/>
      <c r="D334" s="1131"/>
      <c r="E334" s="1131"/>
      <c r="F334" s="1131"/>
    </row>
    <row r="335" spans="1:6">
      <c r="A335" s="1131"/>
      <c r="B335" s="1131"/>
      <c r="C335" s="1131"/>
      <c r="D335" s="1131"/>
      <c r="E335" s="1131"/>
      <c r="F335" s="1131"/>
    </row>
    <row r="336" spans="1:6">
      <c r="A336" s="1131"/>
      <c r="B336" s="1131"/>
      <c r="C336" s="1131"/>
      <c r="D336" s="1131"/>
      <c r="E336" s="1131"/>
      <c r="F336" s="1131"/>
    </row>
    <row r="337" spans="1:6">
      <c r="A337" s="1131"/>
      <c r="B337" s="1131"/>
      <c r="C337" s="1131"/>
      <c r="D337" s="1131"/>
      <c r="E337" s="1131"/>
      <c r="F337" s="1131"/>
    </row>
    <row r="338" spans="1:6">
      <c r="A338" s="1131"/>
      <c r="B338" s="1131"/>
      <c r="C338" s="1131"/>
      <c r="D338" s="1131"/>
      <c r="E338" s="1131"/>
      <c r="F338" s="1131"/>
    </row>
    <row r="339" spans="1:6">
      <c r="A339" s="1131"/>
      <c r="B339" s="1131"/>
      <c r="C339" s="1131"/>
      <c r="D339" s="1131"/>
      <c r="E339" s="1131"/>
      <c r="F339" s="1131"/>
    </row>
    <row r="340" spans="1:6">
      <c r="A340" s="1131"/>
      <c r="B340" s="1131"/>
      <c r="C340" s="1131"/>
      <c r="D340" s="1131"/>
      <c r="E340" s="1131"/>
      <c r="F340" s="1131"/>
    </row>
    <row r="341" spans="1:6">
      <c r="A341" s="1131"/>
      <c r="B341" s="1131"/>
      <c r="C341" s="1131"/>
      <c r="D341" s="1131"/>
      <c r="E341" s="1131"/>
      <c r="F341" s="1131"/>
    </row>
    <row r="342" spans="1:6">
      <c r="A342" s="1131"/>
      <c r="B342" s="1131"/>
      <c r="C342" s="1131"/>
      <c r="D342" s="1131"/>
      <c r="E342" s="1131"/>
      <c r="F342" s="1131"/>
    </row>
    <row r="343" spans="1:6">
      <c r="A343" s="1131"/>
      <c r="B343" s="1131"/>
      <c r="C343" s="1131"/>
      <c r="D343" s="1131"/>
      <c r="E343" s="1131"/>
      <c r="F343" s="1131"/>
    </row>
    <row r="344" spans="1:6">
      <c r="A344" s="1131"/>
      <c r="B344" s="1131"/>
      <c r="C344" s="1131"/>
      <c r="D344" s="1131"/>
      <c r="E344" s="1131"/>
      <c r="F344" s="1131"/>
    </row>
    <row r="345" spans="1:6">
      <c r="A345" s="1131"/>
      <c r="B345" s="1131"/>
      <c r="C345" s="1131"/>
      <c r="D345" s="1131"/>
      <c r="E345" s="1131"/>
      <c r="F345" s="1131"/>
    </row>
    <row r="346" spans="1:6">
      <c r="A346" s="1131"/>
      <c r="B346" s="1131"/>
      <c r="C346" s="1131"/>
      <c r="D346" s="1131"/>
      <c r="E346" s="1131"/>
      <c r="F346" s="1131"/>
    </row>
    <row r="347" spans="1:6">
      <c r="A347" s="1131"/>
      <c r="B347" s="1131"/>
      <c r="C347" s="1131"/>
      <c r="D347" s="1131"/>
      <c r="E347" s="1131"/>
      <c r="F347" s="1131"/>
    </row>
    <row r="348" spans="1:6">
      <c r="A348" s="1131"/>
      <c r="B348" s="1131"/>
      <c r="C348" s="1131"/>
      <c r="D348" s="1131"/>
      <c r="E348" s="1131"/>
      <c r="F348" s="1131"/>
    </row>
    <row r="349" spans="1:6">
      <c r="A349" s="1131"/>
      <c r="B349" s="1131"/>
      <c r="C349" s="1131"/>
      <c r="D349" s="1131"/>
      <c r="E349" s="1131"/>
      <c r="F349" s="1131"/>
    </row>
    <row r="350" spans="1:6">
      <c r="A350" s="1131"/>
      <c r="B350" s="1131"/>
      <c r="C350" s="1131"/>
      <c r="D350" s="1131"/>
      <c r="E350" s="1131"/>
      <c r="F350" s="1131"/>
    </row>
    <row r="351" spans="1:6">
      <c r="A351" s="1131"/>
      <c r="B351" s="1131"/>
      <c r="C351" s="1131"/>
      <c r="D351" s="1131"/>
      <c r="E351" s="1131"/>
      <c r="F351" s="1131"/>
    </row>
    <row r="352" spans="1:6">
      <c r="A352" s="1131"/>
      <c r="B352" s="1131"/>
      <c r="C352" s="1131"/>
      <c r="D352" s="1131"/>
      <c r="E352" s="1131"/>
      <c r="F352" s="1131"/>
    </row>
    <row r="353" spans="1:6">
      <c r="A353" s="1131"/>
      <c r="B353" s="1131"/>
      <c r="C353" s="1131"/>
      <c r="D353" s="1131"/>
      <c r="E353" s="1131"/>
      <c r="F353" s="1131"/>
    </row>
    <row r="354" spans="1:6">
      <c r="A354" s="1131"/>
      <c r="B354" s="1131"/>
      <c r="C354" s="1131"/>
      <c r="D354" s="1131"/>
      <c r="E354" s="1131"/>
      <c r="F354" s="1131"/>
    </row>
    <row r="355" spans="1:6">
      <c r="A355" s="1131"/>
      <c r="B355" s="1131"/>
      <c r="C355" s="1131"/>
      <c r="D355" s="1131"/>
      <c r="E355" s="1131"/>
      <c r="F355" s="1131"/>
    </row>
    <row r="356" spans="1:6">
      <c r="A356" s="1131"/>
      <c r="B356" s="1131"/>
      <c r="C356" s="1131"/>
      <c r="D356" s="1131"/>
      <c r="E356" s="1131"/>
      <c r="F356" s="1131"/>
    </row>
    <row r="357" spans="1:6">
      <c r="A357" s="1131"/>
      <c r="B357" s="1131"/>
      <c r="C357" s="1131"/>
      <c r="D357" s="1131"/>
      <c r="E357" s="1131"/>
      <c r="F357" s="1131"/>
    </row>
    <row r="358" spans="1:6">
      <c r="A358" s="1131"/>
      <c r="B358" s="1131"/>
      <c r="C358" s="1131"/>
      <c r="D358" s="1131"/>
      <c r="E358" s="1131"/>
      <c r="F358" s="1131"/>
    </row>
    <row r="359" spans="1:6">
      <c r="A359" s="1131"/>
      <c r="B359" s="1131"/>
      <c r="C359" s="1131"/>
      <c r="D359" s="1131"/>
      <c r="E359" s="1131"/>
      <c r="F359" s="1131"/>
    </row>
    <row r="360" spans="1:6">
      <c r="A360" s="1131"/>
      <c r="B360" s="1131"/>
      <c r="C360" s="1131"/>
      <c r="D360" s="1131"/>
      <c r="E360" s="1131"/>
      <c r="F360" s="1131"/>
    </row>
    <row r="361" spans="1:6">
      <c r="A361" s="1131"/>
      <c r="B361" s="1131"/>
      <c r="C361" s="1131"/>
      <c r="D361" s="1131"/>
      <c r="E361" s="1131"/>
      <c r="F361" s="1131"/>
    </row>
    <row r="362" spans="1:6">
      <c r="A362" s="1131"/>
      <c r="B362" s="1131"/>
      <c r="C362" s="1131"/>
      <c r="D362" s="1131"/>
      <c r="E362" s="1131"/>
      <c r="F362" s="1131"/>
    </row>
    <row r="363" spans="1:6">
      <c r="A363" s="1131"/>
      <c r="B363" s="1131"/>
      <c r="C363" s="1131"/>
      <c r="D363" s="1131"/>
      <c r="E363" s="1131"/>
      <c r="F363" s="1131"/>
    </row>
    <row r="364" spans="1:6">
      <c r="A364" s="1131"/>
      <c r="B364" s="1131"/>
      <c r="C364" s="1131"/>
      <c r="D364" s="1131"/>
      <c r="E364" s="1131"/>
      <c r="F364" s="1131"/>
    </row>
    <row r="365" spans="1:6">
      <c r="A365" s="1131"/>
      <c r="B365" s="1131"/>
      <c r="C365" s="1131"/>
      <c r="D365" s="1131"/>
      <c r="E365" s="1131"/>
      <c r="F365" s="1131"/>
    </row>
    <row r="366" spans="1:6">
      <c r="A366" s="1131"/>
      <c r="B366" s="1131"/>
      <c r="C366" s="1131"/>
      <c r="D366" s="1131"/>
      <c r="E366" s="1131"/>
      <c r="F366" s="1131"/>
    </row>
    <row r="367" spans="1:6">
      <c r="A367" s="1131"/>
      <c r="B367" s="1131"/>
      <c r="C367" s="1131"/>
      <c r="D367" s="1131"/>
      <c r="E367" s="1131"/>
      <c r="F367" s="1131"/>
    </row>
    <row r="368" spans="1:6">
      <c r="A368" s="1131"/>
      <c r="B368" s="1131"/>
      <c r="C368" s="1131"/>
      <c r="D368" s="1131"/>
      <c r="E368" s="1131"/>
      <c r="F368" s="1131"/>
    </row>
    <row r="369" spans="1:6">
      <c r="A369" s="1131"/>
      <c r="B369" s="1131"/>
      <c r="C369" s="1131"/>
      <c r="D369" s="1131"/>
      <c r="E369" s="1131"/>
      <c r="F369" s="1131"/>
    </row>
    <row r="370" spans="1:6">
      <c r="A370" s="1131"/>
      <c r="B370" s="1131"/>
      <c r="C370" s="1131"/>
      <c r="D370" s="1131"/>
      <c r="E370" s="1131"/>
      <c r="F370" s="1131"/>
    </row>
    <row r="371" spans="1:6">
      <c r="A371" s="1131"/>
      <c r="B371" s="1131"/>
      <c r="C371" s="1131"/>
      <c r="D371" s="1131"/>
      <c r="E371" s="1131"/>
      <c r="F371" s="1131"/>
    </row>
    <row r="372" spans="1:6">
      <c r="A372" s="1131"/>
      <c r="B372" s="1131"/>
      <c r="C372" s="1131"/>
      <c r="D372" s="1131"/>
      <c r="E372" s="1131"/>
      <c r="F372" s="1131"/>
    </row>
    <row r="373" spans="1:6">
      <c r="A373" s="1131"/>
      <c r="B373" s="1131"/>
      <c r="C373" s="1131"/>
      <c r="D373" s="1131"/>
      <c r="E373" s="1131"/>
      <c r="F373" s="1131"/>
    </row>
    <row r="374" spans="1:6">
      <c r="A374" s="1131"/>
      <c r="B374" s="1131"/>
      <c r="C374" s="1131"/>
      <c r="D374" s="1131"/>
      <c r="E374" s="1131"/>
      <c r="F374" s="1131"/>
    </row>
    <row r="375" spans="1:6">
      <c r="A375" s="1131"/>
      <c r="B375" s="1131"/>
      <c r="C375" s="1131"/>
      <c r="D375" s="1131"/>
      <c r="E375" s="1131"/>
      <c r="F375" s="1131"/>
    </row>
    <row r="376" spans="1:6">
      <c r="A376" s="1131"/>
      <c r="B376" s="1131"/>
      <c r="C376" s="1131"/>
      <c r="D376" s="1131"/>
      <c r="E376" s="1131"/>
      <c r="F376" s="1131"/>
    </row>
    <row r="377" spans="1:6">
      <c r="A377" s="1131"/>
      <c r="B377" s="1131"/>
      <c r="C377" s="1131"/>
      <c r="D377" s="1131"/>
      <c r="E377" s="1131"/>
      <c r="F377" s="1131"/>
    </row>
    <row r="378" spans="1:6">
      <c r="A378" s="1131"/>
      <c r="B378" s="1131"/>
      <c r="C378" s="1131"/>
      <c r="D378" s="1131"/>
      <c r="E378" s="1131"/>
      <c r="F378" s="1131"/>
    </row>
    <row r="379" spans="1:6">
      <c r="A379" s="1131"/>
      <c r="B379" s="1131"/>
      <c r="C379" s="1131"/>
      <c r="D379" s="1131"/>
      <c r="E379" s="1131"/>
      <c r="F379" s="1131"/>
    </row>
    <row r="380" spans="1:6">
      <c r="A380" s="1131"/>
      <c r="B380" s="1131"/>
      <c r="C380" s="1131"/>
      <c r="D380" s="1131"/>
      <c r="E380" s="1131"/>
      <c r="F380" s="1131"/>
    </row>
    <row r="381" spans="1:6">
      <c r="A381" s="1131"/>
      <c r="B381" s="1131"/>
      <c r="C381" s="1131"/>
      <c r="D381" s="1131"/>
      <c r="E381" s="1131"/>
      <c r="F381" s="1131"/>
    </row>
    <row r="382" spans="1:6">
      <c r="A382" s="1131"/>
      <c r="B382" s="1131"/>
      <c r="C382" s="1131"/>
      <c r="D382" s="1131"/>
      <c r="E382" s="1131"/>
      <c r="F382" s="1131"/>
    </row>
    <row r="383" spans="1:6">
      <c r="A383" s="1131"/>
      <c r="B383" s="1131"/>
      <c r="C383" s="1131"/>
      <c r="D383" s="1131"/>
      <c r="E383" s="1131"/>
      <c r="F383" s="1131"/>
    </row>
    <row r="384" spans="1:6">
      <c r="A384" s="1131"/>
      <c r="B384" s="1131"/>
      <c r="C384" s="1131"/>
      <c r="D384" s="1131"/>
      <c r="E384" s="1131"/>
      <c r="F384" s="1131"/>
    </row>
    <row r="385" spans="1:6">
      <c r="A385" s="1131"/>
      <c r="B385" s="1131"/>
      <c r="C385" s="1131"/>
      <c r="D385" s="1131"/>
      <c r="E385" s="1131"/>
      <c r="F385" s="1131"/>
    </row>
    <row r="386" spans="1:6">
      <c r="A386" s="1131"/>
      <c r="B386" s="1131"/>
      <c r="C386" s="1131"/>
      <c r="D386" s="1131"/>
      <c r="E386" s="1131"/>
      <c r="F386" s="1131"/>
    </row>
    <row r="387" spans="1:6">
      <c r="A387" s="1131"/>
      <c r="B387" s="1131"/>
      <c r="C387" s="1131"/>
      <c r="D387" s="1131"/>
      <c r="E387" s="1131"/>
      <c r="F387" s="1131"/>
    </row>
    <row r="388" spans="1:6">
      <c r="A388" s="1131"/>
      <c r="B388" s="1131"/>
      <c r="C388" s="1131"/>
      <c r="D388" s="1131"/>
      <c r="E388" s="1131"/>
      <c r="F388" s="1131"/>
    </row>
    <row r="389" spans="1:6">
      <c r="A389" s="1131"/>
      <c r="B389" s="1131"/>
      <c r="C389" s="1131"/>
      <c r="D389" s="1131"/>
      <c r="E389" s="1131"/>
      <c r="F389" s="1131"/>
    </row>
    <row r="390" spans="1:6">
      <c r="A390" s="1131"/>
      <c r="B390" s="1131"/>
      <c r="C390" s="1131"/>
      <c r="D390" s="1131"/>
      <c r="E390" s="1131"/>
      <c r="F390" s="1131"/>
    </row>
    <row r="391" spans="1:6">
      <c r="A391" s="1131"/>
      <c r="B391" s="1131"/>
      <c r="C391" s="1131"/>
      <c r="D391" s="1131"/>
      <c r="E391" s="1131"/>
      <c r="F391" s="1131"/>
    </row>
    <row r="392" spans="1:6">
      <c r="A392" s="1131"/>
      <c r="B392" s="1131"/>
      <c r="C392" s="1131"/>
      <c r="D392" s="1131"/>
      <c r="E392" s="1131"/>
      <c r="F392" s="1131"/>
    </row>
    <row r="393" spans="1:6">
      <c r="A393" s="1131"/>
      <c r="B393" s="1131"/>
      <c r="C393" s="1131"/>
      <c r="D393" s="1131"/>
      <c r="E393" s="1131"/>
      <c r="F393" s="1131"/>
    </row>
    <row r="394" spans="1:6">
      <c r="A394" s="1131"/>
      <c r="B394" s="1131"/>
      <c r="C394" s="1131"/>
      <c r="D394" s="1131"/>
      <c r="E394" s="1131"/>
      <c r="F394" s="1131"/>
    </row>
    <row r="395" spans="1:6">
      <c r="A395" s="1131"/>
      <c r="B395" s="1131"/>
      <c r="C395" s="1131"/>
      <c r="D395" s="1131"/>
      <c r="E395" s="1131"/>
      <c r="F395" s="1131"/>
    </row>
    <row r="396" spans="1:6">
      <c r="A396" s="1131"/>
      <c r="B396" s="1131"/>
      <c r="C396" s="1131"/>
      <c r="D396" s="1131"/>
      <c r="E396" s="1131"/>
      <c r="F396" s="1131"/>
    </row>
    <row r="397" spans="1:6">
      <c r="A397" s="1131"/>
      <c r="B397" s="1131"/>
      <c r="C397" s="1131"/>
      <c r="D397" s="1131"/>
      <c r="E397" s="1131"/>
      <c r="F397" s="1131"/>
    </row>
    <row r="398" spans="1:6">
      <c r="A398" s="1131"/>
      <c r="B398" s="1131"/>
      <c r="C398" s="1131"/>
      <c r="D398" s="1131"/>
      <c r="E398" s="1131"/>
      <c r="F398" s="1131"/>
    </row>
    <row r="399" spans="1:6">
      <c r="A399" s="1131"/>
      <c r="B399" s="1131"/>
      <c r="C399" s="1131"/>
      <c r="D399" s="1131"/>
      <c r="E399" s="1131"/>
      <c r="F399" s="1131"/>
    </row>
    <row r="400" spans="1:6">
      <c r="A400" s="1131"/>
      <c r="B400" s="1131"/>
      <c r="C400" s="1131"/>
      <c r="D400" s="1131"/>
      <c r="E400" s="1131"/>
      <c r="F400" s="1131"/>
    </row>
    <row r="401" spans="1:6">
      <c r="A401" s="1131"/>
      <c r="B401" s="1131"/>
      <c r="C401" s="1131"/>
      <c r="D401" s="1131"/>
      <c r="E401" s="1131"/>
      <c r="F401" s="1131"/>
    </row>
    <row r="402" spans="1:6">
      <c r="A402" s="1131"/>
      <c r="B402" s="1131"/>
      <c r="C402" s="1131"/>
      <c r="D402" s="1131"/>
      <c r="E402" s="1131"/>
      <c r="F402" s="1131"/>
    </row>
    <row r="403" spans="1:6">
      <c r="A403" s="1131"/>
      <c r="B403" s="1131"/>
      <c r="C403" s="1131"/>
      <c r="D403" s="1131"/>
      <c r="E403" s="1131"/>
      <c r="F403" s="1131"/>
    </row>
    <row r="404" spans="1:6">
      <c r="A404" s="1131"/>
      <c r="B404" s="1131"/>
      <c r="C404" s="1131"/>
      <c r="D404" s="1131"/>
      <c r="E404" s="1131"/>
      <c r="F404" s="1131"/>
    </row>
    <row r="405" spans="1:6">
      <c r="A405" s="1131"/>
      <c r="B405" s="1131"/>
      <c r="C405" s="1131"/>
      <c r="D405" s="1131"/>
      <c r="E405" s="1131"/>
      <c r="F405" s="1131"/>
    </row>
    <row r="406" spans="1:6">
      <c r="A406" s="1131"/>
      <c r="B406" s="1131"/>
      <c r="C406" s="1131"/>
      <c r="D406" s="1131"/>
      <c r="E406" s="1131"/>
      <c r="F406" s="1131"/>
    </row>
    <row r="407" spans="1:6">
      <c r="A407" s="1131"/>
      <c r="B407" s="1131"/>
      <c r="C407" s="1131"/>
      <c r="D407" s="1131"/>
      <c r="E407" s="1131"/>
      <c r="F407" s="1131"/>
    </row>
    <row r="408" spans="1:6">
      <c r="A408" s="1131"/>
      <c r="B408" s="1131"/>
      <c r="C408" s="1131"/>
      <c r="D408" s="1131"/>
      <c r="E408" s="1131"/>
      <c r="F408" s="1131"/>
    </row>
    <row r="409" spans="1:6">
      <c r="A409" s="1131"/>
      <c r="B409" s="1131"/>
      <c r="C409" s="1131"/>
      <c r="D409" s="1131"/>
      <c r="E409" s="1131"/>
      <c r="F409" s="1131"/>
    </row>
    <row r="410" spans="1:6">
      <c r="A410" s="1131"/>
      <c r="B410" s="1131"/>
      <c r="C410" s="1131"/>
      <c r="D410" s="1131"/>
      <c r="E410" s="1131"/>
      <c r="F410" s="1131"/>
    </row>
    <row r="411" spans="1:6">
      <c r="A411" s="1131"/>
      <c r="B411" s="1131"/>
      <c r="C411" s="1131"/>
      <c r="D411" s="1131"/>
      <c r="E411" s="1131"/>
      <c r="F411" s="1131"/>
    </row>
    <row r="412" spans="1:6">
      <c r="A412" s="1131"/>
      <c r="B412" s="1131"/>
      <c r="C412" s="1131"/>
      <c r="D412" s="1131"/>
      <c r="E412" s="1131"/>
      <c r="F412" s="1131"/>
    </row>
    <row r="413" spans="1:6">
      <c r="A413" s="1131"/>
      <c r="B413" s="1131"/>
      <c r="C413" s="1131"/>
      <c r="D413" s="1131"/>
      <c r="E413" s="1131"/>
      <c r="F413" s="1131"/>
    </row>
    <row r="414" spans="1:6">
      <c r="A414" s="1131"/>
      <c r="B414" s="1131"/>
      <c r="C414" s="1131"/>
      <c r="D414" s="1131"/>
      <c r="E414" s="1131"/>
      <c r="F414" s="1131"/>
    </row>
    <row r="415" spans="1:6">
      <c r="A415" s="1131"/>
      <c r="B415" s="1131"/>
      <c r="C415" s="1131"/>
      <c r="D415" s="1131"/>
      <c r="E415" s="1131"/>
      <c r="F415" s="1131"/>
    </row>
    <row r="416" spans="1:6">
      <c r="A416" s="1131"/>
      <c r="B416" s="1131"/>
      <c r="C416" s="1131"/>
      <c r="D416" s="1131"/>
      <c r="E416" s="1131"/>
      <c r="F416" s="1131"/>
    </row>
    <row r="417" spans="1:6">
      <c r="A417" s="1131"/>
      <c r="B417" s="1131"/>
      <c r="C417" s="1131"/>
      <c r="D417" s="1131"/>
      <c r="E417" s="1131"/>
      <c r="F417" s="1131"/>
    </row>
    <row r="418" spans="1:6">
      <c r="A418" s="1131"/>
      <c r="B418" s="1131"/>
      <c r="C418" s="1131"/>
      <c r="D418" s="1131"/>
      <c r="E418" s="1131"/>
      <c r="F418" s="1131"/>
    </row>
    <row r="419" spans="1:6">
      <c r="A419" s="1131"/>
      <c r="B419" s="1131"/>
      <c r="C419" s="1131"/>
      <c r="D419" s="1131"/>
      <c r="E419" s="1131"/>
      <c r="F419" s="1131"/>
    </row>
    <row r="420" spans="1:6">
      <c r="A420" s="1131"/>
      <c r="B420" s="1131"/>
      <c r="C420" s="1131"/>
      <c r="D420" s="1131"/>
      <c r="E420" s="1131"/>
      <c r="F420" s="1131"/>
    </row>
    <row r="421" spans="1:6">
      <c r="A421" s="1131"/>
      <c r="B421" s="1131"/>
      <c r="C421" s="1131"/>
      <c r="D421" s="1131"/>
      <c r="E421" s="1131"/>
      <c r="F421" s="1131"/>
    </row>
    <row r="422" spans="1:6">
      <c r="A422" s="1131"/>
      <c r="B422" s="1131"/>
      <c r="C422" s="1131"/>
      <c r="D422" s="1131"/>
      <c r="E422" s="1131"/>
      <c r="F422" s="1131"/>
    </row>
    <row r="423" spans="1:6">
      <c r="A423" s="1131"/>
      <c r="B423" s="1131"/>
      <c r="C423" s="1131"/>
      <c r="D423" s="1131"/>
      <c r="E423" s="1131"/>
      <c r="F423" s="1131"/>
    </row>
    <row r="424" spans="1:6">
      <c r="A424" s="1131"/>
      <c r="B424" s="1131"/>
      <c r="C424" s="1131"/>
      <c r="D424" s="1131"/>
      <c r="E424" s="1131"/>
      <c r="F424" s="1131"/>
    </row>
    <row r="425" spans="1:6">
      <c r="A425" s="1131"/>
      <c r="B425" s="1131"/>
      <c r="C425" s="1131"/>
      <c r="D425" s="1131"/>
      <c r="E425" s="1131"/>
      <c r="F425" s="1131"/>
    </row>
    <row r="426" spans="1:6">
      <c r="A426" s="1131"/>
      <c r="B426" s="1131"/>
      <c r="C426" s="1131"/>
      <c r="D426" s="1131"/>
      <c r="E426" s="1131"/>
      <c r="F426" s="1131"/>
    </row>
    <row r="427" spans="1:6">
      <c r="A427" s="1131"/>
      <c r="B427" s="1131"/>
      <c r="C427" s="1131"/>
      <c r="D427" s="1131"/>
      <c r="E427" s="1131"/>
      <c r="F427" s="1131"/>
    </row>
    <row r="428" spans="1:6">
      <c r="A428" s="1131"/>
      <c r="B428" s="1131"/>
      <c r="C428" s="1131"/>
      <c r="D428" s="1131"/>
      <c r="E428" s="1131"/>
      <c r="F428" s="1131"/>
    </row>
    <row r="429" spans="1:6">
      <c r="A429" s="1131"/>
      <c r="B429" s="1131"/>
      <c r="C429" s="1131"/>
      <c r="D429" s="1131"/>
      <c r="E429" s="1131"/>
      <c r="F429" s="1131"/>
    </row>
    <row r="430" spans="1:6">
      <c r="A430" s="1131"/>
      <c r="B430" s="1131"/>
      <c r="C430" s="1131"/>
      <c r="D430" s="1131"/>
      <c r="E430" s="1131"/>
      <c r="F430" s="1131"/>
    </row>
    <row r="431" spans="1:6">
      <c r="A431" s="1131"/>
      <c r="B431" s="1131"/>
      <c r="C431" s="1131"/>
      <c r="D431" s="1131"/>
      <c r="E431" s="1131"/>
      <c r="F431" s="1131"/>
    </row>
    <row r="432" spans="1:6">
      <c r="A432" s="1131"/>
      <c r="B432" s="1131"/>
      <c r="C432" s="1131"/>
      <c r="D432" s="1131"/>
      <c r="E432" s="1131"/>
      <c r="F432" s="1131"/>
    </row>
    <row r="433" spans="1:6">
      <c r="A433" s="1131"/>
      <c r="B433" s="1131"/>
      <c r="C433" s="1131"/>
      <c r="D433" s="1131"/>
      <c r="E433" s="1131"/>
      <c r="F433" s="1131"/>
    </row>
    <row r="434" spans="1:6">
      <c r="A434" s="1131"/>
      <c r="B434" s="1131"/>
      <c r="C434" s="1131"/>
      <c r="D434" s="1131"/>
      <c r="E434" s="1131"/>
      <c r="F434" s="1131"/>
    </row>
    <row r="435" spans="1:6">
      <c r="A435" s="1131"/>
      <c r="B435" s="1131"/>
      <c r="C435" s="1131"/>
      <c r="D435" s="1131"/>
      <c r="E435" s="1131"/>
      <c r="F435" s="1131"/>
    </row>
    <row r="436" spans="1:6">
      <c r="A436" s="1131"/>
      <c r="B436" s="1131"/>
      <c r="C436" s="1131"/>
      <c r="D436" s="1131"/>
      <c r="E436" s="1131"/>
      <c r="F436" s="1131"/>
    </row>
    <row r="437" spans="1:6">
      <c r="A437" s="1131"/>
      <c r="B437" s="1131"/>
      <c r="C437" s="1131"/>
      <c r="D437" s="1131"/>
      <c r="E437" s="1131"/>
      <c r="F437" s="1131"/>
    </row>
    <row r="438" spans="1:6">
      <c r="A438" s="1131"/>
      <c r="B438" s="1131"/>
      <c r="C438" s="1131"/>
      <c r="D438" s="1131"/>
      <c r="E438" s="1131"/>
      <c r="F438" s="1131"/>
    </row>
    <row r="439" spans="1:6">
      <c r="A439" s="1131"/>
      <c r="B439" s="1131"/>
      <c r="C439" s="1131"/>
      <c r="D439" s="1131"/>
      <c r="E439" s="1131"/>
      <c r="F439" s="1131"/>
    </row>
    <row r="440" spans="1:6">
      <c r="A440" s="1131"/>
      <c r="B440" s="1131"/>
      <c r="C440" s="1131"/>
      <c r="D440" s="1131"/>
      <c r="E440" s="1131"/>
      <c r="F440" s="1131"/>
    </row>
    <row r="441" spans="1:6">
      <c r="A441" s="1131"/>
      <c r="B441" s="1131"/>
      <c r="C441" s="1131"/>
      <c r="D441" s="1131"/>
      <c r="E441" s="1131"/>
      <c r="F441" s="1131"/>
    </row>
    <row r="442" spans="1:6">
      <c r="A442" s="1131"/>
      <c r="B442" s="1131"/>
      <c r="C442" s="1131"/>
      <c r="D442" s="1131"/>
      <c r="E442" s="1131"/>
      <c r="F442" s="1131"/>
    </row>
    <row r="443" spans="1:6">
      <c r="A443" s="1131"/>
      <c r="B443" s="1131"/>
      <c r="C443" s="1131"/>
      <c r="D443" s="1131"/>
      <c r="E443" s="1131"/>
      <c r="F443" s="1131"/>
    </row>
    <row r="444" spans="1:6">
      <c r="A444" s="1131"/>
      <c r="B444" s="1131"/>
      <c r="C444" s="1131"/>
      <c r="D444" s="1131"/>
      <c r="E444" s="1131"/>
      <c r="F444" s="1131"/>
    </row>
    <row r="445" spans="1:6">
      <c r="A445" s="1131"/>
      <c r="B445" s="1131"/>
      <c r="C445" s="1131"/>
      <c r="D445" s="1131"/>
      <c r="E445" s="1131"/>
      <c r="F445" s="1131"/>
    </row>
    <row r="446" spans="1:6">
      <c r="A446" s="1131"/>
      <c r="B446" s="1131"/>
      <c r="C446" s="1131"/>
      <c r="D446" s="1131"/>
      <c r="E446" s="1131"/>
      <c r="F446" s="1131"/>
    </row>
    <row r="447" spans="1:6">
      <c r="A447" s="1131"/>
      <c r="B447" s="1131"/>
      <c r="C447" s="1131"/>
      <c r="D447" s="1131"/>
      <c r="E447" s="1131"/>
      <c r="F447" s="1131"/>
    </row>
    <row r="448" spans="1:6">
      <c r="A448" s="1131"/>
      <c r="B448" s="1131"/>
      <c r="C448" s="1131"/>
      <c r="D448" s="1131"/>
      <c r="E448" s="1131"/>
      <c r="F448" s="1131"/>
    </row>
    <row r="449" spans="1:6">
      <c r="A449" s="1131"/>
      <c r="B449" s="1131"/>
      <c r="C449" s="1131"/>
      <c r="D449" s="1131"/>
      <c r="E449" s="1131"/>
      <c r="F449" s="1131"/>
    </row>
    <row r="450" spans="1:6">
      <c r="A450" s="1131"/>
      <c r="B450" s="1131"/>
      <c r="C450" s="1131"/>
      <c r="D450" s="1131"/>
      <c r="E450" s="1131"/>
      <c r="F450" s="1131"/>
    </row>
    <row r="451" spans="1:6">
      <c r="A451" s="1131"/>
      <c r="B451" s="1131"/>
      <c r="C451" s="1131"/>
      <c r="D451" s="1131"/>
      <c r="E451" s="1131"/>
      <c r="F451" s="1131"/>
    </row>
    <row r="452" spans="1:6">
      <c r="A452" s="1131"/>
      <c r="B452" s="1131"/>
      <c r="C452" s="1131"/>
      <c r="D452" s="1131"/>
      <c r="E452" s="1131"/>
      <c r="F452" s="1131"/>
    </row>
    <row r="453" spans="1:6">
      <c r="A453" s="1131"/>
      <c r="B453" s="1131"/>
      <c r="C453" s="1131"/>
      <c r="D453" s="1131"/>
      <c r="E453" s="1131"/>
      <c r="F453" s="1131"/>
    </row>
    <row r="454" spans="1:6">
      <c r="A454" s="1131"/>
      <c r="B454" s="1131"/>
      <c r="C454" s="1131"/>
      <c r="D454" s="1131"/>
      <c r="E454" s="1131"/>
      <c r="F454" s="1131"/>
    </row>
    <row r="455" spans="1:6">
      <c r="A455" s="1131"/>
      <c r="B455" s="1131"/>
      <c r="C455" s="1131"/>
      <c r="D455" s="1131"/>
      <c r="E455" s="1131"/>
      <c r="F455" s="1131"/>
    </row>
    <row r="456" spans="1:6">
      <c r="A456" s="1131"/>
      <c r="B456" s="1131"/>
      <c r="C456" s="1131"/>
      <c r="D456" s="1131"/>
      <c r="E456" s="1131"/>
      <c r="F456" s="1131"/>
    </row>
    <row r="457" spans="1:6">
      <c r="A457" s="1131"/>
      <c r="B457" s="1131"/>
      <c r="C457" s="1131"/>
      <c r="D457" s="1131"/>
      <c r="E457" s="1131"/>
      <c r="F457" s="1131"/>
    </row>
    <row r="458" spans="1:6">
      <c r="A458" s="1131"/>
      <c r="B458" s="1131"/>
      <c r="C458" s="1131"/>
      <c r="D458" s="1131"/>
      <c r="E458" s="1131"/>
      <c r="F458" s="1131"/>
    </row>
    <row r="459" spans="1:6">
      <c r="A459" s="1131"/>
      <c r="B459" s="1131"/>
      <c r="C459" s="1131"/>
      <c r="D459" s="1131"/>
      <c r="E459" s="1131"/>
      <c r="F459" s="1131"/>
    </row>
    <row r="460" spans="1:6">
      <c r="A460" s="1131"/>
      <c r="B460" s="1131"/>
      <c r="C460" s="1131"/>
      <c r="D460" s="1131"/>
      <c r="E460" s="1131"/>
      <c r="F460" s="1131"/>
    </row>
    <row r="461" spans="1:6">
      <c r="A461" s="1131"/>
      <c r="B461" s="1131"/>
      <c r="C461" s="1131"/>
      <c r="D461" s="1131"/>
      <c r="E461" s="1131"/>
      <c r="F461" s="1131"/>
    </row>
    <row r="462" spans="1:6">
      <c r="A462" s="1131"/>
      <c r="B462" s="1131"/>
      <c r="C462" s="1131"/>
      <c r="D462" s="1131"/>
      <c r="E462" s="1131"/>
      <c r="F462" s="1131"/>
    </row>
    <row r="463" spans="1:6">
      <c r="A463" s="1131"/>
      <c r="B463" s="1131"/>
      <c r="C463" s="1131"/>
      <c r="D463" s="1131"/>
      <c r="E463" s="1131"/>
      <c r="F463" s="1131"/>
    </row>
    <row r="464" spans="1:6">
      <c r="A464" s="1131"/>
      <c r="B464" s="1131"/>
      <c r="C464" s="1131"/>
      <c r="D464" s="1131"/>
      <c r="E464" s="1131"/>
      <c r="F464" s="1131"/>
    </row>
    <row r="465" spans="1:6">
      <c r="A465" s="1131"/>
      <c r="B465" s="1131"/>
      <c r="C465" s="1131"/>
      <c r="D465" s="1131"/>
      <c r="E465" s="1131"/>
      <c r="F465" s="1131"/>
    </row>
    <row r="466" spans="1:6">
      <c r="A466" s="1131"/>
      <c r="B466" s="1131"/>
      <c r="C466" s="1131"/>
      <c r="D466" s="1131"/>
      <c r="E466" s="1131"/>
      <c r="F466" s="1131"/>
    </row>
    <row r="467" spans="1:6">
      <c r="A467" s="1131"/>
      <c r="B467" s="1131"/>
      <c r="C467" s="1131"/>
      <c r="D467" s="1131"/>
      <c r="E467" s="1131"/>
      <c r="F467" s="1131"/>
    </row>
    <row r="468" spans="1:6">
      <c r="A468" s="1131"/>
      <c r="B468" s="1131"/>
      <c r="C468" s="1131"/>
      <c r="D468" s="1131"/>
      <c r="E468" s="1131"/>
      <c r="F468" s="1131"/>
    </row>
    <row r="469" spans="1:6">
      <c r="A469" s="1131"/>
      <c r="B469" s="1131"/>
      <c r="C469" s="1131"/>
      <c r="D469" s="1131"/>
      <c r="E469" s="1131"/>
      <c r="F469" s="1131"/>
    </row>
    <row r="470" spans="1:6">
      <c r="A470" s="1131"/>
      <c r="B470" s="1131"/>
      <c r="C470" s="1131"/>
      <c r="D470" s="1131"/>
      <c r="E470" s="1131"/>
      <c r="F470" s="1131"/>
    </row>
    <row r="471" spans="1:6">
      <c r="A471" s="1131"/>
      <c r="B471" s="1131"/>
      <c r="C471" s="1131"/>
      <c r="D471" s="1131"/>
      <c r="E471" s="1131"/>
      <c r="F471" s="1131"/>
    </row>
    <row r="472" spans="1:6">
      <c r="A472" s="1131"/>
      <c r="B472" s="1131"/>
      <c r="C472" s="1131"/>
      <c r="D472" s="1131"/>
      <c r="E472" s="1131"/>
      <c r="F472" s="1131"/>
    </row>
    <row r="473" spans="1:6">
      <c r="A473" s="1131"/>
      <c r="B473" s="1131"/>
      <c r="C473" s="1131"/>
      <c r="D473" s="1131"/>
      <c r="E473" s="1131"/>
      <c r="F473" s="1131"/>
    </row>
    <row r="474" spans="1:6">
      <c r="A474" s="1131"/>
      <c r="B474" s="1131"/>
      <c r="C474" s="1131"/>
      <c r="D474" s="1131"/>
      <c r="E474" s="1131"/>
      <c r="F474" s="1131"/>
    </row>
    <row r="475" spans="1:6">
      <c r="A475" s="1131"/>
      <c r="B475" s="1131"/>
      <c r="C475" s="1131"/>
      <c r="D475" s="1131"/>
      <c r="E475" s="1131"/>
      <c r="F475" s="1131"/>
    </row>
    <row r="476" spans="1:6">
      <c r="A476" s="1131"/>
      <c r="B476" s="1131"/>
      <c r="C476" s="1131"/>
      <c r="D476" s="1131"/>
      <c r="E476" s="1131"/>
      <c r="F476" s="1131"/>
    </row>
    <row r="477" spans="1:6">
      <c r="A477" s="1131"/>
      <c r="B477" s="1131"/>
      <c r="C477" s="1131"/>
      <c r="D477" s="1131"/>
      <c r="E477" s="1131"/>
      <c r="F477" s="1131"/>
    </row>
    <row r="478" spans="1:6">
      <c r="A478" s="1131"/>
      <c r="B478" s="1131"/>
      <c r="C478" s="1131"/>
      <c r="D478" s="1131"/>
      <c r="E478" s="1131"/>
      <c r="F478" s="1131"/>
    </row>
    <row r="479" spans="1:6">
      <c r="A479" s="1131"/>
      <c r="B479" s="1131"/>
      <c r="C479" s="1131"/>
      <c r="D479" s="1131"/>
      <c r="E479" s="1131"/>
      <c r="F479" s="1131"/>
    </row>
    <row r="480" spans="1:6">
      <c r="A480" s="1131"/>
      <c r="B480" s="1131"/>
      <c r="C480" s="1131"/>
      <c r="D480" s="1131"/>
      <c r="E480" s="1131"/>
      <c r="F480" s="1131"/>
    </row>
    <row r="481" spans="1:6">
      <c r="A481" s="1131"/>
      <c r="B481" s="1131"/>
      <c r="C481" s="1131"/>
      <c r="D481" s="1131"/>
      <c r="E481" s="1131"/>
      <c r="F481" s="1131"/>
    </row>
    <row r="482" spans="1:6">
      <c r="A482" s="1131"/>
      <c r="B482" s="1131"/>
      <c r="C482" s="1131"/>
      <c r="D482" s="1131"/>
      <c r="E482" s="1131"/>
      <c r="F482" s="1131"/>
    </row>
    <row r="483" spans="1:6">
      <c r="A483" s="1131"/>
      <c r="B483" s="1131"/>
      <c r="C483" s="1131"/>
      <c r="D483" s="1131"/>
      <c r="E483" s="1131"/>
      <c r="F483" s="1131"/>
    </row>
    <row r="484" spans="1:6">
      <c r="A484" s="1131"/>
      <c r="B484" s="1131"/>
      <c r="C484" s="1131"/>
      <c r="D484" s="1131"/>
      <c r="E484" s="1131"/>
      <c r="F484" s="1131"/>
    </row>
    <row r="485" spans="1:6">
      <c r="A485" s="1131"/>
      <c r="B485" s="1131"/>
      <c r="C485" s="1131"/>
      <c r="D485" s="1131"/>
      <c r="E485" s="1131"/>
      <c r="F485" s="1131"/>
    </row>
    <row r="486" spans="1:6">
      <c r="A486" s="1131"/>
      <c r="B486" s="1131"/>
      <c r="C486" s="1131"/>
      <c r="D486" s="1131"/>
      <c r="E486" s="1131"/>
      <c r="F486" s="1131"/>
    </row>
    <row r="487" spans="1:6">
      <c r="A487" s="1131"/>
      <c r="B487" s="1131"/>
      <c r="C487" s="1131"/>
      <c r="D487" s="1131"/>
      <c r="E487" s="1131"/>
      <c r="F487" s="1131"/>
    </row>
    <row r="488" spans="1:6">
      <c r="A488" s="1131"/>
      <c r="B488" s="1131"/>
      <c r="C488" s="1131"/>
      <c r="D488" s="1131"/>
      <c r="E488" s="1131"/>
      <c r="F488" s="1131"/>
    </row>
    <row r="489" spans="1:6">
      <c r="A489" s="1131"/>
      <c r="B489" s="1131"/>
      <c r="C489" s="1131"/>
      <c r="D489" s="1131"/>
      <c r="E489" s="1131"/>
      <c r="F489" s="1131"/>
    </row>
    <row r="490" spans="1:6">
      <c r="A490" s="1131"/>
      <c r="B490" s="1131"/>
      <c r="C490" s="1131"/>
      <c r="D490" s="1131"/>
      <c r="E490" s="1131"/>
      <c r="F490" s="1131"/>
    </row>
    <row r="491" spans="1:6">
      <c r="A491" s="1131"/>
      <c r="B491" s="1131"/>
      <c r="C491" s="1131"/>
      <c r="D491" s="1131"/>
      <c r="E491" s="1131"/>
      <c r="F491" s="1131"/>
    </row>
    <row r="492" spans="1:6">
      <c r="A492" s="1131"/>
      <c r="B492" s="1131"/>
      <c r="C492" s="1131"/>
      <c r="D492" s="1131"/>
      <c r="E492" s="1131"/>
      <c r="F492" s="1131"/>
    </row>
    <row r="493" spans="1:6">
      <c r="A493" s="1131"/>
      <c r="B493" s="1131"/>
      <c r="C493" s="1131"/>
      <c r="D493" s="1131"/>
      <c r="E493" s="1131"/>
      <c r="F493" s="1131"/>
    </row>
    <row r="494" spans="1:6">
      <c r="A494" s="1131"/>
      <c r="B494" s="1131"/>
      <c r="C494" s="1131"/>
      <c r="D494" s="1131"/>
      <c r="E494" s="1131"/>
      <c r="F494" s="1131"/>
    </row>
    <row r="495" spans="1:6">
      <c r="A495" s="1131"/>
      <c r="B495" s="1131"/>
      <c r="C495" s="1131"/>
      <c r="D495" s="1131"/>
      <c r="E495" s="1131"/>
      <c r="F495" s="1131"/>
    </row>
    <row r="496" spans="1:6">
      <c r="A496" s="1131"/>
      <c r="B496" s="1131"/>
      <c r="C496" s="1131"/>
      <c r="D496" s="1131"/>
      <c r="E496" s="1131"/>
      <c r="F496" s="1131"/>
    </row>
    <row r="497" spans="1:6">
      <c r="A497" s="1131"/>
      <c r="B497" s="1131"/>
      <c r="C497" s="1131"/>
      <c r="D497" s="1131"/>
      <c r="E497" s="1131"/>
      <c r="F497" s="1131"/>
    </row>
    <row r="498" spans="1:6">
      <c r="A498" s="1131"/>
      <c r="B498" s="1131"/>
      <c r="C498" s="1131"/>
      <c r="D498" s="1131"/>
      <c r="E498" s="1131"/>
      <c r="F498" s="1131"/>
    </row>
    <row r="499" spans="1:6">
      <c r="A499" s="1131"/>
      <c r="B499" s="1131"/>
      <c r="C499" s="1131"/>
      <c r="D499" s="1131"/>
      <c r="E499" s="1131"/>
      <c r="F499" s="1131"/>
    </row>
    <row r="500" spans="1:6">
      <c r="A500" s="1131"/>
      <c r="B500" s="1131"/>
      <c r="C500" s="1131"/>
      <c r="D500" s="1131"/>
      <c r="E500" s="1131"/>
      <c r="F500" s="1131"/>
    </row>
    <row r="501" spans="1:6">
      <c r="A501" s="1131"/>
      <c r="B501" s="1131"/>
      <c r="C501" s="1131"/>
      <c r="D501" s="1131"/>
      <c r="E501" s="1131"/>
      <c r="F501" s="1131"/>
    </row>
    <row r="502" spans="1:6">
      <c r="A502" s="1131"/>
      <c r="B502" s="1131"/>
      <c r="C502" s="1131"/>
      <c r="D502" s="1131"/>
      <c r="E502" s="1131"/>
      <c r="F502" s="1131"/>
    </row>
    <row r="503" spans="1:6">
      <c r="A503" s="1131"/>
      <c r="B503" s="1131"/>
      <c r="C503" s="1131"/>
      <c r="D503" s="1131"/>
      <c r="E503" s="1131"/>
      <c r="F503" s="1131"/>
    </row>
    <row r="504" spans="1:6">
      <c r="A504" s="1131"/>
      <c r="B504" s="1131"/>
      <c r="C504" s="1131"/>
      <c r="D504" s="1131"/>
      <c r="E504" s="1131"/>
      <c r="F504" s="1131"/>
    </row>
    <row r="505" spans="1:6">
      <c r="A505" s="1131"/>
      <c r="B505" s="1131"/>
      <c r="C505" s="1131"/>
      <c r="D505" s="1131"/>
      <c r="E505" s="1131"/>
      <c r="F505" s="1131"/>
    </row>
    <row r="506" spans="1:6">
      <c r="A506" s="1131"/>
      <c r="B506" s="1131"/>
      <c r="C506" s="1131"/>
      <c r="D506" s="1131"/>
      <c r="E506" s="1131"/>
      <c r="F506" s="1131"/>
    </row>
    <row r="507" spans="1:6">
      <c r="A507" s="1131"/>
      <c r="B507" s="1131"/>
      <c r="C507" s="1131"/>
      <c r="D507" s="1131"/>
      <c r="E507" s="1131"/>
      <c r="F507" s="1131"/>
    </row>
    <row r="508" spans="1:6">
      <c r="A508" s="1131"/>
      <c r="B508" s="1131"/>
      <c r="C508" s="1131"/>
      <c r="D508" s="1131"/>
      <c r="E508" s="1131"/>
      <c r="F508" s="1131"/>
    </row>
    <row r="509" spans="1:6">
      <c r="A509" s="1131"/>
      <c r="B509" s="1131"/>
      <c r="C509" s="1131"/>
      <c r="D509" s="1131"/>
      <c r="E509" s="1131"/>
      <c r="F509" s="1131"/>
    </row>
    <row r="510" spans="1:6">
      <c r="A510" s="1131"/>
      <c r="B510" s="1131"/>
      <c r="C510" s="1131"/>
      <c r="D510" s="1131"/>
      <c r="E510" s="1131"/>
      <c r="F510" s="1131"/>
    </row>
    <row r="511" spans="1:6">
      <c r="A511" s="1131"/>
      <c r="B511" s="1131"/>
      <c r="C511" s="1131"/>
      <c r="D511" s="1131"/>
      <c r="E511" s="1131"/>
      <c r="F511" s="1131"/>
    </row>
    <row r="512" spans="1:6">
      <c r="A512" s="1131"/>
      <c r="B512" s="1131"/>
      <c r="C512" s="1131"/>
      <c r="D512" s="1131"/>
      <c r="E512" s="1131"/>
      <c r="F512" s="1131"/>
    </row>
    <row r="513" spans="1:6">
      <c r="A513" s="1131"/>
      <c r="B513" s="1131"/>
      <c r="C513" s="1131"/>
      <c r="D513" s="1131"/>
      <c r="E513" s="1131"/>
      <c r="F513" s="1131"/>
    </row>
    <row r="514" spans="1:6">
      <c r="A514" s="1131"/>
      <c r="B514" s="1131"/>
      <c r="C514" s="1131"/>
      <c r="D514" s="1131"/>
      <c r="E514" s="1131"/>
      <c r="F514" s="1131"/>
    </row>
    <row r="515" spans="1:6">
      <c r="A515" s="1131"/>
      <c r="B515" s="1131"/>
      <c r="C515" s="1131"/>
      <c r="D515" s="1131"/>
      <c r="E515" s="1131"/>
      <c r="F515" s="1131"/>
    </row>
    <row r="516" spans="1:6">
      <c r="A516" s="1131"/>
      <c r="B516" s="1131"/>
      <c r="C516" s="1131"/>
      <c r="D516" s="1131"/>
      <c r="E516" s="1131"/>
      <c r="F516" s="1131"/>
    </row>
    <row r="517" spans="1:6">
      <c r="A517" s="1131"/>
      <c r="B517" s="1131"/>
      <c r="C517" s="1131"/>
      <c r="D517" s="1131"/>
      <c r="E517" s="1131"/>
      <c r="F517" s="1131"/>
    </row>
    <row r="518" spans="1:6">
      <c r="A518" s="1131"/>
      <c r="B518" s="1131"/>
      <c r="C518" s="1131"/>
      <c r="D518" s="1131"/>
      <c r="E518" s="1131"/>
      <c r="F518" s="1131"/>
    </row>
    <row r="519" spans="1:6">
      <c r="A519" s="1131"/>
      <c r="B519" s="1131"/>
      <c r="C519" s="1131"/>
      <c r="D519" s="1131"/>
      <c r="E519" s="1131"/>
      <c r="F519" s="1131"/>
    </row>
    <row r="520" spans="1:6">
      <c r="A520" s="1131"/>
      <c r="B520" s="1131"/>
      <c r="C520" s="1131"/>
      <c r="D520" s="1131"/>
      <c r="E520" s="1131"/>
      <c r="F520" s="1131"/>
    </row>
    <row r="521" spans="1:6">
      <c r="A521" s="1131"/>
      <c r="B521" s="1131"/>
      <c r="C521" s="1131"/>
      <c r="D521" s="1131"/>
      <c r="E521" s="1131"/>
      <c r="F521" s="1131"/>
    </row>
    <row r="522" spans="1:6">
      <c r="A522" s="1131"/>
      <c r="B522" s="1131"/>
      <c r="C522" s="1131"/>
      <c r="D522" s="1131"/>
      <c r="E522" s="1131"/>
      <c r="F522" s="1131"/>
    </row>
    <row r="523" spans="1:6">
      <c r="A523" s="1131"/>
      <c r="B523" s="1131"/>
      <c r="C523" s="1131"/>
      <c r="D523" s="1131"/>
      <c r="E523" s="1131"/>
      <c r="F523" s="1131"/>
    </row>
    <row r="524" spans="1:6">
      <c r="A524" s="1131"/>
      <c r="B524" s="1131"/>
      <c r="C524" s="1131"/>
      <c r="D524" s="1131"/>
      <c r="E524" s="1131"/>
      <c r="F524" s="1131"/>
    </row>
    <row r="525" spans="1:6">
      <c r="A525" s="1131"/>
      <c r="B525" s="1131"/>
      <c r="C525" s="1131"/>
      <c r="D525" s="1131"/>
      <c r="E525" s="1131"/>
      <c r="F525" s="1131"/>
    </row>
    <row r="526" spans="1:6">
      <c r="A526" s="1131"/>
      <c r="B526" s="1131"/>
      <c r="C526" s="1131"/>
      <c r="D526" s="1131"/>
      <c r="E526" s="1131"/>
      <c r="F526" s="1131"/>
    </row>
    <row r="527" spans="1:6">
      <c r="A527" s="1131"/>
      <c r="B527" s="1131"/>
      <c r="C527" s="1131"/>
      <c r="D527" s="1131"/>
      <c r="E527" s="1131"/>
      <c r="F527" s="1131"/>
    </row>
    <row r="528" spans="1:6">
      <c r="A528" s="1131"/>
      <c r="B528" s="1131"/>
      <c r="C528" s="1131"/>
      <c r="D528" s="1131"/>
      <c r="E528" s="1131"/>
      <c r="F528" s="1131"/>
    </row>
    <row r="529" spans="1:6">
      <c r="A529" s="1131"/>
      <c r="B529" s="1131"/>
      <c r="C529" s="1131"/>
      <c r="D529" s="1131"/>
      <c r="E529" s="1131"/>
      <c r="F529" s="1131"/>
    </row>
    <row r="530" spans="1:6">
      <c r="A530" s="1131"/>
      <c r="B530" s="1131"/>
      <c r="C530" s="1131"/>
      <c r="D530" s="1131"/>
      <c r="E530" s="1131"/>
      <c r="F530" s="1131"/>
    </row>
    <row r="531" spans="1:6">
      <c r="A531" s="1131"/>
      <c r="B531" s="1131"/>
      <c r="C531" s="1131"/>
      <c r="D531" s="1131"/>
      <c r="E531" s="1131"/>
      <c r="F531" s="1131"/>
    </row>
    <row r="532" spans="1:6">
      <c r="A532" s="1131"/>
      <c r="B532" s="1131"/>
      <c r="C532" s="1131"/>
      <c r="D532" s="1131"/>
      <c r="E532" s="1131"/>
      <c r="F532" s="1131"/>
    </row>
    <row r="533" spans="1:6">
      <c r="A533" s="1131"/>
      <c r="B533" s="1131"/>
      <c r="C533" s="1131"/>
      <c r="D533" s="1131"/>
      <c r="E533" s="1131"/>
      <c r="F533" s="1131"/>
    </row>
    <row r="534" spans="1:6">
      <c r="A534" s="1131"/>
      <c r="B534" s="1131"/>
      <c r="C534" s="1131"/>
      <c r="D534" s="1131"/>
      <c r="E534" s="1131"/>
      <c r="F534" s="1131"/>
    </row>
    <row r="535" spans="1:6">
      <c r="A535" s="1131"/>
      <c r="B535" s="1131"/>
      <c r="C535" s="1131"/>
      <c r="D535" s="1131"/>
      <c r="E535" s="1131"/>
      <c r="F535" s="1131"/>
    </row>
    <row r="536" spans="1:6">
      <c r="A536" s="1131"/>
      <c r="B536" s="1131"/>
      <c r="C536" s="1131"/>
      <c r="D536" s="1131"/>
      <c r="E536" s="1131"/>
      <c r="F536" s="1131"/>
    </row>
    <row r="537" spans="1:6">
      <c r="A537" s="1131"/>
      <c r="B537" s="1131"/>
      <c r="C537" s="1131"/>
      <c r="D537" s="1131"/>
      <c r="E537" s="1131"/>
      <c r="F537" s="1131"/>
    </row>
    <row r="538" spans="1:6">
      <c r="A538" s="1131"/>
      <c r="B538" s="1131"/>
      <c r="C538" s="1131"/>
      <c r="D538" s="1131"/>
      <c r="E538" s="1131"/>
      <c r="F538" s="1131"/>
    </row>
    <row r="539" spans="1:6">
      <c r="A539" s="1131"/>
      <c r="B539" s="1131"/>
      <c r="C539" s="1131"/>
      <c r="D539" s="1131"/>
      <c r="E539" s="1131"/>
      <c r="F539" s="1131"/>
    </row>
    <row r="540" spans="1:6">
      <c r="A540" s="1131"/>
      <c r="B540" s="1131"/>
      <c r="C540" s="1131"/>
      <c r="D540" s="1131"/>
      <c r="E540" s="1131"/>
      <c r="F540" s="1131"/>
    </row>
    <row r="541" spans="1:6">
      <c r="A541" s="1131"/>
      <c r="B541" s="1131"/>
      <c r="C541" s="1131"/>
      <c r="D541" s="1131"/>
      <c r="E541" s="1131"/>
      <c r="F541" s="1131"/>
    </row>
    <row r="542" spans="1:6">
      <c r="A542" s="1131"/>
      <c r="B542" s="1131"/>
      <c r="C542" s="1131"/>
      <c r="D542" s="1131"/>
      <c r="E542" s="1131"/>
      <c r="F542" s="1131"/>
    </row>
    <row r="543" spans="1:6">
      <c r="A543" s="1131"/>
      <c r="B543" s="1131"/>
      <c r="C543" s="1131"/>
      <c r="D543" s="1131"/>
      <c r="E543" s="1131"/>
      <c r="F543" s="1131"/>
    </row>
    <row r="544" spans="1:6">
      <c r="A544" s="1131"/>
      <c r="B544" s="1131"/>
      <c r="C544" s="1131"/>
      <c r="D544" s="1131"/>
      <c r="E544" s="1131"/>
      <c r="F544" s="1131"/>
    </row>
    <row r="545" spans="1:6">
      <c r="A545" s="1131"/>
      <c r="B545" s="1131"/>
      <c r="C545" s="1131"/>
      <c r="D545" s="1131"/>
      <c r="E545" s="1131"/>
      <c r="F545" s="1131"/>
    </row>
    <row r="546" spans="1:6">
      <c r="A546" s="1131"/>
      <c r="B546" s="1131"/>
      <c r="C546" s="1131"/>
      <c r="D546" s="1131"/>
      <c r="E546" s="1131"/>
      <c r="F546" s="1131"/>
    </row>
    <row r="547" spans="1:6">
      <c r="A547" s="1131"/>
      <c r="B547" s="1131"/>
      <c r="C547" s="1131"/>
      <c r="D547" s="1131"/>
      <c r="E547" s="1131"/>
      <c r="F547" s="1131"/>
    </row>
    <row r="548" spans="1:6">
      <c r="A548" s="1131"/>
      <c r="B548" s="1131"/>
      <c r="C548" s="1131"/>
      <c r="D548" s="1131"/>
      <c r="E548" s="1131"/>
      <c r="F548" s="1131"/>
    </row>
    <row r="549" spans="1:6">
      <c r="A549" s="1131"/>
      <c r="B549" s="1131"/>
      <c r="C549" s="1131"/>
      <c r="D549" s="1131"/>
      <c r="E549" s="1131"/>
      <c r="F549" s="1131"/>
    </row>
    <row r="550" spans="1:6">
      <c r="A550" s="1131"/>
      <c r="B550" s="1131"/>
      <c r="C550" s="1131"/>
      <c r="D550" s="1131"/>
      <c r="E550" s="1131"/>
      <c r="F550" s="1131"/>
    </row>
    <row r="551" spans="1:6">
      <c r="A551" s="1131"/>
      <c r="B551" s="1131"/>
      <c r="C551" s="1131"/>
      <c r="D551" s="1131"/>
      <c r="E551" s="1131"/>
      <c r="F551" s="1131"/>
    </row>
    <row r="552" spans="1:6">
      <c r="A552" s="1131"/>
      <c r="B552" s="1131"/>
      <c r="C552" s="1131"/>
      <c r="D552" s="1131"/>
      <c r="E552" s="1131"/>
      <c r="F552" s="1131"/>
    </row>
    <row r="553" spans="1:6">
      <c r="A553" s="1131"/>
      <c r="B553" s="1131"/>
      <c r="C553" s="1131"/>
      <c r="D553" s="1131"/>
      <c r="E553" s="1131"/>
      <c r="F553" s="1131"/>
    </row>
    <row r="554" spans="1:6">
      <c r="A554" s="1131"/>
      <c r="B554" s="1131"/>
      <c r="C554" s="1131"/>
      <c r="D554" s="1131"/>
      <c r="E554" s="1131"/>
      <c r="F554" s="1131"/>
    </row>
    <row r="555" spans="1:6">
      <c r="A555" s="1131"/>
      <c r="B555" s="1131"/>
      <c r="C555" s="1131"/>
      <c r="D555" s="1131"/>
      <c r="E555" s="1131"/>
      <c r="F555" s="1131"/>
    </row>
    <row r="556" spans="1:6">
      <c r="A556" s="1131"/>
      <c r="B556" s="1131"/>
      <c r="C556" s="1131"/>
      <c r="D556" s="1131"/>
      <c r="E556" s="1131"/>
      <c r="F556" s="1131"/>
    </row>
    <row r="557" spans="1:6">
      <c r="A557" s="1131"/>
      <c r="B557" s="1131"/>
      <c r="C557" s="1131"/>
      <c r="D557" s="1131"/>
      <c r="E557" s="1131"/>
      <c r="F557" s="1131"/>
    </row>
    <row r="558" spans="1:6">
      <c r="A558" s="1131"/>
      <c r="B558" s="1131"/>
      <c r="C558" s="1131"/>
      <c r="D558" s="1131"/>
      <c r="E558" s="1131"/>
      <c r="F558" s="1131"/>
    </row>
    <row r="559" spans="1:6">
      <c r="A559" s="1131"/>
      <c r="B559" s="1131"/>
      <c r="C559" s="1131"/>
      <c r="D559" s="1131"/>
      <c r="E559" s="1131"/>
      <c r="F559" s="1131"/>
    </row>
    <row r="560" spans="1:6">
      <c r="A560" s="1131"/>
      <c r="B560" s="1131"/>
      <c r="C560" s="1131"/>
      <c r="D560" s="1131"/>
      <c r="E560" s="1131"/>
      <c r="F560" s="1131"/>
    </row>
    <row r="561" spans="1:6">
      <c r="A561" s="1131"/>
      <c r="B561" s="1131"/>
      <c r="C561" s="1131"/>
      <c r="D561" s="1131"/>
      <c r="E561" s="1131"/>
      <c r="F561" s="1131"/>
    </row>
    <row r="562" spans="1:6">
      <c r="A562" s="1131"/>
      <c r="B562" s="1131"/>
      <c r="C562" s="1131"/>
      <c r="D562" s="1131"/>
      <c r="E562" s="1131"/>
      <c r="F562" s="1131"/>
    </row>
    <row r="563" spans="1:6">
      <c r="A563" s="1131"/>
      <c r="B563" s="1131"/>
      <c r="C563" s="1131"/>
      <c r="D563" s="1131"/>
      <c r="E563" s="1131"/>
      <c r="F563" s="1131"/>
    </row>
    <row r="564" spans="1:6">
      <c r="A564" s="1131"/>
      <c r="B564" s="1131"/>
      <c r="C564" s="1131"/>
      <c r="D564" s="1131"/>
      <c r="E564" s="1131"/>
      <c r="F564" s="1131"/>
    </row>
    <row r="565" spans="1:6">
      <c r="A565" s="1131"/>
      <c r="B565" s="1131"/>
      <c r="C565" s="1131"/>
      <c r="D565" s="1131"/>
      <c r="E565" s="1131"/>
      <c r="F565" s="1131"/>
    </row>
    <row r="566" spans="1:6">
      <c r="A566" s="1131"/>
      <c r="B566" s="1131"/>
      <c r="C566" s="1131"/>
      <c r="D566" s="1131"/>
      <c r="E566" s="1131"/>
      <c r="F566" s="1131"/>
    </row>
    <row r="567" spans="1:6">
      <c r="A567" s="1131"/>
      <c r="B567" s="1131"/>
      <c r="C567" s="1131"/>
      <c r="D567" s="1131"/>
      <c r="E567" s="1131"/>
      <c r="F567" s="1131"/>
    </row>
    <row r="568" spans="1:6">
      <c r="A568" s="1131"/>
      <c r="B568" s="1131"/>
      <c r="C568" s="1131"/>
      <c r="D568" s="1131"/>
      <c r="E568" s="1131"/>
      <c r="F568" s="1131"/>
    </row>
    <row r="569" spans="1:6">
      <c r="A569" s="1131"/>
      <c r="B569" s="1131"/>
      <c r="C569" s="1131"/>
      <c r="D569" s="1131"/>
      <c r="E569" s="1131"/>
      <c r="F569" s="1131"/>
    </row>
    <row r="570" spans="1:6">
      <c r="A570" s="1131"/>
      <c r="B570" s="1131"/>
      <c r="C570" s="1131"/>
      <c r="D570" s="1131"/>
      <c r="E570" s="1131"/>
      <c r="F570" s="1131"/>
    </row>
    <row r="571" spans="1:6">
      <c r="A571" s="1131"/>
      <c r="B571" s="1131"/>
      <c r="C571" s="1131"/>
      <c r="D571" s="1131"/>
      <c r="E571" s="1131"/>
      <c r="F571" s="1131"/>
    </row>
    <row r="572" spans="1:6">
      <c r="A572" s="1131"/>
      <c r="B572" s="1131"/>
      <c r="C572" s="1131"/>
      <c r="D572" s="1131"/>
      <c r="E572" s="1131"/>
      <c r="F572" s="1131"/>
    </row>
    <row r="573" spans="1:6">
      <c r="A573" s="1131"/>
      <c r="B573" s="1131"/>
      <c r="C573" s="1131"/>
      <c r="D573" s="1131"/>
      <c r="E573" s="1131"/>
      <c r="F573" s="1131"/>
    </row>
  </sheetData>
  <mergeCells count="5">
    <mergeCell ref="A1:E1"/>
    <mergeCell ref="C4:F4"/>
    <mergeCell ref="C5:F5"/>
    <mergeCell ref="A29:F29"/>
    <mergeCell ref="A2:F2"/>
  </mergeCells>
  <printOptions gridLinesSet="0"/>
  <pageMargins left="0.78740157480314965" right="0.78740157480314965" top="1.1811023622047243" bottom="0.78740157480314965" header="0" footer="0"/>
  <pageSetup paperSize="9" scale="86" orientation="portrait" verticalDpi="300" r:id="rId1"/>
  <headerFooter alignWithMargins="0"/>
  <drawing r:id="rId2"/>
</worksheet>
</file>

<file path=xl/worksheets/sheet12.xml><?xml version="1.0" encoding="utf-8"?>
<worksheet xmlns="http://schemas.openxmlformats.org/spreadsheetml/2006/main" xmlns:r="http://schemas.openxmlformats.org/officeDocument/2006/relationships">
  <sheetPr codeName="Sheet12"/>
  <dimension ref="A1:K50"/>
  <sheetViews>
    <sheetView showGridLines="0" workbookViewId="0">
      <selection sqref="A1:D1"/>
    </sheetView>
  </sheetViews>
  <sheetFormatPr defaultColWidth="10.5703125" defaultRowHeight="12.75"/>
  <cols>
    <col min="1" max="1" width="10.5703125" style="541" customWidth="1"/>
    <col min="2" max="2" width="8" style="541" customWidth="1"/>
    <col min="3" max="4" width="7.42578125" style="541" customWidth="1"/>
    <col min="5" max="5" width="7.140625" style="541" customWidth="1"/>
    <col min="6" max="6" width="7.42578125" style="541" bestFit="1" customWidth="1"/>
    <col min="7" max="7" width="6.7109375" style="541" bestFit="1" customWidth="1"/>
    <col min="8" max="8" width="7.28515625" style="541" customWidth="1"/>
    <col min="9" max="9" width="7.140625" style="541" customWidth="1"/>
    <col min="10" max="10" width="9.28515625" style="541" customWidth="1"/>
    <col min="11" max="11" width="8.28515625" style="541" customWidth="1"/>
    <col min="12" max="16384" width="10.5703125" style="541"/>
  </cols>
  <sheetData>
    <row r="1" spans="1:11" ht="16.5" customHeight="1">
      <c r="A1" s="1959" t="s">
        <v>388</v>
      </c>
      <c r="B1" s="1959"/>
      <c r="C1" s="1959"/>
      <c r="D1" s="1959"/>
    </row>
    <row r="2" spans="1:11" ht="23.25" customHeight="1">
      <c r="A2" s="1977" t="s">
        <v>390</v>
      </c>
      <c r="B2" s="1977"/>
      <c r="C2" s="1977"/>
      <c r="D2" s="1977"/>
      <c r="E2" s="1977"/>
      <c r="F2" s="1977"/>
      <c r="G2" s="1977"/>
      <c r="H2" s="1977"/>
      <c r="I2" s="1977"/>
      <c r="J2" s="1977"/>
      <c r="K2" s="1977"/>
    </row>
    <row r="3" spans="1:11" ht="12.95" customHeight="1">
      <c r="A3" s="568">
        <v>2016</v>
      </c>
      <c r="B3" s="543"/>
      <c r="C3" s="543"/>
      <c r="D3" s="544"/>
      <c r="E3" s="547"/>
    </row>
    <row r="4" spans="1:11" ht="20.25" customHeight="1">
      <c r="A4" s="1545"/>
      <c r="B4" s="1546"/>
      <c r="C4" s="1537"/>
      <c r="D4" s="1537"/>
      <c r="E4" s="1945" t="s">
        <v>330</v>
      </c>
      <c r="F4" s="1945"/>
      <c r="G4" s="1945"/>
      <c r="H4" s="1946" t="s">
        <v>331</v>
      </c>
      <c r="I4" s="1947"/>
      <c r="J4" s="1947"/>
      <c r="K4" s="1965" t="s">
        <v>332</v>
      </c>
    </row>
    <row r="5" spans="1:11">
      <c r="A5" s="1547"/>
      <c r="B5" s="1548"/>
      <c r="C5" s="1538"/>
      <c r="D5" s="1538"/>
      <c r="E5" s="1538"/>
      <c r="F5" s="1538"/>
      <c r="G5" s="1538"/>
      <c r="H5" s="1538"/>
      <c r="I5" s="1538"/>
      <c r="J5" s="1538"/>
      <c r="K5" s="1975"/>
    </row>
    <row r="6" spans="1:11">
      <c r="A6" s="1961" t="s">
        <v>333</v>
      </c>
      <c r="B6" s="1962"/>
      <c r="C6" s="1538" t="s">
        <v>334</v>
      </c>
      <c r="D6" s="1538" t="s">
        <v>335</v>
      </c>
      <c r="E6" s="1952" t="s">
        <v>336</v>
      </c>
      <c r="F6" s="1538"/>
      <c r="G6" s="1538"/>
      <c r="H6" s="1538" t="s">
        <v>0</v>
      </c>
      <c r="I6" s="1952" t="s">
        <v>339</v>
      </c>
      <c r="J6" s="1538" t="s">
        <v>340</v>
      </c>
      <c r="K6" s="1975"/>
    </row>
    <row r="7" spans="1:11">
      <c r="A7" s="1961" t="s">
        <v>358</v>
      </c>
      <c r="B7" s="1962"/>
      <c r="C7" s="1538"/>
      <c r="D7" s="1538" t="s">
        <v>342</v>
      </c>
      <c r="E7" s="1953"/>
      <c r="F7" s="1538" t="s">
        <v>337</v>
      </c>
      <c r="G7" s="1538" t="s">
        <v>338</v>
      </c>
      <c r="H7" s="1538"/>
      <c r="I7" s="1953"/>
      <c r="J7" s="1538" t="s">
        <v>343</v>
      </c>
      <c r="K7" s="1975"/>
    </row>
    <row r="8" spans="1:11">
      <c r="A8" s="1961" t="s">
        <v>359</v>
      </c>
      <c r="B8" s="1962"/>
      <c r="C8" s="1538"/>
      <c r="D8" s="1538" t="s">
        <v>345</v>
      </c>
      <c r="E8" s="1953"/>
      <c r="F8" s="1538"/>
      <c r="G8" s="1538"/>
      <c r="H8" s="1538"/>
      <c r="I8" s="1953"/>
      <c r="J8" s="1538" t="s">
        <v>346</v>
      </c>
      <c r="K8" s="1975"/>
    </row>
    <row r="9" spans="1:11">
      <c r="A9" s="1547"/>
      <c r="B9" s="1548"/>
      <c r="C9" s="1538"/>
      <c r="D9" s="1538"/>
      <c r="E9" s="1953"/>
      <c r="F9" s="1538"/>
      <c r="G9" s="1538"/>
      <c r="H9" s="1538"/>
      <c r="I9" s="1538"/>
      <c r="J9" s="1538"/>
      <c r="K9" s="1975"/>
    </row>
    <row r="10" spans="1:11" ht="15" customHeight="1">
      <c r="A10" s="1549"/>
      <c r="B10" s="1550"/>
      <c r="C10" s="1945" t="s">
        <v>347</v>
      </c>
      <c r="D10" s="1945"/>
      <c r="E10" s="1945" t="s">
        <v>348</v>
      </c>
      <c r="F10" s="1945"/>
      <c r="G10" s="1945"/>
      <c r="H10" s="1945"/>
      <c r="I10" s="1945"/>
      <c r="J10" s="1945"/>
      <c r="K10" s="1945"/>
    </row>
    <row r="11" spans="1:11" ht="4.5" customHeight="1">
      <c r="A11" s="545"/>
      <c r="B11" s="545"/>
      <c r="C11" s="545"/>
      <c r="D11" s="545"/>
      <c r="E11" s="547"/>
    </row>
    <row r="12" spans="1:11" ht="6" customHeight="1">
      <c r="A12" s="546"/>
      <c r="B12" s="547"/>
      <c r="C12" s="585"/>
      <c r="D12" s="585"/>
      <c r="E12" s="547"/>
    </row>
    <row r="13" spans="1:11" ht="12" customHeight="1">
      <c r="A13" s="566" t="s">
        <v>385</v>
      </c>
      <c r="B13" s="547"/>
      <c r="C13" s="585"/>
      <c r="D13" s="585"/>
      <c r="E13" s="547"/>
    </row>
    <row r="14" spans="1:11" ht="12" customHeight="1">
      <c r="A14" s="566"/>
      <c r="B14" s="547"/>
      <c r="C14" s="585"/>
      <c r="D14" s="585"/>
      <c r="E14" s="547"/>
    </row>
    <row r="15" spans="1:11" s="551" customFormat="1" ht="12" customHeight="1">
      <c r="A15" s="566" t="s">
        <v>258</v>
      </c>
      <c r="B15" s="546"/>
      <c r="C15" s="576">
        <v>304</v>
      </c>
      <c r="D15" s="576">
        <v>2006</v>
      </c>
      <c r="E15" s="576">
        <v>73883.354999999996</v>
      </c>
      <c r="F15" s="576">
        <v>17675.728999999999</v>
      </c>
      <c r="G15" s="576">
        <v>81302.490000000005</v>
      </c>
      <c r="H15" s="576">
        <v>166447.15700000001</v>
      </c>
      <c r="I15" s="576">
        <v>80088.994999999995</v>
      </c>
      <c r="J15" s="576">
        <v>86358.161999999997</v>
      </c>
      <c r="K15" s="576">
        <v>-14859.57</v>
      </c>
    </row>
    <row r="16" spans="1:11" s="551" customFormat="1" ht="20.100000000000001" customHeight="1">
      <c r="A16" s="546" t="s">
        <v>360</v>
      </c>
      <c r="B16" s="546"/>
      <c r="C16" s="576">
        <v>290</v>
      </c>
      <c r="D16" s="576">
        <v>1868</v>
      </c>
      <c r="E16" s="576">
        <v>70432.642000000007</v>
      </c>
      <c r="F16" s="576">
        <v>17105.36</v>
      </c>
      <c r="G16" s="576">
        <v>77682.993000000002</v>
      </c>
      <c r="H16" s="576">
        <v>159238.60500000001</v>
      </c>
      <c r="I16" s="576">
        <v>76884.278999999995</v>
      </c>
      <c r="J16" s="576">
        <v>82354.326000000001</v>
      </c>
      <c r="K16" s="576">
        <v>-15357.34</v>
      </c>
    </row>
    <row r="17" spans="1:11" ht="20.100000000000001" customHeight="1">
      <c r="A17" s="565" t="s">
        <v>391</v>
      </c>
      <c r="B17" s="547"/>
      <c r="C17" s="578">
        <v>107</v>
      </c>
      <c r="D17" s="578">
        <v>439</v>
      </c>
      <c r="E17" s="578">
        <v>9975.4230000000007</v>
      </c>
      <c r="F17" s="578">
        <v>2923.9549999999999</v>
      </c>
      <c r="G17" s="578">
        <v>13192.81</v>
      </c>
      <c r="H17" s="578">
        <v>23349.605</v>
      </c>
      <c r="I17" s="578">
        <v>11379.531999999999</v>
      </c>
      <c r="J17" s="578">
        <v>11970.073</v>
      </c>
      <c r="K17" s="578">
        <v>-7152.3919999999998</v>
      </c>
    </row>
    <row r="18" spans="1:11" ht="12" customHeight="1">
      <c r="A18" s="565" t="s">
        <v>392</v>
      </c>
      <c r="B18" s="547"/>
      <c r="C18" s="578">
        <v>86</v>
      </c>
      <c r="D18" s="578">
        <v>397</v>
      </c>
      <c r="E18" s="578">
        <v>5324.1319999999996</v>
      </c>
      <c r="F18" s="578">
        <v>441.53300000000002</v>
      </c>
      <c r="G18" s="578">
        <v>7703.3639999999996</v>
      </c>
      <c r="H18" s="578">
        <v>13452.038</v>
      </c>
      <c r="I18" s="578">
        <v>3357.9780000000001</v>
      </c>
      <c r="J18" s="578">
        <v>10094.06</v>
      </c>
      <c r="K18" s="578">
        <v>33.151000000000003</v>
      </c>
    </row>
    <row r="19" spans="1:11" ht="12" customHeight="1">
      <c r="A19" s="565" t="s">
        <v>363</v>
      </c>
      <c r="B19" s="547"/>
      <c r="C19" s="578">
        <v>67</v>
      </c>
      <c r="D19" s="578">
        <v>936</v>
      </c>
      <c r="E19" s="578">
        <v>53850.374000000003</v>
      </c>
      <c r="F19" s="578">
        <v>13692.213</v>
      </c>
      <c r="G19" s="578">
        <v>54959.915999999997</v>
      </c>
      <c r="H19" s="578">
        <v>119233.70600000001</v>
      </c>
      <c r="I19" s="578">
        <v>61688.921999999999</v>
      </c>
      <c r="J19" s="578">
        <v>57544.784</v>
      </c>
      <c r="K19" s="578">
        <v>-8145.8720000000003</v>
      </c>
    </row>
    <row r="20" spans="1:11" ht="12" customHeight="1">
      <c r="A20" s="565" t="s">
        <v>364</v>
      </c>
      <c r="B20" s="547"/>
      <c r="C20" s="578">
        <v>16</v>
      </c>
      <c r="D20" s="579">
        <v>53</v>
      </c>
      <c r="E20" s="579">
        <v>615.21199999999999</v>
      </c>
      <c r="F20" s="579">
        <v>22.111999999999998</v>
      </c>
      <c r="G20" s="579">
        <v>965.74800000000005</v>
      </c>
      <c r="H20" s="579">
        <v>1667.4079999999999</v>
      </c>
      <c r="I20" s="579">
        <v>384.39400000000001</v>
      </c>
      <c r="J20" s="579">
        <v>1283.0139999999999</v>
      </c>
      <c r="K20" s="579">
        <v>-13.805999999999999</v>
      </c>
    </row>
    <row r="21" spans="1:11" ht="12" customHeight="1">
      <c r="A21" s="565" t="s">
        <v>365</v>
      </c>
      <c r="B21" s="547"/>
      <c r="C21" s="578">
        <v>14</v>
      </c>
      <c r="D21" s="579">
        <v>43</v>
      </c>
      <c r="E21" s="579">
        <v>667.50099999999998</v>
      </c>
      <c r="F21" s="579">
        <v>25.547000000000001</v>
      </c>
      <c r="G21" s="579">
        <v>861.15499999999997</v>
      </c>
      <c r="H21" s="579">
        <v>1535.848</v>
      </c>
      <c r="I21" s="579">
        <v>73.453000000000003</v>
      </c>
      <c r="J21" s="579">
        <v>1462.395</v>
      </c>
      <c r="K21" s="579">
        <v>-78.421000000000006</v>
      </c>
    </row>
    <row r="22" spans="1:11" s="551" customFormat="1" ht="20.100000000000001" customHeight="1">
      <c r="A22" s="566" t="s">
        <v>377</v>
      </c>
      <c r="B22" s="546"/>
      <c r="C22" s="606">
        <v>11</v>
      </c>
      <c r="D22" s="606">
        <v>74</v>
      </c>
      <c r="E22" s="606">
        <v>1326.373</v>
      </c>
      <c r="F22" s="606">
        <v>144.73400000000001</v>
      </c>
      <c r="G22" s="606">
        <v>1406.3409999999999</v>
      </c>
      <c r="H22" s="606">
        <v>2627.2739999999999</v>
      </c>
      <c r="I22" s="606">
        <v>1062.2629999999999</v>
      </c>
      <c r="J22" s="606">
        <v>1565.011</v>
      </c>
      <c r="K22" s="606">
        <v>-149.74100000000001</v>
      </c>
    </row>
    <row r="23" spans="1:11" s="551" customFormat="1" ht="12" customHeight="1">
      <c r="A23" s="566" t="s">
        <v>379</v>
      </c>
      <c r="B23" s="546"/>
      <c r="C23" s="606">
        <v>3</v>
      </c>
      <c r="D23" s="606">
        <v>64</v>
      </c>
      <c r="E23" s="606">
        <v>2124.34</v>
      </c>
      <c r="F23" s="606">
        <v>425.63499999999999</v>
      </c>
      <c r="G23" s="606">
        <v>2213.1559999999999</v>
      </c>
      <c r="H23" s="606">
        <v>4581.2780000000002</v>
      </c>
      <c r="I23" s="606">
        <v>2142.453</v>
      </c>
      <c r="J23" s="606">
        <v>2438.8249999999998</v>
      </c>
      <c r="K23" s="606">
        <v>647.51099999999997</v>
      </c>
    </row>
    <row r="24" spans="1:11" ht="12" customHeight="1">
      <c r="A24" s="546"/>
      <c r="B24" s="547"/>
      <c r="C24" s="585"/>
      <c r="D24" s="585"/>
      <c r="E24" s="547"/>
    </row>
    <row r="25" spans="1:11" ht="12" customHeight="1">
      <c r="A25" s="566" t="s">
        <v>386</v>
      </c>
      <c r="B25" s="547"/>
      <c r="C25" s="585"/>
      <c r="D25" s="585"/>
      <c r="E25" s="547"/>
    </row>
    <row r="26" spans="1:11" ht="12" customHeight="1">
      <c r="A26" s="546" t="s">
        <v>376</v>
      </c>
      <c r="B26" s="547"/>
      <c r="C26" s="585"/>
      <c r="D26" s="585"/>
      <c r="E26" s="547"/>
    </row>
    <row r="27" spans="1:11" s="551" customFormat="1" ht="12" customHeight="1">
      <c r="A27" s="566" t="s">
        <v>258</v>
      </c>
      <c r="B27" s="546"/>
      <c r="C27" s="576">
        <v>422</v>
      </c>
      <c r="D27" s="576">
        <v>1758</v>
      </c>
      <c r="E27" s="576">
        <v>41109.654999999999</v>
      </c>
      <c r="F27" s="576">
        <v>19597.683000000001</v>
      </c>
      <c r="G27" s="576">
        <v>89390.334000000003</v>
      </c>
      <c r="H27" s="576">
        <v>161861.595</v>
      </c>
      <c r="I27" s="576">
        <v>95360.341</v>
      </c>
      <c r="J27" s="576">
        <v>66501.254000000001</v>
      </c>
      <c r="K27" s="576">
        <v>-55.63</v>
      </c>
    </row>
    <row r="28" spans="1:11" s="551" customFormat="1" ht="20.100000000000001" customHeight="1">
      <c r="A28" s="546" t="s">
        <v>360</v>
      </c>
      <c r="B28" s="546"/>
      <c r="C28" s="576">
        <v>408</v>
      </c>
      <c r="D28" s="576">
        <v>1730</v>
      </c>
      <c r="E28" s="576">
        <v>40851.671000000002</v>
      </c>
      <c r="F28" s="576">
        <v>18682.323</v>
      </c>
      <c r="G28" s="576">
        <v>88476.626999999993</v>
      </c>
      <c r="H28" s="576">
        <v>159905.32</v>
      </c>
      <c r="I28" s="576">
        <v>93828.364000000001</v>
      </c>
      <c r="J28" s="576">
        <v>66076.956000000006</v>
      </c>
      <c r="K28" s="576">
        <v>3.669</v>
      </c>
    </row>
    <row r="29" spans="1:11" ht="20.100000000000001" customHeight="1">
      <c r="A29" s="565" t="s">
        <v>391</v>
      </c>
      <c r="B29" s="547"/>
      <c r="C29" s="578">
        <v>95</v>
      </c>
      <c r="D29" s="578">
        <v>274</v>
      </c>
      <c r="E29" s="578">
        <v>3554.498</v>
      </c>
      <c r="F29" s="578">
        <v>774.35400000000004</v>
      </c>
      <c r="G29" s="578">
        <v>6397.8639999999996</v>
      </c>
      <c r="H29" s="578">
        <v>11148.375</v>
      </c>
      <c r="I29" s="578">
        <v>2202.4160000000002</v>
      </c>
      <c r="J29" s="578">
        <v>8945.9590000000007</v>
      </c>
      <c r="K29" s="578">
        <v>523.17600000000004</v>
      </c>
    </row>
    <row r="30" spans="1:11" ht="12" customHeight="1">
      <c r="A30" s="565" t="s">
        <v>392</v>
      </c>
      <c r="B30" s="547"/>
      <c r="C30" s="578">
        <v>38</v>
      </c>
      <c r="D30" s="578">
        <v>74</v>
      </c>
      <c r="E30" s="578">
        <v>1001.189</v>
      </c>
      <c r="F30" s="578">
        <v>204.16200000000001</v>
      </c>
      <c r="G30" s="578">
        <v>1389.386</v>
      </c>
      <c r="H30" s="578">
        <v>2388.5160000000001</v>
      </c>
      <c r="I30" s="578">
        <v>565.92100000000005</v>
      </c>
      <c r="J30" s="578">
        <v>1822.595</v>
      </c>
      <c r="K30" s="578">
        <v>-309.79899999999998</v>
      </c>
    </row>
    <row r="31" spans="1:11" ht="12" customHeight="1">
      <c r="A31" s="565" t="s">
        <v>363</v>
      </c>
      <c r="B31" s="547"/>
      <c r="C31" s="578">
        <v>246</v>
      </c>
      <c r="D31" s="578">
        <v>1306</v>
      </c>
      <c r="E31" s="578">
        <v>35637.911</v>
      </c>
      <c r="F31" s="578">
        <v>17667.754000000001</v>
      </c>
      <c r="G31" s="578">
        <v>79478.525999999998</v>
      </c>
      <c r="H31" s="578">
        <v>144373.87</v>
      </c>
      <c r="I31" s="578">
        <v>90881.767999999996</v>
      </c>
      <c r="J31" s="578">
        <v>53492.101999999999</v>
      </c>
      <c r="K31" s="578">
        <v>-191.45599999999999</v>
      </c>
    </row>
    <row r="32" spans="1:11" ht="12" customHeight="1">
      <c r="A32" s="565" t="s">
        <v>364</v>
      </c>
      <c r="B32" s="547"/>
      <c r="C32" s="541">
        <v>11</v>
      </c>
      <c r="D32" s="599">
        <v>41</v>
      </c>
      <c r="E32" s="607">
        <v>348.55500000000001</v>
      </c>
      <c r="F32" s="607">
        <v>13.105</v>
      </c>
      <c r="G32" s="607">
        <v>630.15800000000002</v>
      </c>
      <c r="H32" s="607">
        <v>1082.627</v>
      </c>
      <c r="I32" s="607">
        <v>90.924000000000007</v>
      </c>
      <c r="J32" s="607">
        <v>991.70299999999997</v>
      </c>
      <c r="K32" s="607">
        <v>23.18</v>
      </c>
    </row>
    <row r="33" spans="1:11" ht="12" customHeight="1">
      <c r="A33" s="565" t="s">
        <v>365</v>
      </c>
      <c r="B33" s="547"/>
      <c r="C33" s="608">
        <v>18</v>
      </c>
      <c r="D33" s="608">
        <v>35</v>
      </c>
      <c r="E33" s="608">
        <v>309.51799999999997</v>
      </c>
      <c r="F33" s="608">
        <v>22.948</v>
      </c>
      <c r="G33" s="608">
        <v>580.69299999999998</v>
      </c>
      <c r="H33" s="608">
        <v>911.93200000000002</v>
      </c>
      <c r="I33" s="608">
        <v>87.334999999999994</v>
      </c>
      <c r="J33" s="608">
        <v>824.59699999999998</v>
      </c>
      <c r="K33" s="608">
        <v>-41.432000000000002</v>
      </c>
    </row>
    <row r="34" spans="1:11" s="551" customFormat="1" ht="20.100000000000001" customHeight="1">
      <c r="A34" s="566" t="s">
        <v>377</v>
      </c>
      <c r="B34" s="546"/>
      <c r="C34" s="609">
        <v>6</v>
      </c>
      <c r="D34" s="609">
        <v>15</v>
      </c>
      <c r="E34" s="609">
        <v>116.023</v>
      </c>
      <c r="F34" s="609">
        <v>692.59100000000001</v>
      </c>
      <c r="G34" s="609">
        <v>629.14700000000005</v>
      </c>
      <c r="H34" s="610">
        <v>1277.1669999999999</v>
      </c>
      <c r="I34" s="610">
        <v>1074.3589999999999</v>
      </c>
      <c r="J34" s="609">
        <v>202.80799999999999</v>
      </c>
      <c r="K34" s="611">
        <v>-43.779000000000003</v>
      </c>
    </row>
    <row r="35" spans="1:11" s="551" customFormat="1" ht="12" customHeight="1">
      <c r="A35" s="566" t="s">
        <v>379</v>
      </c>
      <c r="B35" s="546"/>
      <c r="C35" s="609">
        <v>8</v>
      </c>
      <c r="D35" s="609">
        <v>13</v>
      </c>
      <c r="E35" s="609">
        <v>141.96100000000001</v>
      </c>
      <c r="F35" s="609">
        <v>222.76900000000001</v>
      </c>
      <c r="G35" s="609">
        <v>284.56</v>
      </c>
      <c r="H35" s="610">
        <v>679.10799999999995</v>
      </c>
      <c r="I35" s="610">
        <v>457.61799999999999</v>
      </c>
      <c r="J35" s="609">
        <v>221.49</v>
      </c>
      <c r="K35" s="611">
        <v>-15.52</v>
      </c>
    </row>
    <row r="36" spans="1:11" ht="12" customHeight="1">
      <c r="A36" s="566"/>
      <c r="B36" s="547"/>
      <c r="C36" s="585"/>
      <c r="D36" s="585"/>
      <c r="E36" s="547"/>
      <c r="H36" s="612"/>
      <c r="I36" s="612"/>
    </row>
    <row r="37" spans="1:11" ht="12" customHeight="1">
      <c r="A37" s="566" t="s">
        <v>387</v>
      </c>
      <c r="B37" s="547"/>
      <c r="C37" s="613"/>
      <c r="D37" s="613"/>
      <c r="E37" s="547"/>
    </row>
    <row r="38" spans="1:11" ht="6" customHeight="1">
      <c r="A38" s="546" t="s">
        <v>376</v>
      </c>
      <c r="B38" s="547"/>
      <c r="C38" s="613"/>
      <c r="D38" s="613"/>
      <c r="E38" s="547"/>
    </row>
    <row r="39" spans="1:11" s="551" customFormat="1" ht="12" customHeight="1">
      <c r="A39" s="566" t="s">
        <v>258</v>
      </c>
      <c r="B39" s="546"/>
      <c r="C39" s="576">
        <v>27</v>
      </c>
      <c r="D39" s="576">
        <v>73</v>
      </c>
      <c r="E39" s="576">
        <v>911.779</v>
      </c>
      <c r="F39" s="576" t="s">
        <v>378</v>
      </c>
      <c r="G39" s="576">
        <v>659.88</v>
      </c>
      <c r="H39" s="576">
        <v>1460.9469999999999</v>
      </c>
      <c r="I39" s="576">
        <v>0</v>
      </c>
      <c r="J39" s="576">
        <v>1460.9469999999999</v>
      </c>
      <c r="K39" s="576">
        <v>-142.911</v>
      </c>
    </row>
    <row r="40" spans="1:11" s="551" customFormat="1" ht="20.100000000000001" customHeight="1">
      <c r="A40" s="546" t="s">
        <v>360</v>
      </c>
      <c r="B40" s="546"/>
      <c r="C40" s="576">
        <v>25</v>
      </c>
      <c r="D40" s="614" t="s">
        <v>371</v>
      </c>
      <c r="E40" s="614" t="s">
        <v>371</v>
      </c>
      <c r="F40" s="614" t="s">
        <v>371</v>
      </c>
      <c r="G40" s="614" t="s">
        <v>371</v>
      </c>
      <c r="H40" s="614" t="s">
        <v>371</v>
      </c>
      <c r="I40" s="614" t="s">
        <v>371</v>
      </c>
      <c r="J40" s="614" t="s">
        <v>371</v>
      </c>
      <c r="K40" s="614" t="s">
        <v>371</v>
      </c>
    </row>
    <row r="41" spans="1:11" ht="20.100000000000001" customHeight="1">
      <c r="A41" s="565" t="s">
        <v>391</v>
      </c>
      <c r="B41" s="547"/>
      <c r="C41" s="578">
        <v>8</v>
      </c>
      <c r="D41" s="579">
        <v>31</v>
      </c>
      <c r="E41" s="579">
        <v>411.68599999999998</v>
      </c>
      <c r="F41" s="579">
        <v>0</v>
      </c>
      <c r="G41" s="579">
        <v>358.00299999999999</v>
      </c>
      <c r="H41" s="579">
        <v>887.79</v>
      </c>
      <c r="I41" s="579">
        <v>0</v>
      </c>
      <c r="J41" s="579">
        <v>887.79</v>
      </c>
      <c r="K41" s="579">
        <v>108.38200000000001</v>
      </c>
    </row>
    <row r="42" spans="1:11" ht="12" customHeight="1">
      <c r="A42" s="565" t="s">
        <v>392</v>
      </c>
      <c r="B42" s="547"/>
      <c r="C42" s="578">
        <v>4</v>
      </c>
      <c r="D42" s="579" t="s">
        <v>371</v>
      </c>
      <c r="E42" s="579" t="s">
        <v>371</v>
      </c>
      <c r="F42" s="579" t="s">
        <v>371</v>
      </c>
      <c r="G42" s="579" t="s">
        <v>371</v>
      </c>
      <c r="H42" s="579" t="s">
        <v>371</v>
      </c>
      <c r="I42" s="579" t="s">
        <v>371</v>
      </c>
      <c r="J42" s="579" t="s">
        <v>371</v>
      </c>
      <c r="K42" s="579" t="s">
        <v>371</v>
      </c>
    </row>
    <row r="43" spans="1:11" ht="12" customHeight="1">
      <c r="A43" s="565" t="s">
        <v>363</v>
      </c>
      <c r="B43" s="547"/>
      <c r="C43" s="578">
        <v>13</v>
      </c>
      <c r="D43" s="578">
        <v>26</v>
      </c>
      <c r="E43" s="578">
        <v>396.65100000000001</v>
      </c>
      <c r="F43" s="578">
        <v>4.5999999999999999E-2</v>
      </c>
      <c r="G43" s="578">
        <v>277.58199999999999</v>
      </c>
      <c r="H43" s="578">
        <v>473.32</v>
      </c>
      <c r="I43" s="578">
        <v>0</v>
      </c>
      <c r="J43" s="578">
        <v>473.32</v>
      </c>
      <c r="K43" s="578">
        <v>-246.25299999999999</v>
      </c>
    </row>
    <row r="44" spans="1:11" ht="12" customHeight="1">
      <c r="A44" s="565" t="s">
        <v>364</v>
      </c>
      <c r="B44" s="547"/>
      <c r="C44" s="578">
        <v>0</v>
      </c>
      <c r="D44" s="578">
        <v>0</v>
      </c>
      <c r="E44" s="578">
        <v>0</v>
      </c>
      <c r="F44" s="578">
        <v>0</v>
      </c>
      <c r="G44" s="578">
        <v>0</v>
      </c>
      <c r="H44" s="578">
        <v>0</v>
      </c>
      <c r="I44" s="578">
        <v>0</v>
      </c>
      <c r="J44" s="578">
        <v>0</v>
      </c>
      <c r="K44" s="578">
        <v>0</v>
      </c>
    </row>
    <row r="45" spans="1:11" ht="12" customHeight="1">
      <c r="A45" s="565" t="s">
        <v>365</v>
      </c>
      <c r="B45" s="547"/>
      <c r="C45" s="578">
        <v>0</v>
      </c>
      <c r="D45" s="578">
        <v>0</v>
      </c>
      <c r="E45" s="578">
        <v>0</v>
      </c>
      <c r="F45" s="578">
        <v>0</v>
      </c>
      <c r="G45" s="578">
        <v>0</v>
      </c>
      <c r="H45" s="578">
        <v>0</v>
      </c>
      <c r="I45" s="578">
        <v>0</v>
      </c>
      <c r="J45" s="578">
        <v>0</v>
      </c>
      <c r="K45" s="578">
        <v>0</v>
      </c>
    </row>
    <row r="46" spans="1:11" s="551" customFormat="1" ht="20.100000000000001" customHeight="1">
      <c r="A46" s="566" t="s">
        <v>377</v>
      </c>
      <c r="B46" s="546"/>
      <c r="C46" s="615">
        <v>1</v>
      </c>
      <c r="D46" s="615" t="s">
        <v>371</v>
      </c>
      <c r="E46" s="615" t="s">
        <v>371</v>
      </c>
      <c r="F46" s="615" t="s">
        <v>371</v>
      </c>
      <c r="G46" s="615" t="s">
        <v>371</v>
      </c>
      <c r="H46" s="615" t="s">
        <v>371</v>
      </c>
      <c r="I46" s="615" t="s">
        <v>371</v>
      </c>
      <c r="J46" s="615" t="s">
        <v>371</v>
      </c>
      <c r="K46" s="615" t="s">
        <v>371</v>
      </c>
    </row>
    <row r="47" spans="1:11" s="551" customFormat="1" ht="12" customHeight="1">
      <c r="A47" s="566" t="s">
        <v>379</v>
      </c>
      <c r="B47" s="546"/>
      <c r="C47" s="615">
        <v>1</v>
      </c>
      <c r="D47" s="615" t="s">
        <v>371</v>
      </c>
      <c r="E47" s="615" t="s">
        <v>371</v>
      </c>
      <c r="F47" s="615" t="s">
        <v>371</v>
      </c>
      <c r="G47" s="615" t="s">
        <v>371</v>
      </c>
      <c r="H47" s="615" t="s">
        <v>371</v>
      </c>
      <c r="I47" s="615" t="s">
        <v>371</v>
      </c>
      <c r="J47" s="615" t="s">
        <v>371</v>
      </c>
      <c r="K47" s="615" t="s">
        <v>371</v>
      </c>
    </row>
    <row r="48" spans="1:11" ht="6.95" customHeight="1" thickBot="1">
      <c r="A48" s="1544"/>
      <c r="B48" s="1544"/>
      <c r="C48" s="1555"/>
      <c r="D48" s="1555"/>
      <c r="E48" s="1555"/>
      <c r="F48" s="1555"/>
      <c r="G48" s="1555"/>
      <c r="H48" s="1555"/>
      <c r="I48" s="1555"/>
      <c r="J48" s="1555"/>
      <c r="K48" s="1555"/>
    </row>
    <row r="49" spans="1:5" ht="2.25" customHeight="1" thickTop="1">
      <c r="A49" s="544"/>
      <c r="B49" s="544"/>
      <c r="C49" s="605"/>
      <c r="D49" s="605"/>
      <c r="E49" s="547"/>
    </row>
    <row r="50" spans="1:5" ht="12.95" customHeight="1">
      <c r="A50" s="561" t="s">
        <v>355</v>
      </c>
      <c r="B50" s="561"/>
      <c r="C50" s="561"/>
      <c r="D50" s="561"/>
      <c r="E50" s="547"/>
    </row>
  </sheetData>
  <mergeCells count="12">
    <mergeCell ref="C10:D10"/>
    <mergeCell ref="E10:K10"/>
    <mergeCell ref="A1:D1"/>
    <mergeCell ref="A2:K2"/>
    <mergeCell ref="E4:G4"/>
    <mergeCell ref="H4:J4"/>
    <mergeCell ref="K4:K9"/>
    <mergeCell ref="A6:B6"/>
    <mergeCell ref="E6:E9"/>
    <mergeCell ref="I6:I8"/>
    <mergeCell ref="A7:B7"/>
    <mergeCell ref="A8:B8"/>
  </mergeCells>
  <conditionalFormatting sqref="E22:K23 E33:K33">
    <cfRule type="cellIs" dxfId="54" priority="1" stopIfTrue="1" operator="between">
      <formula>0.1</formula>
      <formula>0.459</formula>
    </cfRule>
  </conditionalFormatting>
  <pageMargins left="0.78740157480314965" right="0.78740157480314965" top="1.1811023622047243" bottom="0.78740157480314965" header="0" footer="0"/>
  <pageSetup paperSize="9" orientation="portrait" horizontalDpi="300" verticalDpi="300" r:id="rId1"/>
  <headerFooter alignWithMargins="0"/>
</worksheet>
</file>

<file path=xl/worksheets/sheet120.xml><?xml version="1.0" encoding="utf-8"?>
<worksheet xmlns="http://schemas.openxmlformats.org/spreadsheetml/2006/main" xmlns:r="http://schemas.openxmlformats.org/officeDocument/2006/relationships">
  <sheetPr codeName="Sheet120">
    <tabColor theme="3" tint="0.79998168889431442"/>
  </sheetPr>
  <dimension ref="A1:AD572"/>
  <sheetViews>
    <sheetView showGridLines="0" workbookViewId="0">
      <selection sqref="A1:D1"/>
    </sheetView>
  </sheetViews>
  <sheetFormatPr defaultColWidth="9.140625" defaultRowHeight="9"/>
  <cols>
    <col min="1" max="1" width="40" style="1100" customWidth="1"/>
    <col min="2" max="5" width="11.7109375" style="1100" customWidth="1"/>
    <col min="6" max="6" width="10.7109375" style="1100" customWidth="1"/>
    <col min="7" max="7" width="6.7109375" style="1100" customWidth="1"/>
    <col min="8" max="8" width="12.7109375" style="1100" customWidth="1"/>
    <col min="9" max="9" width="10.7109375" style="1100" customWidth="1"/>
    <col min="10" max="10" width="6.7109375" style="1100" customWidth="1"/>
    <col min="11" max="16384" width="9.140625" style="1100"/>
  </cols>
  <sheetData>
    <row r="1" spans="1:30" ht="19.5" customHeight="1">
      <c r="A1" s="2287" t="s">
        <v>1501</v>
      </c>
      <c r="B1" s="2287"/>
      <c r="C1" s="2287"/>
      <c r="D1" s="2287"/>
      <c r="E1" s="1862"/>
    </row>
    <row r="2" spans="1:30" s="1101" customFormat="1" ht="19.5" customHeight="1">
      <c r="A2" s="2290" t="s">
        <v>1622</v>
      </c>
      <c r="B2" s="2291"/>
      <c r="C2" s="2291"/>
      <c r="D2" s="2291"/>
      <c r="E2" s="2292"/>
      <c r="F2" s="1353"/>
      <c r="G2" s="1352"/>
      <c r="H2" s="1352"/>
      <c r="I2" s="1352"/>
      <c r="J2" s="1352"/>
    </row>
    <row r="3" spans="1:30" s="1077" customFormat="1" ht="12.95" customHeight="1">
      <c r="A3" s="996"/>
      <c r="B3" s="996"/>
      <c r="C3" s="995"/>
      <c r="D3" s="1351"/>
      <c r="E3" s="1350" t="s">
        <v>1497</v>
      </c>
      <c r="F3" s="1345"/>
      <c r="G3" s="1345"/>
      <c r="H3" s="1349"/>
      <c r="I3" s="1345"/>
      <c r="J3" s="1345"/>
      <c r="K3" s="1179"/>
      <c r="L3" s="1179"/>
      <c r="M3" s="1179"/>
      <c r="N3" s="1179"/>
      <c r="O3" s="1179"/>
      <c r="P3" s="1179"/>
      <c r="Q3" s="1179"/>
      <c r="R3" s="1179"/>
      <c r="S3" s="1179"/>
      <c r="T3" s="1179"/>
      <c r="U3" s="1179"/>
      <c r="V3" s="1179"/>
      <c r="W3" s="1179"/>
      <c r="X3" s="1179"/>
      <c r="Y3" s="1179"/>
      <c r="Z3" s="1179"/>
      <c r="AA3" s="1179"/>
      <c r="AB3" s="1179"/>
      <c r="AC3" s="1179"/>
      <c r="AD3" s="1179"/>
    </row>
    <row r="4" spans="1:30" s="1077" customFormat="1" ht="18" customHeight="1">
      <c r="A4" s="1804" t="s">
        <v>1500</v>
      </c>
      <c r="B4" s="2181">
        <v>2015</v>
      </c>
      <c r="C4" s="2181"/>
      <c r="D4" s="2181"/>
      <c r="E4" s="2181"/>
      <c r="F4" s="1347"/>
      <c r="G4" s="1347"/>
      <c r="H4" s="1347"/>
      <c r="I4" s="1347"/>
      <c r="J4" s="1347"/>
      <c r="K4" s="1179"/>
      <c r="L4" s="1179"/>
      <c r="M4" s="1179"/>
      <c r="N4" s="1179"/>
      <c r="O4" s="1179"/>
      <c r="P4" s="1179"/>
      <c r="Q4" s="1179"/>
      <c r="R4" s="1179"/>
      <c r="S4" s="1179"/>
      <c r="T4" s="1179"/>
      <c r="U4" s="1179"/>
      <c r="V4" s="1179"/>
      <c r="W4" s="1179"/>
      <c r="X4" s="1179"/>
      <c r="Y4" s="1179"/>
      <c r="Z4" s="1179"/>
      <c r="AA4" s="1179"/>
      <c r="AB4" s="1179"/>
      <c r="AC4" s="1179"/>
      <c r="AD4" s="1179"/>
    </row>
    <row r="5" spans="1:30" s="1077" customFormat="1" ht="18" customHeight="1">
      <c r="A5" s="1859"/>
      <c r="B5" s="2181" t="s">
        <v>1495</v>
      </c>
      <c r="C5" s="2181"/>
      <c r="D5" s="2181"/>
      <c r="E5" s="2181"/>
      <c r="F5" s="1346"/>
      <c r="G5" s="1347"/>
      <c r="H5" s="1347"/>
      <c r="I5" s="1347"/>
      <c r="J5" s="1347"/>
      <c r="K5" s="1179"/>
      <c r="L5" s="1179"/>
      <c r="M5" s="1179"/>
      <c r="N5" s="1179"/>
      <c r="O5" s="1179"/>
      <c r="P5" s="1179"/>
      <c r="Q5" s="1179"/>
      <c r="R5" s="1179"/>
      <c r="S5" s="1179"/>
      <c r="T5" s="1179"/>
      <c r="U5" s="1179"/>
      <c r="V5" s="1179"/>
      <c r="W5" s="1179"/>
      <c r="X5" s="1179"/>
      <c r="Y5" s="1179"/>
      <c r="Z5" s="1179"/>
      <c r="AA5" s="1179"/>
      <c r="AB5" s="1179"/>
      <c r="AC5" s="1179"/>
      <c r="AD5" s="1179"/>
    </row>
    <row r="6" spans="1:30" s="1077" customFormat="1" ht="47.25" customHeight="1">
      <c r="A6" s="1860" t="s">
        <v>1499</v>
      </c>
      <c r="B6" s="1682" t="s">
        <v>0</v>
      </c>
      <c r="C6" s="1682" t="s">
        <v>1493</v>
      </c>
      <c r="D6" s="1726" t="s">
        <v>1621</v>
      </c>
      <c r="E6" s="1726" t="s">
        <v>1492</v>
      </c>
      <c r="F6" s="1346"/>
      <c r="G6" s="1346"/>
      <c r="H6" s="1346"/>
      <c r="I6" s="1346"/>
      <c r="J6" s="1346"/>
      <c r="K6" s="1179"/>
      <c r="L6" s="1179"/>
      <c r="M6" s="1179"/>
      <c r="N6" s="1179"/>
      <c r="O6" s="1179"/>
      <c r="P6" s="1179"/>
      <c r="Q6" s="1179"/>
      <c r="R6" s="1179"/>
      <c r="S6" s="1179"/>
      <c r="T6" s="1179"/>
      <c r="U6" s="1179"/>
      <c r="V6" s="1179"/>
      <c r="W6" s="1179"/>
      <c r="X6" s="1179"/>
      <c r="Y6" s="1179"/>
      <c r="Z6" s="1179"/>
      <c r="AA6" s="1179"/>
      <c r="AB6" s="1179"/>
      <c r="AC6" s="1179"/>
      <c r="AD6" s="1179"/>
    </row>
    <row r="7" spans="1:30" s="1077" customFormat="1" ht="14.25" customHeight="1">
      <c r="A7" s="1244"/>
      <c r="B7" s="1244"/>
      <c r="C7" s="1244"/>
      <c r="D7" s="1244"/>
      <c r="E7" s="1244"/>
      <c r="F7" s="1345"/>
      <c r="G7" s="1345"/>
      <c r="H7" s="1345"/>
      <c r="I7" s="1345"/>
      <c r="J7" s="1345"/>
      <c r="K7" s="1179"/>
      <c r="L7" s="1179"/>
      <c r="M7" s="1179"/>
      <c r="N7" s="1179"/>
      <c r="O7" s="1179"/>
      <c r="P7" s="1179"/>
      <c r="Q7" s="1179"/>
      <c r="R7" s="1179"/>
      <c r="S7" s="1179"/>
      <c r="T7" s="1179"/>
      <c r="U7" s="1179"/>
      <c r="V7" s="1179"/>
      <c r="W7" s="1179"/>
      <c r="X7" s="1179"/>
      <c r="Y7" s="1179"/>
      <c r="Z7" s="1179"/>
      <c r="AA7" s="1179"/>
      <c r="AB7" s="1179"/>
      <c r="AC7" s="1179"/>
      <c r="AD7" s="1179"/>
    </row>
    <row r="8" spans="1:30" s="1185" customFormat="1" ht="14.25" customHeight="1">
      <c r="A8" s="1235" t="s">
        <v>1491</v>
      </c>
      <c r="B8" s="1339">
        <f>SUM(C8:E8)</f>
        <v>65747199.999999993</v>
      </c>
      <c r="C8" s="1340">
        <v>44191176.999999993</v>
      </c>
      <c r="D8" s="1339">
        <v>21107777</v>
      </c>
      <c r="E8" s="1339">
        <v>448246.00000000006</v>
      </c>
      <c r="F8" s="1333"/>
      <c r="G8" s="1343"/>
      <c r="H8" s="1344"/>
      <c r="I8" s="1344"/>
      <c r="J8" s="1343"/>
      <c r="K8" s="1342"/>
      <c r="L8" s="1342"/>
      <c r="M8" s="1342"/>
      <c r="N8" s="1342"/>
      <c r="O8" s="1342"/>
      <c r="P8" s="1342"/>
      <c r="Q8" s="1342"/>
      <c r="R8" s="1342"/>
      <c r="S8" s="1342"/>
      <c r="T8" s="1342"/>
      <c r="U8" s="1342"/>
      <c r="V8" s="1342"/>
      <c r="W8" s="1342"/>
      <c r="X8" s="1342"/>
      <c r="Y8" s="1342"/>
      <c r="Z8" s="1342"/>
      <c r="AA8" s="1342"/>
      <c r="AB8" s="1342"/>
      <c r="AC8" s="1342"/>
      <c r="AD8" s="1342"/>
    </row>
    <row r="9" spans="1:30" s="1185" customFormat="1" ht="14.25" customHeight="1">
      <c r="A9" s="1244"/>
      <c r="B9" s="1341"/>
      <c r="C9" s="1340"/>
      <c r="D9" s="1341"/>
      <c r="E9" s="1341"/>
      <c r="F9" s="1333"/>
      <c r="G9" s="1343"/>
      <c r="H9" s="1344"/>
      <c r="I9" s="1344"/>
      <c r="J9" s="1343"/>
      <c r="K9" s="1342"/>
      <c r="L9" s="1342"/>
      <c r="M9" s="1342"/>
      <c r="N9" s="1342"/>
      <c r="O9" s="1342"/>
      <c r="P9" s="1342"/>
      <c r="Q9" s="1342"/>
      <c r="R9" s="1342"/>
      <c r="S9" s="1342"/>
      <c r="T9" s="1342"/>
      <c r="U9" s="1342"/>
      <c r="V9" s="1342"/>
      <c r="W9" s="1342"/>
      <c r="X9" s="1342"/>
      <c r="Y9" s="1342"/>
      <c r="Z9" s="1342"/>
      <c r="AA9" s="1342"/>
      <c r="AB9" s="1342"/>
      <c r="AC9" s="1342"/>
      <c r="AD9" s="1342"/>
    </row>
    <row r="10" spans="1:30" s="1185" customFormat="1" ht="14.25" customHeight="1">
      <c r="A10" s="1244" t="s">
        <v>1490</v>
      </c>
      <c r="B10" s="1341">
        <f>SUM(C10:E10)</f>
        <v>544955</v>
      </c>
      <c r="C10" s="1336">
        <v>85535</v>
      </c>
      <c r="D10" s="1341">
        <v>451655</v>
      </c>
      <c r="E10" s="1341">
        <v>7765.0000000000009</v>
      </c>
      <c r="F10" s="1333"/>
      <c r="G10" s="1343"/>
      <c r="H10" s="1344"/>
      <c r="I10" s="1344"/>
      <c r="J10" s="1343"/>
      <c r="K10" s="1342"/>
      <c r="L10" s="1342"/>
      <c r="M10" s="1342"/>
      <c r="N10" s="1342"/>
      <c r="O10" s="1342"/>
      <c r="P10" s="1342"/>
      <c r="Q10" s="1342"/>
      <c r="R10" s="1342"/>
      <c r="S10" s="1342"/>
      <c r="T10" s="1342"/>
      <c r="U10" s="1342"/>
      <c r="V10" s="1342"/>
      <c r="W10" s="1342"/>
      <c r="X10" s="1342"/>
      <c r="Y10" s="1342"/>
      <c r="Z10" s="1342"/>
      <c r="AA10" s="1342"/>
      <c r="AB10" s="1342"/>
      <c r="AC10" s="1342"/>
      <c r="AD10" s="1342"/>
    </row>
    <row r="11" spans="1:30" s="1077" customFormat="1" ht="14.25" customHeight="1">
      <c r="A11" s="1244" t="s">
        <v>1489</v>
      </c>
      <c r="B11" s="1341">
        <f>SUM(C11:E11)</f>
        <v>134537</v>
      </c>
      <c r="C11" s="1336">
        <v>30294.999999999996</v>
      </c>
      <c r="D11" s="1341">
        <v>97347.000000000015</v>
      </c>
      <c r="E11" s="1341">
        <v>6895</v>
      </c>
      <c r="F11" s="1333"/>
      <c r="G11" s="1324"/>
      <c r="H11" s="1332"/>
      <c r="I11" s="1332"/>
      <c r="J11" s="1324"/>
      <c r="K11" s="1179"/>
      <c r="L11" s="1179"/>
      <c r="M11" s="1179"/>
      <c r="N11" s="1179"/>
      <c r="O11" s="1179"/>
      <c r="P11" s="1179"/>
      <c r="Q11" s="1179"/>
      <c r="R11" s="1179"/>
      <c r="S11" s="1179"/>
      <c r="T11" s="1179"/>
      <c r="U11" s="1179"/>
      <c r="V11" s="1179"/>
      <c r="W11" s="1179"/>
      <c r="X11" s="1179"/>
      <c r="Y11" s="1179"/>
      <c r="Z11" s="1179"/>
      <c r="AA11" s="1179"/>
      <c r="AB11" s="1179"/>
      <c r="AC11" s="1179"/>
      <c r="AD11" s="1179"/>
    </row>
    <row r="12" spans="1:30" s="1077" customFormat="1" ht="14.25" customHeight="1">
      <c r="A12" s="1244"/>
      <c r="B12" s="1341"/>
      <c r="C12" s="1340"/>
      <c r="D12" s="1341"/>
      <c r="E12" s="1341"/>
      <c r="F12" s="1333"/>
      <c r="G12" s="1324"/>
      <c r="H12" s="1332"/>
      <c r="I12" s="1332"/>
      <c r="J12" s="1324"/>
      <c r="K12" s="1179"/>
      <c r="L12" s="1179"/>
      <c r="M12" s="1179"/>
      <c r="N12" s="1179"/>
      <c r="O12" s="1179"/>
      <c r="P12" s="1179"/>
      <c r="Q12" s="1179"/>
      <c r="R12" s="1179"/>
      <c r="S12" s="1179"/>
      <c r="T12" s="1179"/>
      <c r="U12" s="1179"/>
      <c r="V12" s="1179"/>
      <c r="W12" s="1179"/>
      <c r="X12" s="1179"/>
      <c r="Y12" s="1179"/>
      <c r="Z12" s="1179"/>
      <c r="AA12" s="1179"/>
      <c r="AB12" s="1179"/>
      <c r="AC12" s="1179"/>
      <c r="AD12" s="1179"/>
    </row>
    <row r="13" spans="1:30" s="1077" customFormat="1" ht="14.25" customHeight="1">
      <c r="A13" s="1235" t="s">
        <v>1488</v>
      </c>
      <c r="B13" s="1339">
        <f>SUM(C13:E13)</f>
        <v>59428549</v>
      </c>
      <c r="C13" s="1340">
        <v>41129759</v>
      </c>
      <c r="D13" s="1339">
        <v>17915024.999999996</v>
      </c>
      <c r="E13" s="1339">
        <v>383765</v>
      </c>
      <c r="F13" s="1333"/>
      <c r="G13" s="1324"/>
      <c r="H13" s="1332"/>
      <c r="I13" s="1332"/>
      <c r="J13" s="1324"/>
      <c r="K13" s="1179"/>
      <c r="L13" s="1179"/>
      <c r="M13" s="1179"/>
      <c r="N13" s="1179"/>
      <c r="O13" s="1179"/>
      <c r="P13" s="1179"/>
      <c r="Q13" s="1179"/>
      <c r="R13" s="1179"/>
      <c r="S13" s="1179"/>
      <c r="T13" s="1179"/>
      <c r="U13" s="1179"/>
      <c r="V13" s="1179"/>
      <c r="W13" s="1179"/>
      <c r="X13" s="1179"/>
      <c r="Y13" s="1179"/>
      <c r="Z13" s="1179"/>
      <c r="AA13" s="1179"/>
      <c r="AB13" s="1179"/>
      <c r="AC13" s="1179"/>
      <c r="AD13" s="1179"/>
    </row>
    <row r="14" spans="1:30" s="1077" customFormat="1" ht="14.25" customHeight="1">
      <c r="A14" s="1235" t="s">
        <v>1487</v>
      </c>
      <c r="B14" s="1339">
        <f>SUM(C14:E14)</f>
        <v>16515717</v>
      </c>
      <c r="C14" s="1340">
        <v>9662300</v>
      </c>
      <c r="D14" s="1339">
        <v>6659386</v>
      </c>
      <c r="E14" s="1339">
        <v>194031</v>
      </c>
      <c r="F14" s="1333"/>
      <c r="G14" s="1324"/>
      <c r="H14" s="1332"/>
      <c r="I14" s="1332"/>
      <c r="J14" s="1324"/>
      <c r="K14" s="1179"/>
      <c r="L14" s="1179"/>
      <c r="M14" s="1179"/>
      <c r="N14" s="1179"/>
      <c r="O14" s="1179"/>
      <c r="P14" s="1179"/>
      <c r="Q14" s="1179"/>
      <c r="R14" s="1179"/>
      <c r="S14" s="1179"/>
      <c r="T14" s="1179"/>
      <c r="U14" s="1179"/>
      <c r="V14" s="1179"/>
      <c r="W14" s="1179"/>
      <c r="X14" s="1179"/>
      <c r="Y14" s="1179"/>
      <c r="Z14" s="1179"/>
      <c r="AA14" s="1179"/>
      <c r="AB14" s="1179"/>
      <c r="AC14" s="1179"/>
      <c r="AD14" s="1179"/>
    </row>
    <row r="15" spans="1:30" s="1077" customFormat="1" ht="14.25" customHeight="1">
      <c r="A15" s="1244" t="s">
        <v>1486</v>
      </c>
      <c r="B15" s="1341">
        <f>SUM(C15:E15)</f>
        <v>217782</v>
      </c>
      <c r="C15" s="1336">
        <v>28650</v>
      </c>
      <c r="D15" s="1341">
        <v>187143</v>
      </c>
      <c r="E15" s="1341">
        <v>1989</v>
      </c>
      <c r="F15" s="1333"/>
      <c r="G15" s="1324"/>
      <c r="H15" s="1332"/>
      <c r="I15" s="1332"/>
      <c r="J15" s="1324"/>
      <c r="K15" s="1179"/>
      <c r="L15" s="1179"/>
      <c r="M15" s="1179"/>
      <c r="N15" s="1179"/>
      <c r="O15" s="1179"/>
      <c r="P15" s="1179"/>
      <c r="Q15" s="1179"/>
      <c r="R15" s="1179"/>
      <c r="S15" s="1179"/>
      <c r="T15" s="1179"/>
      <c r="U15" s="1179"/>
      <c r="V15" s="1179"/>
      <c r="W15" s="1179"/>
      <c r="X15" s="1179"/>
      <c r="Y15" s="1179"/>
      <c r="Z15" s="1179"/>
      <c r="AA15" s="1179"/>
      <c r="AB15" s="1179"/>
      <c r="AC15" s="1179"/>
      <c r="AD15" s="1179"/>
    </row>
    <row r="16" spans="1:30" s="1077" customFormat="1" ht="14.25" customHeight="1">
      <c r="A16" s="1244" t="s">
        <v>1482</v>
      </c>
      <c r="B16" s="1341">
        <f>SUM(C16:E16)</f>
        <v>48757</v>
      </c>
      <c r="C16" s="1336">
        <v>4509</v>
      </c>
      <c r="D16" s="1341">
        <v>42447</v>
      </c>
      <c r="E16" s="1341">
        <v>1801</v>
      </c>
      <c r="F16" s="1333"/>
      <c r="G16" s="1324"/>
      <c r="H16" s="1332"/>
      <c r="I16" s="1332"/>
      <c r="J16" s="1324"/>
      <c r="K16" s="1179"/>
      <c r="L16" s="1179"/>
      <c r="M16" s="1179"/>
      <c r="N16" s="1179"/>
      <c r="O16" s="1179"/>
      <c r="P16" s="1179"/>
      <c r="Q16" s="1179"/>
      <c r="R16" s="1179"/>
      <c r="S16" s="1179"/>
      <c r="T16" s="1179"/>
      <c r="U16" s="1179"/>
      <c r="V16" s="1179"/>
      <c r="W16" s="1179"/>
      <c r="X16" s="1179"/>
      <c r="Y16" s="1179"/>
      <c r="Z16" s="1179"/>
      <c r="AA16" s="1179"/>
      <c r="AB16" s="1179"/>
      <c r="AC16" s="1179"/>
      <c r="AD16" s="1179"/>
    </row>
    <row r="17" spans="1:30" s="1077" customFormat="1" ht="14.25" customHeight="1">
      <c r="A17" s="1244"/>
      <c r="B17" s="1341"/>
      <c r="C17" s="1340"/>
      <c r="D17" s="1341"/>
      <c r="E17" s="1341"/>
      <c r="F17" s="1333"/>
      <c r="G17" s="1324"/>
      <c r="H17" s="1332"/>
      <c r="I17" s="1332"/>
      <c r="J17" s="1324"/>
      <c r="K17" s="1179"/>
      <c r="L17" s="1179"/>
      <c r="M17" s="1179"/>
      <c r="N17" s="1179"/>
      <c r="O17" s="1179"/>
      <c r="P17" s="1179"/>
      <c r="Q17" s="1179"/>
      <c r="R17" s="1179"/>
      <c r="S17" s="1179"/>
      <c r="T17" s="1179"/>
      <c r="U17" s="1179"/>
      <c r="V17" s="1179"/>
      <c r="W17" s="1179"/>
      <c r="X17" s="1179"/>
      <c r="Y17" s="1179"/>
      <c r="Z17" s="1179"/>
      <c r="AA17" s="1179"/>
      <c r="AB17" s="1179"/>
      <c r="AC17" s="1179"/>
      <c r="AD17" s="1179"/>
    </row>
    <row r="18" spans="1:30" s="1077" customFormat="1" ht="14.25" customHeight="1">
      <c r="A18" s="1235" t="s">
        <v>1485</v>
      </c>
      <c r="B18" s="1340">
        <f>SUM(C18:E18)</f>
        <v>42912832</v>
      </c>
      <c r="C18" s="1340">
        <f>C13-C14</f>
        <v>31467459</v>
      </c>
      <c r="D18" s="1340">
        <f>D13-D14</f>
        <v>11255638.999999996</v>
      </c>
      <c r="E18" s="1340">
        <f>E13-E14</f>
        <v>189734</v>
      </c>
      <c r="F18" s="1333"/>
      <c r="G18" s="1324"/>
      <c r="H18" s="1332"/>
      <c r="I18" s="1332"/>
      <c r="J18" s="1324"/>
      <c r="K18" s="1179"/>
      <c r="L18" s="1179"/>
      <c r="M18" s="1179"/>
      <c r="N18" s="1179"/>
      <c r="O18" s="1179"/>
      <c r="P18" s="1179"/>
      <c r="Q18" s="1179"/>
      <c r="R18" s="1179"/>
      <c r="S18" s="1179"/>
      <c r="T18" s="1179"/>
      <c r="U18" s="1179"/>
      <c r="V18" s="1179"/>
      <c r="W18" s="1179"/>
      <c r="X18" s="1179"/>
      <c r="Y18" s="1179"/>
      <c r="Z18" s="1179"/>
      <c r="AA18" s="1179"/>
      <c r="AB18" s="1179"/>
      <c r="AC18" s="1179"/>
      <c r="AD18" s="1179"/>
    </row>
    <row r="19" spans="1:30" s="1077" customFormat="1" ht="14.25" customHeight="1">
      <c r="A19" s="1244" t="s">
        <v>1483</v>
      </c>
      <c r="B19" s="1336">
        <f>SUM(C19:E19)</f>
        <v>308927.99999999994</v>
      </c>
      <c r="C19" s="1336">
        <v>48850</v>
      </c>
      <c r="D19" s="1336">
        <v>257285.99999999994</v>
      </c>
      <c r="E19" s="1336">
        <v>2792</v>
      </c>
      <c r="F19" s="1333"/>
      <c r="G19" s="1324"/>
      <c r="H19" s="1332"/>
      <c r="I19" s="1332"/>
      <c r="J19" s="1324"/>
      <c r="K19" s="1179"/>
      <c r="L19" s="1179"/>
      <c r="M19" s="1179"/>
      <c r="N19" s="1179"/>
      <c r="O19" s="1179"/>
      <c r="P19" s="1179"/>
      <c r="Q19" s="1179"/>
      <c r="R19" s="1179"/>
      <c r="S19" s="1179"/>
      <c r="T19" s="1179"/>
      <c r="U19" s="1179"/>
      <c r="V19" s="1179"/>
      <c r="W19" s="1179"/>
      <c r="X19" s="1179"/>
      <c r="Y19" s="1179"/>
      <c r="Z19" s="1179"/>
      <c r="AA19" s="1179"/>
      <c r="AB19" s="1179"/>
      <c r="AC19" s="1179"/>
      <c r="AD19" s="1179"/>
    </row>
    <row r="20" spans="1:30" s="1077" customFormat="1" ht="14.25" customHeight="1">
      <c r="A20" s="1244" t="s">
        <v>1482</v>
      </c>
      <c r="B20" s="1336">
        <f>SUM(C20:E20)</f>
        <v>77064</v>
      </c>
      <c r="C20" s="1336">
        <v>25169</v>
      </c>
      <c r="D20" s="1336">
        <v>49878.999999999993</v>
      </c>
      <c r="E20" s="1336">
        <v>2016</v>
      </c>
      <c r="F20" s="1333"/>
      <c r="G20" s="1324"/>
      <c r="H20" s="1332"/>
      <c r="I20" s="1332"/>
      <c r="J20" s="1324"/>
      <c r="K20" s="1179"/>
      <c r="L20" s="1179"/>
      <c r="M20" s="1179"/>
      <c r="N20" s="1179"/>
      <c r="O20" s="1179"/>
      <c r="P20" s="1179"/>
      <c r="Q20" s="1179"/>
      <c r="R20" s="1179"/>
      <c r="S20" s="1179"/>
      <c r="T20" s="1179"/>
      <c r="U20" s="1179"/>
      <c r="V20" s="1179"/>
      <c r="W20" s="1179"/>
      <c r="X20" s="1179"/>
      <c r="Y20" s="1179"/>
      <c r="Z20" s="1179"/>
      <c r="AA20" s="1179"/>
      <c r="AB20" s="1179"/>
      <c r="AC20" s="1179"/>
      <c r="AD20" s="1179"/>
    </row>
    <row r="21" spans="1:30" s="1077" customFormat="1" ht="14.25" customHeight="1">
      <c r="A21" s="1244"/>
      <c r="B21" s="1341"/>
      <c r="C21" s="1340"/>
      <c r="D21" s="1341"/>
      <c r="E21" s="1341"/>
      <c r="F21" s="1333"/>
      <c r="G21" s="1324"/>
      <c r="H21" s="1332"/>
      <c r="I21" s="1332"/>
      <c r="J21" s="1324"/>
      <c r="K21" s="1179"/>
      <c r="L21" s="1179"/>
      <c r="M21" s="1179"/>
      <c r="N21" s="1179"/>
      <c r="O21" s="1179"/>
      <c r="P21" s="1179"/>
      <c r="Q21" s="1179"/>
      <c r="R21" s="1179"/>
      <c r="S21" s="1179"/>
      <c r="T21" s="1179"/>
      <c r="U21" s="1179"/>
      <c r="V21" s="1179"/>
      <c r="W21" s="1179"/>
      <c r="X21" s="1179"/>
      <c r="Y21" s="1179"/>
      <c r="Z21" s="1179"/>
      <c r="AA21" s="1179"/>
      <c r="AB21" s="1179"/>
      <c r="AC21" s="1179"/>
      <c r="AD21" s="1179"/>
    </row>
    <row r="22" spans="1:30" s="1077" customFormat="1" ht="14.25" customHeight="1">
      <c r="A22" s="1235" t="s">
        <v>1484</v>
      </c>
      <c r="B22" s="1339">
        <f>SUM(C22:E22)</f>
        <v>6318650.9999999963</v>
      </c>
      <c r="C22" s="1340">
        <f>C8-C13</f>
        <v>3061417.9999999925</v>
      </c>
      <c r="D22" s="1339">
        <f>D8-D13</f>
        <v>3192752.0000000037</v>
      </c>
      <c r="E22" s="1339">
        <f>E8-E13</f>
        <v>64481.000000000058</v>
      </c>
      <c r="F22" s="1333"/>
      <c r="G22" s="1324"/>
      <c r="H22" s="1332"/>
      <c r="I22" s="1332"/>
      <c r="J22" s="1324"/>
      <c r="K22" s="1179"/>
      <c r="L22" s="1179"/>
      <c r="M22" s="1179"/>
      <c r="N22" s="1179"/>
      <c r="O22" s="1179"/>
      <c r="P22" s="1179"/>
      <c r="Q22" s="1179"/>
      <c r="R22" s="1179"/>
      <c r="S22" s="1179"/>
      <c r="T22" s="1179"/>
      <c r="U22" s="1179"/>
      <c r="V22" s="1179"/>
      <c r="W22" s="1179"/>
      <c r="X22" s="1179"/>
      <c r="Y22" s="1179"/>
      <c r="Z22" s="1179"/>
      <c r="AA22" s="1179"/>
      <c r="AB22" s="1179"/>
      <c r="AC22" s="1179"/>
      <c r="AD22" s="1179"/>
    </row>
    <row r="23" spans="1:30" s="1077" customFormat="1" ht="14.25" customHeight="1">
      <c r="A23" s="1244" t="s">
        <v>1483</v>
      </c>
      <c r="B23" s="1336">
        <f>SUM(C23:E23)</f>
        <v>18245.000000000058</v>
      </c>
      <c r="C23" s="1336">
        <f t="shared" ref="C23:E24" si="0">C10-C15-C19</f>
        <v>8035</v>
      </c>
      <c r="D23" s="1336">
        <f t="shared" si="0"/>
        <v>7226.0000000000582</v>
      </c>
      <c r="E23" s="1336">
        <f t="shared" si="0"/>
        <v>2984.0000000000009</v>
      </c>
      <c r="F23" s="1333"/>
      <c r="G23" s="1324"/>
      <c r="H23" s="1332"/>
      <c r="I23" s="1332"/>
      <c r="J23" s="1324"/>
      <c r="K23" s="1179"/>
      <c r="L23" s="1179"/>
      <c r="M23" s="1179"/>
      <c r="N23" s="1179"/>
      <c r="O23" s="1179"/>
      <c r="P23" s="1179"/>
      <c r="Q23" s="1179"/>
      <c r="R23" s="1179"/>
      <c r="S23" s="1179"/>
      <c r="T23" s="1179"/>
      <c r="U23" s="1179"/>
      <c r="V23" s="1179"/>
      <c r="W23" s="1179"/>
      <c r="X23" s="1179"/>
      <c r="Y23" s="1179"/>
      <c r="Z23" s="1179"/>
      <c r="AA23" s="1179"/>
      <c r="AB23" s="1179"/>
      <c r="AC23" s="1179"/>
      <c r="AD23" s="1179"/>
    </row>
    <row r="24" spans="1:30" s="1077" customFormat="1" ht="14.25" customHeight="1">
      <c r="A24" s="1244" t="s">
        <v>1482</v>
      </c>
      <c r="B24" s="1336">
        <f>SUM(C24:E24)</f>
        <v>8716.0000000000182</v>
      </c>
      <c r="C24" s="1336">
        <f t="shared" si="0"/>
        <v>616.99999999999636</v>
      </c>
      <c r="D24" s="1336">
        <f t="shared" si="0"/>
        <v>5021.0000000000218</v>
      </c>
      <c r="E24" s="1336">
        <f t="shared" si="0"/>
        <v>3078</v>
      </c>
      <c r="F24" s="1333"/>
      <c r="G24" s="1324"/>
      <c r="H24" s="1332"/>
      <c r="I24" s="1332"/>
      <c r="J24" s="1324"/>
      <c r="K24" s="1179"/>
      <c r="L24" s="1179"/>
      <c r="M24" s="1179"/>
      <c r="N24" s="1179"/>
      <c r="O24" s="1179"/>
      <c r="P24" s="1179"/>
      <c r="Q24" s="1179"/>
      <c r="R24" s="1179"/>
      <c r="S24" s="1179"/>
      <c r="T24" s="1179"/>
      <c r="U24" s="1179"/>
      <c r="V24" s="1179"/>
      <c r="W24" s="1179"/>
      <c r="X24" s="1179"/>
      <c r="Y24" s="1179"/>
      <c r="Z24" s="1179"/>
      <c r="AA24" s="1179"/>
      <c r="AB24" s="1179"/>
      <c r="AC24" s="1179"/>
      <c r="AD24" s="1179"/>
    </row>
    <row r="25" spans="1:30" ht="6.95" customHeight="1" thickBot="1">
      <c r="A25" s="1832"/>
      <c r="B25" s="1832"/>
      <c r="C25" s="1861"/>
      <c r="D25" s="1861"/>
      <c r="E25" s="1861"/>
      <c r="F25" s="1329"/>
      <c r="G25" s="1328"/>
      <c r="H25" s="1329"/>
      <c r="I25" s="1329"/>
      <c r="J25" s="1328"/>
      <c r="K25" s="1327"/>
      <c r="L25" s="1327"/>
      <c r="M25" s="1327"/>
      <c r="N25" s="1327"/>
      <c r="O25" s="1327"/>
      <c r="P25" s="1327"/>
      <c r="Q25" s="1327"/>
      <c r="R25" s="1327"/>
      <c r="S25" s="1327"/>
      <c r="T25" s="1327"/>
      <c r="U25" s="1327"/>
      <c r="V25" s="1327"/>
      <c r="W25" s="1327"/>
      <c r="X25" s="1327"/>
      <c r="Y25" s="1327"/>
      <c r="Z25" s="1327"/>
      <c r="AA25" s="1327"/>
      <c r="AB25" s="1327"/>
      <c r="AC25" s="1327"/>
      <c r="AD25" s="1327"/>
    </row>
    <row r="26" spans="1:30" ht="3.75" customHeight="1" thickTop="1">
      <c r="A26" s="1331"/>
      <c r="B26" s="1331"/>
      <c r="C26" s="1330"/>
      <c r="D26" s="1330"/>
      <c r="E26" s="1330"/>
      <c r="F26" s="1329"/>
      <c r="G26" s="1328"/>
      <c r="H26" s="1329"/>
      <c r="I26" s="1329"/>
      <c r="J26" s="1328"/>
      <c r="K26" s="1327"/>
      <c r="L26" s="1327"/>
      <c r="M26" s="1327"/>
      <c r="N26" s="1327"/>
      <c r="O26" s="1327"/>
      <c r="P26" s="1327"/>
      <c r="Q26" s="1327"/>
      <c r="R26" s="1327"/>
      <c r="S26" s="1327"/>
      <c r="T26" s="1327"/>
      <c r="U26" s="1327"/>
      <c r="V26" s="1327"/>
      <c r="W26" s="1327"/>
      <c r="X26" s="1327"/>
      <c r="Y26" s="1327"/>
      <c r="Z26" s="1327"/>
      <c r="AA26" s="1327"/>
      <c r="AB26" s="1327"/>
      <c r="AC26" s="1327"/>
      <c r="AD26" s="1327"/>
    </row>
    <row r="27" spans="1:30" s="1077" customFormat="1" ht="12.95" customHeight="1">
      <c r="A27" s="995" t="s">
        <v>1481</v>
      </c>
      <c r="B27" s="995"/>
      <c r="C27" s="1325"/>
      <c r="D27" s="1325"/>
      <c r="E27" s="1325"/>
    </row>
    <row r="28" spans="1:30" s="1077" customFormat="1" ht="12.95" customHeight="1">
      <c r="A28" s="995" t="s">
        <v>1480</v>
      </c>
      <c r="B28" s="995"/>
    </row>
    <row r="29" spans="1:30" s="1077" customFormat="1" ht="12.95" customHeight="1">
      <c r="A29" s="1077" t="s">
        <v>1478</v>
      </c>
    </row>
    <row r="30" spans="1:30" s="1077" customFormat="1" ht="12.95" customHeight="1">
      <c r="A30" s="1077" t="s">
        <v>1477</v>
      </c>
    </row>
    <row r="31" spans="1:30" s="1077" customFormat="1" ht="12.95" customHeight="1">
      <c r="A31" s="1326" t="s">
        <v>1476</v>
      </c>
      <c r="B31" s="1326"/>
      <c r="C31" s="1325"/>
      <c r="D31" s="1325"/>
      <c r="E31" s="1325"/>
    </row>
    <row r="32" spans="1:30">
      <c r="A32" s="1131"/>
      <c r="B32" s="1131"/>
      <c r="C32" s="1131"/>
      <c r="D32" s="1131"/>
      <c r="E32" s="1131"/>
    </row>
    <row r="33" spans="1:5">
      <c r="A33" s="1131"/>
      <c r="B33" s="1131"/>
      <c r="C33" s="1131"/>
      <c r="D33" s="1131"/>
      <c r="E33" s="1131"/>
    </row>
    <row r="34" spans="1:5">
      <c r="A34" s="1131"/>
      <c r="B34" s="1131"/>
      <c r="C34" s="1131"/>
      <c r="D34" s="1131"/>
      <c r="E34" s="1131"/>
    </row>
    <row r="35" spans="1:5">
      <c r="A35" s="1131"/>
      <c r="B35" s="1131"/>
      <c r="C35" s="1131"/>
      <c r="D35" s="1131"/>
      <c r="E35" s="1131"/>
    </row>
    <row r="36" spans="1:5">
      <c r="A36" s="1131"/>
      <c r="B36" s="1131"/>
      <c r="C36" s="1131"/>
      <c r="D36" s="1131"/>
      <c r="E36" s="1131"/>
    </row>
    <row r="37" spans="1:5">
      <c r="A37" s="1131"/>
      <c r="B37" s="1131"/>
      <c r="C37" s="1131"/>
      <c r="D37" s="1131"/>
      <c r="E37" s="1131"/>
    </row>
    <row r="38" spans="1:5">
      <c r="A38" s="1131"/>
      <c r="B38" s="1131"/>
      <c r="C38" s="1131"/>
      <c r="D38" s="1131"/>
      <c r="E38" s="1131"/>
    </row>
    <row r="39" spans="1:5">
      <c r="A39" s="1131"/>
      <c r="B39" s="1131"/>
      <c r="C39" s="1131"/>
      <c r="D39" s="1131"/>
      <c r="E39" s="1131"/>
    </row>
    <row r="40" spans="1:5">
      <c r="A40" s="1131"/>
      <c r="B40" s="1131"/>
      <c r="C40" s="1131"/>
      <c r="D40" s="1131"/>
      <c r="E40" s="1131"/>
    </row>
    <row r="41" spans="1:5">
      <c r="A41" s="1131"/>
      <c r="B41" s="1131"/>
      <c r="C41" s="1131"/>
      <c r="D41" s="1131"/>
      <c r="E41" s="1131"/>
    </row>
    <row r="42" spans="1:5">
      <c r="A42" s="1131"/>
      <c r="B42" s="1131"/>
      <c r="C42" s="1131"/>
      <c r="D42" s="1131"/>
      <c r="E42" s="1131"/>
    </row>
    <row r="43" spans="1:5">
      <c r="A43" s="1131"/>
      <c r="B43" s="1131"/>
      <c r="C43" s="1131"/>
      <c r="D43" s="1131"/>
      <c r="E43" s="1131"/>
    </row>
    <row r="44" spans="1:5">
      <c r="A44" s="1131"/>
      <c r="B44" s="1131"/>
      <c r="C44" s="1131"/>
      <c r="D44" s="1131"/>
      <c r="E44" s="1131"/>
    </row>
    <row r="45" spans="1:5">
      <c r="A45" s="1131"/>
      <c r="B45" s="1131"/>
      <c r="C45" s="1131"/>
      <c r="D45" s="1131"/>
      <c r="E45" s="1131"/>
    </row>
    <row r="46" spans="1:5">
      <c r="A46" s="1131"/>
      <c r="B46" s="1131"/>
      <c r="C46" s="1131"/>
      <c r="D46" s="1131"/>
      <c r="E46" s="1131"/>
    </row>
    <row r="47" spans="1:5">
      <c r="A47" s="1131"/>
      <c r="B47" s="1131"/>
      <c r="C47" s="1131"/>
      <c r="D47" s="1131"/>
      <c r="E47" s="1131"/>
    </row>
    <row r="48" spans="1:5">
      <c r="A48" s="1131"/>
      <c r="B48" s="1131"/>
      <c r="C48" s="1131"/>
      <c r="D48" s="1131"/>
      <c r="E48" s="1131"/>
    </row>
    <row r="49" spans="1:5">
      <c r="A49" s="1131"/>
      <c r="B49" s="1131"/>
      <c r="C49" s="1131"/>
      <c r="D49" s="1131"/>
      <c r="E49" s="1131"/>
    </row>
    <row r="50" spans="1:5">
      <c r="A50" s="1131"/>
      <c r="B50" s="1131"/>
      <c r="C50" s="1131"/>
      <c r="D50" s="1131"/>
      <c r="E50" s="1131"/>
    </row>
    <row r="51" spans="1:5">
      <c r="A51" s="1131"/>
      <c r="B51" s="1131"/>
      <c r="C51" s="1131"/>
      <c r="D51" s="1131"/>
      <c r="E51" s="1131"/>
    </row>
    <row r="52" spans="1:5">
      <c r="A52" s="1131"/>
      <c r="B52" s="1131"/>
      <c r="C52" s="1131"/>
      <c r="D52" s="1131"/>
      <c r="E52" s="1131"/>
    </row>
    <row r="53" spans="1:5">
      <c r="A53" s="1131"/>
      <c r="B53" s="1131"/>
      <c r="C53" s="1131"/>
      <c r="D53" s="1131"/>
      <c r="E53" s="1131"/>
    </row>
    <row r="54" spans="1:5">
      <c r="A54" s="1131"/>
      <c r="B54" s="1131"/>
      <c r="C54" s="1131"/>
      <c r="D54" s="1131"/>
      <c r="E54" s="1131"/>
    </row>
    <row r="55" spans="1:5">
      <c r="A55" s="1131"/>
      <c r="B55" s="1131"/>
      <c r="C55" s="1131"/>
      <c r="D55" s="1131"/>
      <c r="E55" s="1131"/>
    </row>
    <row r="56" spans="1:5">
      <c r="A56" s="1131"/>
      <c r="B56" s="1131"/>
      <c r="C56" s="1131"/>
      <c r="D56" s="1131"/>
      <c r="E56" s="1131"/>
    </row>
    <row r="57" spans="1:5">
      <c r="A57" s="1131"/>
      <c r="B57" s="1131"/>
      <c r="C57" s="1131"/>
      <c r="D57" s="1131"/>
      <c r="E57" s="1131"/>
    </row>
    <row r="58" spans="1:5">
      <c r="A58" s="1131"/>
      <c r="B58" s="1131"/>
      <c r="C58" s="1131"/>
      <c r="D58" s="1131"/>
      <c r="E58" s="1131"/>
    </row>
    <row r="59" spans="1:5">
      <c r="A59" s="1131"/>
      <c r="B59" s="1131"/>
      <c r="C59" s="1131"/>
      <c r="D59" s="1131"/>
      <c r="E59" s="1131"/>
    </row>
    <row r="60" spans="1:5">
      <c r="A60" s="1131"/>
      <c r="B60" s="1131"/>
      <c r="C60" s="1131"/>
      <c r="D60" s="1131"/>
      <c r="E60" s="1131"/>
    </row>
    <row r="61" spans="1:5">
      <c r="A61" s="1131"/>
      <c r="B61" s="1131"/>
      <c r="C61" s="1131"/>
      <c r="D61" s="1131"/>
      <c r="E61" s="1131"/>
    </row>
    <row r="62" spans="1:5">
      <c r="A62" s="1131"/>
      <c r="B62" s="1131"/>
      <c r="C62" s="1131"/>
      <c r="D62" s="1131"/>
      <c r="E62" s="1131"/>
    </row>
    <row r="63" spans="1:5">
      <c r="A63" s="1131"/>
      <c r="B63" s="1131"/>
      <c r="C63" s="1131"/>
      <c r="D63" s="1131"/>
      <c r="E63" s="1131"/>
    </row>
    <row r="64" spans="1:5">
      <c r="A64" s="1131"/>
      <c r="B64" s="1131"/>
      <c r="C64" s="1131"/>
      <c r="D64" s="1131"/>
      <c r="E64" s="1131"/>
    </row>
    <row r="65" spans="1:5">
      <c r="A65" s="1131"/>
      <c r="B65" s="1131"/>
      <c r="C65" s="1131"/>
      <c r="D65" s="1131"/>
      <c r="E65" s="1131"/>
    </row>
    <row r="66" spans="1:5">
      <c r="A66" s="1131"/>
      <c r="B66" s="1131"/>
      <c r="C66" s="1131"/>
      <c r="D66" s="1131"/>
      <c r="E66" s="1131"/>
    </row>
    <row r="67" spans="1:5">
      <c r="A67" s="1131"/>
      <c r="B67" s="1131"/>
      <c r="C67" s="1131"/>
      <c r="D67" s="1131"/>
      <c r="E67" s="1131"/>
    </row>
    <row r="68" spans="1:5">
      <c r="A68" s="1131"/>
      <c r="B68" s="1131"/>
      <c r="C68" s="1131"/>
      <c r="D68" s="1131"/>
      <c r="E68" s="1131"/>
    </row>
    <row r="69" spans="1:5">
      <c r="A69" s="1131"/>
      <c r="B69" s="1131"/>
      <c r="C69" s="1131"/>
      <c r="D69" s="1131"/>
      <c r="E69" s="1131"/>
    </row>
    <row r="70" spans="1:5">
      <c r="A70" s="1131"/>
      <c r="B70" s="1131"/>
      <c r="C70" s="1131"/>
      <c r="D70" s="1131"/>
      <c r="E70" s="1131"/>
    </row>
    <row r="71" spans="1:5">
      <c r="A71" s="1131"/>
      <c r="B71" s="1131"/>
      <c r="C71" s="1131"/>
      <c r="D71" s="1131"/>
      <c r="E71" s="1131"/>
    </row>
    <row r="72" spans="1:5">
      <c r="A72" s="1131"/>
      <c r="B72" s="1131"/>
      <c r="C72" s="1131"/>
      <c r="D72" s="1131"/>
      <c r="E72" s="1131"/>
    </row>
    <row r="73" spans="1:5">
      <c r="A73" s="1131"/>
      <c r="B73" s="1131"/>
      <c r="C73" s="1131"/>
      <c r="D73" s="1131"/>
      <c r="E73" s="1131"/>
    </row>
    <row r="74" spans="1:5">
      <c r="A74" s="1131"/>
      <c r="B74" s="1131"/>
      <c r="C74" s="1131"/>
      <c r="D74" s="1131"/>
      <c r="E74" s="1131"/>
    </row>
    <row r="75" spans="1:5">
      <c r="A75" s="1131"/>
      <c r="B75" s="1131"/>
      <c r="C75" s="1131"/>
      <c r="D75" s="1131"/>
      <c r="E75" s="1131"/>
    </row>
    <row r="76" spans="1:5">
      <c r="A76" s="1131"/>
      <c r="B76" s="1131"/>
      <c r="C76" s="1131"/>
      <c r="D76" s="1131"/>
      <c r="E76" s="1131"/>
    </row>
    <row r="77" spans="1:5">
      <c r="A77" s="1131"/>
      <c r="B77" s="1131"/>
      <c r="C77" s="1131"/>
      <c r="D77" s="1131"/>
      <c r="E77" s="1131"/>
    </row>
    <row r="78" spans="1:5">
      <c r="A78" s="1131"/>
      <c r="B78" s="1131"/>
      <c r="C78" s="1131"/>
      <c r="D78" s="1131"/>
      <c r="E78" s="1131"/>
    </row>
    <row r="79" spans="1:5">
      <c r="A79" s="1131"/>
      <c r="B79" s="1131"/>
      <c r="C79" s="1131"/>
      <c r="D79" s="1131"/>
      <c r="E79" s="1131"/>
    </row>
    <row r="80" spans="1:5">
      <c r="A80" s="1131"/>
      <c r="B80" s="1131"/>
      <c r="C80" s="1131"/>
      <c r="D80" s="1131"/>
      <c r="E80" s="1131"/>
    </row>
    <row r="81" spans="1:5">
      <c r="A81" s="1131"/>
      <c r="B81" s="1131"/>
      <c r="C81" s="1131"/>
      <c r="D81" s="1131"/>
      <c r="E81" s="1131"/>
    </row>
    <row r="82" spans="1:5">
      <c r="A82" s="1131"/>
      <c r="B82" s="1131"/>
      <c r="C82" s="1131"/>
      <c r="D82" s="1131"/>
      <c r="E82" s="1131"/>
    </row>
    <row r="83" spans="1:5">
      <c r="A83" s="1131"/>
      <c r="B83" s="1131"/>
      <c r="C83" s="1131"/>
      <c r="D83" s="1131"/>
      <c r="E83" s="1131"/>
    </row>
    <row r="84" spans="1:5">
      <c r="A84" s="1131"/>
      <c r="B84" s="1131"/>
      <c r="C84" s="1131"/>
      <c r="D84" s="1131"/>
      <c r="E84" s="1131"/>
    </row>
    <row r="85" spans="1:5">
      <c r="A85" s="1131"/>
      <c r="B85" s="1131"/>
      <c r="C85" s="1131"/>
      <c r="D85" s="1131"/>
      <c r="E85" s="1131"/>
    </row>
    <row r="86" spans="1:5">
      <c r="A86" s="1131"/>
      <c r="B86" s="1131"/>
      <c r="C86" s="1131"/>
      <c r="D86" s="1131"/>
      <c r="E86" s="1131"/>
    </row>
    <row r="87" spans="1:5">
      <c r="A87" s="1131"/>
      <c r="B87" s="1131"/>
      <c r="C87" s="1131"/>
      <c r="D87" s="1131"/>
      <c r="E87" s="1131"/>
    </row>
    <row r="88" spans="1:5">
      <c r="A88" s="1131"/>
      <c r="B88" s="1131"/>
      <c r="C88" s="1131"/>
      <c r="D88" s="1131"/>
      <c r="E88" s="1131"/>
    </row>
    <row r="89" spans="1:5">
      <c r="A89" s="1131"/>
      <c r="B89" s="1131"/>
      <c r="C89" s="1131"/>
      <c r="D89" s="1131"/>
      <c r="E89" s="1131"/>
    </row>
    <row r="90" spans="1:5">
      <c r="A90" s="1131"/>
      <c r="B90" s="1131"/>
      <c r="C90" s="1131"/>
      <c r="D90" s="1131"/>
      <c r="E90" s="1131"/>
    </row>
    <row r="91" spans="1:5">
      <c r="A91" s="1131"/>
      <c r="B91" s="1131"/>
      <c r="C91" s="1131"/>
      <c r="D91" s="1131"/>
      <c r="E91" s="1131"/>
    </row>
    <row r="92" spans="1:5">
      <c r="A92" s="1131"/>
      <c r="B92" s="1131"/>
      <c r="C92" s="1131"/>
      <c r="D92" s="1131"/>
      <c r="E92" s="1131"/>
    </row>
    <row r="93" spans="1:5">
      <c r="A93" s="1131"/>
      <c r="B93" s="1131"/>
      <c r="C93" s="1131"/>
      <c r="D93" s="1131"/>
      <c r="E93" s="1131"/>
    </row>
    <row r="94" spans="1:5">
      <c r="A94" s="1131"/>
      <c r="B94" s="1131"/>
      <c r="C94" s="1131"/>
      <c r="D94" s="1131"/>
      <c r="E94" s="1131"/>
    </row>
    <row r="95" spans="1:5">
      <c r="A95" s="1131"/>
      <c r="B95" s="1131"/>
      <c r="C95" s="1131"/>
      <c r="D95" s="1131"/>
      <c r="E95" s="1131"/>
    </row>
    <row r="96" spans="1:5">
      <c r="A96" s="1131"/>
      <c r="B96" s="1131"/>
      <c r="C96" s="1131"/>
      <c r="D96" s="1131"/>
      <c r="E96" s="1131"/>
    </row>
    <row r="97" spans="1:5">
      <c r="A97" s="1131"/>
      <c r="B97" s="1131"/>
      <c r="C97" s="1131"/>
      <c r="D97" s="1131"/>
      <c r="E97" s="1131"/>
    </row>
    <row r="98" spans="1:5">
      <c r="A98" s="1131"/>
      <c r="B98" s="1131"/>
      <c r="C98" s="1131"/>
      <c r="D98" s="1131"/>
      <c r="E98" s="1131"/>
    </row>
    <row r="99" spans="1:5">
      <c r="A99" s="1131"/>
      <c r="B99" s="1131"/>
      <c r="C99" s="1131"/>
      <c r="D99" s="1131"/>
      <c r="E99" s="1131"/>
    </row>
    <row r="100" spans="1:5">
      <c r="A100" s="1131"/>
      <c r="B100" s="1131"/>
      <c r="C100" s="1131"/>
      <c r="D100" s="1131"/>
      <c r="E100" s="1131"/>
    </row>
    <row r="101" spans="1:5">
      <c r="A101" s="1131"/>
      <c r="B101" s="1131"/>
      <c r="C101" s="1131"/>
      <c r="D101" s="1131"/>
      <c r="E101" s="1131"/>
    </row>
    <row r="102" spans="1:5">
      <c r="A102" s="1131"/>
      <c r="B102" s="1131"/>
      <c r="C102" s="1131"/>
      <c r="D102" s="1131"/>
      <c r="E102" s="1131"/>
    </row>
    <row r="103" spans="1:5">
      <c r="A103" s="1131"/>
      <c r="B103" s="1131"/>
      <c r="C103" s="1131"/>
      <c r="D103" s="1131"/>
      <c r="E103" s="1131"/>
    </row>
    <row r="104" spans="1:5">
      <c r="A104" s="1131"/>
      <c r="B104" s="1131"/>
      <c r="C104" s="1131"/>
      <c r="D104" s="1131"/>
      <c r="E104" s="1131"/>
    </row>
    <row r="105" spans="1:5">
      <c r="A105" s="1131"/>
      <c r="B105" s="1131"/>
      <c r="C105" s="1131"/>
      <c r="D105" s="1131"/>
      <c r="E105" s="1131"/>
    </row>
    <row r="106" spans="1:5">
      <c r="A106" s="1131"/>
      <c r="B106" s="1131"/>
      <c r="C106" s="1131"/>
      <c r="D106" s="1131"/>
      <c r="E106" s="1131"/>
    </row>
    <row r="107" spans="1:5">
      <c r="A107" s="1131"/>
      <c r="B107" s="1131"/>
      <c r="C107" s="1131"/>
      <c r="D107" s="1131"/>
      <c r="E107" s="1131"/>
    </row>
    <row r="108" spans="1:5">
      <c r="A108" s="1131"/>
      <c r="B108" s="1131"/>
      <c r="C108" s="1131"/>
      <c r="D108" s="1131"/>
      <c r="E108" s="1131"/>
    </row>
    <row r="109" spans="1:5">
      <c r="A109" s="1131"/>
      <c r="B109" s="1131"/>
      <c r="C109" s="1131"/>
      <c r="D109" s="1131"/>
      <c r="E109" s="1131"/>
    </row>
    <row r="110" spans="1:5">
      <c r="A110" s="1131"/>
      <c r="B110" s="1131"/>
      <c r="C110" s="1131"/>
      <c r="D110" s="1131"/>
      <c r="E110" s="1131"/>
    </row>
    <row r="111" spans="1:5">
      <c r="A111" s="1131"/>
      <c r="B111" s="1131"/>
      <c r="C111" s="1131"/>
      <c r="D111" s="1131"/>
      <c r="E111" s="1131"/>
    </row>
    <row r="112" spans="1:5">
      <c r="A112" s="1131"/>
      <c r="B112" s="1131"/>
      <c r="C112" s="1131"/>
      <c r="D112" s="1131"/>
      <c r="E112" s="1131"/>
    </row>
    <row r="113" spans="1:5">
      <c r="A113" s="1131"/>
      <c r="B113" s="1131"/>
      <c r="C113" s="1131"/>
      <c r="D113" s="1131"/>
      <c r="E113" s="1131"/>
    </row>
    <row r="114" spans="1:5">
      <c r="A114" s="1131"/>
      <c r="B114" s="1131"/>
      <c r="C114" s="1131"/>
      <c r="D114" s="1131"/>
      <c r="E114" s="1131"/>
    </row>
    <row r="115" spans="1:5">
      <c r="A115" s="1131"/>
      <c r="B115" s="1131"/>
      <c r="C115" s="1131"/>
      <c r="D115" s="1131"/>
      <c r="E115" s="1131"/>
    </row>
    <row r="116" spans="1:5">
      <c r="A116" s="1131"/>
      <c r="B116" s="1131"/>
      <c r="C116" s="1131"/>
      <c r="D116" s="1131"/>
      <c r="E116" s="1131"/>
    </row>
    <row r="117" spans="1:5">
      <c r="A117" s="1131"/>
      <c r="B117" s="1131"/>
      <c r="C117" s="1131"/>
      <c r="D117" s="1131"/>
      <c r="E117" s="1131"/>
    </row>
    <row r="118" spans="1:5">
      <c r="A118" s="1131"/>
      <c r="B118" s="1131"/>
      <c r="C118" s="1131"/>
      <c r="D118" s="1131"/>
      <c r="E118" s="1131"/>
    </row>
    <row r="119" spans="1:5">
      <c r="A119" s="1131"/>
      <c r="B119" s="1131"/>
      <c r="C119" s="1131"/>
      <c r="D119" s="1131"/>
      <c r="E119" s="1131"/>
    </row>
    <row r="120" spans="1:5">
      <c r="A120" s="1131"/>
      <c r="B120" s="1131"/>
      <c r="C120" s="1131"/>
      <c r="D120" s="1131"/>
      <c r="E120" s="1131"/>
    </row>
    <row r="121" spans="1:5">
      <c r="A121" s="1131"/>
      <c r="B121" s="1131"/>
      <c r="C121" s="1131"/>
      <c r="D121" s="1131"/>
      <c r="E121" s="1131"/>
    </row>
    <row r="122" spans="1:5">
      <c r="A122" s="1131"/>
      <c r="B122" s="1131"/>
      <c r="C122" s="1131"/>
      <c r="D122" s="1131"/>
      <c r="E122" s="1131"/>
    </row>
    <row r="123" spans="1:5">
      <c r="A123" s="1131"/>
      <c r="B123" s="1131"/>
      <c r="C123" s="1131"/>
      <c r="D123" s="1131"/>
      <c r="E123" s="1131"/>
    </row>
    <row r="124" spans="1:5">
      <c r="A124" s="1131"/>
      <c r="B124" s="1131"/>
      <c r="C124" s="1131"/>
      <c r="D124" s="1131"/>
      <c r="E124" s="1131"/>
    </row>
    <row r="125" spans="1:5">
      <c r="A125" s="1131"/>
      <c r="B125" s="1131"/>
      <c r="C125" s="1131"/>
      <c r="D125" s="1131"/>
      <c r="E125" s="1131"/>
    </row>
    <row r="126" spans="1:5">
      <c r="A126" s="1131"/>
      <c r="B126" s="1131"/>
      <c r="C126" s="1131"/>
      <c r="D126" s="1131"/>
      <c r="E126" s="1131"/>
    </row>
    <row r="127" spans="1:5">
      <c r="A127" s="1131"/>
      <c r="B127" s="1131"/>
      <c r="C127" s="1131"/>
      <c r="D127" s="1131"/>
      <c r="E127" s="1131"/>
    </row>
    <row r="128" spans="1:5">
      <c r="A128" s="1131"/>
      <c r="B128" s="1131"/>
      <c r="C128" s="1131"/>
      <c r="D128" s="1131"/>
      <c r="E128" s="1131"/>
    </row>
    <row r="129" spans="1:5">
      <c r="A129" s="1131"/>
      <c r="B129" s="1131"/>
      <c r="C129" s="1131"/>
      <c r="D129" s="1131"/>
      <c r="E129" s="1131"/>
    </row>
    <row r="130" spans="1:5">
      <c r="A130" s="1131"/>
      <c r="B130" s="1131"/>
      <c r="C130" s="1131"/>
      <c r="D130" s="1131"/>
      <c r="E130" s="1131"/>
    </row>
    <row r="131" spans="1:5">
      <c r="A131" s="1131"/>
      <c r="B131" s="1131"/>
      <c r="C131" s="1131"/>
      <c r="D131" s="1131"/>
      <c r="E131" s="1131"/>
    </row>
    <row r="132" spans="1:5">
      <c r="A132" s="1131"/>
      <c r="B132" s="1131"/>
      <c r="C132" s="1131"/>
      <c r="D132" s="1131"/>
      <c r="E132" s="1131"/>
    </row>
    <row r="133" spans="1:5">
      <c r="A133" s="1131"/>
      <c r="B133" s="1131"/>
      <c r="C133" s="1131"/>
      <c r="D133" s="1131"/>
      <c r="E133" s="1131"/>
    </row>
    <row r="134" spans="1:5">
      <c r="A134" s="1131"/>
      <c r="B134" s="1131"/>
      <c r="C134" s="1131"/>
      <c r="D134" s="1131"/>
      <c r="E134" s="1131"/>
    </row>
    <row r="135" spans="1:5">
      <c r="A135" s="1131"/>
      <c r="B135" s="1131"/>
      <c r="C135" s="1131"/>
      <c r="D135" s="1131"/>
      <c r="E135" s="1131"/>
    </row>
    <row r="136" spans="1:5">
      <c r="A136" s="1131"/>
      <c r="B136" s="1131"/>
      <c r="C136" s="1131"/>
      <c r="D136" s="1131"/>
      <c r="E136" s="1131"/>
    </row>
    <row r="137" spans="1:5">
      <c r="A137" s="1131"/>
      <c r="B137" s="1131"/>
      <c r="C137" s="1131"/>
      <c r="D137" s="1131"/>
      <c r="E137" s="1131"/>
    </row>
    <row r="138" spans="1:5">
      <c r="A138" s="1131"/>
      <c r="B138" s="1131"/>
      <c r="C138" s="1131"/>
      <c r="D138" s="1131"/>
      <c r="E138" s="1131"/>
    </row>
    <row r="139" spans="1:5">
      <c r="A139" s="1131"/>
      <c r="B139" s="1131"/>
      <c r="C139" s="1131"/>
      <c r="D139" s="1131"/>
      <c r="E139" s="1131"/>
    </row>
    <row r="140" spans="1:5">
      <c r="A140" s="1131"/>
      <c r="B140" s="1131"/>
      <c r="C140" s="1131"/>
      <c r="D140" s="1131"/>
      <c r="E140" s="1131"/>
    </row>
    <row r="141" spans="1:5">
      <c r="A141" s="1131"/>
      <c r="B141" s="1131"/>
      <c r="C141" s="1131"/>
      <c r="D141" s="1131"/>
      <c r="E141" s="1131"/>
    </row>
    <row r="142" spans="1:5">
      <c r="A142" s="1131"/>
      <c r="B142" s="1131"/>
      <c r="C142" s="1131"/>
      <c r="D142" s="1131"/>
      <c r="E142" s="1131"/>
    </row>
    <row r="143" spans="1:5">
      <c r="A143" s="1131"/>
      <c r="B143" s="1131"/>
      <c r="C143" s="1131"/>
      <c r="D143" s="1131"/>
      <c r="E143" s="1131"/>
    </row>
    <row r="144" spans="1:5">
      <c r="A144" s="1131"/>
      <c r="B144" s="1131"/>
      <c r="C144" s="1131"/>
      <c r="D144" s="1131"/>
      <c r="E144" s="1131"/>
    </row>
    <row r="145" spans="1:5">
      <c r="A145" s="1131"/>
      <c r="B145" s="1131"/>
      <c r="C145" s="1131"/>
      <c r="D145" s="1131"/>
      <c r="E145" s="1131"/>
    </row>
    <row r="146" spans="1:5">
      <c r="A146" s="1131"/>
      <c r="B146" s="1131"/>
      <c r="C146" s="1131"/>
      <c r="D146" s="1131"/>
      <c r="E146" s="1131"/>
    </row>
    <row r="147" spans="1:5">
      <c r="A147" s="1131"/>
      <c r="B147" s="1131"/>
      <c r="C147" s="1131"/>
      <c r="D147" s="1131"/>
      <c r="E147" s="1131"/>
    </row>
    <row r="148" spans="1:5">
      <c r="A148" s="1131"/>
      <c r="B148" s="1131"/>
      <c r="C148" s="1131"/>
      <c r="D148" s="1131"/>
      <c r="E148" s="1131"/>
    </row>
    <row r="149" spans="1:5">
      <c r="A149" s="1131"/>
      <c r="B149" s="1131"/>
      <c r="C149" s="1131"/>
      <c r="D149" s="1131"/>
      <c r="E149" s="1131"/>
    </row>
    <row r="150" spans="1:5">
      <c r="A150" s="1131"/>
      <c r="B150" s="1131"/>
      <c r="C150" s="1131"/>
      <c r="D150" s="1131"/>
      <c r="E150" s="1131"/>
    </row>
    <row r="151" spans="1:5">
      <c r="A151" s="1131"/>
      <c r="B151" s="1131"/>
      <c r="C151" s="1131"/>
      <c r="D151" s="1131"/>
      <c r="E151" s="1131"/>
    </row>
    <row r="152" spans="1:5">
      <c r="A152" s="1131"/>
      <c r="B152" s="1131"/>
      <c r="C152" s="1131"/>
      <c r="D152" s="1131"/>
      <c r="E152" s="1131"/>
    </row>
    <row r="153" spans="1:5">
      <c r="A153" s="1131"/>
      <c r="B153" s="1131"/>
      <c r="C153" s="1131"/>
      <c r="D153" s="1131"/>
      <c r="E153" s="1131"/>
    </row>
    <row r="154" spans="1:5">
      <c r="A154" s="1131"/>
      <c r="B154" s="1131"/>
      <c r="C154" s="1131"/>
      <c r="D154" s="1131"/>
      <c r="E154" s="1131"/>
    </row>
    <row r="155" spans="1:5">
      <c r="A155" s="1131"/>
      <c r="B155" s="1131"/>
      <c r="C155" s="1131"/>
      <c r="D155" s="1131"/>
      <c r="E155" s="1131"/>
    </row>
    <row r="156" spans="1:5">
      <c r="A156" s="1131"/>
      <c r="B156" s="1131"/>
      <c r="C156" s="1131"/>
      <c r="D156" s="1131"/>
      <c r="E156" s="1131"/>
    </row>
    <row r="157" spans="1:5">
      <c r="A157" s="1131"/>
      <c r="B157" s="1131"/>
      <c r="C157" s="1131"/>
      <c r="D157" s="1131"/>
      <c r="E157" s="1131"/>
    </row>
    <row r="158" spans="1:5">
      <c r="A158" s="1131"/>
      <c r="B158" s="1131"/>
      <c r="C158" s="1131"/>
      <c r="D158" s="1131"/>
      <c r="E158" s="1131"/>
    </row>
    <row r="159" spans="1:5">
      <c r="A159" s="1131"/>
      <c r="B159" s="1131"/>
      <c r="C159" s="1131"/>
      <c r="D159" s="1131"/>
      <c r="E159" s="1131"/>
    </row>
    <row r="160" spans="1:5">
      <c r="A160" s="1131"/>
      <c r="B160" s="1131"/>
      <c r="C160" s="1131"/>
      <c r="D160" s="1131"/>
      <c r="E160" s="1131"/>
    </row>
    <row r="161" spans="1:5">
      <c r="A161" s="1131"/>
      <c r="B161" s="1131"/>
      <c r="C161" s="1131"/>
      <c r="D161" s="1131"/>
      <c r="E161" s="1131"/>
    </row>
    <row r="162" spans="1:5">
      <c r="A162" s="1131"/>
      <c r="B162" s="1131"/>
      <c r="C162" s="1131"/>
      <c r="D162" s="1131"/>
      <c r="E162" s="1131"/>
    </row>
    <row r="163" spans="1:5">
      <c r="A163" s="1131"/>
      <c r="B163" s="1131"/>
      <c r="C163" s="1131"/>
      <c r="D163" s="1131"/>
      <c r="E163" s="1131"/>
    </row>
    <row r="164" spans="1:5">
      <c r="A164" s="1131"/>
      <c r="B164" s="1131"/>
      <c r="C164" s="1131"/>
      <c r="D164" s="1131"/>
      <c r="E164" s="1131"/>
    </row>
    <row r="165" spans="1:5">
      <c r="A165" s="1131"/>
      <c r="B165" s="1131"/>
      <c r="C165" s="1131"/>
      <c r="D165" s="1131"/>
      <c r="E165" s="1131"/>
    </row>
    <row r="166" spans="1:5">
      <c r="A166" s="1131"/>
      <c r="B166" s="1131"/>
      <c r="C166" s="1131"/>
      <c r="D166" s="1131"/>
      <c r="E166" s="1131"/>
    </row>
    <row r="167" spans="1:5">
      <c r="A167" s="1131"/>
      <c r="B167" s="1131"/>
      <c r="C167" s="1131"/>
      <c r="D167" s="1131"/>
      <c r="E167" s="1131"/>
    </row>
    <row r="168" spans="1:5">
      <c r="A168" s="1131"/>
      <c r="B168" s="1131"/>
      <c r="C168" s="1131"/>
      <c r="D168" s="1131"/>
      <c r="E168" s="1131"/>
    </row>
    <row r="169" spans="1:5">
      <c r="A169" s="1131"/>
      <c r="B169" s="1131"/>
      <c r="C169" s="1131"/>
      <c r="D169" s="1131"/>
      <c r="E169" s="1131"/>
    </row>
    <row r="170" spans="1:5">
      <c r="A170" s="1131"/>
      <c r="B170" s="1131"/>
      <c r="C170" s="1131"/>
      <c r="D170" s="1131"/>
      <c r="E170" s="1131"/>
    </row>
    <row r="171" spans="1:5">
      <c r="A171" s="1131"/>
      <c r="B171" s="1131"/>
      <c r="C171" s="1131"/>
      <c r="D171" s="1131"/>
      <c r="E171" s="1131"/>
    </row>
    <row r="172" spans="1:5">
      <c r="A172" s="1131"/>
      <c r="B172" s="1131"/>
      <c r="C172" s="1131"/>
      <c r="D172" s="1131"/>
      <c r="E172" s="1131"/>
    </row>
    <row r="173" spans="1:5">
      <c r="A173" s="1131"/>
      <c r="B173" s="1131"/>
      <c r="C173" s="1131"/>
      <c r="D173" s="1131"/>
      <c r="E173" s="1131"/>
    </row>
    <row r="174" spans="1:5">
      <c r="A174" s="1131"/>
      <c r="B174" s="1131"/>
      <c r="C174" s="1131"/>
      <c r="D174" s="1131"/>
      <c r="E174" s="1131"/>
    </row>
    <row r="175" spans="1:5">
      <c r="A175" s="1131"/>
      <c r="B175" s="1131"/>
      <c r="C175" s="1131"/>
      <c r="D175" s="1131"/>
      <c r="E175" s="1131"/>
    </row>
    <row r="176" spans="1:5">
      <c r="A176" s="1131"/>
      <c r="B176" s="1131"/>
      <c r="C176" s="1131"/>
      <c r="D176" s="1131"/>
      <c r="E176" s="1131"/>
    </row>
    <row r="177" spans="1:5">
      <c r="A177" s="1131"/>
      <c r="B177" s="1131"/>
      <c r="C177" s="1131"/>
      <c r="D177" s="1131"/>
      <c r="E177" s="1131"/>
    </row>
    <row r="178" spans="1:5">
      <c r="A178" s="1131"/>
      <c r="B178" s="1131"/>
      <c r="C178" s="1131"/>
      <c r="D178" s="1131"/>
      <c r="E178" s="1131"/>
    </row>
    <row r="179" spans="1:5">
      <c r="A179" s="1131"/>
      <c r="B179" s="1131"/>
      <c r="C179" s="1131"/>
      <c r="D179" s="1131"/>
      <c r="E179" s="1131"/>
    </row>
    <row r="180" spans="1:5">
      <c r="A180" s="1131"/>
      <c r="B180" s="1131"/>
      <c r="C180" s="1131"/>
      <c r="D180" s="1131"/>
      <c r="E180" s="1131"/>
    </row>
    <row r="181" spans="1:5">
      <c r="A181" s="1131"/>
      <c r="B181" s="1131"/>
      <c r="C181" s="1131"/>
      <c r="D181" s="1131"/>
      <c r="E181" s="1131"/>
    </row>
    <row r="182" spans="1:5">
      <c r="A182" s="1131"/>
      <c r="B182" s="1131"/>
      <c r="C182" s="1131"/>
      <c r="D182" s="1131"/>
      <c r="E182" s="1131"/>
    </row>
    <row r="183" spans="1:5">
      <c r="A183" s="1131"/>
      <c r="B183" s="1131"/>
      <c r="C183" s="1131"/>
      <c r="D183" s="1131"/>
      <c r="E183" s="1131"/>
    </row>
    <row r="184" spans="1:5">
      <c r="A184" s="1131"/>
      <c r="B184" s="1131"/>
      <c r="C184" s="1131"/>
      <c r="D184" s="1131"/>
      <c r="E184" s="1131"/>
    </row>
    <row r="185" spans="1:5">
      <c r="A185" s="1131"/>
      <c r="B185" s="1131"/>
      <c r="C185" s="1131"/>
      <c r="D185" s="1131"/>
      <c r="E185" s="1131"/>
    </row>
    <row r="186" spans="1:5">
      <c r="A186" s="1131"/>
      <c r="B186" s="1131"/>
      <c r="C186" s="1131"/>
      <c r="D186" s="1131"/>
      <c r="E186" s="1131"/>
    </row>
    <row r="187" spans="1:5">
      <c r="A187" s="1131"/>
      <c r="B187" s="1131"/>
      <c r="C187" s="1131"/>
      <c r="D187" s="1131"/>
      <c r="E187" s="1131"/>
    </row>
    <row r="188" spans="1:5">
      <c r="A188" s="1131"/>
      <c r="B188" s="1131"/>
      <c r="C188" s="1131"/>
      <c r="D188" s="1131"/>
      <c r="E188" s="1131"/>
    </row>
    <row r="189" spans="1:5">
      <c r="A189" s="1131"/>
      <c r="B189" s="1131"/>
      <c r="C189" s="1131"/>
      <c r="D189" s="1131"/>
      <c r="E189" s="1131"/>
    </row>
    <row r="190" spans="1:5">
      <c r="A190" s="1131"/>
      <c r="B190" s="1131"/>
      <c r="C190" s="1131"/>
      <c r="D190" s="1131"/>
      <c r="E190" s="1131"/>
    </row>
    <row r="191" spans="1:5">
      <c r="A191" s="1131"/>
      <c r="B191" s="1131"/>
      <c r="C191" s="1131"/>
      <c r="D191" s="1131"/>
      <c r="E191" s="1131"/>
    </row>
    <row r="192" spans="1:5">
      <c r="A192" s="1131"/>
      <c r="B192" s="1131"/>
      <c r="C192" s="1131"/>
      <c r="D192" s="1131"/>
      <c r="E192" s="1131"/>
    </row>
    <row r="193" spans="1:5">
      <c r="A193" s="1131"/>
      <c r="B193" s="1131"/>
      <c r="C193" s="1131"/>
      <c r="D193" s="1131"/>
      <c r="E193" s="1131"/>
    </row>
    <row r="194" spans="1:5">
      <c r="A194" s="1131"/>
      <c r="B194" s="1131"/>
      <c r="C194" s="1131"/>
      <c r="D194" s="1131"/>
      <c r="E194" s="1131"/>
    </row>
    <row r="195" spans="1:5">
      <c r="A195" s="1131"/>
      <c r="B195" s="1131"/>
      <c r="C195" s="1131"/>
      <c r="D195" s="1131"/>
      <c r="E195" s="1131"/>
    </row>
    <row r="196" spans="1:5">
      <c r="A196" s="1131"/>
      <c r="B196" s="1131"/>
      <c r="C196" s="1131"/>
      <c r="D196" s="1131"/>
      <c r="E196" s="1131"/>
    </row>
    <row r="197" spans="1:5">
      <c r="A197" s="1131"/>
      <c r="B197" s="1131"/>
      <c r="C197" s="1131"/>
      <c r="D197" s="1131"/>
      <c r="E197" s="1131"/>
    </row>
    <row r="198" spans="1:5">
      <c r="A198" s="1131"/>
      <c r="B198" s="1131"/>
      <c r="C198" s="1131"/>
      <c r="D198" s="1131"/>
      <c r="E198" s="1131"/>
    </row>
    <row r="199" spans="1:5">
      <c r="A199" s="1131"/>
      <c r="B199" s="1131"/>
      <c r="C199" s="1131"/>
      <c r="D199" s="1131"/>
      <c r="E199" s="1131"/>
    </row>
    <row r="200" spans="1:5">
      <c r="A200" s="1131"/>
      <c r="B200" s="1131"/>
      <c r="C200" s="1131"/>
      <c r="D200" s="1131"/>
      <c r="E200" s="1131"/>
    </row>
    <row r="201" spans="1:5">
      <c r="A201" s="1131"/>
      <c r="B201" s="1131"/>
      <c r="C201" s="1131"/>
      <c r="D201" s="1131"/>
      <c r="E201" s="1131"/>
    </row>
    <row r="202" spans="1:5">
      <c r="A202" s="1131"/>
      <c r="B202" s="1131"/>
      <c r="C202" s="1131"/>
      <c r="D202" s="1131"/>
      <c r="E202" s="1131"/>
    </row>
    <row r="203" spans="1:5">
      <c r="A203" s="1131"/>
      <c r="B203" s="1131"/>
      <c r="C203" s="1131"/>
      <c r="D203" s="1131"/>
      <c r="E203" s="1131"/>
    </row>
    <row r="204" spans="1:5">
      <c r="A204" s="1131"/>
      <c r="B204" s="1131"/>
      <c r="C204" s="1131"/>
      <c r="D204" s="1131"/>
      <c r="E204" s="1131"/>
    </row>
    <row r="205" spans="1:5">
      <c r="A205" s="1131"/>
      <c r="B205" s="1131"/>
      <c r="C205" s="1131"/>
      <c r="D205" s="1131"/>
      <c r="E205" s="1131"/>
    </row>
    <row r="206" spans="1:5">
      <c r="A206" s="1131"/>
      <c r="B206" s="1131"/>
      <c r="C206" s="1131"/>
      <c r="D206" s="1131"/>
      <c r="E206" s="1131"/>
    </row>
    <row r="207" spans="1:5">
      <c r="A207" s="1131"/>
      <c r="B207" s="1131"/>
      <c r="C207" s="1131"/>
      <c r="D207" s="1131"/>
      <c r="E207" s="1131"/>
    </row>
    <row r="208" spans="1:5">
      <c r="A208" s="1131"/>
      <c r="B208" s="1131"/>
      <c r="C208" s="1131"/>
      <c r="D208" s="1131"/>
      <c r="E208" s="1131"/>
    </row>
    <row r="209" spans="1:5">
      <c r="A209" s="1131"/>
      <c r="B209" s="1131"/>
      <c r="C209" s="1131"/>
      <c r="D209" s="1131"/>
      <c r="E209" s="1131"/>
    </row>
    <row r="210" spans="1:5">
      <c r="A210" s="1131"/>
      <c r="B210" s="1131"/>
      <c r="C210" s="1131"/>
      <c r="D210" s="1131"/>
      <c r="E210" s="1131"/>
    </row>
    <row r="211" spans="1:5">
      <c r="A211" s="1131"/>
      <c r="B211" s="1131"/>
      <c r="C211" s="1131"/>
      <c r="D211" s="1131"/>
      <c r="E211" s="1131"/>
    </row>
    <row r="212" spans="1:5">
      <c r="A212" s="1131"/>
      <c r="B212" s="1131"/>
      <c r="C212" s="1131"/>
      <c r="D212" s="1131"/>
      <c r="E212" s="1131"/>
    </row>
    <row r="213" spans="1:5">
      <c r="A213" s="1131"/>
      <c r="B213" s="1131"/>
      <c r="C213" s="1131"/>
      <c r="D213" s="1131"/>
      <c r="E213" s="1131"/>
    </row>
    <row r="214" spans="1:5">
      <c r="A214" s="1131"/>
      <c r="B214" s="1131"/>
      <c r="C214" s="1131"/>
      <c r="D214" s="1131"/>
      <c r="E214" s="1131"/>
    </row>
    <row r="215" spans="1:5">
      <c r="A215" s="1131"/>
      <c r="B215" s="1131"/>
      <c r="C215" s="1131"/>
      <c r="D215" s="1131"/>
      <c r="E215" s="1131"/>
    </row>
    <row r="216" spans="1:5">
      <c r="A216" s="1131"/>
      <c r="B216" s="1131"/>
      <c r="C216" s="1131"/>
      <c r="D216" s="1131"/>
      <c r="E216" s="1131"/>
    </row>
    <row r="217" spans="1:5">
      <c r="A217" s="1131"/>
      <c r="B217" s="1131"/>
      <c r="C217" s="1131"/>
      <c r="D217" s="1131"/>
      <c r="E217" s="1131"/>
    </row>
    <row r="218" spans="1:5">
      <c r="A218" s="1131"/>
      <c r="B218" s="1131"/>
      <c r="C218" s="1131"/>
      <c r="D218" s="1131"/>
      <c r="E218" s="1131"/>
    </row>
    <row r="219" spans="1:5">
      <c r="A219" s="1131"/>
      <c r="B219" s="1131"/>
      <c r="C219" s="1131"/>
      <c r="D219" s="1131"/>
      <c r="E219" s="1131"/>
    </row>
    <row r="220" spans="1:5">
      <c r="A220" s="1131"/>
      <c r="B220" s="1131"/>
      <c r="C220" s="1131"/>
      <c r="D220" s="1131"/>
      <c r="E220" s="1131"/>
    </row>
    <row r="221" spans="1:5">
      <c r="A221" s="1131"/>
      <c r="B221" s="1131"/>
      <c r="C221" s="1131"/>
      <c r="D221" s="1131"/>
      <c r="E221" s="1131"/>
    </row>
    <row r="222" spans="1:5">
      <c r="A222" s="1131"/>
      <c r="B222" s="1131"/>
      <c r="C222" s="1131"/>
      <c r="D222" s="1131"/>
      <c r="E222" s="1131"/>
    </row>
    <row r="223" spans="1:5">
      <c r="A223" s="1131"/>
      <c r="B223" s="1131"/>
      <c r="C223" s="1131"/>
      <c r="D223" s="1131"/>
      <c r="E223" s="1131"/>
    </row>
    <row r="224" spans="1:5">
      <c r="A224" s="1131"/>
      <c r="B224" s="1131"/>
      <c r="C224" s="1131"/>
      <c r="D224" s="1131"/>
      <c r="E224" s="1131"/>
    </row>
    <row r="225" spans="1:5">
      <c r="A225" s="1131"/>
      <c r="B225" s="1131"/>
      <c r="C225" s="1131"/>
      <c r="D225" s="1131"/>
      <c r="E225" s="1131"/>
    </row>
    <row r="226" spans="1:5">
      <c r="A226" s="1131"/>
      <c r="B226" s="1131"/>
      <c r="C226" s="1131"/>
      <c r="D226" s="1131"/>
      <c r="E226" s="1131"/>
    </row>
    <row r="227" spans="1:5">
      <c r="A227" s="1131"/>
      <c r="B227" s="1131"/>
      <c r="C227" s="1131"/>
      <c r="D227" s="1131"/>
      <c r="E227" s="1131"/>
    </row>
    <row r="228" spans="1:5">
      <c r="A228" s="1131"/>
      <c r="B228" s="1131"/>
      <c r="C228" s="1131"/>
      <c r="D228" s="1131"/>
      <c r="E228" s="1131"/>
    </row>
    <row r="229" spans="1:5">
      <c r="A229" s="1131"/>
      <c r="B229" s="1131"/>
      <c r="C229" s="1131"/>
      <c r="D229" s="1131"/>
      <c r="E229" s="1131"/>
    </row>
    <row r="230" spans="1:5">
      <c r="A230" s="1131"/>
      <c r="B230" s="1131"/>
      <c r="C230" s="1131"/>
      <c r="D230" s="1131"/>
      <c r="E230" s="1131"/>
    </row>
    <row r="231" spans="1:5">
      <c r="A231" s="1131"/>
      <c r="B231" s="1131"/>
      <c r="C231" s="1131"/>
      <c r="D231" s="1131"/>
      <c r="E231" s="1131"/>
    </row>
    <row r="232" spans="1:5">
      <c r="A232" s="1131"/>
      <c r="B232" s="1131"/>
      <c r="C232" s="1131"/>
      <c r="D232" s="1131"/>
      <c r="E232" s="1131"/>
    </row>
    <row r="233" spans="1:5">
      <c r="A233" s="1131"/>
      <c r="B233" s="1131"/>
      <c r="C233" s="1131"/>
      <c r="D233" s="1131"/>
      <c r="E233" s="1131"/>
    </row>
    <row r="234" spans="1:5">
      <c r="A234" s="1131"/>
      <c r="B234" s="1131"/>
      <c r="C234" s="1131"/>
      <c r="D234" s="1131"/>
      <c r="E234" s="1131"/>
    </row>
    <row r="235" spans="1:5">
      <c r="A235" s="1131"/>
      <c r="B235" s="1131"/>
      <c r="C235" s="1131"/>
      <c r="D235" s="1131"/>
      <c r="E235" s="1131"/>
    </row>
    <row r="236" spans="1:5">
      <c r="A236" s="1131"/>
      <c r="B236" s="1131"/>
      <c r="C236" s="1131"/>
      <c r="D236" s="1131"/>
      <c r="E236" s="1131"/>
    </row>
    <row r="237" spans="1:5">
      <c r="A237" s="1131"/>
      <c r="B237" s="1131"/>
      <c r="C237" s="1131"/>
      <c r="D237" s="1131"/>
      <c r="E237" s="1131"/>
    </row>
    <row r="238" spans="1:5">
      <c r="A238" s="1131"/>
      <c r="B238" s="1131"/>
      <c r="C238" s="1131"/>
      <c r="D238" s="1131"/>
      <c r="E238" s="1131"/>
    </row>
    <row r="239" spans="1:5">
      <c r="A239" s="1131"/>
      <c r="B239" s="1131"/>
      <c r="C239" s="1131"/>
      <c r="D239" s="1131"/>
      <c r="E239" s="1131"/>
    </row>
    <row r="240" spans="1:5">
      <c r="A240" s="1131"/>
      <c r="B240" s="1131"/>
      <c r="C240" s="1131"/>
      <c r="D240" s="1131"/>
      <c r="E240" s="1131"/>
    </row>
    <row r="241" spans="1:5">
      <c r="A241" s="1131"/>
      <c r="B241" s="1131"/>
      <c r="C241" s="1131"/>
      <c r="D241" s="1131"/>
      <c r="E241" s="1131"/>
    </row>
    <row r="242" spans="1:5">
      <c r="A242" s="1131"/>
      <c r="B242" s="1131"/>
      <c r="C242" s="1131"/>
      <c r="D242" s="1131"/>
      <c r="E242" s="1131"/>
    </row>
    <row r="243" spans="1:5">
      <c r="A243" s="1131"/>
      <c r="B243" s="1131"/>
      <c r="C243" s="1131"/>
      <c r="D243" s="1131"/>
      <c r="E243" s="1131"/>
    </row>
    <row r="244" spans="1:5">
      <c r="A244" s="1131"/>
      <c r="B244" s="1131"/>
      <c r="C244" s="1131"/>
      <c r="D244" s="1131"/>
      <c r="E244" s="1131"/>
    </row>
    <row r="245" spans="1:5">
      <c r="A245" s="1131"/>
      <c r="B245" s="1131"/>
      <c r="C245" s="1131"/>
      <c r="D245" s="1131"/>
      <c r="E245" s="1131"/>
    </row>
    <row r="246" spans="1:5">
      <c r="A246" s="1131"/>
      <c r="B246" s="1131"/>
      <c r="C246" s="1131"/>
      <c r="D246" s="1131"/>
      <c r="E246" s="1131"/>
    </row>
    <row r="247" spans="1:5">
      <c r="A247" s="1131"/>
      <c r="B247" s="1131"/>
      <c r="C247" s="1131"/>
      <c r="D247" s="1131"/>
      <c r="E247" s="1131"/>
    </row>
    <row r="248" spans="1:5">
      <c r="A248" s="1131"/>
      <c r="B248" s="1131"/>
      <c r="C248" s="1131"/>
      <c r="D248" s="1131"/>
      <c r="E248" s="1131"/>
    </row>
    <row r="249" spans="1:5">
      <c r="A249" s="1131"/>
      <c r="B249" s="1131"/>
      <c r="C249" s="1131"/>
      <c r="D249" s="1131"/>
      <c r="E249" s="1131"/>
    </row>
    <row r="250" spans="1:5">
      <c r="A250" s="1131"/>
      <c r="B250" s="1131"/>
      <c r="C250" s="1131"/>
      <c r="D250" s="1131"/>
      <c r="E250" s="1131"/>
    </row>
    <row r="251" spans="1:5">
      <c r="A251" s="1131"/>
      <c r="B251" s="1131"/>
      <c r="C251" s="1131"/>
      <c r="D251" s="1131"/>
      <c r="E251" s="1131"/>
    </row>
    <row r="252" spans="1:5">
      <c r="A252" s="1131"/>
      <c r="B252" s="1131"/>
      <c r="C252" s="1131"/>
      <c r="D252" s="1131"/>
      <c r="E252" s="1131"/>
    </row>
    <row r="253" spans="1:5">
      <c r="A253" s="1131"/>
      <c r="B253" s="1131"/>
      <c r="C253" s="1131"/>
      <c r="D253" s="1131"/>
      <c r="E253" s="1131"/>
    </row>
    <row r="254" spans="1:5">
      <c r="A254" s="1131"/>
      <c r="B254" s="1131"/>
      <c r="C254" s="1131"/>
      <c r="D254" s="1131"/>
      <c r="E254" s="1131"/>
    </row>
    <row r="255" spans="1:5">
      <c r="A255" s="1131"/>
      <c r="B255" s="1131"/>
      <c r="C255" s="1131"/>
      <c r="D255" s="1131"/>
      <c r="E255" s="1131"/>
    </row>
    <row r="256" spans="1:5">
      <c r="A256" s="1131"/>
      <c r="B256" s="1131"/>
      <c r="C256" s="1131"/>
      <c r="D256" s="1131"/>
      <c r="E256" s="1131"/>
    </row>
    <row r="257" spans="1:5">
      <c r="A257" s="1131"/>
      <c r="B257" s="1131"/>
      <c r="C257" s="1131"/>
      <c r="D257" s="1131"/>
      <c r="E257" s="1131"/>
    </row>
    <row r="258" spans="1:5">
      <c r="A258" s="1131"/>
      <c r="B258" s="1131"/>
      <c r="C258" s="1131"/>
      <c r="D258" s="1131"/>
      <c r="E258" s="1131"/>
    </row>
    <row r="259" spans="1:5">
      <c r="A259" s="1131"/>
      <c r="B259" s="1131"/>
      <c r="C259" s="1131"/>
      <c r="D259" s="1131"/>
      <c r="E259" s="1131"/>
    </row>
    <row r="260" spans="1:5">
      <c r="A260" s="1131"/>
      <c r="B260" s="1131"/>
      <c r="C260" s="1131"/>
      <c r="D260" s="1131"/>
      <c r="E260" s="1131"/>
    </row>
    <row r="261" spans="1:5">
      <c r="A261" s="1131"/>
      <c r="B261" s="1131"/>
      <c r="C261" s="1131"/>
      <c r="D261" s="1131"/>
      <c r="E261" s="1131"/>
    </row>
    <row r="262" spans="1:5">
      <c r="A262" s="1131"/>
      <c r="B262" s="1131"/>
      <c r="C262" s="1131"/>
      <c r="D262" s="1131"/>
      <c r="E262" s="1131"/>
    </row>
    <row r="263" spans="1:5">
      <c r="A263" s="1131"/>
      <c r="B263" s="1131"/>
      <c r="C263" s="1131"/>
      <c r="D263" s="1131"/>
      <c r="E263" s="1131"/>
    </row>
    <row r="264" spans="1:5">
      <c r="A264" s="1131"/>
      <c r="B264" s="1131"/>
      <c r="C264" s="1131"/>
      <c r="D264" s="1131"/>
      <c r="E264" s="1131"/>
    </row>
    <row r="265" spans="1:5">
      <c r="A265" s="1131"/>
      <c r="B265" s="1131"/>
      <c r="C265" s="1131"/>
      <c r="D265" s="1131"/>
      <c r="E265" s="1131"/>
    </row>
    <row r="266" spans="1:5">
      <c r="A266" s="1131"/>
      <c r="B266" s="1131"/>
      <c r="C266" s="1131"/>
      <c r="D266" s="1131"/>
      <c r="E266" s="1131"/>
    </row>
    <row r="267" spans="1:5">
      <c r="A267" s="1131"/>
      <c r="B267" s="1131"/>
      <c r="C267" s="1131"/>
      <c r="D267" s="1131"/>
      <c r="E267" s="1131"/>
    </row>
    <row r="268" spans="1:5">
      <c r="A268" s="1131"/>
      <c r="B268" s="1131"/>
      <c r="C268" s="1131"/>
      <c r="D268" s="1131"/>
      <c r="E268" s="1131"/>
    </row>
    <row r="269" spans="1:5">
      <c r="A269" s="1131"/>
      <c r="B269" s="1131"/>
      <c r="C269" s="1131"/>
      <c r="D269" s="1131"/>
      <c r="E269" s="1131"/>
    </row>
    <row r="270" spans="1:5">
      <c r="A270" s="1131"/>
      <c r="B270" s="1131"/>
      <c r="C270" s="1131"/>
      <c r="D270" s="1131"/>
      <c r="E270" s="1131"/>
    </row>
    <row r="271" spans="1:5">
      <c r="A271" s="1131"/>
      <c r="B271" s="1131"/>
      <c r="C271" s="1131"/>
      <c r="D271" s="1131"/>
      <c r="E271" s="1131"/>
    </row>
    <row r="272" spans="1:5">
      <c r="A272" s="1131"/>
      <c r="B272" s="1131"/>
      <c r="C272" s="1131"/>
      <c r="D272" s="1131"/>
      <c r="E272" s="1131"/>
    </row>
    <row r="273" spans="1:5">
      <c r="A273" s="1131"/>
      <c r="B273" s="1131"/>
      <c r="C273" s="1131"/>
      <c r="D273" s="1131"/>
      <c r="E273" s="1131"/>
    </row>
    <row r="274" spans="1:5">
      <c r="A274" s="1131"/>
      <c r="B274" s="1131"/>
      <c r="C274" s="1131"/>
      <c r="D274" s="1131"/>
      <c r="E274" s="1131"/>
    </row>
    <row r="275" spans="1:5">
      <c r="A275" s="1131"/>
      <c r="B275" s="1131"/>
      <c r="C275" s="1131"/>
      <c r="D275" s="1131"/>
      <c r="E275" s="1131"/>
    </row>
    <row r="276" spans="1:5">
      <c r="A276" s="1131"/>
      <c r="B276" s="1131"/>
      <c r="C276" s="1131"/>
      <c r="D276" s="1131"/>
      <c r="E276" s="1131"/>
    </row>
    <row r="277" spans="1:5">
      <c r="A277" s="1131"/>
      <c r="B277" s="1131"/>
      <c r="C277" s="1131"/>
      <c r="D277" s="1131"/>
      <c r="E277" s="1131"/>
    </row>
    <row r="278" spans="1:5">
      <c r="A278" s="1131"/>
      <c r="B278" s="1131"/>
      <c r="C278" s="1131"/>
      <c r="D278" s="1131"/>
      <c r="E278" s="1131"/>
    </row>
    <row r="279" spans="1:5">
      <c r="A279" s="1131"/>
      <c r="B279" s="1131"/>
      <c r="C279" s="1131"/>
      <c r="D279" s="1131"/>
      <c r="E279" s="1131"/>
    </row>
    <row r="280" spans="1:5">
      <c r="A280" s="1131"/>
      <c r="B280" s="1131"/>
      <c r="C280" s="1131"/>
      <c r="D280" s="1131"/>
      <c r="E280" s="1131"/>
    </row>
    <row r="281" spans="1:5">
      <c r="A281" s="1131"/>
      <c r="B281" s="1131"/>
      <c r="C281" s="1131"/>
      <c r="D281" s="1131"/>
      <c r="E281" s="1131"/>
    </row>
    <row r="282" spans="1:5">
      <c r="A282" s="1131"/>
      <c r="B282" s="1131"/>
      <c r="C282" s="1131"/>
      <c r="D282" s="1131"/>
      <c r="E282" s="1131"/>
    </row>
    <row r="283" spans="1:5">
      <c r="A283" s="1131"/>
      <c r="B283" s="1131"/>
      <c r="C283" s="1131"/>
      <c r="D283" s="1131"/>
      <c r="E283" s="1131"/>
    </row>
    <row r="284" spans="1:5">
      <c r="A284" s="1131"/>
      <c r="B284" s="1131"/>
      <c r="C284" s="1131"/>
      <c r="D284" s="1131"/>
      <c r="E284" s="1131"/>
    </row>
    <row r="285" spans="1:5">
      <c r="A285" s="1131"/>
      <c r="B285" s="1131"/>
      <c r="C285" s="1131"/>
      <c r="D285" s="1131"/>
      <c r="E285" s="1131"/>
    </row>
    <row r="286" spans="1:5">
      <c r="A286" s="1131"/>
      <c r="B286" s="1131"/>
      <c r="C286" s="1131"/>
      <c r="D286" s="1131"/>
      <c r="E286" s="1131"/>
    </row>
    <row r="287" spans="1:5">
      <c r="A287" s="1131"/>
      <c r="B287" s="1131"/>
      <c r="C287" s="1131"/>
      <c r="D287" s="1131"/>
      <c r="E287" s="1131"/>
    </row>
    <row r="288" spans="1:5">
      <c r="A288" s="1131"/>
      <c r="B288" s="1131"/>
      <c r="C288" s="1131"/>
      <c r="D288" s="1131"/>
      <c r="E288" s="1131"/>
    </row>
    <row r="289" spans="1:5">
      <c r="A289" s="1131"/>
      <c r="B289" s="1131"/>
      <c r="C289" s="1131"/>
      <c r="D289" s="1131"/>
      <c r="E289" s="1131"/>
    </row>
    <row r="290" spans="1:5">
      <c r="A290" s="1131"/>
      <c r="B290" s="1131"/>
      <c r="C290" s="1131"/>
      <c r="D290" s="1131"/>
      <c r="E290" s="1131"/>
    </row>
    <row r="291" spans="1:5">
      <c r="A291" s="1131"/>
      <c r="B291" s="1131"/>
      <c r="C291" s="1131"/>
      <c r="D291" s="1131"/>
      <c r="E291" s="1131"/>
    </row>
    <row r="292" spans="1:5">
      <c r="A292" s="1131"/>
      <c r="B292" s="1131"/>
      <c r="C292" s="1131"/>
      <c r="D292" s="1131"/>
      <c r="E292" s="1131"/>
    </row>
    <row r="293" spans="1:5">
      <c r="A293" s="1131"/>
      <c r="B293" s="1131"/>
      <c r="C293" s="1131"/>
      <c r="D293" s="1131"/>
      <c r="E293" s="1131"/>
    </row>
    <row r="294" spans="1:5">
      <c r="A294" s="1131"/>
      <c r="B294" s="1131"/>
      <c r="C294" s="1131"/>
      <c r="D294" s="1131"/>
      <c r="E294" s="1131"/>
    </row>
    <row r="295" spans="1:5">
      <c r="A295" s="1131"/>
      <c r="B295" s="1131"/>
      <c r="C295" s="1131"/>
      <c r="D295" s="1131"/>
      <c r="E295" s="1131"/>
    </row>
    <row r="296" spans="1:5">
      <c r="A296" s="1131"/>
      <c r="B296" s="1131"/>
      <c r="C296" s="1131"/>
      <c r="D296" s="1131"/>
      <c r="E296" s="1131"/>
    </row>
    <row r="297" spans="1:5">
      <c r="A297" s="1131"/>
      <c r="B297" s="1131"/>
      <c r="C297" s="1131"/>
      <c r="D297" s="1131"/>
      <c r="E297" s="1131"/>
    </row>
    <row r="298" spans="1:5">
      <c r="A298" s="1131"/>
      <c r="B298" s="1131"/>
      <c r="C298" s="1131"/>
      <c r="D298" s="1131"/>
      <c r="E298" s="1131"/>
    </row>
    <row r="299" spans="1:5">
      <c r="A299" s="1131"/>
      <c r="B299" s="1131"/>
      <c r="C299" s="1131"/>
      <c r="D299" s="1131"/>
      <c r="E299" s="1131"/>
    </row>
    <row r="300" spans="1:5">
      <c r="A300" s="1131"/>
      <c r="B300" s="1131"/>
      <c r="C300" s="1131"/>
      <c r="D300" s="1131"/>
      <c r="E300" s="1131"/>
    </row>
    <row r="301" spans="1:5">
      <c r="A301" s="1131"/>
      <c r="B301" s="1131"/>
      <c r="C301" s="1131"/>
      <c r="D301" s="1131"/>
      <c r="E301" s="1131"/>
    </row>
    <row r="302" spans="1:5">
      <c r="A302" s="1131"/>
      <c r="B302" s="1131"/>
      <c r="C302" s="1131"/>
      <c r="D302" s="1131"/>
      <c r="E302" s="1131"/>
    </row>
    <row r="303" spans="1:5">
      <c r="A303" s="1131"/>
      <c r="B303" s="1131"/>
      <c r="C303" s="1131"/>
      <c r="D303" s="1131"/>
      <c r="E303" s="1131"/>
    </row>
    <row r="304" spans="1:5">
      <c r="A304" s="1131"/>
      <c r="B304" s="1131"/>
      <c r="C304" s="1131"/>
      <c r="D304" s="1131"/>
      <c r="E304" s="1131"/>
    </row>
    <row r="305" spans="1:5">
      <c r="A305" s="1131"/>
      <c r="B305" s="1131"/>
      <c r="C305" s="1131"/>
      <c r="D305" s="1131"/>
      <c r="E305" s="1131"/>
    </row>
    <row r="306" spans="1:5">
      <c r="A306" s="1131"/>
      <c r="B306" s="1131"/>
      <c r="C306" s="1131"/>
      <c r="D306" s="1131"/>
      <c r="E306" s="1131"/>
    </row>
    <row r="307" spans="1:5">
      <c r="A307" s="1131"/>
      <c r="B307" s="1131"/>
      <c r="C307" s="1131"/>
      <c r="D307" s="1131"/>
      <c r="E307" s="1131"/>
    </row>
    <row r="308" spans="1:5">
      <c r="A308" s="1131"/>
      <c r="B308" s="1131"/>
      <c r="C308" s="1131"/>
      <c r="D308" s="1131"/>
      <c r="E308" s="1131"/>
    </row>
    <row r="309" spans="1:5">
      <c r="A309" s="1131"/>
      <c r="B309" s="1131"/>
      <c r="C309" s="1131"/>
      <c r="D309" s="1131"/>
      <c r="E309" s="1131"/>
    </row>
    <row r="310" spans="1:5">
      <c r="A310" s="1131"/>
      <c r="B310" s="1131"/>
      <c r="C310" s="1131"/>
      <c r="D310" s="1131"/>
      <c r="E310" s="1131"/>
    </row>
    <row r="311" spans="1:5">
      <c r="A311" s="1131"/>
      <c r="B311" s="1131"/>
      <c r="C311" s="1131"/>
      <c r="D311" s="1131"/>
      <c r="E311" s="1131"/>
    </row>
    <row r="312" spans="1:5">
      <c r="A312" s="1131"/>
      <c r="B312" s="1131"/>
      <c r="C312" s="1131"/>
      <c r="D312" s="1131"/>
      <c r="E312" s="1131"/>
    </row>
    <row r="313" spans="1:5">
      <c r="A313" s="1131"/>
      <c r="B313" s="1131"/>
      <c r="C313" s="1131"/>
      <c r="D313" s="1131"/>
      <c r="E313" s="1131"/>
    </row>
    <row r="314" spans="1:5">
      <c r="A314" s="1131"/>
      <c r="B314" s="1131"/>
      <c r="C314" s="1131"/>
      <c r="D314" s="1131"/>
      <c r="E314" s="1131"/>
    </row>
    <row r="315" spans="1:5">
      <c r="A315" s="1131"/>
      <c r="B315" s="1131"/>
      <c r="C315" s="1131"/>
      <c r="D315" s="1131"/>
      <c r="E315" s="1131"/>
    </row>
    <row r="316" spans="1:5">
      <c r="A316" s="1131"/>
      <c r="B316" s="1131"/>
      <c r="C316" s="1131"/>
      <c r="D316" s="1131"/>
      <c r="E316" s="1131"/>
    </row>
    <row r="317" spans="1:5">
      <c r="A317" s="1131"/>
      <c r="B317" s="1131"/>
      <c r="C317" s="1131"/>
      <c r="D317" s="1131"/>
      <c r="E317" s="1131"/>
    </row>
    <row r="318" spans="1:5">
      <c r="A318" s="1131"/>
      <c r="B318" s="1131"/>
      <c r="C318" s="1131"/>
      <c r="D318" s="1131"/>
      <c r="E318" s="1131"/>
    </row>
    <row r="319" spans="1:5">
      <c r="A319" s="1131"/>
      <c r="B319" s="1131"/>
      <c r="C319" s="1131"/>
      <c r="D319" s="1131"/>
      <c r="E319" s="1131"/>
    </row>
    <row r="320" spans="1:5">
      <c r="A320" s="1131"/>
      <c r="B320" s="1131"/>
      <c r="C320" s="1131"/>
      <c r="D320" s="1131"/>
      <c r="E320" s="1131"/>
    </row>
    <row r="321" spans="1:5">
      <c r="A321" s="1131"/>
      <c r="B321" s="1131"/>
      <c r="C321" s="1131"/>
      <c r="D321" s="1131"/>
      <c r="E321" s="1131"/>
    </row>
    <row r="322" spans="1:5">
      <c r="A322" s="1131"/>
      <c r="B322" s="1131"/>
      <c r="C322" s="1131"/>
      <c r="D322" s="1131"/>
      <c r="E322" s="1131"/>
    </row>
    <row r="323" spans="1:5">
      <c r="A323" s="1131"/>
      <c r="B323" s="1131"/>
      <c r="C323" s="1131"/>
      <c r="D323" s="1131"/>
      <c r="E323" s="1131"/>
    </row>
    <row r="324" spans="1:5">
      <c r="A324" s="1131"/>
      <c r="B324" s="1131"/>
      <c r="C324" s="1131"/>
      <c r="D324" s="1131"/>
      <c r="E324" s="1131"/>
    </row>
    <row r="325" spans="1:5">
      <c r="A325" s="1131"/>
      <c r="B325" s="1131"/>
      <c r="C325" s="1131"/>
      <c r="D325" s="1131"/>
      <c r="E325" s="1131"/>
    </row>
    <row r="326" spans="1:5">
      <c r="A326" s="1131"/>
      <c r="B326" s="1131"/>
      <c r="C326" s="1131"/>
      <c r="D326" s="1131"/>
      <c r="E326" s="1131"/>
    </row>
    <row r="327" spans="1:5">
      <c r="A327" s="1131"/>
      <c r="B327" s="1131"/>
      <c r="C327" s="1131"/>
      <c r="D327" s="1131"/>
      <c r="E327" s="1131"/>
    </row>
    <row r="328" spans="1:5">
      <c r="A328" s="1131"/>
      <c r="B328" s="1131"/>
      <c r="C328" s="1131"/>
      <c r="D328" s="1131"/>
      <c r="E328" s="1131"/>
    </row>
    <row r="329" spans="1:5">
      <c r="A329" s="1131"/>
      <c r="B329" s="1131"/>
      <c r="C329" s="1131"/>
      <c r="D329" s="1131"/>
      <c r="E329" s="1131"/>
    </row>
    <row r="330" spans="1:5">
      <c r="A330" s="1131"/>
      <c r="B330" s="1131"/>
      <c r="C330" s="1131"/>
      <c r="D330" s="1131"/>
      <c r="E330" s="1131"/>
    </row>
    <row r="331" spans="1:5">
      <c r="A331" s="1131"/>
      <c r="B331" s="1131"/>
      <c r="C331" s="1131"/>
      <c r="D331" s="1131"/>
      <c r="E331" s="1131"/>
    </row>
    <row r="332" spans="1:5">
      <c r="A332" s="1131"/>
      <c r="B332" s="1131"/>
      <c r="C332" s="1131"/>
      <c r="D332" s="1131"/>
      <c r="E332" s="1131"/>
    </row>
    <row r="333" spans="1:5">
      <c r="A333" s="1131"/>
      <c r="B333" s="1131"/>
      <c r="C333" s="1131"/>
      <c r="D333" s="1131"/>
      <c r="E333" s="1131"/>
    </row>
    <row r="334" spans="1:5">
      <c r="A334" s="1131"/>
      <c r="B334" s="1131"/>
      <c r="C334" s="1131"/>
      <c r="D334" s="1131"/>
      <c r="E334" s="1131"/>
    </row>
    <row r="335" spans="1:5">
      <c r="A335" s="1131"/>
      <c r="B335" s="1131"/>
      <c r="C335" s="1131"/>
      <c r="D335" s="1131"/>
      <c r="E335" s="1131"/>
    </row>
    <row r="336" spans="1:5">
      <c r="A336" s="1131"/>
      <c r="B336" s="1131"/>
      <c r="C336" s="1131"/>
      <c r="D336" s="1131"/>
      <c r="E336" s="1131"/>
    </row>
    <row r="337" spans="1:5">
      <c r="A337" s="1131"/>
      <c r="B337" s="1131"/>
      <c r="C337" s="1131"/>
      <c r="D337" s="1131"/>
      <c r="E337" s="1131"/>
    </row>
    <row r="338" spans="1:5">
      <c r="A338" s="1131"/>
      <c r="B338" s="1131"/>
      <c r="C338" s="1131"/>
      <c r="D338" s="1131"/>
      <c r="E338" s="1131"/>
    </row>
    <row r="339" spans="1:5">
      <c r="A339" s="1131"/>
      <c r="B339" s="1131"/>
      <c r="C339" s="1131"/>
      <c r="D339" s="1131"/>
      <c r="E339" s="1131"/>
    </row>
    <row r="340" spans="1:5">
      <c r="A340" s="1131"/>
      <c r="B340" s="1131"/>
      <c r="C340" s="1131"/>
      <c r="D340" s="1131"/>
      <c r="E340" s="1131"/>
    </row>
    <row r="341" spans="1:5">
      <c r="A341" s="1131"/>
      <c r="B341" s="1131"/>
      <c r="C341" s="1131"/>
      <c r="D341" s="1131"/>
      <c r="E341" s="1131"/>
    </row>
    <row r="342" spans="1:5">
      <c r="A342" s="1131"/>
      <c r="B342" s="1131"/>
      <c r="C342" s="1131"/>
      <c r="D342" s="1131"/>
      <c r="E342" s="1131"/>
    </row>
    <row r="343" spans="1:5">
      <c r="A343" s="1131"/>
      <c r="B343" s="1131"/>
      <c r="C343" s="1131"/>
      <c r="D343" s="1131"/>
      <c r="E343" s="1131"/>
    </row>
    <row r="344" spans="1:5">
      <c r="A344" s="1131"/>
      <c r="B344" s="1131"/>
      <c r="C344" s="1131"/>
      <c r="D344" s="1131"/>
      <c r="E344" s="1131"/>
    </row>
    <row r="345" spans="1:5">
      <c r="A345" s="1131"/>
      <c r="B345" s="1131"/>
      <c r="C345" s="1131"/>
      <c r="D345" s="1131"/>
      <c r="E345" s="1131"/>
    </row>
    <row r="346" spans="1:5">
      <c r="A346" s="1131"/>
      <c r="B346" s="1131"/>
      <c r="C346" s="1131"/>
      <c r="D346" s="1131"/>
      <c r="E346" s="1131"/>
    </row>
    <row r="347" spans="1:5">
      <c r="A347" s="1131"/>
      <c r="B347" s="1131"/>
      <c r="C347" s="1131"/>
      <c r="D347" s="1131"/>
      <c r="E347" s="1131"/>
    </row>
    <row r="348" spans="1:5">
      <c r="A348" s="1131"/>
      <c r="B348" s="1131"/>
      <c r="C348" s="1131"/>
      <c r="D348" s="1131"/>
      <c r="E348" s="1131"/>
    </row>
    <row r="349" spans="1:5">
      <c r="A349" s="1131"/>
      <c r="B349" s="1131"/>
      <c r="C349" s="1131"/>
      <c r="D349" s="1131"/>
      <c r="E349" s="1131"/>
    </row>
    <row r="350" spans="1:5">
      <c r="A350" s="1131"/>
      <c r="B350" s="1131"/>
      <c r="C350" s="1131"/>
      <c r="D350" s="1131"/>
      <c r="E350" s="1131"/>
    </row>
    <row r="351" spans="1:5">
      <c r="A351" s="1131"/>
      <c r="B351" s="1131"/>
      <c r="C351" s="1131"/>
      <c r="D351" s="1131"/>
      <c r="E351" s="1131"/>
    </row>
    <row r="352" spans="1:5">
      <c r="A352" s="1131"/>
      <c r="B352" s="1131"/>
      <c r="C352" s="1131"/>
      <c r="D352" s="1131"/>
      <c r="E352" s="1131"/>
    </row>
    <row r="353" spans="1:5">
      <c r="A353" s="1131"/>
      <c r="B353" s="1131"/>
      <c r="C353" s="1131"/>
      <c r="D353" s="1131"/>
      <c r="E353" s="1131"/>
    </row>
    <row r="354" spans="1:5">
      <c r="A354" s="1131"/>
      <c r="B354" s="1131"/>
      <c r="C354" s="1131"/>
      <c r="D354" s="1131"/>
      <c r="E354" s="1131"/>
    </row>
    <row r="355" spans="1:5">
      <c r="A355" s="1131"/>
      <c r="B355" s="1131"/>
      <c r="C355" s="1131"/>
      <c r="D355" s="1131"/>
      <c r="E355" s="1131"/>
    </row>
    <row r="356" spans="1:5">
      <c r="A356" s="1131"/>
      <c r="B356" s="1131"/>
      <c r="C356" s="1131"/>
      <c r="D356" s="1131"/>
      <c r="E356" s="1131"/>
    </row>
    <row r="357" spans="1:5">
      <c r="A357" s="1131"/>
      <c r="B357" s="1131"/>
      <c r="C357" s="1131"/>
      <c r="D357" s="1131"/>
      <c r="E357" s="1131"/>
    </row>
    <row r="358" spans="1:5">
      <c r="A358" s="1131"/>
      <c r="B358" s="1131"/>
      <c r="C358" s="1131"/>
      <c r="D358" s="1131"/>
      <c r="E358" s="1131"/>
    </row>
    <row r="359" spans="1:5">
      <c r="A359" s="1131"/>
      <c r="B359" s="1131"/>
      <c r="C359" s="1131"/>
      <c r="D359" s="1131"/>
      <c r="E359" s="1131"/>
    </row>
    <row r="360" spans="1:5">
      <c r="A360" s="1131"/>
      <c r="B360" s="1131"/>
      <c r="C360" s="1131"/>
      <c r="D360" s="1131"/>
      <c r="E360" s="1131"/>
    </row>
    <row r="361" spans="1:5">
      <c r="A361" s="1131"/>
      <c r="B361" s="1131"/>
      <c r="C361" s="1131"/>
      <c r="D361" s="1131"/>
      <c r="E361" s="1131"/>
    </row>
    <row r="362" spans="1:5">
      <c r="A362" s="1131"/>
      <c r="B362" s="1131"/>
      <c r="C362" s="1131"/>
      <c r="D362" s="1131"/>
      <c r="E362" s="1131"/>
    </row>
    <row r="363" spans="1:5">
      <c r="A363" s="1131"/>
      <c r="B363" s="1131"/>
      <c r="C363" s="1131"/>
      <c r="D363" s="1131"/>
      <c r="E363" s="1131"/>
    </row>
    <row r="364" spans="1:5">
      <c r="A364" s="1131"/>
      <c r="B364" s="1131"/>
      <c r="C364" s="1131"/>
      <c r="D364" s="1131"/>
      <c r="E364" s="1131"/>
    </row>
    <row r="365" spans="1:5">
      <c r="A365" s="1131"/>
      <c r="B365" s="1131"/>
      <c r="C365" s="1131"/>
      <c r="D365" s="1131"/>
      <c r="E365" s="1131"/>
    </row>
    <row r="366" spans="1:5">
      <c r="A366" s="1131"/>
      <c r="B366" s="1131"/>
      <c r="C366" s="1131"/>
      <c r="D366" s="1131"/>
      <c r="E366" s="1131"/>
    </row>
    <row r="367" spans="1:5">
      <c r="A367" s="1131"/>
      <c r="B367" s="1131"/>
      <c r="C367" s="1131"/>
      <c r="D367" s="1131"/>
      <c r="E367" s="1131"/>
    </row>
    <row r="368" spans="1:5">
      <c r="A368" s="1131"/>
      <c r="B368" s="1131"/>
      <c r="C368" s="1131"/>
      <c r="D368" s="1131"/>
      <c r="E368" s="1131"/>
    </row>
    <row r="369" spans="1:5">
      <c r="A369" s="1131"/>
      <c r="B369" s="1131"/>
      <c r="C369" s="1131"/>
      <c r="D369" s="1131"/>
      <c r="E369" s="1131"/>
    </row>
    <row r="370" spans="1:5">
      <c r="A370" s="1131"/>
      <c r="B370" s="1131"/>
      <c r="C370" s="1131"/>
      <c r="D370" s="1131"/>
      <c r="E370" s="1131"/>
    </row>
    <row r="371" spans="1:5">
      <c r="A371" s="1131"/>
      <c r="B371" s="1131"/>
      <c r="C371" s="1131"/>
      <c r="D371" s="1131"/>
      <c r="E371" s="1131"/>
    </row>
    <row r="372" spans="1:5">
      <c r="A372" s="1131"/>
      <c r="B372" s="1131"/>
      <c r="C372" s="1131"/>
      <c r="D372" s="1131"/>
      <c r="E372" s="1131"/>
    </row>
    <row r="373" spans="1:5">
      <c r="A373" s="1131"/>
      <c r="B373" s="1131"/>
      <c r="C373" s="1131"/>
      <c r="D373" s="1131"/>
      <c r="E373" s="1131"/>
    </row>
    <row r="374" spans="1:5">
      <c r="A374" s="1131"/>
      <c r="B374" s="1131"/>
      <c r="C374" s="1131"/>
      <c r="D374" s="1131"/>
      <c r="E374" s="1131"/>
    </row>
    <row r="375" spans="1:5">
      <c r="A375" s="1131"/>
      <c r="B375" s="1131"/>
      <c r="C375" s="1131"/>
      <c r="D375" s="1131"/>
      <c r="E375" s="1131"/>
    </row>
    <row r="376" spans="1:5">
      <c r="A376" s="1131"/>
      <c r="B376" s="1131"/>
      <c r="C376" s="1131"/>
      <c r="D376" s="1131"/>
      <c r="E376" s="1131"/>
    </row>
    <row r="377" spans="1:5">
      <c r="A377" s="1131"/>
      <c r="B377" s="1131"/>
      <c r="C377" s="1131"/>
      <c r="D377" s="1131"/>
      <c r="E377" s="1131"/>
    </row>
    <row r="378" spans="1:5">
      <c r="A378" s="1131"/>
      <c r="B378" s="1131"/>
      <c r="C378" s="1131"/>
      <c r="D378" s="1131"/>
      <c r="E378" s="1131"/>
    </row>
    <row r="379" spans="1:5">
      <c r="A379" s="1131"/>
      <c r="B379" s="1131"/>
      <c r="C379" s="1131"/>
      <c r="D379" s="1131"/>
      <c r="E379" s="1131"/>
    </row>
    <row r="380" spans="1:5">
      <c r="A380" s="1131"/>
      <c r="B380" s="1131"/>
      <c r="C380" s="1131"/>
      <c r="D380" s="1131"/>
      <c r="E380" s="1131"/>
    </row>
    <row r="381" spans="1:5">
      <c r="A381" s="1131"/>
      <c r="B381" s="1131"/>
      <c r="C381" s="1131"/>
      <c r="D381" s="1131"/>
      <c r="E381" s="1131"/>
    </row>
    <row r="382" spans="1:5">
      <c r="A382" s="1131"/>
      <c r="B382" s="1131"/>
      <c r="C382" s="1131"/>
      <c r="D382" s="1131"/>
      <c r="E382" s="1131"/>
    </row>
    <row r="383" spans="1:5">
      <c r="A383" s="1131"/>
      <c r="B383" s="1131"/>
      <c r="C383" s="1131"/>
      <c r="D383" s="1131"/>
      <c r="E383" s="1131"/>
    </row>
    <row r="384" spans="1:5">
      <c r="A384" s="1131"/>
      <c r="B384" s="1131"/>
      <c r="C384" s="1131"/>
      <c r="D384" s="1131"/>
      <c r="E384" s="1131"/>
    </row>
    <row r="385" spans="1:5">
      <c r="A385" s="1131"/>
      <c r="B385" s="1131"/>
      <c r="C385" s="1131"/>
      <c r="D385" s="1131"/>
      <c r="E385" s="1131"/>
    </row>
    <row r="386" spans="1:5">
      <c r="A386" s="1131"/>
      <c r="B386" s="1131"/>
      <c r="C386" s="1131"/>
      <c r="D386" s="1131"/>
      <c r="E386" s="1131"/>
    </row>
    <row r="387" spans="1:5">
      <c r="A387" s="1131"/>
      <c r="B387" s="1131"/>
      <c r="C387" s="1131"/>
      <c r="D387" s="1131"/>
      <c r="E387" s="1131"/>
    </row>
    <row r="388" spans="1:5">
      <c r="A388" s="1131"/>
      <c r="B388" s="1131"/>
      <c r="C388" s="1131"/>
      <c r="D388" s="1131"/>
      <c r="E388" s="1131"/>
    </row>
    <row r="389" spans="1:5">
      <c r="A389" s="1131"/>
      <c r="B389" s="1131"/>
      <c r="C389" s="1131"/>
      <c r="D389" s="1131"/>
      <c r="E389" s="1131"/>
    </row>
    <row r="390" spans="1:5">
      <c r="A390" s="1131"/>
      <c r="B390" s="1131"/>
      <c r="C390" s="1131"/>
      <c r="D390" s="1131"/>
      <c r="E390" s="1131"/>
    </row>
    <row r="391" spans="1:5">
      <c r="A391" s="1131"/>
      <c r="B391" s="1131"/>
      <c r="C391" s="1131"/>
      <c r="D391" s="1131"/>
      <c r="E391" s="1131"/>
    </row>
    <row r="392" spans="1:5">
      <c r="A392" s="1131"/>
      <c r="B392" s="1131"/>
      <c r="C392" s="1131"/>
      <c r="D392" s="1131"/>
      <c r="E392" s="1131"/>
    </row>
    <row r="393" spans="1:5">
      <c r="A393" s="1131"/>
      <c r="B393" s="1131"/>
      <c r="C393" s="1131"/>
      <c r="D393" s="1131"/>
      <c r="E393" s="1131"/>
    </row>
    <row r="394" spans="1:5">
      <c r="A394" s="1131"/>
      <c r="B394" s="1131"/>
      <c r="C394" s="1131"/>
      <c r="D394" s="1131"/>
      <c r="E394" s="1131"/>
    </row>
    <row r="395" spans="1:5">
      <c r="A395" s="1131"/>
      <c r="B395" s="1131"/>
      <c r="C395" s="1131"/>
      <c r="D395" s="1131"/>
      <c r="E395" s="1131"/>
    </row>
    <row r="396" spans="1:5">
      <c r="A396" s="1131"/>
      <c r="B396" s="1131"/>
      <c r="C396" s="1131"/>
      <c r="D396" s="1131"/>
      <c r="E396" s="1131"/>
    </row>
    <row r="397" spans="1:5">
      <c r="A397" s="1131"/>
      <c r="B397" s="1131"/>
      <c r="C397" s="1131"/>
      <c r="D397" s="1131"/>
      <c r="E397" s="1131"/>
    </row>
    <row r="398" spans="1:5">
      <c r="A398" s="1131"/>
      <c r="B398" s="1131"/>
      <c r="C398" s="1131"/>
      <c r="D398" s="1131"/>
      <c r="E398" s="1131"/>
    </row>
    <row r="399" spans="1:5">
      <c r="A399" s="1131"/>
      <c r="B399" s="1131"/>
      <c r="C399" s="1131"/>
      <c r="D399" s="1131"/>
      <c r="E399" s="1131"/>
    </row>
    <row r="400" spans="1:5">
      <c r="A400" s="1131"/>
      <c r="B400" s="1131"/>
      <c r="C400" s="1131"/>
      <c r="D400" s="1131"/>
      <c r="E400" s="1131"/>
    </row>
    <row r="401" spans="1:5">
      <c r="A401" s="1131"/>
      <c r="B401" s="1131"/>
      <c r="C401" s="1131"/>
      <c r="D401" s="1131"/>
      <c r="E401" s="1131"/>
    </row>
    <row r="402" spans="1:5">
      <c r="A402" s="1131"/>
      <c r="B402" s="1131"/>
      <c r="C402" s="1131"/>
      <c r="D402" s="1131"/>
      <c r="E402" s="1131"/>
    </row>
    <row r="403" spans="1:5">
      <c r="A403" s="1131"/>
      <c r="B403" s="1131"/>
      <c r="C403" s="1131"/>
      <c r="D403" s="1131"/>
      <c r="E403" s="1131"/>
    </row>
    <row r="404" spans="1:5">
      <c r="A404" s="1131"/>
      <c r="B404" s="1131"/>
      <c r="C404" s="1131"/>
      <c r="D404" s="1131"/>
      <c r="E404" s="1131"/>
    </row>
    <row r="405" spans="1:5">
      <c r="A405" s="1131"/>
      <c r="B405" s="1131"/>
      <c r="C405" s="1131"/>
      <c r="D405" s="1131"/>
      <c r="E405" s="1131"/>
    </row>
    <row r="406" spans="1:5">
      <c r="A406" s="1131"/>
      <c r="B406" s="1131"/>
      <c r="C406" s="1131"/>
      <c r="D406" s="1131"/>
      <c r="E406" s="1131"/>
    </row>
    <row r="407" spans="1:5">
      <c r="A407" s="1131"/>
      <c r="B407" s="1131"/>
      <c r="C407" s="1131"/>
      <c r="D407" s="1131"/>
      <c r="E407" s="1131"/>
    </row>
    <row r="408" spans="1:5">
      <c r="A408" s="1131"/>
      <c r="B408" s="1131"/>
      <c r="C408" s="1131"/>
      <c r="D408" s="1131"/>
      <c r="E408" s="1131"/>
    </row>
    <row r="409" spans="1:5">
      <c r="A409" s="1131"/>
      <c r="B409" s="1131"/>
      <c r="C409" s="1131"/>
      <c r="D409" s="1131"/>
      <c r="E409" s="1131"/>
    </row>
    <row r="410" spans="1:5">
      <c r="A410" s="1131"/>
      <c r="B410" s="1131"/>
      <c r="C410" s="1131"/>
      <c r="D410" s="1131"/>
      <c r="E410" s="1131"/>
    </row>
    <row r="411" spans="1:5">
      <c r="A411" s="1131"/>
      <c r="B411" s="1131"/>
      <c r="C411" s="1131"/>
      <c r="D411" s="1131"/>
      <c r="E411" s="1131"/>
    </row>
    <row r="412" spans="1:5">
      <c r="A412" s="1131"/>
      <c r="B412" s="1131"/>
      <c r="C412" s="1131"/>
      <c r="D412" s="1131"/>
      <c r="E412" s="1131"/>
    </row>
    <row r="413" spans="1:5">
      <c r="A413" s="1131"/>
      <c r="B413" s="1131"/>
      <c r="C413" s="1131"/>
      <c r="D413" s="1131"/>
      <c r="E413" s="1131"/>
    </row>
    <row r="414" spans="1:5">
      <c r="A414" s="1131"/>
      <c r="B414" s="1131"/>
      <c r="C414" s="1131"/>
      <c r="D414" s="1131"/>
      <c r="E414" s="1131"/>
    </row>
    <row r="415" spans="1:5">
      <c r="A415" s="1131"/>
      <c r="B415" s="1131"/>
      <c r="C415" s="1131"/>
      <c r="D415" s="1131"/>
      <c r="E415" s="1131"/>
    </row>
    <row r="416" spans="1:5">
      <c r="A416" s="1131"/>
      <c r="B416" s="1131"/>
      <c r="C416" s="1131"/>
      <c r="D416" s="1131"/>
      <c r="E416" s="1131"/>
    </row>
    <row r="417" spans="1:5">
      <c r="A417" s="1131"/>
      <c r="B417" s="1131"/>
      <c r="C417" s="1131"/>
      <c r="D417" s="1131"/>
      <c r="E417" s="1131"/>
    </row>
    <row r="418" spans="1:5">
      <c r="A418" s="1131"/>
      <c r="B418" s="1131"/>
      <c r="C418" s="1131"/>
      <c r="D418" s="1131"/>
      <c r="E418" s="1131"/>
    </row>
    <row r="419" spans="1:5">
      <c r="A419" s="1131"/>
      <c r="B419" s="1131"/>
      <c r="C419" s="1131"/>
      <c r="D419" s="1131"/>
      <c r="E419" s="1131"/>
    </row>
    <row r="420" spans="1:5">
      <c r="A420" s="1131"/>
      <c r="B420" s="1131"/>
      <c r="C420" s="1131"/>
      <c r="D420" s="1131"/>
      <c r="E420" s="1131"/>
    </row>
    <row r="421" spans="1:5">
      <c r="A421" s="1131"/>
      <c r="B421" s="1131"/>
      <c r="C421" s="1131"/>
      <c r="D421" s="1131"/>
      <c r="E421" s="1131"/>
    </row>
    <row r="422" spans="1:5">
      <c r="A422" s="1131"/>
      <c r="B422" s="1131"/>
      <c r="C422" s="1131"/>
      <c r="D422" s="1131"/>
      <c r="E422" s="1131"/>
    </row>
    <row r="423" spans="1:5">
      <c r="A423" s="1131"/>
      <c r="B423" s="1131"/>
      <c r="C423" s="1131"/>
      <c r="D423" s="1131"/>
      <c r="E423" s="1131"/>
    </row>
    <row r="424" spans="1:5">
      <c r="A424" s="1131"/>
      <c r="B424" s="1131"/>
      <c r="C424" s="1131"/>
      <c r="D424" s="1131"/>
      <c r="E424" s="1131"/>
    </row>
    <row r="425" spans="1:5">
      <c r="A425" s="1131"/>
      <c r="B425" s="1131"/>
      <c r="C425" s="1131"/>
      <c r="D425" s="1131"/>
      <c r="E425" s="1131"/>
    </row>
    <row r="426" spans="1:5">
      <c r="A426" s="1131"/>
      <c r="B426" s="1131"/>
      <c r="C426" s="1131"/>
      <c r="D426" s="1131"/>
      <c r="E426" s="1131"/>
    </row>
    <row r="427" spans="1:5">
      <c r="A427" s="1131"/>
      <c r="B427" s="1131"/>
      <c r="C427" s="1131"/>
      <c r="D427" s="1131"/>
      <c r="E427" s="1131"/>
    </row>
    <row r="428" spans="1:5">
      <c r="A428" s="1131"/>
      <c r="B428" s="1131"/>
      <c r="C428" s="1131"/>
      <c r="D428" s="1131"/>
      <c r="E428" s="1131"/>
    </row>
    <row r="429" spans="1:5">
      <c r="A429" s="1131"/>
      <c r="B429" s="1131"/>
      <c r="C429" s="1131"/>
      <c r="D429" s="1131"/>
      <c r="E429" s="1131"/>
    </row>
    <row r="430" spans="1:5">
      <c r="A430" s="1131"/>
      <c r="B430" s="1131"/>
      <c r="C430" s="1131"/>
      <c r="D430" s="1131"/>
      <c r="E430" s="1131"/>
    </row>
    <row r="431" spans="1:5">
      <c r="A431" s="1131"/>
      <c r="B431" s="1131"/>
      <c r="C431" s="1131"/>
      <c r="D431" s="1131"/>
      <c r="E431" s="1131"/>
    </row>
    <row r="432" spans="1:5">
      <c r="A432" s="1131"/>
      <c r="B432" s="1131"/>
      <c r="C432" s="1131"/>
      <c r="D432" s="1131"/>
      <c r="E432" s="1131"/>
    </row>
    <row r="433" spans="1:5">
      <c r="A433" s="1131"/>
      <c r="B433" s="1131"/>
      <c r="C433" s="1131"/>
      <c r="D433" s="1131"/>
      <c r="E433" s="1131"/>
    </row>
    <row r="434" spans="1:5">
      <c r="A434" s="1131"/>
      <c r="B434" s="1131"/>
      <c r="C434" s="1131"/>
      <c r="D434" s="1131"/>
      <c r="E434" s="1131"/>
    </row>
    <row r="435" spans="1:5">
      <c r="A435" s="1131"/>
      <c r="B435" s="1131"/>
      <c r="C435" s="1131"/>
      <c r="D435" s="1131"/>
      <c r="E435" s="1131"/>
    </row>
    <row r="436" spans="1:5">
      <c r="A436" s="1131"/>
      <c r="B436" s="1131"/>
      <c r="C436" s="1131"/>
      <c r="D436" s="1131"/>
      <c r="E436" s="1131"/>
    </row>
    <row r="437" spans="1:5">
      <c r="A437" s="1131"/>
      <c r="B437" s="1131"/>
      <c r="C437" s="1131"/>
      <c r="D437" s="1131"/>
      <c r="E437" s="1131"/>
    </row>
    <row r="438" spans="1:5">
      <c r="A438" s="1131"/>
      <c r="B438" s="1131"/>
      <c r="C438" s="1131"/>
      <c r="D438" s="1131"/>
      <c r="E438" s="1131"/>
    </row>
    <row r="439" spans="1:5">
      <c r="A439" s="1131"/>
      <c r="B439" s="1131"/>
      <c r="C439" s="1131"/>
      <c r="D439" s="1131"/>
      <c r="E439" s="1131"/>
    </row>
    <row r="440" spans="1:5">
      <c r="A440" s="1131"/>
      <c r="B440" s="1131"/>
      <c r="C440" s="1131"/>
      <c r="D440" s="1131"/>
      <c r="E440" s="1131"/>
    </row>
    <row r="441" spans="1:5">
      <c r="A441" s="1131"/>
      <c r="B441" s="1131"/>
      <c r="C441" s="1131"/>
      <c r="D441" s="1131"/>
      <c r="E441" s="1131"/>
    </row>
    <row r="442" spans="1:5">
      <c r="A442" s="1131"/>
      <c r="B442" s="1131"/>
      <c r="C442" s="1131"/>
      <c r="D442" s="1131"/>
      <c r="E442" s="1131"/>
    </row>
    <row r="443" spans="1:5">
      <c r="A443" s="1131"/>
      <c r="B443" s="1131"/>
      <c r="C443" s="1131"/>
      <c r="D443" s="1131"/>
      <c r="E443" s="1131"/>
    </row>
    <row r="444" spans="1:5">
      <c r="A444" s="1131"/>
      <c r="B444" s="1131"/>
      <c r="C444" s="1131"/>
      <c r="D444" s="1131"/>
      <c r="E444" s="1131"/>
    </row>
    <row r="445" spans="1:5">
      <c r="A445" s="1131"/>
      <c r="B445" s="1131"/>
      <c r="C445" s="1131"/>
      <c r="D445" s="1131"/>
      <c r="E445" s="1131"/>
    </row>
    <row r="446" spans="1:5">
      <c r="A446" s="1131"/>
      <c r="B446" s="1131"/>
      <c r="C446" s="1131"/>
      <c r="D446" s="1131"/>
      <c r="E446" s="1131"/>
    </row>
    <row r="447" spans="1:5">
      <c r="A447" s="1131"/>
      <c r="B447" s="1131"/>
      <c r="C447" s="1131"/>
      <c r="D447" s="1131"/>
      <c r="E447" s="1131"/>
    </row>
    <row r="448" spans="1:5">
      <c r="A448" s="1131"/>
      <c r="B448" s="1131"/>
      <c r="C448" s="1131"/>
      <c r="D448" s="1131"/>
      <c r="E448" s="1131"/>
    </row>
    <row r="449" spans="1:5">
      <c r="A449" s="1131"/>
      <c r="B449" s="1131"/>
      <c r="C449" s="1131"/>
      <c r="D449" s="1131"/>
      <c r="E449" s="1131"/>
    </row>
    <row r="450" spans="1:5">
      <c r="A450" s="1131"/>
      <c r="B450" s="1131"/>
      <c r="C450" s="1131"/>
      <c r="D450" s="1131"/>
      <c r="E450" s="1131"/>
    </row>
    <row r="451" spans="1:5">
      <c r="A451" s="1131"/>
      <c r="B451" s="1131"/>
      <c r="C451" s="1131"/>
      <c r="D451" s="1131"/>
      <c r="E451" s="1131"/>
    </row>
    <row r="452" spans="1:5">
      <c r="A452" s="1131"/>
      <c r="B452" s="1131"/>
      <c r="C452" s="1131"/>
      <c r="D452" s="1131"/>
      <c r="E452" s="1131"/>
    </row>
    <row r="453" spans="1:5">
      <c r="A453" s="1131"/>
      <c r="B453" s="1131"/>
      <c r="C453" s="1131"/>
      <c r="D453" s="1131"/>
      <c r="E453" s="1131"/>
    </row>
    <row r="454" spans="1:5">
      <c r="A454" s="1131"/>
      <c r="B454" s="1131"/>
      <c r="C454" s="1131"/>
      <c r="D454" s="1131"/>
      <c r="E454" s="1131"/>
    </row>
    <row r="455" spans="1:5">
      <c r="A455" s="1131"/>
      <c r="B455" s="1131"/>
      <c r="C455" s="1131"/>
      <c r="D455" s="1131"/>
      <c r="E455" s="1131"/>
    </row>
    <row r="456" spans="1:5">
      <c r="A456" s="1131"/>
      <c r="B456" s="1131"/>
      <c r="C456" s="1131"/>
      <c r="D456" s="1131"/>
      <c r="E456" s="1131"/>
    </row>
    <row r="457" spans="1:5">
      <c r="A457" s="1131"/>
      <c r="B457" s="1131"/>
      <c r="C457" s="1131"/>
      <c r="D457" s="1131"/>
      <c r="E457" s="1131"/>
    </row>
    <row r="458" spans="1:5">
      <c r="A458" s="1131"/>
      <c r="B458" s="1131"/>
      <c r="C458" s="1131"/>
      <c r="D458" s="1131"/>
      <c r="E458" s="1131"/>
    </row>
    <row r="459" spans="1:5">
      <c r="A459" s="1131"/>
      <c r="B459" s="1131"/>
      <c r="C459" s="1131"/>
      <c r="D459" s="1131"/>
      <c r="E459" s="1131"/>
    </row>
    <row r="460" spans="1:5">
      <c r="A460" s="1131"/>
      <c r="B460" s="1131"/>
      <c r="C460" s="1131"/>
      <c r="D460" s="1131"/>
      <c r="E460" s="1131"/>
    </row>
    <row r="461" spans="1:5">
      <c r="A461" s="1131"/>
      <c r="B461" s="1131"/>
      <c r="C461" s="1131"/>
      <c r="D461" s="1131"/>
      <c r="E461" s="1131"/>
    </row>
    <row r="462" spans="1:5">
      <c r="A462" s="1131"/>
      <c r="B462" s="1131"/>
      <c r="C462" s="1131"/>
      <c r="D462" s="1131"/>
      <c r="E462" s="1131"/>
    </row>
    <row r="463" spans="1:5">
      <c r="A463" s="1131"/>
      <c r="B463" s="1131"/>
      <c r="C463" s="1131"/>
      <c r="D463" s="1131"/>
      <c r="E463" s="1131"/>
    </row>
    <row r="464" spans="1:5">
      <c r="A464" s="1131"/>
      <c r="B464" s="1131"/>
      <c r="C464" s="1131"/>
      <c r="D464" s="1131"/>
      <c r="E464" s="1131"/>
    </row>
    <row r="465" spans="1:5">
      <c r="A465" s="1131"/>
      <c r="B465" s="1131"/>
      <c r="C465" s="1131"/>
      <c r="D465" s="1131"/>
      <c r="E465" s="1131"/>
    </row>
    <row r="466" spans="1:5">
      <c r="A466" s="1131"/>
      <c r="B466" s="1131"/>
      <c r="C466" s="1131"/>
      <c r="D466" s="1131"/>
      <c r="E466" s="1131"/>
    </row>
    <row r="467" spans="1:5">
      <c r="A467" s="1131"/>
      <c r="B467" s="1131"/>
      <c r="C467" s="1131"/>
      <c r="D467" s="1131"/>
      <c r="E467" s="1131"/>
    </row>
    <row r="468" spans="1:5">
      <c r="A468" s="1131"/>
      <c r="B468" s="1131"/>
      <c r="C468" s="1131"/>
      <c r="D468" s="1131"/>
      <c r="E468" s="1131"/>
    </row>
    <row r="469" spans="1:5">
      <c r="A469" s="1131"/>
      <c r="B469" s="1131"/>
      <c r="C469" s="1131"/>
      <c r="D469" s="1131"/>
      <c r="E469" s="1131"/>
    </row>
    <row r="470" spans="1:5">
      <c r="A470" s="1131"/>
      <c r="B470" s="1131"/>
      <c r="C470" s="1131"/>
      <c r="D470" s="1131"/>
      <c r="E470" s="1131"/>
    </row>
    <row r="471" spans="1:5">
      <c r="A471" s="1131"/>
      <c r="B471" s="1131"/>
      <c r="C471" s="1131"/>
      <c r="D471" s="1131"/>
      <c r="E471" s="1131"/>
    </row>
    <row r="472" spans="1:5">
      <c r="A472" s="1131"/>
      <c r="B472" s="1131"/>
      <c r="C472" s="1131"/>
      <c r="D472" s="1131"/>
      <c r="E472" s="1131"/>
    </row>
    <row r="473" spans="1:5">
      <c r="A473" s="1131"/>
      <c r="B473" s="1131"/>
      <c r="C473" s="1131"/>
      <c r="D473" s="1131"/>
      <c r="E473" s="1131"/>
    </row>
    <row r="474" spans="1:5">
      <c r="A474" s="1131"/>
      <c r="B474" s="1131"/>
      <c r="C474" s="1131"/>
      <c r="D474" s="1131"/>
      <c r="E474" s="1131"/>
    </row>
    <row r="475" spans="1:5">
      <c r="A475" s="1131"/>
      <c r="B475" s="1131"/>
      <c r="C475" s="1131"/>
      <c r="D475" s="1131"/>
      <c r="E475" s="1131"/>
    </row>
    <row r="476" spans="1:5">
      <c r="A476" s="1131"/>
      <c r="B476" s="1131"/>
      <c r="C476" s="1131"/>
      <c r="D476" s="1131"/>
      <c r="E476" s="1131"/>
    </row>
    <row r="477" spans="1:5">
      <c r="A477" s="1131"/>
      <c r="B477" s="1131"/>
      <c r="C477" s="1131"/>
      <c r="D477" s="1131"/>
      <c r="E477" s="1131"/>
    </row>
    <row r="478" spans="1:5">
      <c r="A478" s="1131"/>
      <c r="B478" s="1131"/>
      <c r="C478" s="1131"/>
      <c r="D478" s="1131"/>
      <c r="E478" s="1131"/>
    </row>
    <row r="479" spans="1:5">
      <c r="A479" s="1131"/>
      <c r="B479" s="1131"/>
      <c r="C479" s="1131"/>
      <c r="D479" s="1131"/>
      <c r="E479" s="1131"/>
    </row>
    <row r="480" spans="1:5">
      <c r="A480" s="1131"/>
      <c r="B480" s="1131"/>
      <c r="C480" s="1131"/>
      <c r="D480" s="1131"/>
      <c r="E480" s="1131"/>
    </row>
    <row r="481" spans="1:5">
      <c r="A481" s="1131"/>
      <c r="B481" s="1131"/>
      <c r="C481" s="1131"/>
      <c r="D481" s="1131"/>
      <c r="E481" s="1131"/>
    </row>
    <row r="482" spans="1:5">
      <c r="A482" s="1131"/>
      <c r="B482" s="1131"/>
      <c r="C482" s="1131"/>
      <c r="D482" s="1131"/>
      <c r="E482" s="1131"/>
    </row>
    <row r="483" spans="1:5">
      <c r="A483" s="1131"/>
      <c r="B483" s="1131"/>
      <c r="C483" s="1131"/>
      <c r="D483" s="1131"/>
      <c r="E483" s="1131"/>
    </row>
    <row r="484" spans="1:5">
      <c r="A484" s="1131"/>
      <c r="B484" s="1131"/>
      <c r="C484" s="1131"/>
      <c r="D484" s="1131"/>
      <c r="E484" s="1131"/>
    </row>
    <row r="485" spans="1:5">
      <c r="A485" s="1131"/>
      <c r="B485" s="1131"/>
      <c r="C485" s="1131"/>
      <c r="D485" s="1131"/>
      <c r="E485" s="1131"/>
    </row>
    <row r="486" spans="1:5">
      <c r="A486" s="1131"/>
      <c r="B486" s="1131"/>
      <c r="C486" s="1131"/>
      <c r="D486" s="1131"/>
      <c r="E486" s="1131"/>
    </row>
    <row r="487" spans="1:5">
      <c r="A487" s="1131"/>
      <c r="B487" s="1131"/>
      <c r="C487" s="1131"/>
      <c r="D487" s="1131"/>
      <c r="E487" s="1131"/>
    </row>
    <row r="488" spans="1:5">
      <c r="A488" s="1131"/>
      <c r="B488" s="1131"/>
      <c r="C488" s="1131"/>
      <c r="D488" s="1131"/>
      <c r="E488" s="1131"/>
    </row>
    <row r="489" spans="1:5">
      <c r="A489" s="1131"/>
      <c r="B489" s="1131"/>
      <c r="C489" s="1131"/>
      <c r="D489" s="1131"/>
      <c r="E489" s="1131"/>
    </row>
    <row r="490" spans="1:5">
      <c r="A490" s="1131"/>
      <c r="B490" s="1131"/>
      <c r="C490" s="1131"/>
      <c r="D490" s="1131"/>
      <c r="E490" s="1131"/>
    </row>
    <row r="491" spans="1:5">
      <c r="A491" s="1131"/>
      <c r="B491" s="1131"/>
      <c r="C491" s="1131"/>
      <c r="D491" s="1131"/>
      <c r="E491" s="1131"/>
    </row>
    <row r="492" spans="1:5">
      <c r="A492" s="1131"/>
      <c r="B492" s="1131"/>
      <c r="C492" s="1131"/>
      <c r="D492" s="1131"/>
      <c r="E492" s="1131"/>
    </row>
    <row r="493" spans="1:5">
      <c r="A493" s="1131"/>
      <c r="B493" s="1131"/>
      <c r="C493" s="1131"/>
      <c r="D493" s="1131"/>
      <c r="E493" s="1131"/>
    </row>
    <row r="494" spans="1:5">
      <c r="A494" s="1131"/>
      <c r="B494" s="1131"/>
      <c r="C494" s="1131"/>
      <c r="D494" s="1131"/>
      <c r="E494" s="1131"/>
    </row>
    <row r="495" spans="1:5">
      <c r="A495" s="1131"/>
      <c r="B495" s="1131"/>
      <c r="C495" s="1131"/>
      <c r="D495" s="1131"/>
      <c r="E495" s="1131"/>
    </row>
    <row r="496" spans="1:5">
      <c r="A496" s="1131"/>
      <c r="B496" s="1131"/>
      <c r="C496" s="1131"/>
      <c r="D496" s="1131"/>
      <c r="E496" s="1131"/>
    </row>
    <row r="497" spans="1:5">
      <c r="A497" s="1131"/>
      <c r="B497" s="1131"/>
      <c r="C497" s="1131"/>
      <c r="D497" s="1131"/>
      <c r="E497" s="1131"/>
    </row>
    <row r="498" spans="1:5">
      <c r="A498" s="1131"/>
      <c r="B498" s="1131"/>
      <c r="C498" s="1131"/>
      <c r="D498" s="1131"/>
      <c r="E498" s="1131"/>
    </row>
    <row r="499" spans="1:5">
      <c r="A499" s="1131"/>
      <c r="B499" s="1131"/>
      <c r="C499" s="1131"/>
      <c r="D499" s="1131"/>
      <c r="E499" s="1131"/>
    </row>
    <row r="500" spans="1:5">
      <c r="A500" s="1131"/>
      <c r="B500" s="1131"/>
      <c r="C500" s="1131"/>
      <c r="D500" s="1131"/>
      <c r="E500" s="1131"/>
    </row>
    <row r="501" spans="1:5">
      <c r="A501" s="1131"/>
      <c r="B501" s="1131"/>
      <c r="C501" s="1131"/>
      <c r="D501" s="1131"/>
      <c r="E501" s="1131"/>
    </row>
    <row r="502" spans="1:5">
      <c r="A502" s="1131"/>
      <c r="B502" s="1131"/>
      <c r="C502" s="1131"/>
      <c r="D502" s="1131"/>
      <c r="E502" s="1131"/>
    </row>
    <row r="503" spans="1:5">
      <c r="A503" s="1131"/>
      <c r="B503" s="1131"/>
      <c r="C503" s="1131"/>
      <c r="D503" s="1131"/>
      <c r="E503" s="1131"/>
    </row>
    <row r="504" spans="1:5">
      <c r="A504" s="1131"/>
      <c r="B504" s="1131"/>
      <c r="C504" s="1131"/>
      <c r="D504" s="1131"/>
      <c r="E504" s="1131"/>
    </row>
    <row r="505" spans="1:5">
      <c r="A505" s="1131"/>
      <c r="B505" s="1131"/>
      <c r="C505" s="1131"/>
      <c r="D505" s="1131"/>
      <c r="E505" s="1131"/>
    </row>
    <row r="506" spans="1:5">
      <c r="A506" s="1131"/>
      <c r="B506" s="1131"/>
      <c r="C506" s="1131"/>
      <c r="D506" s="1131"/>
      <c r="E506" s="1131"/>
    </row>
    <row r="507" spans="1:5">
      <c r="A507" s="1131"/>
      <c r="B507" s="1131"/>
      <c r="C507" s="1131"/>
      <c r="D507" s="1131"/>
      <c r="E507" s="1131"/>
    </row>
    <row r="508" spans="1:5">
      <c r="A508" s="1131"/>
      <c r="B508" s="1131"/>
      <c r="C508" s="1131"/>
      <c r="D508" s="1131"/>
      <c r="E508" s="1131"/>
    </row>
    <row r="509" spans="1:5">
      <c r="A509" s="1131"/>
      <c r="B509" s="1131"/>
      <c r="C509" s="1131"/>
      <c r="D509" s="1131"/>
      <c r="E509" s="1131"/>
    </row>
    <row r="510" spans="1:5">
      <c r="A510" s="1131"/>
      <c r="B510" s="1131"/>
      <c r="C510" s="1131"/>
      <c r="D510" s="1131"/>
      <c r="E510" s="1131"/>
    </row>
    <row r="511" spans="1:5">
      <c r="A511" s="1131"/>
      <c r="B511" s="1131"/>
      <c r="C511" s="1131"/>
      <c r="D511" s="1131"/>
      <c r="E511" s="1131"/>
    </row>
    <row r="512" spans="1:5">
      <c r="A512" s="1131"/>
      <c r="B512" s="1131"/>
      <c r="C512" s="1131"/>
      <c r="D512" s="1131"/>
      <c r="E512" s="1131"/>
    </row>
    <row r="513" spans="1:5">
      <c r="A513" s="1131"/>
      <c r="B513" s="1131"/>
      <c r="C513" s="1131"/>
      <c r="D513" s="1131"/>
      <c r="E513" s="1131"/>
    </row>
    <row r="514" spans="1:5">
      <c r="A514" s="1131"/>
      <c r="B514" s="1131"/>
      <c r="C514" s="1131"/>
      <c r="D514" s="1131"/>
      <c r="E514" s="1131"/>
    </row>
    <row r="515" spans="1:5">
      <c r="A515" s="1131"/>
      <c r="B515" s="1131"/>
      <c r="C515" s="1131"/>
      <c r="D515" s="1131"/>
      <c r="E515" s="1131"/>
    </row>
    <row r="516" spans="1:5">
      <c r="A516" s="1131"/>
      <c r="B516" s="1131"/>
      <c r="C516" s="1131"/>
      <c r="D516" s="1131"/>
      <c r="E516" s="1131"/>
    </row>
    <row r="517" spans="1:5">
      <c r="A517" s="1131"/>
      <c r="B517" s="1131"/>
      <c r="C517" s="1131"/>
      <c r="D517" s="1131"/>
      <c r="E517" s="1131"/>
    </row>
    <row r="518" spans="1:5">
      <c r="A518" s="1131"/>
      <c r="B518" s="1131"/>
      <c r="C518" s="1131"/>
      <c r="D518" s="1131"/>
      <c r="E518" s="1131"/>
    </row>
    <row r="519" spans="1:5">
      <c r="A519" s="1131"/>
      <c r="B519" s="1131"/>
      <c r="C519" s="1131"/>
      <c r="D519" s="1131"/>
      <c r="E519" s="1131"/>
    </row>
    <row r="520" spans="1:5">
      <c r="A520" s="1131"/>
      <c r="B520" s="1131"/>
      <c r="C520" s="1131"/>
      <c r="D520" s="1131"/>
      <c r="E520" s="1131"/>
    </row>
    <row r="521" spans="1:5">
      <c r="A521" s="1131"/>
      <c r="B521" s="1131"/>
      <c r="C521" s="1131"/>
      <c r="D521" s="1131"/>
      <c r="E521" s="1131"/>
    </row>
    <row r="522" spans="1:5">
      <c r="A522" s="1131"/>
      <c r="B522" s="1131"/>
      <c r="C522" s="1131"/>
      <c r="D522" s="1131"/>
      <c r="E522" s="1131"/>
    </row>
    <row r="523" spans="1:5">
      <c r="A523" s="1131"/>
      <c r="B523" s="1131"/>
      <c r="C523" s="1131"/>
      <c r="D523" s="1131"/>
      <c r="E523" s="1131"/>
    </row>
    <row r="524" spans="1:5">
      <c r="A524" s="1131"/>
      <c r="B524" s="1131"/>
      <c r="C524" s="1131"/>
      <c r="D524" s="1131"/>
      <c r="E524" s="1131"/>
    </row>
    <row r="525" spans="1:5">
      <c r="A525" s="1131"/>
      <c r="B525" s="1131"/>
      <c r="C525" s="1131"/>
      <c r="D525" s="1131"/>
      <c r="E525" s="1131"/>
    </row>
    <row r="526" spans="1:5">
      <c r="A526" s="1131"/>
      <c r="B526" s="1131"/>
      <c r="C526" s="1131"/>
      <c r="D526" s="1131"/>
      <c r="E526" s="1131"/>
    </row>
    <row r="527" spans="1:5">
      <c r="A527" s="1131"/>
      <c r="B527" s="1131"/>
      <c r="C527" s="1131"/>
      <c r="D527" s="1131"/>
      <c r="E527" s="1131"/>
    </row>
    <row r="528" spans="1:5">
      <c r="A528" s="1131"/>
      <c r="B528" s="1131"/>
      <c r="C528" s="1131"/>
      <c r="D528" s="1131"/>
      <c r="E528" s="1131"/>
    </row>
    <row r="529" spans="1:5">
      <c r="A529" s="1131"/>
      <c r="B529" s="1131"/>
      <c r="C529" s="1131"/>
      <c r="D529" s="1131"/>
      <c r="E529" s="1131"/>
    </row>
    <row r="530" spans="1:5">
      <c r="A530" s="1131"/>
      <c r="B530" s="1131"/>
      <c r="C530" s="1131"/>
      <c r="D530" s="1131"/>
      <c r="E530" s="1131"/>
    </row>
    <row r="531" spans="1:5">
      <c r="A531" s="1131"/>
      <c r="B531" s="1131"/>
      <c r="C531" s="1131"/>
      <c r="D531" s="1131"/>
      <c r="E531" s="1131"/>
    </row>
    <row r="532" spans="1:5">
      <c r="A532" s="1131"/>
      <c r="B532" s="1131"/>
      <c r="C532" s="1131"/>
      <c r="D532" s="1131"/>
      <c r="E532" s="1131"/>
    </row>
    <row r="533" spans="1:5">
      <c r="A533" s="1131"/>
      <c r="B533" s="1131"/>
      <c r="C533" s="1131"/>
      <c r="D533" s="1131"/>
      <c r="E533" s="1131"/>
    </row>
    <row r="534" spans="1:5">
      <c r="A534" s="1131"/>
      <c r="B534" s="1131"/>
      <c r="C534" s="1131"/>
      <c r="D534" s="1131"/>
      <c r="E534" s="1131"/>
    </row>
    <row r="535" spans="1:5">
      <c r="A535" s="1131"/>
      <c r="B535" s="1131"/>
      <c r="C535" s="1131"/>
      <c r="D535" s="1131"/>
      <c r="E535" s="1131"/>
    </row>
    <row r="536" spans="1:5">
      <c r="A536" s="1131"/>
      <c r="B536" s="1131"/>
      <c r="C536" s="1131"/>
      <c r="D536" s="1131"/>
      <c r="E536" s="1131"/>
    </row>
    <row r="537" spans="1:5">
      <c r="A537" s="1131"/>
      <c r="B537" s="1131"/>
      <c r="C537" s="1131"/>
      <c r="D537" s="1131"/>
      <c r="E537" s="1131"/>
    </row>
    <row r="538" spans="1:5">
      <c r="A538" s="1131"/>
      <c r="B538" s="1131"/>
      <c r="C538" s="1131"/>
      <c r="D538" s="1131"/>
      <c r="E538" s="1131"/>
    </row>
    <row r="539" spans="1:5">
      <c r="A539" s="1131"/>
      <c r="B539" s="1131"/>
      <c r="C539" s="1131"/>
      <c r="D539" s="1131"/>
      <c r="E539" s="1131"/>
    </row>
    <row r="540" spans="1:5">
      <c r="A540" s="1131"/>
      <c r="B540" s="1131"/>
      <c r="C540" s="1131"/>
      <c r="D540" s="1131"/>
      <c r="E540" s="1131"/>
    </row>
    <row r="541" spans="1:5">
      <c r="A541" s="1131"/>
      <c r="B541" s="1131"/>
      <c r="C541" s="1131"/>
      <c r="D541" s="1131"/>
      <c r="E541" s="1131"/>
    </row>
    <row r="542" spans="1:5">
      <c r="A542" s="1131"/>
      <c r="B542" s="1131"/>
      <c r="C542" s="1131"/>
      <c r="D542" s="1131"/>
      <c r="E542" s="1131"/>
    </row>
    <row r="543" spans="1:5">
      <c r="A543" s="1131"/>
      <c r="B543" s="1131"/>
      <c r="C543" s="1131"/>
      <c r="D543" s="1131"/>
      <c r="E543" s="1131"/>
    </row>
    <row r="544" spans="1:5">
      <c r="A544" s="1131"/>
      <c r="B544" s="1131"/>
      <c r="C544" s="1131"/>
      <c r="D544" s="1131"/>
      <c r="E544" s="1131"/>
    </row>
    <row r="545" spans="1:5">
      <c r="A545" s="1131"/>
      <c r="B545" s="1131"/>
      <c r="C545" s="1131"/>
      <c r="D545" s="1131"/>
      <c r="E545" s="1131"/>
    </row>
    <row r="546" spans="1:5">
      <c r="A546" s="1131"/>
      <c r="B546" s="1131"/>
      <c r="C546" s="1131"/>
      <c r="D546" s="1131"/>
      <c r="E546" s="1131"/>
    </row>
    <row r="547" spans="1:5">
      <c r="A547" s="1131"/>
      <c r="B547" s="1131"/>
      <c r="C547" s="1131"/>
      <c r="D547" s="1131"/>
      <c r="E547" s="1131"/>
    </row>
    <row r="548" spans="1:5">
      <c r="A548" s="1131"/>
      <c r="B548" s="1131"/>
      <c r="C548" s="1131"/>
      <c r="D548" s="1131"/>
      <c r="E548" s="1131"/>
    </row>
    <row r="549" spans="1:5">
      <c r="A549" s="1131"/>
      <c r="B549" s="1131"/>
      <c r="C549" s="1131"/>
      <c r="D549" s="1131"/>
      <c r="E549" s="1131"/>
    </row>
    <row r="550" spans="1:5">
      <c r="A550" s="1131"/>
      <c r="B550" s="1131"/>
      <c r="C550" s="1131"/>
      <c r="D550" s="1131"/>
      <c r="E550" s="1131"/>
    </row>
    <row r="551" spans="1:5">
      <c r="A551" s="1131"/>
      <c r="B551" s="1131"/>
      <c r="C551" s="1131"/>
      <c r="D551" s="1131"/>
      <c r="E551" s="1131"/>
    </row>
    <row r="552" spans="1:5">
      <c r="A552" s="1131"/>
      <c r="B552" s="1131"/>
      <c r="C552" s="1131"/>
      <c r="D552" s="1131"/>
      <c r="E552" s="1131"/>
    </row>
    <row r="553" spans="1:5">
      <c r="A553" s="1131"/>
      <c r="B553" s="1131"/>
      <c r="C553" s="1131"/>
      <c r="D553" s="1131"/>
      <c r="E553" s="1131"/>
    </row>
    <row r="554" spans="1:5">
      <c r="A554" s="1131"/>
      <c r="B554" s="1131"/>
      <c r="C554" s="1131"/>
      <c r="D554" s="1131"/>
      <c r="E554" s="1131"/>
    </row>
    <row r="555" spans="1:5">
      <c r="A555" s="1131"/>
      <c r="B555" s="1131"/>
      <c r="C555" s="1131"/>
      <c r="D555" s="1131"/>
      <c r="E555" s="1131"/>
    </row>
    <row r="556" spans="1:5">
      <c r="A556" s="1131"/>
      <c r="B556" s="1131"/>
      <c r="C556" s="1131"/>
      <c r="D556" s="1131"/>
      <c r="E556" s="1131"/>
    </row>
    <row r="557" spans="1:5">
      <c r="A557" s="1131"/>
      <c r="B557" s="1131"/>
      <c r="C557" s="1131"/>
      <c r="D557" s="1131"/>
      <c r="E557" s="1131"/>
    </row>
    <row r="558" spans="1:5">
      <c r="A558" s="1131"/>
      <c r="B558" s="1131"/>
      <c r="C558" s="1131"/>
      <c r="D558" s="1131"/>
      <c r="E558" s="1131"/>
    </row>
    <row r="559" spans="1:5">
      <c r="A559" s="1131"/>
      <c r="B559" s="1131"/>
      <c r="C559" s="1131"/>
      <c r="D559" s="1131"/>
      <c r="E559" s="1131"/>
    </row>
    <row r="560" spans="1:5">
      <c r="A560" s="1131"/>
      <c r="B560" s="1131"/>
      <c r="C560" s="1131"/>
      <c r="D560" s="1131"/>
      <c r="E560" s="1131"/>
    </row>
    <row r="561" spans="1:5">
      <c r="A561" s="1131"/>
      <c r="B561" s="1131"/>
      <c r="C561" s="1131"/>
      <c r="D561" s="1131"/>
      <c r="E561" s="1131"/>
    </row>
    <row r="562" spans="1:5">
      <c r="A562" s="1131"/>
      <c r="B562" s="1131"/>
      <c r="C562" s="1131"/>
      <c r="D562" s="1131"/>
      <c r="E562" s="1131"/>
    </row>
    <row r="563" spans="1:5">
      <c r="A563" s="1131"/>
      <c r="B563" s="1131"/>
      <c r="C563" s="1131"/>
      <c r="D563" s="1131"/>
      <c r="E563" s="1131"/>
    </row>
    <row r="564" spans="1:5">
      <c r="A564" s="1131"/>
      <c r="B564" s="1131"/>
      <c r="C564" s="1131"/>
      <c r="D564" s="1131"/>
      <c r="E564" s="1131"/>
    </row>
    <row r="565" spans="1:5">
      <c r="A565" s="1131"/>
      <c r="B565" s="1131"/>
      <c r="C565" s="1131"/>
      <c r="D565" s="1131"/>
      <c r="E565" s="1131"/>
    </row>
    <row r="566" spans="1:5">
      <c r="A566" s="1131"/>
      <c r="B566" s="1131"/>
      <c r="C566" s="1131"/>
      <c r="D566" s="1131"/>
      <c r="E566" s="1131"/>
    </row>
    <row r="567" spans="1:5">
      <c r="A567" s="1131"/>
      <c r="B567" s="1131"/>
      <c r="C567" s="1131"/>
      <c r="D567" s="1131"/>
      <c r="E567" s="1131"/>
    </row>
    <row r="568" spans="1:5">
      <c r="A568" s="1131"/>
      <c r="B568" s="1131"/>
      <c r="C568" s="1131"/>
      <c r="D568" s="1131"/>
      <c r="E568" s="1131"/>
    </row>
    <row r="569" spans="1:5">
      <c r="A569" s="1131"/>
      <c r="B569" s="1131"/>
      <c r="C569" s="1131"/>
      <c r="D569" s="1131"/>
      <c r="E569" s="1131"/>
    </row>
    <row r="570" spans="1:5">
      <c r="A570" s="1131"/>
      <c r="B570" s="1131"/>
      <c r="C570" s="1131"/>
      <c r="D570" s="1131"/>
      <c r="E570" s="1131"/>
    </row>
    <row r="571" spans="1:5">
      <c r="A571" s="1131"/>
      <c r="B571" s="1131"/>
      <c r="C571" s="1131"/>
      <c r="D571" s="1131"/>
      <c r="E571" s="1131"/>
    </row>
    <row r="572" spans="1:5">
      <c r="A572" s="1131"/>
      <c r="B572" s="1131"/>
      <c r="C572" s="1131"/>
      <c r="D572" s="1131"/>
      <c r="E572" s="1131"/>
    </row>
  </sheetData>
  <mergeCells count="4">
    <mergeCell ref="A1:D1"/>
    <mergeCell ref="B4:E4"/>
    <mergeCell ref="B5:E5"/>
    <mergeCell ref="A2:E2"/>
  </mergeCells>
  <printOptions gridLinesSet="0"/>
  <pageMargins left="0.78740157480314965" right="0.78740157480314965" top="1.1811023622047243" bottom="0.78740157480314965" header="0" footer="0"/>
  <pageSetup paperSize="9" orientation="portrait" horizontalDpi="300" verticalDpi="300" r:id="rId1"/>
  <headerFooter alignWithMargins="0"/>
  <drawing r:id="rId2"/>
</worksheet>
</file>

<file path=xl/worksheets/sheet121.xml><?xml version="1.0" encoding="utf-8"?>
<worksheet xmlns="http://schemas.openxmlformats.org/spreadsheetml/2006/main" xmlns:r="http://schemas.openxmlformats.org/officeDocument/2006/relationships">
  <sheetPr codeName="Sheet121">
    <pageSetUpPr fitToPage="1"/>
  </sheetPr>
  <dimension ref="A1:G54"/>
  <sheetViews>
    <sheetView showGridLines="0" workbookViewId="0">
      <selection sqref="A1:G1"/>
    </sheetView>
  </sheetViews>
  <sheetFormatPr defaultRowHeight="11.25"/>
  <cols>
    <col min="1" max="1" width="25.42578125" style="1355" customWidth="1"/>
    <col min="2" max="2" width="11.5703125" style="1355" customWidth="1"/>
    <col min="3" max="3" width="14.5703125" style="1355" customWidth="1"/>
    <col min="4" max="4" width="8.7109375" style="1355" customWidth="1"/>
    <col min="5" max="5" width="11.28515625" style="1355" customWidth="1"/>
    <col min="6" max="6" width="14.28515625" style="1355" customWidth="1"/>
    <col min="7" max="7" width="8.7109375" style="1355" customWidth="1"/>
    <col min="8" max="245" width="9.140625" style="1355"/>
    <col min="246" max="246" width="25" style="1355" customWidth="1"/>
    <col min="247" max="247" width="12.5703125" style="1355" customWidth="1"/>
    <col min="248" max="248" width="12.7109375" style="1355" customWidth="1"/>
    <col min="249" max="249" width="8.7109375" style="1355" customWidth="1"/>
    <col min="250" max="250" width="12.5703125" style="1355" customWidth="1"/>
    <col min="251" max="251" width="11.85546875" style="1355" customWidth="1"/>
    <col min="252" max="252" width="9.5703125" style="1355" customWidth="1"/>
    <col min="253" max="253" width="12.7109375" style="1355" customWidth="1"/>
    <col min="254" max="501" width="9.140625" style="1355"/>
    <col min="502" max="502" width="25" style="1355" customWidth="1"/>
    <col min="503" max="503" width="12.5703125" style="1355" customWidth="1"/>
    <col min="504" max="504" width="12.7109375" style="1355" customWidth="1"/>
    <col min="505" max="505" width="8.7109375" style="1355" customWidth="1"/>
    <col min="506" max="506" width="12.5703125" style="1355" customWidth="1"/>
    <col min="507" max="507" width="11.85546875" style="1355" customWidth="1"/>
    <col min="508" max="508" width="9.5703125" style="1355" customWidth="1"/>
    <col min="509" max="509" width="12.7109375" style="1355" customWidth="1"/>
    <col min="510" max="757" width="9.140625" style="1355"/>
    <col min="758" max="758" width="25" style="1355" customWidth="1"/>
    <col min="759" max="759" width="12.5703125" style="1355" customWidth="1"/>
    <col min="760" max="760" width="12.7109375" style="1355" customWidth="1"/>
    <col min="761" max="761" width="8.7109375" style="1355" customWidth="1"/>
    <col min="762" max="762" width="12.5703125" style="1355" customWidth="1"/>
    <col min="763" max="763" width="11.85546875" style="1355" customWidth="1"/>
    <col min="764" max="764" width="9.5703125" style="1355" customWidth="1"/>
    <col min="765" max="765" width="12.7109375" style="1355" customWidth="1"/>
    <col min="766" max="1013" width="9.140625" style="1355"/>
    <col min="1014" max="1014" width="25" style="1355" customWidth="1"/>
    <col min="1015" max="1015" width="12.5703125" style="1355" customWidth="1"/>
    <col min="1016" max="1016" width="12.7109375" style="1355" customWidth="1"/>
    <col min="1017" max="1017" width="8.7109375" style="1355" customWidth="1"/>
    <col min="1018" max="1018" width="12.5703125" style="1355" customWidth="1"/>
    <col min="1019" max="1019" width="11.85546875" style="1355" customWidth="1"/>
    <col min="1020" max="1020" width="9.5703125" style="1355" customWidth="1"/>
    <col min="1021" max="1021" width="12.7109375" style="1355" customWidth="1"/>
    <col min="1022" max="1269" width="9.140625" style="1355"/>
    <col min="1270" max="1270" width="25" style="1355" customWidth="1"/>
    <col min="1271" max="1271" width="12.5703125" style="1355" customWidth="1"/>
    <col min="1272" max="1272" width="12.7109375" style="1355" customWidth="1"/>
    <col min="1273" max="1273" width="8.7109375" style="1355" customWidth="1"/>
    <col min="1274" max="1274" width="12.5703125" style="1355" customWidth="1"/>
    <col min="1275" max="1275" width="11.85546875" style="1355" customWidth="1"/>
    <col min="1276" max="1276" width="9.5703125" style="1355" customWidth="1"/>
    <col min="1277" max="1277" width="12.7109375" style="1355" customWidth="1"/>
    <col min="1278" max="1525" width="9.140625" style="1355"/>
    <col min="1526" max="1526" width="25" style="1355" customWidth="1"/>
    <col min="1527" max="1527" width="12.5703125" style="1355" customWidth="1"/>
    <col min="1528" max="1528" width="12.7109375" style="1355" customWidth="1"/>
    <col min="1529" max="1529" width="8.7109375" style="1355" customWidth="1"/>
    <col min="1530" max="1530" width="12.5703125" style="1355" customWidth="1"/>
    <col min="1531" max="1531" width="11.85546875" style="1355" customWidth="1"/>
    <col min="1532" max="1532" width="9.5703125" style="1355" customWidth="1"/>
    <col min="1533" max="1533" width="12.7109375" style="1355" customWidth="1"/>
    <col min="1534" max="1781" width="9.140625" style="1355"/>
    <col min="1782" max="1782" width="25" style="1355" customWidth="1"/>
    <col min="1783" max="1783" width="12.5703125" style="1355" customWidth="1"/>
    <col min="1784" max="1784" width="12.7109375" style="1355" customWidth="1"/>
    <col min="1785" max="1785" width="8.7109375" style="1355" customWidth="1"/>
    <col min="1786" max="1786" width="12.5703125" style="1355" customWidth="1"/>
    <col min="1787" max="1787" width="11.85546875" style="1355" customWidth="1"/>
    <col min="1788" max="1788" width="9.5703125" style="1355" customWidth="1"/>
    <col min="1789" max="1789" width="12.7109375" style="1355" customWidth="1"/>
    <col min="1790" max="2037" width="9.140625" style="1355"/>
    <col min="2038" max="2038" width="25" style="1355" customWidth="1"/>
    <col min="2039" max="2039" width="12.5703125" style="1355" customWidth="1"/>
    <col min="2040" max="2040" width="12.7109375" style="1355" customWidth="1"/>
    <col min="2041" max="2041" width="8.7109375" style="1355" customWidth="1"/>
    <col min="2042" max="2042" width="12.5703125" style="1355" customWidth="1"/>
    <col min="2043" max="2043" width="11.85546875" style="1355" customWidth="1"/>
    <col min="2044" max="2044" width="9.5703125" style="1355" customWidth="1"/>
    <col min="2045" max="2045" width="12.7109375" style="1355" customWidth="1"/>
    <col min="2046" max="2293" width="9.140625" style="1355"/>
    <col min="2294" max="2294" width="25" style="1355" customWidth="1"/>
    <col min="2295" max="2295" width="12.5703125" style="1355" customWidth="1"/>
    <col min="2296" max="2296" width="12.7109375" style="1355" customWidth="1"/>
    <col min="2297" max="2297" width="8.7109375" style="1355" customWidth="1"/>
    <col min="2298" max="2298" width="12.5703125" style="1355" customWidth="1"/>
    <col min="2299" max="2299" width="11.85546875" style="1355" customWidth="1"/>
    <col min="2300" max="2300" width="9.5703125" style="1355" customWidth="1"/>
    <col min="2301" max="2301" width="12.7109375" style="1355" customWidth="1"/>
    <col min="2302" max="2549" width="9.140625" style="1355"/>
    <col min="2550" max="2550" width="25" style="1355" customWidth="1"/>
    <col min="2551" max="2551" width="12.5703125" style="1355" customWidth="1"/>
    <col min="2552" max="2552" width="12.7109375" style="1355" customWidth="1"/>
    <col min="2553" max="2553" width="8.7109375" style="1355" customWidth="1"/>
    <col min="2554" max="2554" width="12.5703125" style="1355" customWidth="1"/>
    <col min="2555" max="2555" width="11.85546875" style="1355" customWidth="1"/>
    <col min="2556" max="2556" width="9.5703125" style="1355" customWidth="1"/>
    <col min="2557" max="2557" width="12.7109375" style="1355" customWidth="1"/>
    <col min="2558" max="2805" width="9.140625" style="1355"/>
    <col min="2806" max="2806" width="25" style="1355" customWidth="1"/>
    <col min="2807" max="2807" width="12.5703125" style="1355" customWidth="1"/>
    <col min="2808" max="2808" width="12.7109375" style="1355" customWidth="1"/>
    <col min="2809" max="2809" width="8.7109375" style="1355" customWidth="1"/>
    <col min="2810" max="2810" width="12.5703125" style="1355" customWidth="1"/>
    <col min="2811" max="2811" width="11.85546875" style="1355" customWidth="1"/>
    <col min="2812" max="2812" width="9.5703125" style="1355" customWidth="1"/>
    <col min="2813" max="2813" width="12.7109375" style="1355" customWidth="1"/>
    <col min="2814" max="3061" width="9.140625" style="1355"/>
    <col min="3062" max="3062" width="25" style="1355" customWidth="1"/>
    <col min="3063" max="3063" width="12.5703125" style="1355" customWidth="1"/>
    <col min="3064" max="3064" width="12.7109375" style="1355" customWidth="1"/>
    <col min="3065" max="3065" width="8.7109375" style="1355" customWidth="1"/>
    <col min="3066" max="3066" width="12.5703125" style="1355" customWidth="1"/>
    <col min="3067" max="3067" width="11.85546875" style="1355" customWidth="1"/>
    <col min="3068" max="3068" width="9.5703125" style="1355" customWidth="1"/>
    <col min="3069" max="3069" width="12.7109375" style="1355" customWidth="1"/>
    <col min="3070" max="3317" width="9.140625" style="1355"/>
    <col min="3318" max="3318" width="25" style="1355" customWidth="1"/>
    <col min="3319" max="3319" width="12.5703125" style="1355" customWidth="1"/>
    <col min="3320" max="3320" width="12.7109375" style="1355" customWidth="1"/>
    <col min="3321" max="3321" width="8.7109375" style="1355" customWidth="1"/>
    <col min="3322" max="3322" width="12.5703125" style="1355" customWidth="1"/>
    <col min="3323" max="3323" width="11.85546875" style="1355" customWidth="1"/>
    <col min="3324" max="3324" width="9.5703125" style="1355" customWidth="1"/>
    <col min="3325" max="3325" width="12.7109375" style="1355" customWidth="1"/>
    <col min="3326" max="3573" width="9.140625" style="1355"/>
    <col min="3574" max="3574" width="25" style="1355" customWidth="1"/>
    <col min="3575" max="3575" width="12.5703125" style="1355" customWidth="1"/>
    <col min="3576" max="3576" width="12.7109375" style="1355" customWidth="1"/>
    <col min="3577" max="3577" width="8.7109375" style="1355" customWidth="1"/>
    <col min="3578" max="3578" width="12.5703125" style="1355" customWidth="1"/>
    <col min="3579" max="3579" width="11.85546875" style="1355" customWidth="1"/>
    <col min="3580" max="3580" width="9.5703125" style="1355" customWidth="1"/>
    <col min="3581" max="3581" width="12.7109375" style="1355" customWidth="1"/>
    <col min="3582" max="3829" width="9.140625" style="1355"/>
    <col min="3830" max="3830" width="25" style="1355" customWidth="1"/>
    <col min="3831" max="3831" width="12.5703125" style="1355" customWidth="1"/>
    <col min="3832" max="3832" width="12.7109375" style="1355" customWidth="1"/>
    <col min="3833" max="3833" width="8.7109375" style="1355" customWidth="1"/>
    <col min="3834" max="3834" width="12.5703125" style="1355" customWidth="1"/>
    <col min="3835" max="3835" width="11.85546875" style="1355" customWidth="1"/>
    <col min="3836" max="3836" width="9.5703125" style="1355" customWidth="1"/>
    <col min="3837" max="3837" width="12.7109375" style="1355" customWidth="1"/>
    <col min="3838" max="4085" width="9.140625" style="1355"/>
    <col min="4086" max="4086" width="25" style="1355" customWidth="1"/>
    <col min="4087" max="4087" width="12.5703125" style="1355" customWidth="1"/>
    <col min="4088" max="4088" width="12.7109375" style="1355" customWidth="1"/>
    <col min="4089" max="4089" width="8.7109375" style="1355" customWidth="1"/>
    <col min="4090" max="4090" width="12.5703125" style="1355" customWidth="1"/>
    <col min="4091" max="4091" width="11.85546875" style="1355" customWidth="1"/>
    <col min="4092" max="4092" width="9.5703125" style="1355" customWidth="1"/>
    <col min="4093" max="4093" width="12.7109375" style="1355" customWidth="1"/>
    <col min="4094" max="4341" width="9.140625" style="1355"/>
    <col min="4342" max="4342" width="25" style="1355" customWidth="1"/>
    <col min="4343" max="4343" width="12.5703125" style="1355" customWidth="1"/>
    <col min="4344" max="4344" width="12.7109375" style="1355" customWidth="1"/>
    <col min="4345" max="4345" width="8.7109375" style="1355" customWidth="1"/>
    <col min="4346" max="4346" width="12.5703125" style="1355" customWidth="1"/>
    <col min="4347" max="4347" width="11.85546875" style="1355" customWidth="1"/>
    <col min="4348" max="4348" width="9.5703125" style="1355" customWidth="1"/>
    <col min="4349" max="4349" width="12.7109375" style="1355" customWidth="1"/>
    <col min="4350" max="4597" width="9.140625" style="1355"/>
    <col min="4598" max="4598" width="25" style="1355" customWidth="1"/>
    <col min="4599" max="4599" width="12.5703125" style="1355" customWidth="1"/>
    <col min="4600" max="4600" width="12.7109375" style="1355" customWidth="1"/>
    <col min="4601" max="4601" width="8.7109375" style="1355" customWidth="1"/>
    <col min="4602" max="4602" width="12.5703125" style="1355" customWidth="1"/>
    <col min="4603" max="4603" width="11.85546875" style="1355" customWidth="1"/>
    <col min="4604" max="4604" width="9.5703125" style="1355" customWidth="1"/>
    <col min="4605" max="4605" width="12.7109375" style="1355" customWidth="1"/>
    <col min="4606" max="4853" width="9.140625" style="1355"/>
    <col min="4854" max="4854" width="25" style="1355" customWidth="1"/>
    <col min="4855" max="4855" width="12.5703125" style="1355" customWidth="1"/>
    <col min="4856" max="4856" width="12.7109375" style="1355" customWidth="1"/>
    <col min="4857" max="4857" width="8.7109375" style="1355" customWidth="1"/>
    <col min="4858" max="4858" width="12.5703125" style="1355" customWidth="1"/>
    <col min="4859" max="4859" width="11.85546875" style="1355" customWidth="1"/>
    <col min="4860" max="4860" width="9.5703125" style="1355" customWidth="1"/>
    <col min="4861" max="4861" width="12.7109375" style="1355" customWidth="1"/>
    <col min="4862" max="5109" width="9.140625" style="1355"/>
    <col min="5110" max="5110" width="25" style="1355" customWidth="1"/>
    <col min="5111" max="5111" width="12.5703125" style="1355" customWidth="1"/>
    <col min="5112" max="5112" width="12.7109375" style="1355" customWidth="1"/>
    <col min="5113" max="5113" width="8.7109375" style="1355" customWidth="1"/>
    <col min="5114" max="5114" width="12.5703125" style="1355" customWidth="1"/>
    <col min="5115" max="5115" width="11.85546875" style="1355" customWidth="1"/>
    <col min="5116" max="5116" width="9.5703125" style="1355" customWidth="1"/>
    <col min="5117" max="5117" width="12.7109375" style="1355" customWidth="1"/>
    <col min="5118" max="5365" width="9.140625" style="1355"/>
    <col min="5366" max="5366" width="25" style="1355" customWidth="1"/>
    <col min="5367" max="5367" width="12.5703125" style="1355" customWidth="1"/>
    <col min="5368" max="5368" width="12.7109375" style="1355" customWidth="1"/>
    <col min="5369" max="5369" width="8.7109375" style="1355" customWidth="1"/>
    <col min="5370" max="5370" width="12.5703125" style="1355" customWidth="1"/>
    <col min="5371" max="5371" width="11.85546875" style="1355" customWidth="1"/>
    <col min="5372" max="5372" width="9.5703125" style="1355" customWidth="1"/>
    <col min="5373" max="5373" width="12.7109375" style="1355" customWidth="1"/>
    <col min="5374" max="5621" width="9.140625" style="1355"/>
    <col min="5622" max="5622" width="25" style="1355" customWidth="1"/>
    <col min="5623" max="5623" width="12.5703125" style="1355" customWidth="1"/>
    <col min="5624" max="5624" width="12.7109375" style="1355" customWidth="1"/>
    <col min="5625" max="5625" width="8.7109375" style="1355" customWidth="1"/>
    <col min="5626" max="5626" width="12.5703125" style="1355" customWidth="1"/>
    <col min="5627" max="5627" width="11.85546875" style="1355" customWidth="1"/>
    <col min="5628" max="5628" width="9.5703125" style="1355" customWidth="1"/>
    <col min="5629" max="5629" width="12.7109375" style="1355" customWidth="1"/>
    <col min="5630" max="5877" width="9.140625" style="1355"/>
    <col min="5878" max="5878" width="25" style="1355" customWidth="1"/>
    <col min="5879" max="5879" width="12.5703125" style="1355" customWidth="1"/>
    <col min="5880" max="5880" width="12.7109375" style="1355" customWidth="1"/>
    <col min="5881" max="5881" width="8.7109375" style="1355" customWidth="1"/>
    <col min="5882" max="5882" width="12.5703125" style="1355" customWidth="1"/>
    <col min="5883" max="5883" width="11.85546875" style="1355" customWidth="1"/>
    <col min="5884" max="5884" width="9.5703125" style="1355" customWidth="1"/>
    <col min="5885" max="5885" width="12.7109375" style="1355" customWidth="1"/>
    <col min="5886" max="6133" width="9.140625" style="1355"/>
    <col min="6134" max="6134" width="25" style="1355" customWidth="1"/>
    <col min="6135" max="6135" width="12.5703125" style="1355" customWidth="1"/>
    <col min="6136" max="6136" width="12.7109375" style="1355" customWidth="1"/>
    <col min="6137" max="6137" width="8.7109375" style="1355" customWidth="1"/>
    <col min="6138" max="6138" width="12.5703125" style="1355" customWidth="1"/>
    <col min="6139" max="6139" width="11.85546875" style="1355" customWidth="1"/>
    <col min="6140" max="6140" width="9.5703125" style="1355" customWidth="1"/>
    <col min="6141" max="6141" width="12.7109375" style="1355" customWidth="1"/>
    <col min="6142" max="6389" width="9.140625" style="1355"/>
    <col min="6390" max="6390" width="25" style="1355" customWidth="1"/>
    <col min="6391" max="6391" width="12.5703125" style="1355" customWidth="1"/>
    <col min="6392" max="6392" width="12.7109375" style="1355" customWidth="1"/>
    <col min="6393" max="6393" width="8.7109375" style="1355" customWidth="1"/>
    <col min="6394" max="6394" width="12.5703125" style="1355" customWidth="1"/>
    <col min="6395" max="6395" width="11.85546875" style="1355" customWidth="1"/>
    <col min="6396" max="6396" width="9.5703125" style="1355" customWidth="1"/>
    <col min="6397" max="6397" width="12.7109375" style="1355" customWidth="1"/>
    <col min="6398" max="6645" width="9.140625" style="1355"/>
    <col min="6646" max="6646" width="25" style="1355" customWidth="1"/>
    <col min="6647" max="6647" width="12.5703125" style="1355" customWidth="1"/>
    <col min="6648" max="6648" width="12.7109375" style="1355" customWidth="1"/>
    <col min="6649" max="6649" width="8.7109375" style="1355" customWidth="1"/>
    <col min="6650" max="6650" width="12.5703125" style="1355" customWidth="1"/>
    <col min="6651" max="6651" width="11.85546875" style="1355" customWidth="1"/>
    <col min="6652" max="6652" width="9.5703125" style="1355" customWidth="1"/>
    <col min="6653" max="6653" width="12.7109375" style="1355" customWidth="1"/>
    <col min="6654" max="6901" width="9.140625" style="1355"/>
    <col min="6902" max="6902" width="25" style="1355" customWidth="1"/>
    <col min="6903" max="6903" width="12.5703125" style="1355" customWidth="1"/>
    <col min="6904" max="6904" width="12.7109375" style="1355" customWidth="1"/>
    <col min="6905" max="6905" width="8.7109375" style="1355" customWidth="1"/>
    <col min="6906" max="6906" width="12.5703125" style="1355" customWidth="1"/>
    <col min="6907" max="6907" width="11.85546875" style="1355" customWidth="1"/>
    <col min="6908" max="6908" width="9.5703125" style="1355" customWidth="1"/>
    <col min="6909" max="6909" width="12.7109375" style="1355" customWidth="1"/>
    <col min="6910" max="7157" width="9.140625" style="1355"/>
    <col min="7158" max="7158" width="25" style="1355" customWidth="1"/>
    <col min="7159" max="7159" width="12.5703125" style="1355" customWidth="1"/>
    <col min="7160" max="7160" width="12.7109375" style="1355" customWidth="1"/>
    <col min="7161" max="7161" width="8.7109375" style="1355" customWidth="1"/>
    <col min="7162" max="7162" width="12.5703125" style="1355" customWidth="1"/>
    <col min="7163" max="7163" width="11.85546875" style="1355" customWidth="1"/>
    <col min="7164" max="7164" width="9.5703125" style="1355" customWidth="1"/>
    <col min="7165" max="7165" width="12.7109375" style="1355" customWidth="1"/>
    <col min="7166" max="7413" width="9.140625" style="1355"/>
    <col min="7414" max="7414" width="25" style="1355" customWidth="1"/>
    <col min="7415" max="7415" width="12.5703125" style="1355" customWidth="1"/>
    <col min="7416" max="7416" width="12.7109375" style="1355" customWidth="1"/>
    <col min="7417" max="7417" width="8.7109375" style="1355" customWidth="1"/>
    <col min="7418" max="7418" width="12.5703125" style="1355" customWidth="1"/>
    <col min="7419" max="7419" width="11.85546875" style="1355" customWidth="1"/>
    <col min="7420" max="7420" width="9.5703125" style="1355" customWidth="1"/>
    <col min="7421" max="7421" width="12.7109375" style="1355" customWidth="1"/>
    <col min="7422" max="7669" width="9.140625" style="1355"/>
    <col min="7670" max="7670" width="25" style="1355" customWidth="1"/>
    <col min="7671" max="7671" width="12.5703125" style="1355" customWidth="1"/>
    <col min="7672" max="7672" width="12.7109375" style="1355" customWidth="1"/>
    <col min="7673" max="7673" width="8.7109375" style="1355" customWidth="1"/>
    <col min="7674" max="7674" width="12.5703125" style="1355" customWidth="1"/>
    <col min="7675" max="7675" width="11.85546875" style="1355" customWidth="1"/>
    <col min="7676" max="7676" width="9.5703125" style="1355" customWidth="1"/>
    <col min="7677" max="7677" width="12.7109375" style="1355" customWidth="1"/>
    <col min="7678" max="7925" width="9.140625" style="1355"/>
    <col min="7926" max="7926" width="25" style="1355" customWidth="1"/>
    <col min="7927" max="7927" width="12.5703125" style="1355" customWidth="1"/>
    <col min="7928" max="7928" width="12.7109375" style="1355" customWidth="1"/>
    <col min="7929" max="7929" width="8.7109375" style="1355" customWidth="1"/>
    <col min="7930" max="7930" width="12.5703125" style="1355" customWidth="1"/>
    <col min="7931" max="7931" width="11.85546875" style="1355" customWidth="1"/>
    <col min="7932" max="7932" width="9.5703125" style="1355" customWidth="1"/>
    <col min="7933" max="7933" width="12.7109375" style="1355" customWidth="1"/>
    <col min="7934" max="8181" width="9.140625" style="1355"/>
    <col min="8182" max="8182" width="25" style="1355" customWidth="1"/>
    <col min="8183" max="8183" width="12.5703125" style="1355" customWidth="1"/>
    <col min="8184" max="8184" width="12.7109375" style="1355" customWidth="1"/>
    <col min="8185" max="8185" width="8.7109375" style="1355" customWidth="1"/>
    <col min="8186" max="8186" width="12.5703125" style="1355" customWidth="1"/>
    <col min="8187" max="8187" width="11.85546875" style="1355" customWidth="1"/>
    <col min="8188" max="8188" width="9.5703125" style="1355" customWidth="1"/>
    <col min="8189" max="8189" width="12.7109375" style="1355" customWidth="1"/>
    <col min="8190" max="8437" width="9.140625" style="1355"/>
    <col min="8438" max="8438" width="25" style="1355" customWidth="1"/>
    <col min="8439" max="8439" width="12.5703125" style="1355" customWidth="1"/>
    <col min="8440" max="8440" width="12.7109375" style="1355" customWidth="1"/>
    <col min="8441" max="8441" width="8.7109375" style="1355" customWidth="1"/>
    <col min="8442" max="8442" width="12.5703125" style="1355" customWidth="1"/>
    <col min="8443" max="8443" width="11.85546875" style="1355" customWidth="1"/>
    <col min="8444" max="8444" width="9.5703125" style="1355" customWidth="1"/>
    <col min="8445" max="8445" width="12.7109375" style="1355" customWidth="1"/>
    <col min="8446" max="8693" width="9.140625" style="1355"/>
    <col min="8694" max="8694" width="25" style="1355" customWidth="1"/>
    <col min="8695" max="8695" width="12.5703125" style="1355" customWidth="1"/>
    <col min="8696" max="8696" width="12.7109375" style="1355" customWidth="1"/>
    <col min="8697" max="8697" width="8.7109375" style="1355" customWidth="1"/>
    <col min="8698" max="8698" width="12.5703125" style="1355" customWidth="1"/>
    <col min="8699" max="8699" width="11.85546875" style="1355" customWidth="1"/>
    <col min="8700" max="8700" width="9.5703125" style="1355" customWidth="1"/>
    <col min="8701" max="8701" width="12.7109375" style="1355" customWidth="1"/>
    <col min="8702" max="8949" width="9.140625" style="1355"/>
    <col min="8950" max="8950" width="25" style="1355" customWidth="1"/>
    <col min="8951" max="8951" width="12.5703125" style="1355" customWidth="1"/>
    <col min="8952" max="8952" width="12.7109375" style="1355" customWidth="1"/>
    <col min="8953" max="8953" width="8.7109375" style="1355" customWidth="1"/>
    <col min="8954" max="8954" width="12.5703125" style="1355" customWidth="1"/>
    <col min="8955" max="8955" width="11.85546875" style="1355" customWidth="1"/>
    <col min="8956" max="8956" width="9.5703125" style="1355" customWidth="1"/>
    <col min="8957" max="8957" width="12.7109375" style="1355" customWidth="1"/>
    <col min="8958" max="9205" width="9.140625" style="1355"/>
    <col min="9206" max="9206" width="25" style="1355" customWidth="1"/>
    <col min="9207" max="9207" width="12.5703125" style="1355" customWidth="1"/>
    <col min="9208" max="9208" width="12.7109375" style="1355" customWidth="1"/>
    <col min="9209" max="9209" width="8.7109375" style="1355" customWidth="1"/>
    <col min="9210" max="9210" width="12.5703125" style="1355" customWidth="1"/>
    <col min="9211" max="9211" width="11.85546875" style="1355" customWidth="1"/>
    <col min="9212" max="9212" width="9.5703125" style="1355" customWidth="1"/>
    <col min="9213" max="9213" width="12.7109375" style="1355" customWidth="1"/>
    <col min="9214" max="9461" width="9.140625" style="1355"/>
    <col min="9462" max="9462" width="25" style="1355" customWidth="1"/>
    <col min="9463" max="9463" width="12.5703125" style="1355" customWidth="1"/>
    <col min="9464" max="9464" width="12.7109375" style="1355" customWidth="1"/>
    <col min="9465" max="9465" width="8.7109375" style="1355" customWidth="1"/>
    <col min="9466" max="9466" width="12.5703125" style="1355" customWidth="1"/>
    <col min="9467" max="9467" width="11.85546875" style="1355" customWidth="1"/>
    <col min="9468" max="9468" width="9.5703125" style="1355" customWidth="1"/>
    <col min="9469" max="9469" width="12.7109375" style="1355" customWidth="1"/>
    <col min="9470" max="9717" width="9.140625" style="1355"/>
    <col min="9718" max="9718" width="25" style="1355" customWidth="1"/>
    <col min="9719" max="9719" width="12.5703125" style="1355" customWidth="1"/>
    <col min="9720" max="9720" width="12.7109375" style="1355" customWidth="1"/>
    <col min="9721" max="9721" width="8.7109375" style="1355" customWidth="1"/>
    <col min="9722" max="9722" width="12.5703125" style="1355" customWidth="1"/>
    <col min="9723" max="9723" width="11.85546875" style="1355" customWidth="1"/>
    <col min="9724" max="9724" width="9.5703125" style="1355" customWidth="1"/>
    <col min="9725" max="9725" width="12.7109375" style="1355" customWidth="1"/>
    <col min="9726" max="9973" width="9.140625" style="1355"/>
    <col min="9974" max="9974" width="25" style="1355" customWidth="1"/>
    <col min="9975" max="9975" width="12.5703125" style="1355" customWidth="1"/>
    <col min="9976" max="9976" width="12.7109375" style="1355" customWidth="1"/>
    <col min="9977" max="9977" width="8.7109375" style="1355" customWidth="1"/>
    <col min="9978" max="9978" width="12.5703125" style="1355" customWidth="1"/>
    <col min="9979" max="9979" width="11.85546875" style="1355" customWidth="1"/>
    <col min="9980" max="9980" width="9.5703125" style="1355" customWidth="1"/>
    <col min="9981" max="9981" width="12.7109375" style="1355" customWidth="1"/>
    <col min="9982" max="10229" width="9.140625" style="1355"/>
    <col min="10230" max="10230" width="25" style="1355" customWidth="1"/>
    <col min="10231" max="10231" width="12.5703125" style="1355" customWidth="1"/>
    <col min="10232" max="10232" width="12.7109375" style="1355" customWidth="1"/>
    <col min="10233" max="10233" width="8.7109375" style="1355" customWidth="1"/>
    <col min="10234" max="10234" width="12.5703125" style="1355" customWidth="1"/>
    <col min="10235" max="10235" width="11.85546875" style="1355" customWidth="1"/>
    <col min="10236" max="10236" width="9.5703125" style="1355" customWidth="1"/>
    <col min="10237" max="10237" width="12.7109375" style="1355" customWidth="1"/>
    <col min="10238" max="10485" width="9.140625" style="1355"/>
    <col min="10486" max="10486" width="25" style="1355" customWidth="1"/>
    <col min="10487" max="10487" width="12.5703125" style="1355" customWidth="1"/>
    <col min="10488" max="10488" width="12.7109375" style="1355" customWidth="1"/>
    <col min="10489" max="10489" width="8.7109375" style="1355" customWidth="1"/>
    <col min="10490" max="10490" width="12.5703125" style="1355" customWidth="1"/>
    <col min="10491" max="10491" width="11.85546875" style="1355" customWidth="1"/>
    <col min="10492" max="10492" width="9.5703125" style="1355" customWidth="1"/>
    <col min="10493" max="10493" width="12.7109375" style="1355" customWidth="1"/>
    <col min="10494" max="10741" width="9.140625" style="1355"/>
    <col min="10742" max="10742" width="25" style="1355" customWidth="1"/>
    <col min="10743" max="10743" width="12.5703125" style="1355" customWidth="1"/>
    <col min="10744" max="10744" width="12.7109375" style="1355" customWidth="1"/>
    <col min="10745" max="10745" width="8.7109375" style="1355" customWidth="1"/>
    <col min="10746" max="10746" width="12.5703125" style="1355" customWidth="1"/>
    <col min="10747" max="10747" width="11.85546875" style="1355" customWidth="1"/>
    <col min="10748" max="10748" width="9.5703125" style="1355" customWidth="1"/>
    <col min="10749" max="10749" width="12.7109375" style="1355" customWidth="1"/>
    <col min="10750" max="10997" width="9.140625" style="1355"/>
    <col min="10998" max="10998" width="25" style="1355" customWidth="1"/>
    <col min="10999" max="10999" width="12.5703125" style="1355" customWidth="1"/>
    <col min="11000" max="11000" width="12.7109375" style="1355" customWidth="1"/>
    <col min="11001" max="11001" width="8.7109375" style="1355" customWidth="1"/>
    <col min="11002" max="11002" width="12.5703125" style="1355" customWidth="1"/>
    <col min="11003" max="11003" width="11.85546875" style="1355" customWidth="1"/>
    <col min="11004" max="11004" width="9.5703125" style="1355" customWidth="1"/>
    <col min="11005" max="11005" width="12.7109375" style="1355" customWidth="1"/>
    <col min="11006" max="11253" width="9.140625" style="1355"/>
    <col min="11254" max="11254" width="25" style="1355" customWidth="1"/>
    <col min="11255" max="11255" width="12.5703125" style="1355" customWidth="1"/>
    <col min="11256" max="11256" width="12.7109375" style="1355" customWidth="1"/>
    <col min="11257" max="11257" width="8.7109375" style="1355" customWidth="1"/>
    <col min="11258" max="11258" width="12.5703125" style="1355" customWidth="1"/>
    <col min="11259" max="11259" width="11.85546875" style="1355" customWidth="1"/>
    <col min="11260" max="11260" width="9.5703125" style="1355" customWidth="1"/>
    <col min="11261" max="11261" width="12.7109375" style="1355" customWidth="1"/>
    <col min="11262" max="11509" width="9.140625" style="1355"/>
    <col min="11510" max="11510" width="25" style="1355" customWidth="1"/>
    <col min="11511" max="11511" width="12.5703125" style="1355" customWidth="1"/>
    <col min="11512" max="11512" width="12.7109375" style="1355" customWidth="1"/>
    <col min="11513" max="11513" width="8.7109375" style="1355" customWidth="1"/>
    <col min="11514" max="11514" width="12.5703125" style="1355" customWidth="1"/>
    <col min="11515" max="11515" width="11.85546875" style="1355" customWidth="1"/>
    <col min="11516" max="11516" width="9.5703125" style="1355" customWidth="1"/>
    <col min="11517" max="11517" width="12.7109375" style="1355" customWidth="1"/>
    <col min="11518" max="11765" width="9.140625" style="1355"/>
    <col min="11766" max="11766" width="25" style="1355" customWidth="1"/>
    <col min="11767" max="11767" width="12.5703125" style="1355" customWidth="1"/>
    <col min="11768" max="11768" width="12.7109375" style="1355" customWidth="1"/>
    <col min="11769" max="11769" width="8.7109375" style="1355" customWidth="1"/>
    <col min="11770" max="11770" width="12.5703125" style="1355" customWidth="1"/>
    <col min="11771" max="11771" width="11.85546875" style="1355" customWidth="1"/>
    <col min="11772" max="11772" width="9.5703125" style="1355" customWidth="1"/>
    <col min="11773" max="11773" width="12.7109375" style="1355" customWidth="1"/>
    <col min="11774" max="12021" width="9.140625" style="1355"/>
    <col min="12022" max="12022" width="25" style="1355" customWidth="1"/>
    <col min="12023" max="12023" width="12.5703125" style="1355" customWidth="1"/>
    <col min="12024" max="12024" width="12.7109375" style="1355" customWidth="1"/>
    <col min="12025" max="12025" width="8.7109375" style="1355" customWidth="1"/>
    <col min="12026" max="12026" width="12.5703125" style="1355" customWidth="1"/>
    <col min="12027" max="12027" width="11.85546875" style="1355" customWidth="1"/>
    <col min="12028" max="12028" width="9.5703125" style="1355" customWidth="1"/>
    <col min="12029" max="12029" width="12.7109375" style="1355" customWidth="1"/>
    <col min="12030" max="12277" width="9.140625" style="1355"/>
    <col min="12278" max="12278" width="25" style="1355" customWidth="1"/>
    <col min="12279" max="12279" width="12.5703125" style="1355" customWidth="1"/>
    <col min="12280" max="12280" width="12.7109375" style="1355" customWidth="1"/>
    <col min="12281" max="12281" width="8.7109375" style="1355" customWidth="1"/>
    <col min="12282" max="12282" width="12.5703125" style="1355" customWidth="1"/>
    <col min="12283" max="12283" width="11.85546875" style="1355" customWidth="1"/>
    <col min="12284" max="12284" width="9.5703125" style="1355" customWidth="1"/>
    <col min="12285" max="12285" width="12.7109375" style="1355" customWidth="1"/>
    <col min="12286" max="12533" width="9.140625" style="1355"/>
    <col min="12534" max="12534" width="25" style="1355" customWidth="1"/>
    <col min="12535" max="12535" width="12.5703125" style="1355" customWidth="1"/>
    <col min="12536" max="12536" width="12.7109375" style="1355" customWidth="1"/>
    <col min="12537" max="12537" width="8.7109375" style="1355" customWidth="1"/>
    <col min="12538" max="12538" width="12.5703125" style="1355" customWidth="1"/>
    <col min="12539" max="12539" width="11.85546875" style="1355" customWidth="1"/>
    <col min="12540" max="12540" width="9.5703125" style="1355" customWidth="1"/>
    <col min="12541" max="12541" width="12.7109375" style="1355" customWidth="1"/>
    <col min="12542" max="12789" width="9.140625" style="1355"/>
    <col min="12790" max="12790" width="25" style="1355" customWidth="1"/>
    <col min="12791" max="12791" width="12.5703125" style="1355" customWidth="1"/>
    <col min="12792" max="12792" width="12.7109375" style="1355" customWidth="1"/>
    <col min="12793" max="12793" width="8.7109375" style="1355" customWidth="1"/>
    <col min="12794" max="12794" width="12.5703125" style="1355" customWidth="1"/>
    <col min="12795" max="12795" width="11.85546875" style="1355" customWidth="1"/>
    <col min="12796" max="12796" width="9.5703125" style="1355" customWidth="1"/>
    <col min="12797" max="12797" width="12.7109375" style="1355" customWidth="1"/>
    <col min="12798" max="13045" width="9.140625" style="1355"/>
    <col min="13046" max="13046" width="25" style="1355" customWidth="1"/>
    <col min="13047" max="13047" width="12.5703125" style="1355" customWidth="1"/>
    <col min="13048" max="13048" width="12.7109375" style="1355" customWidth="1"/>
    <col min="13049" max="13049" width="8.7109375" style="1355" customWidth="1"/>
    <col min="13050" max="13050" width="12.5703125" style="1355" customWidth="1"/>
    <col min="13051" max="13051" width="11.85546875" style="1355" customWidth="1"/>
    <col min="13052" max="13052" width="9.5703125" style="1355" customWidth="1"/>
    <col min="13053" max="13053" width="12.7109375" style="1355" customWidth="1"/>
    <col min="13054" max="13301" width="9.140625" style="1355"/>
    <col min="13302" max="13302" width="25" style="1355" customWidth="1"/>
    <col min="13303" max="13303" width="12.5703125" style="1355" customWidth="1"/>
    <col min="13304" max="13304" width="12.7109375" style="1355" customWidth="1"/>
    <col min="13305" max="13305" width="8.7109375" style="1355" customWidth="1"/>
    <col min="13306" max="13306" width="12.5703125" style="1355" customWidth="1"/>
    <col min="13307" max="13307" width="11.85546875" style="1355" customWidth="1"/>
    <col min="13308" max="13308" width="9.5703125" style="1355" customWidth="1"/>
    <col min="13309" max="13309" width="12.7109375" style="1355" customWidth="1"/>
    <col min="13310" max="13557" width="9.140625" style="1355"/>
    <col min="13558" max="13558" width="25" style="1355" customWidth="1"/>
    <col min="13559" max="13559" width="12.5703125" style="1355" customWidth="1"/>
    <col min="13560" max="13560" width="12.7109375" style="1355" customWidth="1"/>
    <col min="13561" max="13561" width="8.7109375" style="1355" customWidth="1"/>
    <col min="13562" max="13562" width="12.5703125" style="1355" customWidth="1"/>
    <col min="13563" max="13563" width="11.85546875" style="1355" customWidth="1"/>
    <col min="13564" max="13564" width="9.5703125" style="1355" customWidth="1"/>
    <col min="13565" max="13565" width="12.7109375" style="1355" customWidth="1"/>
    <col min="13566" max="13813" width="9.140625" style="1355"/>
    <col min="13814" max="13814" width="25" style="1355" customWidth="1"/>
    <col min="13815" max="13815" width="12.5703125" style="1355" customWidth="1"/>
    <col min="13816" max="13816" width="12.7109375" style="1355" customWidth="1"/>
    <col min="13817" max="13817" width="8.7109375" style="1355" customWidth="1"/>
    <col min="13818" max="13818" width="12.5703125" style="1355" customWidth="1"/>
    <col min="13819" max="13819" width="11.85546875" style="1355" customWidth="1"/>
    <col min="13820" max="13820" width="9.5703125" style="1355" customWidth="1"/>
    <col min="13821" max="13821" width="12.7109375" style="1355" customWidth="1"/>
    <col min="13822" max="14069" width="9.140625" style="1355"/>
    <col min="14070" max="14070" width="25" style="1355" customWidth="1"/>
    <col min="14071" max="14071" width="12.5703125" style="1355" customWidth="1"/>
    <col min="14072" max="14072" width="12.7109375" style="1355" customWidth="1"/>
    <col min="14073" max="14073" width="8.7109375" style="1355" customWidth="1"/>
    <col min="14074" max="14074" width="12.5703125" style="1355" customWidth="1"/>
    <col min="14075" max="14075" width="11.85546875" style="1355" customWidth="1"/>
    <col min="14076" max="14076" width="9.5703125" style="1355" customWidth="1"/>
    <col min="14077" max="14077" width="12.7109375" style="1355" customWidth="1"/>
    <col min="14078" max="14325" width="9.140625" style="1355"/>
    <col min="14326" max="14326" width="25" style="1355" customWidth="1"/>
    <col min="14327" max="14327" width="12.5703125" style="1355" customWidth="1"/>
    <col min="14328" max="14328" width="12.7109375" style="1355" customWidth="1"/>
    <col min="14329" max="14329" width="8.7109375" style="1355" customWidth="1"/>
    <col min="14330" max="14330" width="12.5703125" style="1355" customWidth="1"/>
    <col min="14331" max="14331" width="11.85546875" style="1355" customWidth="1"/>
    <col min="14332" max="14332" width="9.5703125" style="1355" customWidth="1"/>
    <col min="14333" max="14333" width="12.7109375" style="1355" customWidth="1"/>
    <col min="14334" max="14581" width="9.140625" style="1355"/>
    <col min="14582" max="14582" width="25" style="1355" customWidth="1"/>
    <col min="14583" max="14583" width="12.5703125" style="1355" customWidth="1"/>
    <col min="14584" max="14584" width="12.7109375" style="1355" customWidth="1"/>
    <col min="14585" max="14585" width="8.7109375" style="1355" customWidth="1"/>
    <col min="14586" max="14586" width="12.5703125" style="1355" customWidth="1"/>
    <col min="14587" max="14587" width="11.85546875" style="1355" customWidth="1"/>
    <col min="14588" max="14588" width="9.5703125" style="1355" customWidth="1"/>
    <col min="14589" max="14589" width="12.7109375" style="1355" customWidth="1"/>
    <col min="14590" max="14837" width="9.140625" style="1355"/>
    <col min="14838" max="14838" width="25" style="1355" customWidth="1"/>
    <col min="14839" max="14839" width="12.5703125" style="1355" customWidth="1"/>
    <col min="14840" max="14840" width="12.7109375" style="1355" customWidth="1"/>
    <col min="14841" max="14841" width="8.7109375" style="1355" customWidth="1"/>
    <col min="14842" max="14842" width="12.5703125" style="1355" customWidth="1"/>
    <col min="14843" max="14843" width="11.85546875" style="1355" customWidth="1"/>
    <col min="14844" max="14844" width="9.5703125" style="1355" customWidth="1"/>
    <col min="14845" max="14845" width="12.7109375" style="1355" customWidth="1"/>
    <col min="14846" max="15093" width="9.140625" style="1355"/>
    <col min="15094" max="15094" width="25" style="1355" customWidth="1"/>
    <col min="15095" max="15095" width="12.5703125" style="1355" customWidth="1"/>
    <col min="15096" max="15096" width="12.7109375" style="1355" customWidth="1"/>
    <col min="15097" max="15097" width="8.7109375" style="1355" customWidth="1"/>
    <col min="15098" max="15098" width="12.5703125" style="1355" customWidth="1"/>
    <col min="15099" max="15099" width="11.85546875" style="1355" customWidth="1"/>
    <col min="15100" max="15100" width="9.5703125" style="1355" customWidth="1"/>
    <col min="15101" max="15101" width="12.7109375" style="1355" customWidth="1"/>
    <col min="15102" max="15349" width="9.140625" style="1355"/>
    <col min="15350" max="15350" width="25" style="1355" customWidth="1"/>
    <col min="15351" max="15351" width="12.5703125" style="1355" customWidth="1"/>
    <col min="15352" max="15352" width="12.7109375" style="1355" customWidth="1"/>
    <col min="15353" max="15353" width="8.7109375" style="1355" customWidth="1"/>
    <col min="15354" max="15354" width="12.5703125" style="1355" customWidth="1"/>
    <col min="15355" max="15355" width="11.85546875" style="1355" customWidth="1"/>
    <col min="15356" max="15356" width="9.5703125" style="1355" customWidth="1"/>
    <col min="15357" max="15357" width="12.7109375" style="1355" customWidth="1"/>
    <col min="15358" max="15605" width="9.140625" style="1355"/>
    <col min="15606" max="15606" width="25" style="1355" customWidth="1"/>
    <col min="15607" max="15607" width="12.5703125" style="1355" customWidth="1"/>
    <col min="15608" max="15608" width="12.7109375" style="1355" customWidth="1"/>
    <col min="15609" max="15609" width="8.7109375" style="1355" customWidth="1"/>
    <col min="15610" max="15610" width="12.5703125" style="1355" customWidth="1"/>
    <col min="15611" max="15611" width="11.85546875" style="1355" customWidth="1"/>
    <col min="15612" max="15612" width="9.5703125" style="1355" customWidth="1"/>
    <col min="15613" max="15613" width="12.7109375" style="1355" customWidth="1"/>
    <col min="15614" max="15861" width="9.140625" style="1355"/>
    <col min="15862" max="15862" width="25" style="1355" customWidth="1"/>
    <col min="15863" max="15863" width="12.5703125" style="1355" customWidth="1"/>
    <col min="15864" max="15864" width="12.7109375" style="1355" customWidth="1"/>
    <col min="15865" max="15865" width="8.7109375" style="1355" customWidth="1"/>
    <col min="15866" max="15866" width="12.5703125" style="1355" customWidth="1"/>
    <col min="15867" max="15867" width="11.85546875" style="1355" customWidth="1"/>
    <col min="15868" max="15868" width="9.5703125" style="1355" customWidth="1"/>
    <col min="15869" max="15869" width="12.7109375" style="1355" customWidth="1"/>
    <col min="15870" max="16117" width="9.140625" style="1355"/>
    <col min="16118" max="16118" width="25" style="1355" customWidth="1"/>
    <col min="16119" max="16119" width="12.5703125" style="1355" customWidth="1"/>
    <col min="16120" max="16120" width="12.7109375" style="1355" customWidth="1"/>
    <col min="16121" max="16121" width="8.7109375" style="1355" customWidth="1"/>
    <col min="16122" max="16122" width="12.5703125" style="1355" customWidth="1"/>
    <col min="16123" max="16123" width="11.85546875" style="1355" customWidth="1"/>
    <col min="16124" max="16124" width="9.5703125" style="1355" customWidth="1"/>
    <col min="16125" max="16125" width="12.7109375" style="1355" customWidth="1"/>
    <col min="16126" max="16384" width="9.140625" style="1355"/>
  </cols>
  <sheetData>
    <row r="1" spans="1:7" ht="18" customHeight="1">
      <c r="A1" s="2287" t="s">
        <v>1512</v>
      </c>
      <c r="B1" s="2287"/>
      <c r="C1" s="2287"/>
      <c r="D1" s="2287"/>
      <c r="E1" s="2287"/>
      <c r="F1" s="2287"/>
      <c r="G1" s="2287"/>
    </row>
    <row r="2" spans="1:7" s="1369" customFormat="1" ht="25.5" customHeight="1">
      <c r="A2" s="2293" t="s">
        <v>1515</v>
      </c>
      <c r="B2" s="2293"/>
      <c r="C2" s="2293"/>
      <c r="D2" s="2293"/>
      <c r="E2" s="2293"/>
      <c r="F2" s="2293"/>
      <c r="G2" s="2293"/>
    </row>
    <row r="3" spans="1:7" ht="12.95" customHeight="1">
      <c r="A3" s="996">
        <v>2017</v>
      </c>
      <c r="B3" s="1359"/>
      <c r="C3" s="1359"/>
      <c r="D3" s="1359"/>
      <c r="E3" s="1359"/>
      <c r="F3" s="2294" t="s">
        <v>1510</v>
      </c>
      <c r="G3" s="2294"/>
    </row>
    <row r="4" spans="1:7" s="1077" customFormat="1" ht="14.1" customHeight="1">
      <c r="A4" s="1863" t="s">
        <v>1509</v>
      </c>
      <c r="B4" s="2181" t="s">
        <v>1514</v>
      </c>
      <c r="C4" s="2181"/>
      <c r="D4" s="2181"/>
      <c r="E4" s="2237" t="s">
        <v>1508</v>
      </c>
      <c r="F4" s="2237"/>
      <c r="G4" s="2237"/>
    </row>
    <row r="5" spans="1:7" s="1077" customFormat="1" ht="23.25" customHeight="1">
      <c r="A5" s="1864"/>
      <c r="B5" s="2181"/>
      <c r="C5" s="2181"/>
      <c r="D5" s="2181"/>
      <c r="E5" s="2181" t="s">
        <v>1513</v>
      </c>
      <c r="F5" s="2181"/>
      <c r="G5" s="2181"/>
    </row>
    <row r="6" spans="1:7" s="1077" customFormat="1" ht="14.1" customHeight="1">
      <c r="A6" s="1864"/>
      <c r="B6" s="1758"/>
      <c r="C6" s="2182" t="s">
        <v>1505</v>
      </c>
      <c r="D6" s="1758"/>
      <c r="E6" s="1758"/>
      <c r="F6" s="2182" t="s">
        <v>1505</v>
      </c>
      <c r="G6" s="1758"/>
    </row>
    <row r="7" spans="1:7" s="1077" customFormat="1" ht="14.1" customHeight="1">
      <c r="A7" s="1864"/>
      <c r="B7" s="1742" t="s">
        <v>0</v>
      </c>
      <c r="C7" s="2183"/>
      <c r="D7" s="1742" t="s">
        <v>24</v>
      </c>
      <c r="E7" s="1742" t="s">
        <v>0</v>
      </c>
      <c r="F7" s="2183"/>
      <c r="G7" s="1742" t="s">
        <v>24</v>
      </c>
    </row>
    <row r="8" spans="1:7" s="1077" customFormat="1" ht="14.1" customHeight="1">
      <c r="A8" s="1865" t="s">
        <v>573</v>
      </c>
      <c r="B8" s="1757"/>
      <c r="C8" s="2183"/>
      <c r="D8" s="1757"/>
      <c r="E8" s="1757"/>
      <c r="F8" s="2183"/>
      <c r="G8" s="1757"/>
    </row>
    <row r="9" spans="1:7" s="1077" customFormat="1" ht="12.95" customHeight="1">
      <c r="A9" s="843"/>
      <c r="B9" s="843"/>
      <c r="C9" s="843"/>
      <c r="D9" s="843"/>
      <c r="E9" s="843"/>
      <c r="F9" s="843"/>
      <c r="G9" s="843"/>
    </row>
    <row r="10" spans="1:7" s="1185" customFormat="1" ht="12.95" customHeight="1">
      <c r="A10" s="841" t="s">
        <v>258</v>
      </c>
      <c r="B10" s="1361">
        <f>+B12+B20+B22</f>
        <v>8034039.7450000001</v>
      </c>
      <c r="C10" s="1361">
        <f>+C12+C20+C22</f>
        <v>450127.04499999993</v>
      </c>
      <c r="D10" s="1360">
        <f>(+C10/B10)*100</f>
        <v>5.6027485460242756</v>
      </c>
      <c r="E10" s="1361">
        <f>+E12+E20+E22</f>
        <v>2309746.7629999998</v>
      </c>
      <c r="F10" s="1361">
        <f>+F12+F20+F22</f>
        <v>148110.948</v>
      </c>
      <c r="G10" s="1360">
        <f>(+F10/E10)*100</f>
        <v>6.4124323225645332</v>
      </c>
    </row>
    <row r="11" spans="1:7" s="1185" customFormat="1" ht="12.95" customHeight="1">
      <c r="A11" s="841"/>
      <c r="B11" s="1361"/>
      <c r="C11" s="1361"/>
      <c r="D11" s="1360"/>
      <c r="E11" s="1361"/>
      <c r="F11" s="1361"/>
      <c r="G11" s="1360"/>
    </row>
    <row r="12" spans="1:7" s="1185" customFormat="1" ht="12.95" customHeight="1">
      <c r="A12" s="841" t="s">
        <v>705</v>
      </c>
      <c r="B12" s="1361">
        <f>SUM(B14:B18)</f>
        <v>7680220.7129999995</v>
      </c>
      <c r="C12" s="1361">
        <f>SUM(C14:C18)</f>
        <v>427621.66399999993</v>
      </c>
      <c r="D12" s="1360">
        <f>(+C12/B12)*100</f>
        <v>5.5678304046156128</v>
      </c>
      <c r="E12" s="1361">
        <f>SUM(E14:E18)</f>
        <v>2202491.5789999999</v>
      </c>
      <c r="F12" s="1361">
        <f>SUM(F14:F18)</f>
        <v>144024.033</v>
      </c>
      <c r="G12" s="1360">
        <f>(+F12/E12)*100</f>
        <v>6.5391411423870878</v>
      </c>
    </row>
    <row r="13" spans="1:7" s="1077" customFormat="1" ht="12.95" customHeight="1">
      <c r="A13" s="843"/>
      <c r="B13" s="1361"/>
      <c r="C13" s="1361"/>
      <c r="D13" s="1360"/>
      <c r="E13" s="1363"/>
      <c r="F13" s="1363"/>
      <c r="G13" s="1360"/>
    </row>
    <row r="14" spans="1:7" s="1077" customFormat="1" ht="12.95" customHeight="1">
      <c r="A14" s="843" t="s">
        <v>391</v>
      </c>
      <c r="B14" s="1363">
        <f>+[1]Publicação!C5/1000</f>
        <v>2479326.156</v>
      </c>
      <c r="C14" s="1363">
        <f>+[1]Publicação!D5/1000</f>
        <v>127311.88899999998</v>
      </c>
      <c r="D14" s="1362">
        <f>(+C14/B14)*100</f>
        <v>5.1349391322276672</v>
      </c>
      <c r="E14" s="1363">
        <f>+[1]Publicação!E5/1000</f>
        <v>673918.0149999999</v>
      </c>
      <c r="F14" s="1363">
        <f>+[1]Publicação!F5/1000</f>
        <v>38797.024999999987</v>
      </c>
      <c r="G14" s="1362">
        <f>(+F14/E14)*100</f>
        <v>5.7569354337559879</v>
      </c>
    </row>
    <row r="15" spans="1:7" s="1077" customFormat="1" ht="12.95" customHeight="1">
      <c r="A15" s="843" t="s">
        <v>392</v>
      </c>
      <c r="B15" s="1363">
        <f>+[1]Publicação!C6/1000</f>
        <v>1793468.4659999995</v>
      </c>
      <c r="C15" s="1363">
        <f>+[1]Publicação!D6/1000</f>
        <v>108688.30699999996</v>
      </c>
      <c r="D15" s="1362">
        <f>(+C15/B15)*100</f>
        <v>6.0602296087429499</v>
      </c>
      <c r="E15" s="1363">
        <f>+[1]Publicação!E6/1000</f>
        <v>452439.01299999986</v>
      </c>
      <c r="F15" s="1363">
        <f>+[1]Publicação!F6/1000</f>
        <v>29839.280999999992</v>
      </c>
      <c r="G15" s="1362">
        <f>(+F15/E15)*100</f>
        <v>6.5952051309951907</v>
      </c>
    </row>
    <row r="16" spans="1:7" s="1077" customFormat="1" ht="12.95" customHeight="1">
      <c r="A16" s="843" t="s">
        <v>953</v>
      </c>
      <c r="B16" s="1363">
        <f>+[1]Publicação!C7/1000</f>
        <v>1968431.209</v>
      </c>
      <c r="C16" s="1363">
        <f>+[1]Publicação!D7/1000</f>
        <v>104041.72199999999</v>
      </c>
      <c r="D16" s="1362">
        <f>(+C16/B16)*100</f>
        <v>5.2855147553190411</v>
      </c>
      <c r="E16" s="1363">
        <f>+[1]Publicação!E7/1000</f>
        <v>655807.67500000005</v>
      </c>
      <c r="F16" s="1363">
        <f>+[1]Publicação!F7/1000</f>
        <v>47208.303999999996</v>
      </c>
      <c r="G16" s="1362">
        <f>(+F16/E16)*100</f>
        <v>7.1984982487434275</v>
      </c>
    </row>
    <row r="17" spans="1:7" s="1077" customFormat="1" ht="12.95" customHeight="1">
      <c r="A17" s="843" t="s">
        <v>777</v>
      </c>
      <c r="B17" s="1363">
        <f>+[1]Publicação!C8/1000</f>
        <v>811538.12600000016</v>
      </c>
      <c r="C17" s="1363">
        <f>+[1]Publicação!D8/1000</f>
        <v>56205.455999999991</v>
      </c>
      <c r="D17" s="1362">
        <f>(+C17/B17)*100</f>
        <v>6.9257936502665292</v>
      </c>
      <c r="E17" s="1363">
        <f>+[1]Publicação!E8/1000</f>
        <v>269090.17400000006</v>
      </c>
      <c r="F17" s="1363">
        <f>+[1]Publicação!F8/1000</f>
        <v>18601.026999999991</v>
      </c>
      <c r="G17" s="1362">
        <f>(+F17/E17)*100</f>
        <v>6.9125627010074284</v>
      </c>
    </row>
    <row r="18" spans="1:7" s="1077" customFormat="1" ht="12.95" customHeight="1">
      <c r="A18" s="843" t="s">
        <v>783</v>
      </c>
      <c r="B18" s="1363">
        <f>+[1]Publicação!C9/1000</f>
        <v>627456.75599999994</v>
      </c>
      <c r="C18" s="1363">
        <f>+[1]Publicação!D9/1000</f>
        <v>31374.289999999997</v>
      </c>
      <c r="D18" s="1362">
        <f>(+C18/B18)*100</f>
        <v>5.000231442244603</v>
      </c>
      <c r="E18" s="1363">
        <f>+[1]Publicação!E9/1000</f>
        <v>151236.70199999999</v>
      </c>
      <c r="F18" s="1363">
        <f>+[1]Publicação!F9/1000</f>
        <v>9578.3960000000025</v>
      </c>
      <c r="G18" s="1362">
        <f>(+F18/E18)*100</f>
        <v>6.3333806366658294</v>
      </c>
    </row>
    <row r="19" spans="1:7" s="1077" customFormat="1" ht="12.95" customHeight="1">
      <c r="A19" s="843"/>
      <c r="B19" s="1363"/>
      <c r="C19" s="1363"/>
      <c r="D19" s="1362"/>
      <c r="E19" s="1363"/>
      <c r="F19" s="1363"/>
      <c r="G19" s="1360"/>
    </row>
    <row r="20" spans="1:7" s="1185" customFormat="1" ht="12.95" customHeight="1">
      <c r="A20" s="841" t="s">
        <v>954</v>
      </c>
      <c r="B20" s="1361">
        <f>+[1]Publicação!C11/1000</f>
        <v>173869.55200000003</v>
      </c>
      <c r="C20" s="1361">
        <f>+[1]Publicação!D11/1000</f>
        <v>15306.456</v>
      </c>
      <c r="D20" s="1360">
        <f>(+C20/B20)*100</f>
        <v>8.8034137224900633</v>
      </c>
      <c r="E20" s="1361">
        <f>+[1]Publicação!E11/1000</f>
        <v>50443.317000000003</v>
      </c>
      <c r="F20" s="1361">
        <f>+[1]Publicação!F11/1000</f>
        <v>1424.3030000000001</v>
      </c>
      <c r="G20" s="1360">
        <f>(+F20/E20)*100</f>
        <v>2.8235712572192666</v>
      </c>
    </row>
    <row r="21" spans="1:7" s="1185" customFormat="1" ht="12.95" customHeight="1">
      <c r="A21" s="841"/>
      <c r="B21" s="1361"/>
      <c r="C21" s="1361"/>
      <c r="D21" s="1360"/>
      <c r="E21" s="1361"/>
      <c r="F21" s="1361"/>
      <c r="G21" s="1360"/>
    </row>
    <row r="22" spans="1:7" s="1185" customFormat="1" ht="12.95" customHeight="1">
      <c r="A22" s="841" t="s">
        <v>733</v>
      </c>
      <c r="B22" s="1361">
        <f>+[1]Publicação!C13/1000</f>
        <v>179949.48</v>
      </c>
      <c r="C22" s="1361">
        <f>+[1]Publicação!D13/1000</f>
        <v>7198.9250000000002</v>
      </c>
      <c r="D22" s="1360">
        <f>(+C22/B22)*100</f>
        <v>4.0005255919605878</v>
      </c>
      <c r="E22" s="1361">
        <f>+[1]Publicação!E13/1000</f>
        <v>56811.866999999998</v>
      </c>
      <c r="F22" s="1361">
        <f>+[1]Publicação!F13/1000</f>
        <v>2662.6119999999996</v>
      </c>
      <c r="G22" s="1360">
        <f>(+F22/E22)*100</f>
        <v>4.6867180055885154</v>
      </c>
    </row>
    <row r="23" spans="1:7" ht="6.95" customHeight="1" thickBot="1">
      <c r="A23" s="1868"/>
      <c r="B23" s="1869"/>
      <c r="C23" s="1869"/>
      <c r="D23" s="1870"/>
      <c r="E23" s="1871"/>
      <c r="F23" s="1871"/>
      <c r="G23" s="1871"/>
    </row>
    <row r="24" spans="1:7" ht="7.5" customHeight="1" thickTop="1"/>
    <row r="25" spans="1:7" ht="12" customHeight="1">
      <c r="A25" s="1358"/>
    </row>
    <row r="26" spans="1:7" ht="18" customHeight="1">
      <c r="A26" s="2287" t="s">
        <v>1512</v>
      </c>
      <c r="B26" s="2287"/>
      <c r="C26" s="2287"/>
      <c r="D26" s="2287"/>
      <c r="E26" s="2287"/>
      <c r="F26" s="2287"/>
      <c r="G26" s="2287"/>
    </row>
    <row r="27" spans="1:7" ht="25.5" customHeight="1">
      <c r="A27" s="2293" t="s">
        <v>1511</v>
      </c>
      <c r="B27" s="2293"/>
      <c r="C27" s="2293"/>
      <c r="D27" s="2293"/>
      <c r="E27" s="2293"/>
      <c r="F27" s="2293"/>
      <c r="G27" s="2293"/>
    </row>
    <row r="28" spans="1:7" ht="12.75">
      <c r="A28" s="996">
        <v>2017</v>
      </c>
      <c r="B28" s="1368"/>
      <c r="C28" s="1368"/>
      <c r="D28" s="1367"/>
      <c r="E28" s="1366"/>
      <c r="F28" s="2294" t="s">
        <v>1510</v>
      </c>
      <c r="G28" s="2294"/>
    </row>
    <row r="29" spans="1:7" ht="12.75">
      <c r="A29" s="1863" t="s">
        <v>1509</v>
      </c>
      <c r="B29" s="1866" t="s">
        <v>1508</v>
      </c>
      <c r="C29" s="1867"/>
      <c r="D29" s="1867"/>
      <c r="E29" s="2181" t="s">
        <v>1507</v>
      </c>
      <c r="F29" s="2181"/>
      <c r="G29" s="2181"/>
    </row>
    <row r="30" spans="1:7" ht="12.75">
      <c r="A30" s="1864"/>
      <c r="B30" s="1866" t="s">
        <v>1506</v>
      </c>
      <c r="C30" s="1867"/>
      <c r="D30" s="1867"/>
      <c r="E30" s="2181"/>
      <c r="F30" s="2181"/>
      <c r="G30" s="2181"/>
    </row>
    <row r="31" spans="1:7" ht="12.75">
      <c r="A31" s="1864"/>
      <c r="B31" s="1758"/>
      <c r="C31" s="2182" t="s">
        <v>1505</v>
      </c>
      <c r="D31" s="1758"/>
      <c r="E31" s="1758"/>
      <c r="F31" s="2182" t="s">
        <v>1505</v>
      </c>
      <c r="G31" s="1758"/>
    </row>
    <row r="32" spans="1:7" ht="12.75">
      <c r="A32" s="1864"/>
      <c r="B32" s="1742" t="s">
        <v>0</v>
      </c>
      <c r="C32" s="2183"/>
      <c r="D32" s="1742" t="s">
        <v>24</v>
      </c>
      <c r="E32" s="1742" t="s">
        <v>0</v>
      </c>
      <c r="F32" s="2183"/>
      <c r="G32" s="1742" t="s">
        <v>24</v>
      </c>
    </row>
    <row r="33" spans="1:7" ht="12.75">
      <c r="A33" s="1865" t="s">
        <v>573</v>
      </c>
      <c r="B33" s="1757"/>
      <c r="C33" s="2183"/>
      <c r="D33" s="1757"/>
      <c r="E33" s="1757"/>
      <c r="F33" s="2183"/>
      <c r="G33" s="1757"/>
    </row>
    <row r="34" spans="1:7" ht="12.75">
      <c r="A34" s="841"/>
      <c r="B34" s="1365"/>
      <c r="C34" s="1361"/>
      <c r="D34" s="1364"/>
      <c r="E34" s="1365"/>
      <c r="F34" s="1361"/>
      <c r="G34" s="1364"/>
    </row>
    <row r="35" spans="1:7" ht="12.75">
      <c r="A35" s="841" t="s">
        <v>258</v>
      </c>
      <c r="B35" s="1361">
        <v>3181785.9099999997</v>
      </c>
      <c r="C35" s="1361">
        <v>243256.89599999998</v>
      </c>
      <c r="D35" s="1360">
        <v>7.6452942743718415</v>
      </c>
      <c r="E35" s="1361">
        <v>2542507.0720000002</v>
      </c>
      <c r="F35" s="1361">
        <v>58759.201000000001</v>
      </c>
      <c r="G35" s="1360">
        <v>2.3110732570658508</v>
      </c>
    </row>
    <row r="36" spans="1:7" ht="12.75">
      <c r="A36" s="841"/>
      <c r="B36" s="1361"/>
      <c r="C36" s="1361"/>
      <c r="D36" s="1360"/>
      <c r="E36" s="1361"/>
      <c r="F36" s="1361"/>
      <c r="G36" s="1360"/>
    </row>
    <row r="37" spans="1:7" ht="12.75">
      <c r="A37" s="841" t="s">
        <v>705</v>
      </c>
      <c r="B37" s="1361">
        <v>3048736.6979999999</v>
      </c>
      <c r="C37" s="1361">
        <v>230177.764</v>
      </c>
      <c r="D37" s="1360">
        <v>7.5499390993980811</v>
      </c>
      <c r="E37" s="1361">
        <v>2428992.4360000002</v>
      </c>
      <c r="F37" s="1361">
        <v>53419.866999999998</v>
      </c>
      <c r="G37" s="1360">
        <v>2.1992603273796276</v>
      </c>
    </row>
    <row r="38" spans="1:7" ht="12.75">
      <c r="A38" s="843"/>
      <c r="B38" s="1361"/>
      <c r="C38" s="1361"/>
      <c r="D38" s="1360"/>
      <c r="E38" s="1363"/>
      <c r="F38" s="1363"/>
      <c r="G38" s="1360"/>
    </row>
    <row r="39" spans="1:7" ht="12.75">
      <c r="A39" s="843" t="s">
        <v>391</v>
      </c>
      <c r="B39" s="1363">
        <v>963623.85999999975</v>
      </c>
      <c r="C39" s="1363">
        <v>72642.487999999983</v>
      </c>
      <c r="D39" s="1362">
        <v>7.5384692114203151</v>
      </c>
      <c r="E39" s="1363">
        <v>841784.28099999996</v>
      </c>
      <c r="F39" s="1363">
        <v>15872.376000000002</v>
      </c>
      <c r="G39" s="1362">
        <v>1.8855633632341495</v>
      </c>
    </row>
    <row r="40" spans="1:7" ht="12.75">
      <c r="A40" s="843" t="s">
        <v>392</v>
      </c>
      <c r="B40" s="1363">
        <v>715818.52</v>
      </c>
      <c r="C40" s="1363">
        <v>60962.534</v>
      </c>
      <c r="D40" s="1362">
        <v>8.5164790092326754</v>
      </c>
      <c r="E40" s="1363">
        <v>625210.93300000008</v>
      </c>
      <c r="F40" s="1363">
        <v>17886.491999999995</v>
      </c>
      <c r="G40" s="1362">
        <v>2.8608731958946714</v>
      </c>
    </row>
    <row r="41" spans="1:7" ht="12.75">
      <c r="A41" s="843" t="s">
        <v>953</v>
      </c>
      <c r="B41" s="1363">
        <v>776938.3</v>
      </c>
      <c r="C41" s="1363">
        <v>48531.934000000008</v>
      </c>
      <c r="D41" s="1362">
        <v>6.2465621787470127</v>
      </c>
      <c r="E41" s="1363">
        <v>535685.23400000005</v>
      </c>
      <c r="F41" s="1363">
        <v>8301.4840000000004</v>
      </c>
      <c r="G41" s="1362">
        <v>1.5496943863866144</v>
      </c>
    </row>
    <row r="42" spans="1:7" ht="12.75">
      <c r="A42" s="843" t="s">
        <v>777</v>
      </c>
      <c r="B42" s="1363">
        <v>302487.38200000004</v>
      </c>
      <c r="C42" s="1363">
        <v>29837.469999999994</v>
      </c>
      <c r="D42" s="1362">
        <v>9.8640378989428363</v>
      </c>
      <c r="E42" s="1363">
        <v>239960.57000000004</v>
      </c>
      <c r="F42" s="1363">
        <v>7766.9589999999998</v>
      </c>
      <c r="G42" s="1362">
        <v>3.2367646901322153</v>
      </c>
    </row>
    <row r="43" spans="1:7" ht="12.75">
      <c r="A43" s="843" t="s">
        <v>783</v>
      </c>
      <c r="B43" s="1363">
        <v>289868.636</v>
      </c>
      <c r="C43" s="1363">
        <v>18203.338</v>
      </c>
      <c r="D43" s="1362">
        <v>6.2798577490805183</v>
      </c>
      <c r="E43" s="1363">
        <v>186351.41799999998</v>
      </c>
      <c r="F43" s="1363">
        <v>3592.556</v>
      </c>
      <c r="G43" s="1362">
        <v>1.9278393685203943</v>
      </c>
    </row>
    <row r="44" spans="1:7" ht="12.75">
      <c r="A44" s="843"/>
      <c r="B44" s="1363"/>
      <c r="C44" s="1363"/>
      <c r="D44" s="1362"/>
      <c r="E44" s="1363"/>
      <c r="F44" s="1363"/>
      <c r="G44" s="1362"/>
    </row>
    <row r="45" spans="1:7" ht="12.75">
      <c r="A45" s="841" t="s">
        <v>954</v>
      </c>
      <c r="B45" s="1361">
        <v>65521.12999999999</v>
      </c>
      <c r="C45" s="1361">
        <v>8646.384</v>
      </c>
      <c r="D45" s="1360">
        <v>13.196329184188372</v>
      </c>
      <c r="E45" s="1361">
        <v>57905.10500000001</v>
      </c>
      <c r="F45" s="1361">
        <v>5235.7690000000011</v>
      </c>
      <c r="G45" s="1360">
        <v>9.0419817043764965</v>
      </c>
    </row>
    <row r="46" spans="1:7" ht="12.75">
      <c r="A46" s="841"/>
      <c r="B46" s="1361"/>
      <c r="C46" s="1361"/>
      <c r="D46" s="1360"/>
      <c r="E46" s="1361"/>
      <c r="F46" s="1361"/>
      <c r="G46" s="1360"/>
    </row>
    <row r="47" spans="1:7" ht="12.75">
      <c r="A47" s="841" t="s">
        <v>733</v>
      </c>
      <c r="B47" s="1361">
        <v>67528.081999999995</v>
      </c>
      <c r="C47" s="1361">
        <v>4432.7479999999996</v>
      </c>
      <c r="D47" s="1360">
        <v>6.5643031294743412</v>
      </c>
      <c r="E47" s="1361">
        <v>55609.531000000017</v>
      </c>
      <c r="F47" s="1361">
        <v>103.565</v>
      </c>
      <c r="G47" s="1360">
        <v>0.18623606086517788</v>
      </c>
    </row>
    <row r="48" spans="1:7" ht="12" thickBot="1">
      <c r="A48" s="1868"/>
      <c r="B48" s="1868"/>
      <c r="C48" s="1868"/>
      <c r="D48" s="1868"/>
      <c r="E48" s="1868"/>
      <c r="F48" s="1868"/>
      <c r="G48" s="1868"/>
    </row>
    <row r="49" spans="1:7" ht="12" thickTop="1">
      <c r="A49" s="1359"/>
      <c r="B49" s="1359"/>
      <c r="C49" s="1359"/>
      <c r="D49" s="1359"/>
      <c r="E49" s="1359"/>
      <c r="F49" s="1359"/>
      <c r="G49" s="1359"/>
    </row>
    <row r="50" spans="1:7">
      <c r="A50" s="1359" t="s">
        <v>1504</v>
      </c>
      <c r="B50" s="1359"/>
      <c r="C50" s="1359"/>
      <c r="D50" s="1359"/>
      <c r="E50" s="1359"/>
      <c r="F50" s="1359"/>
      <c r="G50" s="869"/>
    </row>
    <row r="51" spans="1:7">
      <c r="A51" s="1358" t="s">
        <v>1503</v>
      </c>
      <c r="B51" s="1358"/>
      <c r="C51" s="1358"/>
      <c r="D51" s="1358"/>
      <c r="E51" s="1358"/>
      <c r="F51" s="869"/>
    </row>
    <row r="52" spans="1:7">
      <c r="A52" s="869"/>
      <c r="B52" s="869"/>
      <c r="C52" s="869"/>
      <c r="D52" s="869"/>
      <c r="E52" s="869"/>
      <c r="F52" s="869"/>
      <c r="G52" s="869"/>
    </row>
    <row r="53" spans="1:7" ht="12.75">
      <c r="A53" s="1130" t="s">
        <v>564</v>
      </c>
      <c r="B53" s="1356"/>
      <c r="C53" s="1327"/>
      <c r="D53" s="1327"/>
      <c r="E53" s="1327"/>
      <c r="F53" s="1100"/>
      <c r="G53" s="1100"/>
    </row>
    <row r="54" spans="1:7">
      <c r="A54" s="1357" t="s">
        <v>1502</v>
      </c>
      <c r="B54" s="1356"/>
      <c r="C54" s="1327"/>
      <c r="D54" s="1327"/>
      <c r="E54" s="1327"/>
      <c r="F54" s="1100"/>
      <c r="G54" s="1100"/>
    </row>
  </sheetData>
  <mergeCells count="14">
    <mergeCell ref="A26:G26"/>
    <mergeCell ref="A27:G27"/>
    <mergeCell ref="F28:G28"/>
    <mergeCell ref="E29:G30"/>
    <mergeCell ref="C31:C33"/>
    <mergeCell ref="F31:F33"/>
    <mergeCell ref="C6:C8"/>
    <mergeCell ref="F6:F8"/>
    <mergeCell ref="A1:G1"/>
    <mergeCell ref="A2:G2"/>
    <mergeCell ref="F3:G3"/>
    <mergeCell ref="B4:D5"/>
    <mergeCell ref="E4:G4"/>
    <mergeCell ref="E5:G5"/>
  </mergeCells>
  <hyperlinks>
    <hyperlink ref="A54" r:id="rId1"/>
  </hyperlinks>
  <pageMargins left="0.78740157480314965" right="0.78740157480314965" top="1.1811023622047243" bottom="0.78740157480314965" header="0" footer="0"/>
  <pageSetup paperSize="9" scale="92" orientation="portrait" verticalDpi="300" r:id="rId2"/>
  <headerFooter alignWithMargins="0"/>
  <drawing r:id="rId3"/>
</worksheet>
</file>

<file path=xl/worksheets/sheet122.xml><?xml version="1.0" encoding="utf-8"?>
<worksheet xmlns="http://schemas.openxmlformats.org/spreadsheetml/2006/main" xmlns:r="http://schemas.openxmlformats.org/officeDocument/2006/relationships">
  <sheetPr codeName="Sheet122">
    <pageSetUpPr fitToPage="1"/>
  </sheetPr>
  <dimension ref="A1:I46"/>
  <sheetViews>
    <sheetView showGridLines="0" zoomScaleNormal="100" workbookViewId="0">
      <selection sqref="A1:G1"/>
    </sheetView>
  </sheetViews>
  <sheetFormatPr defaultRowHeight="11.25"/>
  <cols>
    <col min="1" max="1" width="21.28515625" style="1355" customWidth="1"/>
    <col min="2" max="2" width="10.42578125" style="1355" customWidth="1"/>
    <col min="3" max="3" width="10.140625" style="1355" customWidth="1"/>
    <col min="4" max="4" width="10.7109375" style="1355" customWidth="1"/>
    <col min="5" max="5" width="14.7109375" style="1355" customWidth="1"/>
    <col min="6" max="6" width="12.5703125" style="1355" customWidth="1"/>
    <col min="7" max="7" width="9.5703125" style="1355" customWidth="1"/>
    <col min="8" max="8" width="2.85546875" style="1355" customWidth="1"/>
    <col min="9" max="9" width="7.140625" style="1355" customWidth="1"/>
    <col min="10" max="10" width="0" style="1355" hidden="1" customWidth="1"/>
    <col min="11" max="250" width="9.140625" style="1355"/>
    <col min="251" max="251" width="21.7109375" style="1355" customWidth="1"/>
    <col min="252" max="252" width="10.85546875" style="1355" customWidth="1"/>
    <col min="253" max="253" width="10.140625" style="1355" customWidth="1"/>
    <col min="254" max="254" width="10.7109375" style="1355" customWidth="1"/>
    <col min="255" max="255" width="14.7109375" style="1355" customWidth="1"/>
    <col min="256" max="256" width="12.5703125" style="1355" customWidth="1"/>
    <col min="257" max="257" width="8.7109375" style="1355" customWidth="1"/>
    <col min="258" max="506" width="9.140625" style="1355"/>
    <col min="507" max="507" width="21.7109375" style="1355" customWidth="1"/>
    <col min="508" max="508" width="10.85546875" style="1355" customWidth="1"/>
    <col min="509" max="509" width="10.140625" style="1355" customWidth="1"/>
    <col min="510" max="510" width="10.7109375" style="1355" customWidth="1"/>
    <col min="511" max="511" width="14.7109375" style="1355" customWidth="1"/>
    <col min="512" max="512" width="12.5703125" style="1355" customWidth="1"/>
    <col min="513" max="513" width="8.7109375" style="1355" customWidth="1"/>
    <col min="514" max="762" width="9.140625" style="1355"/>
    <col min="763" max="763" width="21.7109375" style="1355" customWidth="1"/>
    <col min="764" max="764" width="10.85546875" style="1355" customWidth="1"/>
    <col min="765" max="765" width="10.140625" style="1355" customWidth="1"/>
    <col min="766" max="766" width="10.7109375" style="1355" customWidth="1"/>
    <col min="767" max="767" width="14.7109375" style="1355" customWidth="1"/>
    <col min="768" max="768" width="12.5703125" style="1355" customWidth="1"/>
    <col min="769" max="769" width="8.7109375" style="1355" customWidth="1"/>
    <col min="770" max="1018" width="9.140625" style="1355"/>
    <col min="1019" max="1019" width="21.7109375" style="1355" customWidth="1"/>
    <col min="1020" max="1020" width="10.85546875" style="1355" customWidth="1"/>
    <col min="1021" max="1021" width="10.140625" style="1355" customWidth="1"/>
    <col min="1022" max="1022" width="10.7109375" style="1355" customWidth="1"/>
    <col min="1023" max="1023" width="14.7109375" style="1355" customWidth="1"/>
    <col min="1024" max="1024" width="12.5703125" style="1355" customWidth="1"/>
    <col min="1025" max="1025" width="8.7109375" style="1355" customWidth="1"/>
    <col min="1026" max="1274" width="9.140625" style="1355"/>
    <col min="1275" max="1275" width="21.7109375" style="1355" customWidth="1"/>
    <col min="1276" max="1276" width="10.85546875" style="1355" customWidth="1"/>
    <col min="1277" max="1277" width="10.140625" style="1355" customWidth="1"/>
    <col min="1278" max="1278" width="10.7109375" style="1355" customWidth="1"/>
    <col min="1279" max="1279" width="14.7109375" style="1355" customWidth="1"/>
    <col min="1280" max="1280" width="12.5703125" style="1355" customWidth="1"/>
    <col min="1281" max="1281" width="8.7109375" style="1355" customWidth="1"/>
    <col min="1282" max="1530" width="9.140625" style="1355"/>
    <col min="1531" max="1531" width="21.7109375" style="1355" customWidth="1"/>
    <col min="1532" max="1532" width="10.85546875" style="1355" customWidth="1"/>
    <col min="1533" max="1533" width="10.140625" style="1355" customWidth="1"/>
    <col min="1534" max="1534" width="10.7109375" style="1355" customWidth="1"/>
    <col min="1535" max="1535" width="14.7109375" style="1355" customWidth="1"/>
    <col min="1536" max="1536" width="12.5703125" style="1355" customWidth="1"/>
    <col min="1537" max="1537" width="8.7109375" style="1355" customWidth="1"/>
    <col min="1538" max="1786" width="9.140625" style="1355"/>
    <col min="1787" max="1787" width="21.7109375" style="1355" customWidth="1"/>
    <col min="1788" max="1788" width="10.85546875" style="1355" customWidth="1"/>
    <col min="1789" max="1789" width="10.140625" style="1355" customWidth="1"/>
    <col min="1790" max="1790" width="10.7109375" style="1355" customWidth="1"/>
    <col min="1791" max="1791" width="14.7109375" style="1355" customWidth="1"/>
    <col min="1792" max="1792" width="12.5703125" style="1355" customWidth="1"/>
    <col min="1793" max="1793" width="8.7109375" style="1355" customWidth="1"/>
    <col min="1794" max="2042" width="9.140625" style="1355"/>
    <col min="2043" max="2043" width="21.7109375" style="1355" customWidth="1"/>
    <col min="2044" max="2044" width="10.85546875" style="1355" customWidth="1"/>
    <col min="2045" max="2045" width="10.140625" style="1355" customWidth="1"/>
    <col min="2046" max="2046" width="10.7109375" style="1355" customWidth="1"/>
    <col min="2047" max="2047" width="14.7109375" style="1355" customWidth="1"/>
    <col min="2048" max="2048" width="12.5703125" style="1355" customWidth="1"/>
    <col min="2049" max="2049" width="8.7109375" style="1355" customWidth="1"/>
    <col min="2050" max="2298" width="9.140625" style="1355"/>
    <col min="2299" max="2299" width="21.7109375" style="1355" customWidth="1"/>
    <col min="2300" max="2300" width="10.85546875" style="1355" customWidth="1"/>
    <col min="2301" max="2301" width="10.140625" style="1355" customWidth="1"/>
    <col min="2302" max="2302" width="10.7109375" style="1355" customWidth="1"/>
    <col min="2303" max="2303" width="14.7109375" style="1355" customWidth="1"/>
    <col min="2304" max="2304" width="12.5703125" style="1355" customWidth="1"/>
    <col min="2305" max="2305" width="8.7109375" style="1355" customWidth="1"/>
    <col min="2306" max="2554" width="9.140625" style="1355"/>
    <col min="2555" max="2555" width="21.7109375" style="1355" customWidth="1"/>
    <col min="2556" max="2556" width="10.85546875" style="1355" customWidth="1"/>
    <col min="2557" max="2557" width="10.140625" style="1355" customWidth="1"/>
    <col min="2558" max="2558" width="10.7109375" style="1355" customWidth="1"/>
    <col min="2559" max="2559" width="14.7109375" style="1355" customWidth="1"/>
    <col min="2560" max="2560" width="12.5703125" style="1355" customWidth="1"/>
    <col min="2561" max="2561" width="8.7109375" style="1355" customWidth="1"/>
    <col min="2562" max="2810" width="9.140625" style="1355"/>
    <col min="2811" max="2811" width="21.7109375" style="1355" customWidth="1"/>
    <col min="2812" max="2812" width="10.85546875" style="1355" customWidth="1"/>
    <col min="2813" max="2813" width="10.140625" style="1355" customWidth="1"/>
    <col min="2814" max="2814" width="10.7109375" style="1355" customWidth="1"/>
    <col min="2815" max="2815" width="14.7109375" style="1355" customWidth="1"/>
    <col min="2816" max="2816" width="12.5703125" style="1355" customWidth="1"/>
    <col min="2817" max="2817" width="8.7109375" style="1355" customWidth="1"/>
    <col min="2818" max="3066" width="9.140625" style="1355"/>
    <col min="3067" max="3067" width="21.7109375" style="1355" customWidth="1"/>
    <col min="3068" max="3068" width="10.85546875" style="1355" customWidth="1"/>
    <col min="3069" max="3069" width="10.140625" style="1355" customWidth="1"/>
    <col min="3070" max="3070" width="10.7109375" style="1355" customWidth="1"/>
    <col min="3071" max="3071" width="14.7109375" style="1355" customWidth="1"/>
    <col min="3072" max="3072" width="12.5703125" style="1355" customWidth="1"/>
    <col min="3073" max="3073" width="8.7109375" style="1355" customWidth="1"/>
    <col min="3074" max="3322" width="9.140625" style="1355"/>
    <col min="3323" max="3323" width="21.7109375" style="1355" customWidth="1"/>
    <col min="3324" max="3324" width="10.85546875" style="1355" customWidth="1"/>
    <col min="3325" max="3325" width="10.140625" style="1355" customWidth="1"/>
    <col min="3326" max="3326" width="10.7109375" style="1355" customWidth="1"/>
    <col min="3327" max="3327" width="14.7109375" style="1355" customWidth="1"/>
    <col min="3328" max="3328" width="12.5703125" style="1355" customWidth="1"/>
    <col min="3329" max="3329" width="8.7109375" style="1355" customWidth="1"/>
    <col min="3330" max="3578" width="9.140625" style="1355"/>
    <col min="3579" max="3579" width="21.7109375" style="1355" customWidth="1"/>
    <col min="3580" max="3580" width="10.85546875" style="1355" customWidth="1"/>
    <col min="3581" max="3581" width="10.140625" style="1355" customWidth="1"/>
    <col min="3582" max="3582" width="10.7109375" style="1355" customWidth="1"/>
    <col min="3583" max="3583" width="14.7109375" style="1355" customWidth="1"/>
    <col min="3584" max="3584" width="12.5703125" style="1355" customWidth="1"/>
    <col min="3585" max="3585" width="8.7109375" style="1355" customWidth="1"/>
    <col min="3586" max="3834" width="9.140625" style="1355"/>
    <col min="3835" max="3835" width="21.7109375" style="1355" customWidth="1"/>
    <col min="3836" max="3836" width="10.85546875" style="1355" customWidth="1"/>
    <col min="3837" max="3837" width="10.140625" style="1355" customWidth="1"/>
    <col min="3838" max="3838" width="10.7109375" style="1355" customWidth="1"/>
    <col min="3839" max="3839" width="14.7109375" style="1355" customWidth="1"/>
    <col min="3840" max="3840" width="12.5703125" style="1355" customWidth="1"/>
    <col min="3841" max="3841" width="8.7109375" style="1355" customWidth="1"/>
    <col min="3842" max="4090" width="9.140625" style="1355"/>
    <col min="4091" max="4091" width="21.7109375" style="1355" customWidth="1"/>
    <col min="4092" max="4092" width="10.85546875" style="1355" customWidth="1"/>
    <col min="4093" max="4093" width="10.140625" style="1355" customWidth="1"/>
    <col min="4094" max="4094" width="10.7109375" style="1355" customWidth="1"/>
    <col min="4095" max="4095" width="14.7109375" style="1355" customWidth="1"/>
    <col min="4096" max="4096" width="12.5703125" style="1355" customWidth="1"/>
    <col min="4097" max="4097" width="8.7109375" style="1355" customWidth="1"/>
    <col min="4098" max="4346" width="9.140625" style="1355"/>
    <col min="4347" max="4347" width="21.7109375" style="1355" customWidth="1"/>
    <col min="4348" max="4348" width="10.85546875" style="1355" customWidth="1"/>
    <col min="4349" max="4349" width="10.140625" style="1355" customWidth="1"/>
    <col min="4350" max="4350" width="10.7109375" style="1355" customWidth="1"/>
    <col min="4351" max="4351" width="14.7109375" style="1355" customWidth="1"/>
    <col min="4352" max="4352" width="12.5703125" style="1355" customWidth="1"/>
    <col min="4353" max="4353" width="8.7109375" style="1355" customWidth="1"/>
    <col min="4354" max="4602" width="9.140625" style="1355"/>
    <col min="4603" max="4603" width="21.7109375" style="1355" customWidth="1"/>
    <col min="4604" max="4604" width="10.85546875" style="1355" customWidth="1"/>
    <col min="4605" max="4605" width="10.140625" style="1355" customWidth="1"/>
    <col min="4606" max="4606" width="10.7109375" style="1355" customWidth="1"/>
    <col min="4607" max="4607" width="14.7109375" style="1355" customWidth="1"/>
    <col min="4608" max="4608" width="12.5703125" style="1355" customWidth="1"/>
    <col min="4609" max="4609" width="8.7109375" style="1355" customWidth="1"/>
    <col min="4610" max="4858" width="9.140625" style="1355"/>
    <col min="4859" max="4859" width="21.7109375" style="1355" customWidth="1"/>
    <col min="4860" max="4860" width="10.85546875" style="1355" customWidth="1"/>
    <col min="4861" max="4861" width="10.140625" style="1355" customWidth="1"/>
    <col min="4862" max="4862" width="10.7109375" style="1355" customWidth="1"/>
    <col min="4863" max="4863" width="14.7109375" style="1355" customWidth="1"/>
    <col min="4864" max="4864" width="12.5703125" style="1355" customWidth="1"/>
    <col min="4865" max="4865" width="8.7109375" style="1355" customWidth="1"/>
    <col min="4866" max="5114" width="9.140625" style="1355"/>
    <col min="5115" max="5115" width="21.7109375" style="1355" customWidth="1"/>
    <col min="5116" max="5116" width="10.85546875" style="1355" customWidth="1"/>
    <col min="5117" max="5117" width="10.140625" style="1355" customWidth="1"/>
    <col min="5118" max="5118" width="10.7109375" style="1355" customWidth="1"/>
    <col min="5119" max="5119" width="14.7109375" style="1355" customWidth="1"/>
    <col min="5120" max="5120" width="12.5703125" style="1355" customWidth="1"/>
    <col min="5121" max="5121" width="8.7109375" style="1355" customWidth="1"/>
    <col min="5122" max="5370" width="9.140625" style="1355"/>
    <col min="5371" max="5371" width="21.7109375" style="1355" customWidth="1"/>
    <col min="5372" max="5372" width="10.85546875" style="1355" customWidth="1"/>
    <col min="5373" max="5373" width="10.140625" style="1355" customWidth="1"/>
    <col min="5374" max="5374" width="10.7109375" style="1355" customWidth="1"/>
    <col min="5375" max="5375" width="14.7109375" style="1355" customWidth="1"/>
    <col min="5376" max="5376" width="12.5703125" style="1355" customWidth="1"/>
    <col min="5377" max="5377" width="8.7109375" style="1355" customWidth="1"/>
    <col min="5378" max="5626" width="9.140625" style="1355"/>
    <col min="5627" max="5627" width="21.7109375" style="1355" customWidth="1"/>
    <col min="5628" max="5628" width="10.85546875" style="1355" customWidth="1"/>
    <col min="5629" max="5629" width="10.140625" style="1355" customWidth="1"/>
    <col min="5630" max="5630" width="10.7109375" style="1355" customWidth="1"/>
    <col min="5631" max="5631" width="14.7109375" style="1355" customWidth="1"/>
    <col min="5632" max="5632" width="12.5703125" style="1355" customWidth="1"/>
    <col min="5633" max="5633" width="8.7109375" style="1355" customWidth="1"/>
    <col min="5634" max="5882" width="9.140625" style="1355"/>
    <col min="5883" max="5883" width="21.7109375" style="1355" customWidth="1"/>
    <col min="5884" max="5884" width="10.85546875" style="1355" customWidth="1"/>
    <col min="5885" max="5885" width="10.140625" style="1355" customWidth="1"/>
    <col min="5886" max="5886" width="10.7109375" style="1355" customWidth="1"/>
    <col min="5887" max="5887" width="14.7109375" style="1355" customWidth="1"/>
    <col min="5888" max="5888" width="12.5703125" style="1355" customWidth="1"/>
    <col min="5889" max="5889" width="8.7109375" style="1355" customWidth="1"/>
    <col min="5890" max="6138" width="9.140625" style="1355"/>
    <col min="6139" max="6139" width="21.7109375" style="1355" customWidth="1"/>
    <col min="6140" max="6140" width="10.85546875" style="1355" customWidth="1"/>
    <col min="6141" max="6141" width="10.140625" style="1355" customWidth="1"/>
    <col min="6142" max="6142" width="10.7109375" style="1355" customWidth="1"/>
    <col min="6143" max="6143" width="14.7109375" style="1355" customWidth="1"/>
    <col min="6144" max="6144" width="12.5703125" style="1355" customWidth="1"/>
    <col min="6145" max="6145" width="8.7109375" style="1355" customWidth="1"/>
    <col min="6146" max="6394" width="9.140625" style="1355"/>
    <col min="6395" max="6395" width="21.7109375" style="1355" customWidth="1"/>
    <col min="6396" max="6396" width="10.85546875" style="1355" customWidth="1"/>
    <col min="6397" max="6397" width="10.140625" style="1355" customWidth="1"/>
    <col min="6398" max="6398" width="10.7109375" style="1355" customWidth="1"/>
    <col min="6399" max="6399" width="14.7109375" style="1355" customWidth="1"/>
    <col min="6400" max="6400" width="12.5703125" style="1355" customWidth="1"/>
    <col min="6401" max="6401" width="8.7109375" style="1355" customWidth="1"/>
    <col min="6402" max="6650" width="9.140625" style="1355"/>
    <col min="6651" max="6651" width="21.7109375" style="1355" customWidth="1"/>
    <col min="6652" max="6652" width="10.85546875" style="1355" customWidth="1"/>
    <col min="6653" max="6653" width="10.140625" style="1355" customWidth="1"/>
    <col min="6654" max="6654" width="10.7109375" style="1355" customWidth="1"/>
    <col min="6655" max="6655" width="14.7109375" style="1355" customWidth="1"/>
    <col min="6656" max="6656" width="12.5703125" style="1355" customWidth="1"/>
    <col min="6657" max="6657" width="8.7109375" style="1355" customWidth="1"/>
    <col min="6658" max="6906" width="9.140625" style="1355"/>
    <col min="6907" max="6907" width="21.7109375" style="1355" customWidth="1"/>
    <col min="6908" max="6908" width="10.85546875" style="1355" customWidth="1"/>
    <col min="6909" max="6909" width="10.140625" style="1355" customWidth="1"/>
    <col min="6910" max="6910" width="10.7109375" style="1355" customWidth="1"/>
    <col min="6911" max="6911" width="14.7109375" style="1355" customWidth="1"/>
    <col min="6912" max="6912" width="12.5703125" style="1355" customWidth="1"/>
    <col min="6913" max="6913" width="8.7109375" style="1355" customWidth="1"/>
    <col min="6914" max="7162" width="9.140625" style="1355"/>
    <col min="7163" max="7163" width="21.7109375" style="1355" customWidth="1"/>
    <col min="7164" max="7164" width="10.85546875" style="1355" customWidth="1"/>
    <col min="7165" max="7165" width="10.140625" style="1355" customWidth="1"/>
    <col min="7166" max="7166" width="10.7109375" style="1355" customWidth="1"/>
    <col min="7167" max="7167" width="14.7109375" style="1355" customWidth="1"/>
    <col min="7168" max="7168" width="12.5703125" style="1355" customWidth="1"/>
    <col min="7169" max="7169" width="8.7109375" style="1355" customWidth="1"/>
    <col min="7170" max="7418" width="9.140625" style="1355"/>
    <col min="7419" max="7419" width="21.7109375" style="1355" customWidth="1"/>
    <col min="7420" max="7420" width="10.85546875" style="1355" customWidth="1"/>
    <col min="7421" max="7421" width="10.140625" style="1355" customWidth="1"/>
    <col min="7422" max="7422" width="10.7109375" style="1355" customWidth="1"/>
    <col min="7423" max="7423" width="14.7109375" style="1355" customWidth="1"/>
    <col min="7424" max="7424" width="12.5703125" style="1355" customWidth="1"/>
    <col min="7425" max="7425" width="8.7109375" style="1355" customWidth="1"/>
    <col min="7426" max="7674" width="9.140625" style="1355"/>
    <col min="7675" max="7675" width="21.7109375" style="1355" customWidth="1"/>
    <col min="7676" max="7676" width="10.85546875" style="1355" customWidth="1"/>
    <col min="7677" max="7677" width="10.140625" style="1355" customWidth="1"/>
    <col min="7678" max="7678" width="10.7109375" style="1355" customWidth="1"/>
    <col min="7679" max="7679" width="14.7109375" style="1355" customWidth="1"/>
    <col min="7680" max="7680" width="12.5703125" style="1355" customWidth="1"/>
    <col min="7681" max="7681" width="8.7109375" style="1355" customWidth="1"/>
    <col min="7682" max="7930" width="9.140625" style="1355"/>
    <col min="7931" max="7931" width="21.7109375" style="1355" customWidth="1"/>
    <col min="7932" max="7932" width="10.85546875" style="1355" customWidth="1"/>
    <col min="7933" max="7933" width="10.140625" style="1355" customWidth="1"/>
    <col min="7934" max="7934" width="10.7109375" style="1355" customWidth="1"/>
    <col min="7935" max="7935" width="14.7109375" style="1355" customWidth="1"/>
    <col min="7936" max="7936" width="12.5703125" style="1355" customWidth="1"/>
    <col min="7937" max="7937" width="8.7109375" style="1355" customWidth="1"/>
    <col min="7938" max="8186" width="9.140625" style="1355"/>
    <col min="8187" max="8187" width="21.7109375" style="1355" customWidth="1"/>
    <col min="8188" max="8188" width="10.85546875" style="1355" customWidth="1"/>
    <col min="8189" max="8189" width="10.140625" style="1355" customWidth="1"/>
    <col min="8190" max="8190" width="10.7109375" style="1355" customWidth="1"/>
    <col min="8191" max="8191" width="14.7109375" style="1355" customWidth="1"/>
    <col min="8192" max="8192" width="12.5703125" style="1355" customWidth="1"/>
    <col min="8193" max="8193" width="8.7109375" style="1355" customWidth="1"/>
    <col min="8194" max="8442" width="9.140625" style="1355"/>
    <col min="8443" max="8443" width="21.7109375" style="1355" customWidth="1"/>
    <col min="8444" max="8444" width="10.85546875" style="1355" customWidth="1"/>
    <col min="8445" max="8445" width="10.140625" style="1355" customWidth="1"/>
    <col min="8446" max="8446" width="10.7109375" style="1355" customWidth="1"/>
    <col min="8447" max="8447" width="14.7109375" style="1355" customWidth="1"/>
    <col min="8448" max="8448" width="12.5703125" style="1355" customWidth="1"/>
    <col min="8449" max="8449" width="8.7109375" style="1355" customWidth="1"/>
    <col min="8450" max="8698" width="9.140625" style="1355"/>
    <col min="8699" max="8699" width="21.7109375" style="1355" customWidth="1"/>
    <col min="8700" max="8700" width="10.85546875" style="1355" customWidth="1"/>
    <col min="8701" max="8701" width="10.140625" style="1355" customWidth="1"/>
    <col min="8702" max="8702" width="10.7109375" style="1355" customWidth="1"/>
    <col min="8703" max="8703" width="14.7109375" style="1355" customWidth="1"/>
    <col min="8704" max="8704" width="12.5703125" style="1355" customWidth="1"/>
    <col min="8705" max="8705" width="8.7109375" style="1355" customWidth="1"/>
    <col min="8706" max="8954" width="9.140625" style="1355"/>
    <col min="8955" max="8955" width="21.7109375" style="1355" customWidth="1"/>
    <col min="8956" max="8956" width="10.85546875" style="1355" customWidth="1"/>
    <col min="8957" max="8957" width="10.140625" style="1355" customWidth="1"/>
    <col min="8958" max="8958" width="10.7109375" style="1355" customWidth="1"/>
    <col min="8959" max="8959" width="14.7109375" style="1355" customWidth="1"/>
    <col min="8960" max="8960" width="12.5703125" style="1355" customWidth="1"/>
    <col min="8961" max="8961" width="8.7109375" style="1355" customWidth="1"/>
    <col min="8962" max="9210" width="9.140625" style="1355"/>
    <col min="9211" max="9211" width="21.7109375" style="1355" customWidth="1"/>
    <col min="9212" max="9212" width="10.85546875" style="1355" customWidth="1"/>
    <col min="9213" max="9213" width="10.140625" style="1355" customWidth="1"/>
    <col min="9214" max="9214" width="10.7109375" style="1355" customWidth="1"/>
    <col min="9215" max="9215" width="14.7109375" style="1355" customWidth="1"/>
    <col min="9216" max="9216" width="12.5703125" style="1355" customWidth="1"/>
    <col min="9217" max="9217" width="8.7109375" style="1355" customWidth="1"/>
    <col min="9218" max="9466" width="9.140625" style="1355"/>
    <col min="9467" max="9467" width="21.7109375" style="1355" customWidth="1"/>
    <col min="9468" max="9468" width="10.85546875" style="1355" customWidth="1"/>
    <col min="9469" max="9469" width="10.140625" style="1355" customWidth="1"/>
    <col min="9470" max="9470" width="10.7109375" style="1355" customWidth="1"/>
    <col min="9471" max="9471" width="14.7109375" style="1355" customWidth="1"/>
    <col min="9472" max="9472" width="12.5703125" style="1355" customWidth="1"/>
    <col min="9473" max="9473" width="8.7109375" style="1355" customWidth="1"/>
    <col min="9474" max="9722" width="9.140625" style="1355"/>
    <col min="9723" max="9723" width="21.7109375" style="1355" customWidth="1"/>
    <col min="9724" max="9724" width="10.85546875" style="1355" customWidth="1"/>
    <col min="9725" max="9725" width="10.140625" style="1355" customWidth="1"/>
    <col min="9726" max="9726" width="10.7109375" style="1355" customWidth="1"/>
    <col min="9727" max="9727" width="14.7109375" style="1355" customWidth="1"/>
    <col min="9728" max="9728" width="12.5703125" style="1355" customWidth="1"/>
    <col min="9729" max="9729" width="8.7109375" style="1355" customWidth="1"/>
    <col min="9730" max="9978" width="9.140625" style="1355"/>
    <col min="9979" max="9979" width="21.7109375" style="1355" customWidth="1"/>
    <col min="9980" max="9980" width="10.85546875" style="1355" customWidth="1"/>
    <col min="9981" max="9981" width="10.140625" style="1355" customWidth="1"/>
    <col min="9982" max="9982" width="10.7109375" style="1355" customWidth="1"/>
    <col min="9983" max="9983" width="14.7109375" style="1355" customWidth="1"/>
    <col min="9984" max="9984" width="12.5703125" style="1355" customWidth="1"/>
    <col min="9985" max="9985" width="8.7109375" style="1355" customWidth="1"/>
    <col min="9986" max="10234" width="9.140625" style="1355"/>
    <col min="10235" max="10235" width="21.7109375" style="1355" customWidth="1"/>
    <col min="10236" max="10236" width="10.85546875" style="1355" customWidth="1"/>
    <col min="10237" max="10237" width="10.140625" style="1355" customWidth="1"/>
    <col min="10238" max="10238" width="10.7109375" style="1355" customWidth="1"/>
    <col min="10239" max="10239" width="14.7109375" style="1355" customWidth="1"/>
    <col min="10240" max="10240" width="12.5703125" style="1355" customWidth="1"/>
    <col min="10241" max="10241" width="8.7109375" style="1355" customWidth="1"/>
    <col min="10242" max="10490" width="9.140625" style="1355"/>
    <col min="10491" max="10491" width="21.7109375" style="1355" customWidth="1"/>
    <col min="10492" max="10492" width="10.85546875" style="1355" customWidth="1"/>
    <col min="10493" max="10493" width="10.140625" style="1355" customWidth="1"/>
    <col min="10494" max="10494" width="10.7109375" style="1355" customWidth="1"/>
    <col min="10495" max="10495" width="14.7109375" style="1355" customWidth="1"/>
    <col min="10496" max="10496" width="12.5703125" style="1355" customWidth="1"/>
    <col min="10497" max="10497" width="8.7109375" style="1355" customWidth="1"/>
    <col min="10498" max="10746" width="9.140625" style="1355"/>
    <col min="10747" max="10747" width="21.7109375" style="1355" customWidth="1"/>
    <col min="10748" max="10748" width="10.85546875" style="1355" customWidth="1"/>
    <col min="10749" max="10749" width="10.140625" style="1355" customWidth="1"/>
    <col min="10750" max="10750" width="10.7109375" style="1355" customWidth="1"/>
    <col min="10751" max="10751" width="14.7109375" style="1355" customWidth="1"/>
    <col min="10752" max="10752" width="12.5703125" style="1355" customWidth="1"/>
    <col min="10753" max="10753" width="8.7109375" style="1355" customWidth="1"/>
    <col min="10754" max="11002" width="9.140625" style="1355"/>
    <col min="11003" max="11003" width="21.7109375" style="1355" customWidth="1"/>
    <col min="11004" max="11004" width="10.85546875" style="1355" customWidth="1"/>
    <col min="11005" max="11005" width="10.140625" style="1355" customWidth="1"/>
    <col min="11006" max="11006" width="10.7109375" style="1355" customWidth="1"/>
    <col min="11007" max="11007" width="14.7109375" style="1355" customWidth="1"/>
    <col min="11008" max="11008" width="12.5703125" style="1355" customWidth="1"/>
    <col min="11009" max="11009" width="8.7109375" style="1355" customWidth="1"/>
    <col min="11010" max="11258" width="9.140625" style="1355"/>
    <col min="11259" max="11259" width="21.7109375" style="1355" customWidth="1"/>
    <col min="11260" max="11260" width="10.85546875" style="1355" customWidth="1"/>
    <col min="11261" max="11261" width="10.140625" style="1355" customWidth="1"/>
    <col min="11262" max="11262" width="10.7109375" style="1355" customWidth="1"/>
    <col min="11263" max="11263" width="14.7109375" style="1355" customWidth="1"/>
    <col min="11264" max="11264" width="12.5703125" style="1355" customWidth="1"/>
    <col min="11265" max="11265" width="8.7109375" style="1355" customWidth="1"/>
    <col min="11266" max="11514" width="9.140625" style="1355"/>
    <col min="11515" max="11515" width="21.7109375" style="1355" customWidth="1"/>
    <col min="11516" max="11516" width="10.85546875" style="1355" customWidth="1"/>
    <col min="11517" max="11517" width="10.140625" style="1355" customWidth="1"/>
    <col min="11518" max="11518" width="10.7109375" style="1355" customWidth="1"/>
    <col min="11519" max="11519" width="14.7109375" style="1355" customWidth="1"/>
    <col min="11520" max="11520" width="12.5703125" style="1355" customWidth="1"/>
    <col min="11521" max="11521" width="8.7109375" style="1355" customWidth="1"/>
    <col min="11522" max="11770" width="9.140625" style="1355"/>
    <col min="11771" max="11771" width="21.7109375" style="1355" customWidth="1"/>
    <col min="11772" max="11772" width="10.85546875" style="1355" customWidth="1"/>
    <col min="11773" max="11773" width="10.140625" style="1355" customWidth="1"/>
    <col min="11774" max="11774" width="10.7109375" style="1355" customWidth="1"/>
    <col min="11775" max="11775" width="14.7109375" style="1355" customWidth="1"/>
    <col min="11776" max="11776" width="12.5703125" style="1355" customWidth="1"/>
    <col min="11777" max="11777" width="8.7109375" style="1355" customWidth="1"/>
    <col min="11778" max="12026" width="9.140625" style="1355"/>
    <col min="12027" max="12027" width="21.7109375" style="1355" customWidth="1"/>
    <col min="12028" max="12028" width="10.85546875" style="1355" customWidth="1"/>
    <col min="12029" max="12029" width="10.140625" style="1355" customWidth="1"/>
    <col min="12030" max="12030" width="10.7109375" style="1355" customWidth="1"/>
    <col min="12031" max="12031" width="14.7109375" style="1355" customWidth="1"/>
    <col min="12032" max="12032" width="12.5703125" style="1355" customWidth="1"/>
    <col min="12033" max="12033" width="8.7109375" style="1355" customWidth="1"/>
    <col min="12034" max="12282" width="9.140625" style="1355"/>
    <col min="12283" max="12283" width="21.7109375" style="1355" customWidth="1"/>
    <col min="12284" max="12284" width="10.85546875" style="1355" customWidth="1"/>
    <col min="12285" max="12285" width="10.140625" style="1355" customWidth="1"/>
    <col min="12286" max="12286" width="10.7109375" style="1355" customWidth="1"/>
    <col min="12287" max="12287" width="14.7109375" style="1355" customWidth="1"/>
    <col min="12288" max="12288" width="12.5703125" style="1355" customWidth="1"/>
    <col min="12289" max="12289" width="8.7109375" style="1355" customWidth="1"/>
    <col min="12290" max="12538" width="9.140625" style="1355"/>
    <col min="12539" max="12539" width="21.7109375" style="1355" customWidth="1"/>
    <col min="12540" max="12540" width="10.85546875" style="1355" customWidth="1"/>
    <col min="12541" max="12541" width="10.140625" style="1355" customWidth="1"/>
    <col min="12542" max="12542" width="10.7109375" style="1355" customWidth="1"/>
    <col min="12543" max="12543" width="14.7109375" style="1355" customWidth="1"/>
    <col min="12544" max="12544" width="12.5703125" style="1355" customWidth="1"/>
    <col min="12545" max="12545" width="8.7109375" style="1355" customWidth="1"/>
    <col min="12546" max="12794" width="9.140625" style="1355"/>
    <col min="12795" max="12795" width="21.7109375" style="1355" customWidth="1"/>
    <col min="12796" max="12796" width="10.85546875" style="1355" customWidth="1"/>
    <col min="12797" max="12797" width="10.140625" style="1355" customWidth="1"/>
    <col min="12798" max="12798" width="10.7109375" style="1355" customWidth="1"/>
    <col min="12799" max="12799" width="14.7109375" style="1355" customWidth="1"/>
    <col min="12800" max="12800" width="12.5703125" style="1355" customWidth="1"/>
    <col min="12801" max="12801" width="8.7109375" style="1355" customWidth="1"/>
    <col min="12802" max="13050" width="9.140625" style="1355"/>
    <col min="13051" max="13051" width="21.7109375" style="1355" customWidth="1"/>
    <col min="13052" max="13052" width="10.85546875" style="1355" customWidth="1"/>
    <col min="13053" max="13053" width="10.140625" style="1355" customWidth="1"/>
    <col min="13054" max="13054" width="10.7109375" style="1355" customWidth="1"/>
    <col min="13055" max="13055" width="14.7109375" style="1355" customWidth="1"/>
    <col min="13056" max="13056" width="12.5703125" style="1355" customWidth="1"/>
    <col min="13057" max="13057" width="8.7109375" style="1355" customWidth="1"/>
    <col min="13058" max="13306" width="9.140625" style="1355"/>
    <col min="13307" max="13307" width="21.7109375" style="1355" customWidth="1"/>
    <col min="13308" max="13308" width="10.85546875" style="1355" customWidth="1"/>
    <col min="13309" max="13309" width="10.140625" style="1355" customWidth="1"/>
    <col min="13310" max="13310" width="10.7109375" style="1355" customWidth="1"/>
    <col min="13311" max="13311" width="14.7109375" style="1355" customWidth="1"/>
    <col min="13312" max="13312" width="12.5703125" style="1355" customWidth="1"/>
    <col min="13313" max="13313" width="8.7109375" style="1355" customWidth="1"/>
    <col min="13314" max="13562" width="9.140625" style="1355"/>
    <col min="13563" max="13563" width="21.7109375" style="1355" customWidth="1"/>
    <col min="13564" max="13564" width="10.85546875" style="1355" customWidth="1"/>
    <col min="13565" max="13565" width="10.140625" style="1355" customWidth="1"/>
    <col min="13566" max="13566" width="10.7109375" style="1355" customWidth="1"/>
    <col min="13567" max="13567" width="14.7109375" style="1355" customWidth="1"/>
    <col min="13568" max="13568" width="12.5703125" style="1355" customWidth="1"/>
    <col min="13569" max="13569" width="8.7109375" style="1355" customWidth="1"/>
    <col min="13570" max="13818" width="9.140625" style="1355"/>
    <col min="13819" max="13819" width="21.7109375" style="1355" customWidth="1"/>
    <col min="13820" max="13820" width="10.85546875" style="1355" customWidth="1"/>
    <col min="13821" max="13821" width="10.140625" style="1355" customWidth="1"/>
    <col min="13822" max="13822" width="10.7109375" style="1355" customWidth="1"/>
    <col min="13823" max="13823" width="14.7109375" style="1355" customWidth="1"/>
    <col min="13824" max="13824" width="12.5703125" style="1355" customWidth="1"/>
    <col min="13825" max="13825" width="8.7109375" style="1355" customWidth="1"/>
    <col min="13826" max="14074" width="9.140625" style="1355"/>
    <col min="14075" max="14075" width="21.7109375" style="1355" customWidth="1"/>
    <col min="14076" max="14076" width="10.85546875" style="1355" customWidth="1"/>
    <col min="14077" max="14077" width="10.140625" style="1355" customWidth="1"/>
    <col min="14078" max="14078" width="10.7109375" style="1355" customWidth="1"/>
    <col min="14079" max="14079" width="14.7109375" style="1355" customWidth="1"/>
    <col min="14080" max="14080" width="12.5703125" style="1355" customWidth="1"/>
    <col min="14081" max="14081" width="8.7109375" style="1355" customWidth="1"/>
    <col min="14082" max="14330" width="9.140625" style="1355"/>
    <col min="14331" max="14331" width="21.7109375" style="1355" customWidth="1"/>
    <col min="14332" max="14332" width="10.85546875" style="1355" customWidth="1"/>
    <col min="14333" max="14333" width="10.140625" style="1355" customWidth="1"/>
    <col min="14334" max="14334" width="10.7109375" style="1355" customWidth="1"/>
    <col min="14335" max="14335" width="14.7109375" style="1355" customWidth="1"/>
    <col min="14336" max="14336" width="12.5703125" style="1355" customWidth="1"/>
    <col min="14337" max="14337" width="8.7109375" style="1355" customWidth="1"/>
    <col min="14338" max="14586" width="9.140625" style="1355"/>
    <col min="14587" max="14587" width="21.7109375" style="1355" customWidth="1"/>
    <col min="14588" max="14588" width="10.85546875" style="1355" customWidth="1"/>
    <col min="14589" max="14589" width="10.140625" style="1355" customWidth="1"/>
    <col min="14590" max="14590" width="10.7109375" style="1355" customWidth="1"/>
    <col min="14591" max="14591" width="14.7109375" style="1355" customWidth="1"/>
    <col min="14592" max="14592" width="12.5703125" style="1355" customWidth="1"/>
    <col min="14593" max="14593" width="8.7109375" style="1355" customWidth="1"/>
    <col min="14594" max="14842" width="9.140625" style="1355"/>
    <col min="14843" max="14843" width="21.7109375" style="1355" customWidth="1"/>
    <col min="14844" max="14844" width="10.85546875" style="1355" customWidth="1"/>
    <col min="14845" max="14845" width="10.140625" style="1355" customWidth="1"/>
    <col min="14846" max="14846" width="10.7109375" style="1355" customWidth="1"/>
    <col min="14847" max="14847" width="14.7109375" style="1355" customWidth="1"/>
    <col min="14848" max="14848" width="12.5703125" style="1355" customWidth="1"/>
    <col min="14849" max="14849" width="8.7109375" style="1355" customWidth="1"/>
    <col min="14850" max="15098" width="9.140625" style="1355"/>
    <col min="15099" max="15099" width="21.7109375" style="1355" customWidth="1"/>
    <col min="15100" max="15100" width="10.85546875" style="1355" customWidth="1"/>
    <col min="15101" max="15101" width="10.140625" style="1355" customWidth="1"/>
    <col min="15102" max="15102" width="10.7109375" style="1355" customWidth="1"/>
    <col min="15103" max="15103" width="14.7109375" style="1355" customWidth="1"/>
    <col min="15104" max="15104" width="12.5703125" style="1355" customWidth="1"/>
    <col min="15105" max="15105" width="8.7109375" style="1355" customWidth="1"/>
    <col min="15106" max="15354" width="9.140625" style="1355"/>
    <col min="15355" max="15355" width="21.7109375" style="1355" customWidth="1"/>
    <col min="15356" max="15356" width="10.85546875" style="1355" customWidth="1"/>
    <col min="15357" max="15357" width="10.140625" style="1355" customWidth="1"/>
    <col min="15358" max="15358" width="10.7109375" style="1355" customWidth="1"/>
    <col min="15359" max="15359" width="14.7109375" style="1355" customWidth="1"/>
    <col min="15360" max="15360" width="12.5703125" style="1355" customWidth="1"/>
    <col min="15361" max="15361" width="8.7109375" style="1355" customWidth="1"/>
    <col min="15362" max="15610" width="9.140625" style="1355"/>
    <col min="15611" max="15611" width="21.7109375" style="1355" customWidth="1"/>
    <col min="15612" max="15612" width="10.85546875" style="1355" customWidth="1"/>
    <col min="15613" max="15613" width="10.140625" style="1355" customWidth="1"/>
    <col min="15614" max="15614" width="10.7109375" style="1355" customWidth="1"/>
    <col min="15615" max="15615" width="14.7109375" style="1355" customWidth="1"/>
    <col min="15616" max="15616" width="12.5703125" style="1355" customWidth="1"/>
    <col min="15617" max="15617" width="8.7109375" style="1355" customWidth="1"/>
    <col min="15618" max="15866" width="9.140625" style="1355"/>
    <col min="15867" max="15867" width="21.7109375" style="1355" customWidth="1"/>
    <col min="15868" max="15868" width="10.85546875" style="1355" customWidth="1"/>
    <col min="15869" max="15869" width="10.140625" style="1355" customWidth="1"/>
    <col min="15870" max="15870" width="10.7109375" style="1355" customWidth="1"/>
    <col min="15871" max="15871" width="14.7109375" style="1355" customWidth="1"/>
    <col min="15872" max="15872" width="12.5703125" style="1355" customWidth="1"/>
    <col min="15873" max="15873" width="8.7109375" style="1355" customWidth="1"/>
    <col min="15874" max="16122" width="9.140625" style="1355"/>
    <col min="16123" max="16123" width="21.7109375" style="1355" customWidth="1"/>
    <col min="16124" max="16124" width="10.85546875" style="1355" customWidth="1"/>
    <col min="16125" max="16125" width="10.140625" style="1355" customWidth="1"/>
    <col min="16126" max="16126" width="10.7109375" style="1355" customWidth="1"/>
    <col min="16127" max="16127" width="14.7109375" style="1355" customWidth="1"/>
    <col min="16128" max="16128" width="12.5703125" style="1355" customWidth="1"/>
    <col min="16129" max="16129" width="8.7109375" style="1355" customWidth="1"/>
    <col min="16130" max="16384" width="9.140625" style="1355"/>
  </cols>
  <sheetData>
    <row r="1" spans="1:9" ht="19.5" customHeight="1">
      <c r="A1" s="2287" t="s">
        <v>1545</v>
      </c>
      <c r="B1" s="2287"/>
      <c r="C1" s="2287"/>
      <c r="D1" s="2287"/>
      <c r="E1" s="2287"/>
      <c r="F1" s="2287"/>
      <c r="G1" s="2287"/>
    </row>
    <row r="2" spans="1:9" ht="25.5" customHeight="1">
      <c r="A2" s="2293" t="s">
        <v>1544</v>
      </c>
      <c r="B2" s="2293"/>
      <c r="C2" s="2293"/>
      <c r="D2" s="2293"/>
      <c r="E2" s="2293"/>
      <c r="F2" s="2293"/>
      <c r="G2" s="2293"/>
    </row>
    <row r="3" spans="1:9" s="1077" customFormat="1" ht="12.95" customHeight="1">
      <c r="A3" s="1177">
        <v>2017</v>
      </c>
      <c r="B3" s="1400"/>
      <c r="C3" s="1400"/>
      <c r="D3" s="1400"/>
      <c r="E3" s="1400"/>
      <c r="F3" s="1400"/>
      <c r="G3" s="1399" t="s">
        <v>1543</v>
      </c>
    </row>
    <row r="4" spans="1:9" s="1077" customFormat="1" ht="11.1" customHeight="1">
      <c r="A4" s="1872" t="s">
        <v>1542</v>
      </c>
      <c r="B4" s="2182" t="s">
        <v>0</v>
      </c>
      <c r="C4" s="2182" t="s">
        <v>1541</v>
      </c>
      <c r="D4" s="2183"/>
      <c r="E4" s="2183"/>
      <c r="F4" s="2183"/>
      <c r="G4" s="2182" t="s">
        <v>1540</v>
      </c>
    </row>
    <row r="5" spans="1:9" s="1077" customFormat="1" ht="11.1" customHeight="1">
      <c r="A5" s="1873"/>
      <c r="B5" s="2183"/>
      <c r="C5" s="2183"/>
      <c r="D5" s="2183"/>
      <c r="E5" s="2183"/>
      <c r="F5" s="2183"/>
      <c r="G5" s="2229"/>
    </row>
    <row r="6" spans="1:9" s="1077" customFormat="1" ht="10.5" customHeight="1">
      <c r="A6" s="1873"/>
      <c r="B6" s="2183"/>
      <c r="C6" s="2182" t="s">
        <v>0</v>
      </c>
      <c r="D6" s="2182" t="s">
        <v>1513</v>
      </c>
      <c r="E6" s="2182" t="s">
        <v>1539</v>
      </c>
      <c r="F6" s="2182" t="s">
        <v>1538</v>
      </c>
      <c r="G6" s="2229"/>
    </row>
    <row r="7" spans="1:9" s="1077" customFormat="1" ht="16.5" customHeight="1">
      <c r="A7" s="1874" t="s">
        <v>1537</v>
      </c>
      <c r="B7" s="2183"/>
      <c r="C7" s="2183"/>
      <c r="D7" s="2182"/>
      <c r="E7" s="2182"/>
      <c r="F7" s="2182"/>
      <c r="G7" s="2229"/>
    </row>
    <row r="8" spans="1:9" s="1185" customFormat="1" ht="21.75" customHeight="1">
      <c r="B8" s="1388"/>
      <c r="C8" s="1388"/>
      <c r="D8" s="1388"/>
      <c r="E8" s="1388"/>
      <c r="F8" s="1388"/>
      <c r="G8" s="1388"/>
    </row>
    <row r="9" spans="1:9" s="1185" customFormat="1" ht="23.25" customHeight="1">
      <c r="A9" s="1398" t="s">
        <v>160</v>
      </c>
      <c r="B9" s="1388">
        <f t="shared" ref="B9:G9" si="0">+B11+B13+B15+B17+B19+B21+B23+B25+B27+B29</f>
        <v>450127.04500000004</v>
      </c>
      <c r="C9" s="1388">
        <f t="shared" si="0"/>
        <v>391367.8440000001</v>
      </c>
      <c r="D9" s="1388">
        <f t="shared" si="0"/>
        <v>148110.94800000003</v>
      </c>
      <c r="E9" s="1388">
        <f t="shared" si="0"/>
        <v>174639.10399999999</v>
      </c>
      <c r="F9" s="1388">
        <f t="shared" si="0"/>
        <v>68617.792000000016</v>
      </c>
      <c r="G9" s="1388">
        <f t="shared" si="0"/>
        <v>58759.201000000015</v>
      </c>
      <c r="H9" s="1396"/>
      <c r="I9" s="1388"/>
    </row>
    <row r="10" spans="1:9" s="1185" customFormat="1" ht="9.9499999999999993" customHeight="1">
      <c r="A10" s="1067"/>
      <c r="B10" s="1388"/>
      <c r="C10" s="1383"/>
      <c r="D10" s="1383"/>
      <c r="E10" s="1383"/>
      <c r="F10" s="1383"/>
      <c r="G10" s="1383"/>
    </row>
    <row r="11" spans="1:9" s="1393" customFormat="1" ht="30" customHeight="1">
      <c r="A11" s="1147" t="s">
        <v>1536</v>
      </c>
      <c r="B11" s="1388">
        <f>+C11+G11</f>
        <v>94213.851000000024</v>
      </c>
      <c r="C11" s="1389">
        <f>+D11+E11+F11</f>
        <v>72529.655000000013</v>
      </c>
      <c r="D11" s="1389">
        <v>42271.786000000007</v>
      </c>
      <c r="E11" s="1389">
        <v>26149.756000000005</v>
      </c>
      <c r="F11" s="1389">
        <v>4108.1130000000012</v>
      </c>
      <c r="G11" s="1389">
        <v>21684.196000000018</v>
      </c>
      <c r="H11" s="1397"/>
    </row>
    <row r="12" spans="1:9" s="1185" customFormat="1" ht="9.9499999999999993" customHeight="1">
      <c r="A12" s="1094"/>
      <c r="B12" s="1388"/>
      <c r="C12" s="1383"/>
      <c r="D12" s="1386"/>
      <c r="E12" s="1386"/>
      <c r="F12" s="1386"/>
      <c r="G12" s="1383"/>
      <c r="H12" s="1396"/>
    </row>
    <row r="13" spans="1:9" s="1393" customFormat="1" ht="30" customHeight="1">
      <c r="A13" s="1395" t="s">
        <v>1535</v>
      </c>
      <c r="B13" s="1388">
        <f>+C13+G13</f>
        <v>70647.970000000016</v>
      </c>
      <c r="C13" s="1389">
        <f>+D13+E13+F13</f>
        <v>66873.186000000016</v>
      </c>
      <c r="D13" s="1394">
        <v>55011.597000000016</v>
      </c>
      <c r="E13" s="1394">
        <v>10835.005999999998</v>
      </c>
      <c r="F13" s="1394">
        <v>1026.5829999999996</v>
      </c>
      <c r="G13" s="1389">
        <v>3774.7840000000015</v>
      </c>
    </row>
    <row r="14" spans="1:9" s="1185" customFormat="1" ht="9.9499999999999993" customHeight="1">
      <c r="A14" s="992"/>
      <c r="B14" s="1388"/>
      <c r="C14" s="1383"/>
      <c r="D14" s="1386"/>
      <c r="E14" s="1386"/>
      <c r="F14" s="1386"/>
      <c r="G14" s="1383"/>
    </row>
    <row r="15" spans="1:9" s="1393" customFormat="1" ht="30" customHeight="1">
      <c r="A15" s="1147" t="s">
        <v>1534</v>
      </c>
      <c r="B15" s="1388">
        <f>+C15+G15</f>
        <v>8466.2899999999954</v>
      </c>
      <c r="C15" s="1389">
        <f>+D15+E15+F15</f>
        <v>8276.0649999999951</v>
      </c>
      <c r="D15" s="1394">
        <v>2104.0629999999983</v>
      </c>
      <c r="E15" s="1394">
        <v>5939.0039999999963</v>
      </c>
      <c r="F15" s="1394">
        <v>232.99800000000013</v>
      </c>
      <c r="G15" s="1389">
        <v>190.22500000000011</v>
      </c>
    </row>
    <row r="16" spans="1:9" s="1185" customFormat="1" ht="9.9499999999999993" customHeight="1">
      <c r="A16" s="1034"/>
      <c r="B16" s="1388"/>
      <c r="C16" s="1383"/>
      <c r="D16" s="1386"/>
      <c r="E16" s="1386"/>
      <c r="F16" s="1386"/>
      <c r="G16" s="1383"/>
    </row>
    <row r="17" spans="1:8" s="1393" customFormat="1" ht="30" customHeight="1">
      <c r="A17" s="1391" t="s">
        <v>1533</v>
      </c>
      <c r="B17" s="1388">
        <f>+C17+G17</f>
        <v>10413.561000000007</v>
      </c>
      <c r="C17" s="1389">
        <f>+D17+E17+F17</f>
        <v>9113.315000000006</v>
      </c>
      <c r="D17" s="1389">
        <v>2943.2409999999963</v>
      </c>
      <c r="E17" s="1389">
        <v>4399.4580000000069</v>
      </c>
      <c r="F17" s="1389">
        <v>1770.6160000000023</v>
      </c>
      <c r="G17" s="1389">
        <v>1300.2460000000003</v>
      </c>
    </row>
    <row r="18" spans="1:8" s="1077" customFormat="1" ht="9.9499999999999993" customHeight="1">
      <c r="A18" s="992"/>
      <c r="B18" s="1388"/>
      <c r="C18" s="1383"/>
      <c r="D18" s="1386"/>
      <c r="E18" s="1386"/>
      <c r="F18" s="1386"/>
      <c r="G18" s="1383"/>
    </row>
    <row r="19" spans="1:8" s="1382" customFormat="1" ht="30" customHeight="1">
      <c r="A19" s="1391" t="s">
        <v>1532</v>
      </c>
      <c r="B19" s="1388">
        <f>+C19+G19</f>
        <v>114891.81099999999</v>
      </c>
      <c r="C19" s="1389">
        <f>+D19+E19+F19</f>
        <v>102937.53199999999</v>
      </c>
      <c r="D19" s="1389">
        <v>13971.193999999998</v>
      </c>
      <c r="E19" s="1389">
        <v>71458.414999999994</v>
      </c>
      <c r="F19" s="1389">
        <v>17507.922999999999</v>
      </c>
      <c r="G19" s="1389">
        <v>11954.278999999999</v>
      </c>
      <c r="H19" s="1392"/>
    </row>
    <row r="20" spans="1:8" s="1077" customFormat="1" ht="9.9499999999999993" customHeight="1">
      <c r="A20" s="1034"/>
      <c r="B20" s="1388"/>
      <c r="C20" s="1383"/>
      <c r="D20" s="1386"/>
      <c r="E20" s="1386"/>
      <c r="F20" s="1386"/>
      <c r="G20" s="1383"/>
    </row>
    <row r="21" spans="1:8" s="1382" customFormat="1" ht="30" customHeight="1">
      <c r="A21" s="1391" t="s">
        <v>1531</v>
      </c>
      <c r="B21" s="1388">
        <f>+C21+G21</f>
        <v>8108.5210000000061</v>
      </c>
      <c r="C21" s="1389">
        <f>+D21+E21+F21</f>
        <v>7606.9620000000059</v>
      </c>
      <c r="D21" s="1389">
        <v>1815.1969999999999</v>
      </c>
      <c r="E21" s="1389">
        <v>5117.8530000000046</v>
      </c>
      <c r="F21" s="1389">
        <v>673.91200000000083</v>
      </c>
      <c r="G21" s="1389">
        <v>501.55900000000003</v>
      </c>
    </row>
    <row r="22" spans="1:8" s="1185" customFormat="1" ht="9.9499999999999993" customHeight="1">
      <c r="A22" s="1157"/>
      <c r="B22" s="1388"/>
      <c r="C22" s="1383"/>
      <c r="D22" s="1386"/>
      <c r="E22" s="1386"/>
      <c r="F22" s="1386"/>
      <c r="G22" s="1383"/>
    </row>
    <row r="23" spans="1:8" s="1382" customFormat="1" ht="30" customHeight="1">
      <c r="A23" s="1391" t="s">
        <v>1530</v>
      </c>
      <c r="B23" s="1388">
        <f>+C23+G23</f>
        <v>7044.7460000000028</v>
      </c>
      <c r="C23" s="1389">
        <f>+D23+E23+F23</f>
        <v>3573.0050000000024</v>
      </c>
      <c r="D23" s="1389">
        <v>1758.081000000001</v>
      </c>
      <c r="E23" s="1389">
        <v>1810.6460000000015</v>
      </c>
      <c r="F23" s="1389">
        <v>4.2780000000000058</v>
      </c>
      <c r="G23" s="1389">
        <v>3471.7410000000004</v>
      </c>
    </row>
    <row r="24" spans="1:8" s="1077" customFormat="1" ht="9.9499999999999993" customHeight="1">
      <c r="A24" s="1034"/>
      <c r="B24" s="1388"/>
      <c r="C24" s="1383"/>
      <c r="D24" s="1386"/>
      <c r="E24" s="1386"/>
      <c r="F24" s="1386"/>
      <c r="G24" s="1383"/>
    </row>
    <row r="25" spans="1:8" s="1382" customFormat="1" ht="30" customHeight="1">
      <c r="A25" s="1147" t="s">
        <v>1529</v>
      </c>
      <c r="B25" s="1388">
        <f>+C25+G25</f>
        <v>8189.5559999999978</v>
      </c>
      <c r="C25" s="1389">
        <f>+D25+E25+F25</f>
        <v>8166.199999999998</v>
      </c>
      <c r="D25" s="1389">
        <v>1132.5119999999999</v>
      </c>
      <c r="E25" s="1389">
        <v>6951.2639999999983</v>
      </c>
      <c r="F25" s="1389">
        <v>82.42399999999995</v>
      </c>
      <c r="G25" s="1389">
        <v>23.355999999999998</v>
      </c>
    </row>
    <row r="26" spans="1:8" s="1077" customFormat="1" ht="9.9499999999999993" customHeight="1">
      <c r="A26" s="1034"/>
      <c r="B26" s="1388"/>
      <c r="C26" s="1383"/>
      <c r="D26" s="1386"/>
      <c r="E26" s="1386"/>
      <c r="F26" s="1386"/>
      <c r="G26" s="1390"/>
    </row>
    <row r="27" spans="1:8" s="1382" customFormat="1" ht="30" customHeight="1">
      <c r="A27" s="1147" t="s">
        <v>1528</v>
      </c>
      <c r="B27" s="1388">
        <f>+C27+G27</f>
        <v>3115.3449999999993</v>
      </c>
      <c r="C27" s="1389">
        <f>+D27+E27+F27</f>
        <v>3012.4549999999995</v>
      </c>
      <c r="D27" s="1389">
        <v>697.96999999999957</v>
      </c>
      <c r="E27" s="1389">
        <v>1649.9649999999999</v>
      </c>
      <c r="F27" s="1389">
        <v>664.51999999999987</v>
      </c>
      <c r="G27" s="1389">
        <v>102.89000000000006</v>
      </c>
    </row>
    <row r="28" spans="1:8" s="1077" customFormat="1" ht="9.9499999999999993" customHeight="1">
      <c r="A28" s="1141"/>
      <c r="B28" s="1388"/>
      <c r="C28" s="1383"/>
      <c r="D28" s="1387"/>
      <c r="E28" s="1387"/>
      <c r="F28" s="1386"/>
      <c r="G28" s="1383"/>
    </row>
    <row r="29" spans="1:8" s="1382" customFormat="1" ht="30" customHeight="1">
      <c r="A29" s="1385" t="s">
        <v>1527</v>
      </c>
      <c r="B29" s="1384">
        <f>+C29+G29</f>
        <v>125035.39400000003</v>
      </c>
      <c r="C29" s="1383">
        <f>+D29+E29+F29</f>
        <v>109279.46900000003</v>
      </c>
      <c r="D29" s="1383">
        <v>26405.307000000004</v>
      </c>
      <c r="E29" s="1383">
        <v>40327.737000000001</v>
      </c>
      <c r="F29" s="1383">
        <v>42546.425000000017</v>
      </c>
      <c r="G29" s="1383">
        <v>15755.925000000007</v>
      </c>
    </row>
    <row r="30" spans="1:8" s="1185" customFormat="1" ht="6.75" customHeight="1" thickBot="1">
      <c r="A30" s="1679"/>
      <c r="B30" s="1875"/>
      <c r="C30" s="1875"/>
      <c r="D30" s="1876"/>
      <c r="E30" s="1876"/>
      <c r="F30" s="1876"/>
      <c r="G30" s="1875"/>
    </row>
    <row r="31" spans="1:8" s="1185" customFormat="1" ht="3.75" customHeight="1" thickTop="1">
      <c r="A31" s="1009"/>
      <c r="B31" s="1380"/>
      <c r="C31" s="1380"/>
      <c r="D31" s="1381"/>
      <c r="E31" s="1381"/>
      <c r="F31" s="1381"/>
      <c r="G31" s="1380"/>
    </row>
    <row r="32" spans="1:8" s="1077" customFormat="1" ht="12.95" customHeight="1">
      <c r="A32" s="1379" t="s">
        <v>1526</v>
      </c>
      <c r="B32" s="1379"/>
      <c r="C32" s="1379"/>
      <c r="D32" s="1379"/>
      <c r="E32" s="1379"/>
      <c r="F32" s="843"/>
    </row>
    <row r="33" spans="1:7" s="1369" customFormat="1" ht="7.5" customHeight="1">
      <c r="A33" s="1378"/>
      <c r="B33" s="1371"/>
      <c r="C33" s="1371"/>
      <c r="D33" s="1371"/>
      <c r="E33" s="1371"/>
      <c r="F33" s="1371"/>
      <c r="G33" s="1371"/>
    </row>
    <row r="34" spans="1:7" s="1369" customFormat="1" ht="15" customHeight="1">
      <c r="A34" s="1377" t="s">
        <v>564</v>
      </c>
      <c r="B34" s="1356"/>
      <c r="C34" s="1371"/>
      <c r="D34" s="1370"/>
      <c r="E34" s="1370"/>
      <c r="F34" s="1371"/>
      <c r="G34" s="1370"/>
    </row>
    <row r="35" spans="1:7" s="1373" customFormat="1" ht="12" customHeight="1">
      <c r="A35" s="1376" t="s">
        <v>1502</v>
      </c>
      <c r="B35" s="1356"/>
      <c r="C35" s="1375"/>
      <c r="D35" s="1374"/>
      <c r="E35" s="1374"/>
      <c r="F35" s="1375"/>
      <c r="G35" s="1374"/>
    </row>
    <row r="36" spans="1:7" s="1373" customFormat="1" ht="12" customHeight="1">
      <c r="A36" s="1376" t="s">
        <v>1525</v>
      </c>
      <c r="B36" s="1356"/>
      <c r="C36" s="1375"/>
      <c r="D36" s="1374"/>
      <c r="E36" s="1374"/>
      <c r="F36" s="1375"/>
      <c r="G36" s="1374"/>
    </row>
    <row r="37" spans="1:7" s="1373" customFormat="1" ht="12" customHeight="1">
      <c r="A37" s="1376" t="s">
        <v>1524</v>
      </c>
      <c r="B37" s="1356"/>
      <c r="C37" s="1375"/>
      <c r="D37" s="1374"/>
      <c r="E37" s="1374"/>
      <c r="F37" s="1375"/>
      <c r="G37" s="1374"/>
    </row>
    <row r="38" spans="1:7" s="1373" customFormat="1" ht="12" customHeight="1">
      <c r="A38" s="1376" t="s">
        <v>1523</v>
      </c>
      <c r="B38" s="1356"/>
      <c r="C38" s="1375"/>
      <c r="D38" s="1374"/>
      <c r="E38" s="1374"/>
      <c r="F38" s="1375"/>
      <c r="G38" s="1374"/>
    </row>
    <row r="39" spans="1:7" s="1373" customFormat="1" ht="12" customHeight="1">
      <c r="A39" s="1376" t="s">
        <v>1522</v>
      </c>
      <c r="B39" s="1356"/>
      <c r="C39" s="1375"/>
      <c r="D39" s="1374"/>
      <c r="E39" s="1374"/>
      <c r="F39" s="1375"/>
      <c r="G39" s="1374"/>
    </row>
    <row r="40" spans="1:7" s="1373" customFormat="1" ht="12" customHeight="1">
      <c r="A40" s="1376" t="s">
        <v>1521</v>
      </c>
      <c r="B40" s="1356"/>
      <c r="C40" s="1375"/>
      <c r="D40" s="1374"/>
      <c r="E40" s="1374"/>
      <c r="F40" s="1375"/>
      <c r="G40" s="1374"/>
    </row>
    <row r="41" spans="1:7" s="1373" customFormat="1" ht="12" customHeight="1">
      <c r="A41" s="1376" t="s">
        <v>1520</v>
      </c>
      <c r="B41" s="1356"/>
      <c r="C41" s="1375"/>
      <c r="D41" s="1374"/>
      <c r="E41" s="1374"/>
      <c r="F41" s="1375"/>
      <c r="G41" s="1374"/>
    </row>
    <row r="42" spans="1:7" s="1373" customFormat="1" ht="12" customHeight="1">
      <c r="A42" s="1376" t="s">
        <v>1519</v>
      </c>
      <c r="B42" s="1356"/>
      <c r="C42" s="1375"/>
      <c r="D42" s="1374"/>
      <c r="E42" s="1374"/>
      <c r="F42" s="1375"/>
      <c r="G42" s="1374"/>
    </row>
    <row r="43" spans="1:7" s="1373" customFormat="1" ht="12" customHeight="1">
      <c r="A43" s="1376" t="s">
        <v>1518</v>
      </c>
      <c r="B43" s="1356"/>
      <c r="C43" s="1375"/>
      <c r="D43" s="1374"/>
      <c r="E43" s="1374"/>
      <c r="F43" s="1375"/>
      <c r="G43" s="1374"/>
    </row>
    <row r="44" spans="1:7" s="1373" customFormat="1" ht="12" customHeight="1">
      <c r="A44" s="1376" t="s">
        <v>1517</v>
      </c>
      <c r="B44" s="1356"/>
      <c r="C44" s="1375"/>
      <c r="D44" s="1374"/>
      <c r="E44" s="1374"/>
      <c r="F44" s="1375"/>
      <c r="G44" s="1374"/>
    </row>
    <row r="45" spans="1:7" s="1373" customFormat="1" ht="12" customHeight="1">
      <c r="A45" s="1376" t="s">
        <v>1516</v>
      </c>
      <c r="B45" s="1356"/>
      <c r="C45" s="1375"/>
      <c r="D45" s="1374"/>
      <c r="E45" s="1374"/>
      <c r="F45" s="1375"/>
      <c r="G45" s="1374"/>
    </row>
    <row r="46" spans="1:7" s="1369" customFormat="1" ht="15" customHeight="1">
      <c r="A46" s="1372"/>
      <c r="B46" s="1356"/>
      <c r="C46" s="1371"/>
      <c r="D46" s="1370"/>
      <c r="E46" s="1370"/>
      <c r="F46" s="1371"/>
      <c r="G46" s="1370"/>
    </row>
  </sheetData>
  <mergeCells count="9">
    <mergeCell ref="A1:G1"/>
    <mergeCell ref="A2:G2"/>
    <mergeCell ref="B4:B7"/>
    <mergeCell ref="C4:F5"/>
    <mergeCell ref="G4:G7"/>
    <mergeCell ref="C6:C7"/>
    <mergeCell ref="D6:D7"/>
    <mergeCell ref="E6:E7"/>
    <mergeCell ref="F6:F7"/>
  </mergeCells>
  <hyperlinks>
    <hyperlink ref="A35" r:id="rId1"/>
    <hyperlink ref="A36" r:id="rId2"/>
    <hyperlink ref="A37" r:id="rId3"/>
    <hyperlink ref="A38:A39" r:id="rId4" display="http://www.ine.pt/xurl/ind/0008058"/>
    <hyperlink ref="A38" r:id="rId5"/>
    <hyperlink ref="A39" r:id="rId6"/>
    <hyperlink ref="A40" r:id="rId7"/>
    <hyperlink ref="A41" r:id="rId8"/>
    <hyperlink ref="A42" r:id="rId9"/>
    <hyperlink ref="A43" r:id="rId10"/>
    <hyperlink ref="A44" r:id="rId11"/>
    <hyperlink ref="A45" r:id="rId12"/>
  </hyperlinks>
  <pageMargins left="0.78740157480314965" right="0.78740157480314965" top="1.1811023622047243" bottom="0.78740157480314965" header="0" footer="0"/>
  <pageSetup paperSize="9" scale="97" orientation="portrait" horizontalDpi="300" verticalDpi="300" r:id="rId13"/>
  <headerFooter alignWithMargins="0"/>
  <drawing r:id="rId14"/>
</worksheet>
</file>

<file path=xl/worksheets/sheet123.xml><?xml version="1.0" encoding="utf-8"?>
<worksheet xmlns="http://schemas.openxmlformats.org/spreadsheetml/2006/main" xmlns:r="http://schemas.openxmlformats.org/officeDocument/2006/relationships">
  <sheetPr codeName="Sheet123"/>
  <dimension ref="A1:M987"/>
  <sheetViews>
    <sheetView showGridLines="0" workbookViewId="0">
      <selection sqref="A1:E1"/>
    </sheetView>
  </sheetViews>
  <sheetFormatPr defaultRowHeight="11.25"/>
  <cols>
    <col min="1" max="1" width="32.42578125" style="1355" customWidth="1"/>
    <col min="2" max="2" width="9.42578125" style="1369" customWidth="1"/>
    <col min="3" max="4" width="9.42578125" style="1355" customWidth="1"/>
    <col min="5" max="5" width="9.5703125" style="1355" customWidth="1"/>
    <col min="6" max="6" width="8.42578125" style="1355" customWidth="1"/>
    <col min="7" max="7" width="8.28515625" style="1355" customWidth="1"/>
    <col min="8" max="256" width="9.140625" style="1355"/>
    <col min="257" max="257" width="38.85546875" style="1355" customWidth="1"/>
    <col min="258" max="260" width="9.42578125" style="1355" customWidth="1"/>
    <col min="261" max="261" width="9.5703125" style="1355" customWidth="1"/>
    <col min="262" max="262" width="8.42578125" style="1355" customWidth="1"/>
    <col min="263" max="263" width="8.28515625" style="1355" customWidth="1"/>
    <col min="264" max="512" width="9.140625" style="1355"/>
    <col min="513" max="513" width="38.85546875" style="1355" customWidth="1"/>
    <col min="514" max="516" width="9.42578125" style="1355" customWidth="1"/>
    <col min="517" max="517" width="9.5703125" style="1355" customWidth="1"/>
    <col min="518" max="518" width="8.42578125" style="1355" customWidth="1"/>
    <col min="519" max="519" width="8.28515625" style="1355" customWidth="1"/>
    <col min="520" max="768" width="9.140625" style="1355"/>
    <col min="769" max="769" width="38.85546875" style="1355" customWidth="1"/>
    <col min="770" max="772" width="9.42578125" style="1355" customWidth="1"/>
    <col min="773" max="773" width="9.5703125" style="1355" customWidth="1"/>
    <col min="774" max="774" width="8.42578125" style="1355" customWidth="1"/>
    <col min="775" max="775" width="8.28515625" style="1355" customWidth="1"/>
    <col min="776" max="1024" width="9.140625" style="1355"/>
    <col min="1025" max="1025" width="38.85546875" style="1355" customWidth="1"/>
    <col min="1026" max="1028" width="9.42578125" style="1355" customWidth="1"/>
    <col min="1029" max="1029" width="9.5703125" style="1355" customWidth="1"/>
    <col min="1030" max="1030" width="8.42578125" style="1355" customWidth="1"/>
    <col min="1031" max="1031" width="8.28515625" style="1355" customWidth="1"/>
    <col min="1032" max="1280" width="9.140625" style="1355"/>
    <col min="1281" max="1281" width="38.85546875" style="1355" customWidth="1"/>
    <col min="1282" max="1284" width="9.42578125" style="1355" customWidth="1"/>
    <col min="1285" max="1285" width="9.5703125" style="1355" customWidth="1"/>
    <col min="1286" max="1286" width="8.42578125" style="1355" customWidth="1"/>
    <col min="1287" max="1287" width="8.28515625" style="1355" customWidth="1"/>
    <col min="1288" max="1536" width="9.140625" style="1355"/>
    <col min="1537" max="1537" width="38.85546875" style="1355" customWidth="1"/>
    <col min="1538" max="1540" width="9.42578125" style="1355" customWidth="1"/>
    <col min="1541" max="1541" width="9.5703125" style="1355" customWidth="1"/>
    <col min="1542" max="1542" width="8.42578125" style="1355" customWidth="1"/>
    <col min="1543" max="1543" width="8.28515625" style="1355" customWidth="1"/>
    <col min="1544" max="1792" width="9.140625" style="1355"/>
    <col min="1793" max="1793" width="38.85546875" style="1355" customWidth="1"/>
    <col min="1794" max="1796" width="9.42578125" style="1355" customWidth="1"/>
    <col min="1797" max="1797" width="9.5703125" style="1355" customWidth="1"/>
    <col min="1798" max="1798" width="8.42578125" style="1355" customWidth="1"/>
    <col min="1799" max="1799" width="8.28515625" style="1355" customWidth="1"/>
    <col min="1800" max="2048" width="9.140625" style="1355"/>
    <col min="2049" max="2049" width="38.85546875" style="1355" customWidth="1"/>
    <col min="2050" max="2052" width="9.42578125" style="1355" customWidth="1"/>
    <col min="2053" max="2053" width="9.5703125" style="1355" customWidth="1"/>
    <col min="2054" max="2054" width="8.42578125" style="1355" customWidth="1"/>
    <col min="2055" max="2055" width="8.28515625" style="1355" customWidth="1"/>
    <col min="2056" max="2304" width="9.140625" style="1355"/>
    <col min="2305" max="2305" width="38.85546875" style="1355" customWidth="1"/>
    <col min="2306" max="2308" width="9.42578125" style="1355" customWidth="1"/>
    <col min="2309" max="2309" width="9.5703125" style="1355" customWidth="1"/>
    <col min="2310" max="2310" width="8.42578125" style="1355" customWidth="1"/>
    <col min="2311" max="2311" width="8.28515625" style="1355" customWidth="1"/>
    <col min="2312" max="2560" width="9.140625" style="1355"/>
    <col min="2561" max="2561" width="38.85546875" style="1355" customWidth="1"/>
    <col min="2562" max="2564" width="9.42578125" style="1355" customWidth="1"/>
    <col min="2565" max="2565" width="9.5703125" style="1355" customWidth="1"/>
    <col min="2566" max="2566" width="8.42578125" style="1355" customWidth="1"/>
    <col min="2567" max="2567" width="8.28515625" style="1355" customWidth="1"/>
    <col min="2568" max="2816" width="9.140625" style="1355"/>
    <col min="2817" max="2817" width="38.85546875" style="1355" customWidth="1"/>
    <col min="2818" max="2820" width="9.42578125" style="1355" customWidth="1"/>
    <col min="2821" max="2821" width="9.5703125" style="1355" customWidth="1"/>
    <col min="2822" max="2822" width="8.42578125" style="1355" customWidth="1"/>
    <col min="2823" max="2823" width="8.28515625" style="1355" customWidth="1"/>
    <col min="2824" max="3072" width="9.140625" style="1355"/>
    <col min="3073" max="3073" width="38.85546875" style="1355" customWidth="1"/>
    <col min="3074" max="3076" width="9.42578125" style="1355" customWidth="1"/>
    <col min="3077" max="3077" width="9.5703125" style="1355" customWidth="1"/>
    <col min="3078" max="3078" width="8.42578125" style="1355" customWidth="1"/>
    <col min="3079" max="3079" width="8.28515625" style="1355" customWidth="1"/>
    <col min="3080" max="3328" width="9.140625" style="1355"/>
    <col min="3329" max="3329" width="38.85546875" style="1355" customWidth="1"/>
    <col min="3330" max="3332" width="9.42578125" style="1355" customWidth="1"/>
    <col min="3333" max="3333" width="9.5703125" style="1355" customWidth="1"/>
    <col min="3334" max="3334" width="8.42578125" style="1355" customWidth="1"/>
    <col min="3335" max="3335" width="8.28515625" style="1355" customWidth="1"/>
    <col min="3336" max="3584" width="9.140625" style="1355"/>
    <col min="3585" max="3585" width="38.85546875" style="1355" customWidth="1"/>
    <col min="3586" max="3588" width="9.42578125" style="1355" customWidth="1"/>
    <col min="3589" max="3589" width="9.5703125" style="1355" customWidth="1"/>
    <col min="3590" max="3590" width="8.42578125" style="1355" customWidth="1"/>
    <col min="3591" max="3591" width="8.28515625" style="1355" customWidth="1"/>
    <col min="3592" max="3840" width="9.140625" style="1355"/>
    <col min="3841" max="3841" width="38.85546875" style="1355" customWidth="1"/>
    <col min="3842" max="3844" width="9.42578125" style="1355" customWidth="1"/>
    <col min="3845" max="3845" width="9.5703125" style="1355" customWidth="1"/>
    <col min="3846" max="3846" width="8.42578125" style="1355" customWidth="1"/>
    <col min="3847" max="3847" width="8.28515625" style="1355" customWidth="1"/>
    <col min="3848" max="4096" width="9.140625" style="1355"/>
    <col min="4097" max="4097" width="38.85546875" style="1355" customWidth="1"/>
    <col min="4098" max="4100" width="9.42578125" style="1355" customWidth="1"/>
    <col min="4101" max="4101" width="9.5703125" style="1355" customWidth="1"/>
    <col min="4102" max="4102" width="8.42578125" style="1355" customWidth="1"/>
    <col min="4103" max="4103" width="8.28515625" style="1355" customWidth="1"/>
    <col min="4104" max="4352" width="9.140625" style="1355"/>
    <col min="4353" max="4353" width="38.85546875" style="1355" customWidth="1"/>
    <col min="4354" max="4356" width="9.42578125" style="1355" customWidth="1"/>
    <col min="4357" max="4357" width="9.5703125" style="1355" customWidth="1"/>
    <col min="4358" max="4358" width="8.42578125" style="1355" customWidth="1"/>
    <col min="4359" max="4359" width="8.28515625" style="1355" customWidth="1"/>
    <col min="4360" max="4608" width="9.140625" style="1355"/>
    <col min="4609" max="4609" width="38.85546875" style="1355" customWidth="1"/>
    <col min="4610" max="4612" width="9.42578125" style="1355" customWidth="1"/>
    <col min="4613" max="4613" width="9.5703125" style="1355" customWidth="1"/>
    <col min="4614" max="4614" width="8.42578125" style="1355" customWidth="1"/>
    <col min="4615" max="4615" width="8.28515625" style="1355" customWidth="1"/>
    <col min="4616" max="4864" width="9.140625" style="1355"/>
    <col min="4865" max="4865" width="38.85546875" style="1355" customWidth="1"/>
    <col min="4866" max="4868" width="9.42578125" style="1355" customWidth="1"/>
    <col min="4869" max="4869" width="9.5703125" style="1355" customWidth="1"/>
    <col min="4870" max="4870" width="8.42578125" style="1355" customWidth="1"/>
    <col min="4871" max="4871" width="8.28515625" style="1355" customWidth="1"/>
    <col min="4872" max="5120" width="9.140625" style="1355"/>
    <col min="5121" max="5121" width="38.85546875" style="1355" customWidth="1"/>
    <col min="5122" max="5124" width="9.42578125" style="1355" customWidth="1"/>
    <col min="5125" max="5125" width="9.5703125" style="1355" customWidth="1"/>
    <col min="5126" max="5126" width="8.42578125" style="1355" customWidth="1"/>
    <col min="5127" max="5127" width="8.28515625" style="1355" customWidth="1"/>
    <col min="5128" max="5376" width="9.140625" style="1355"/>
    <col min="5377" max="5377" width="38.85546875" style="1355" customWidth="1"/>
    <col min="5378" max="5380" width="9.42578125" style="1355" customWidth="1"/>
    <col min="5381" max="5381" width="9.5703125" style="1355" customWidth="1"/>
    <col min="5382" max="5382" width="8.42578125" style="1355" customWidth="1"/>
    <col min="5383" max="5383" width="8.28515625" style="1355" customWidth="1"/>
    <col min="5384" max="5632" width="9.140625" style="1355"/>
    <col min="5633" max="5633" width="38.85546875" style="1355" customWidth="1"/>
    <col min="5634" max="5636" width="9.42578125" style="1355" customWidth="1"/>
    <col min="5637" max="5637" width="9.5703125" style="1355" customWidth="1"/>
    <col min="5638" max="5638" width="8.42578125" style="1355" customWidth="1"/>
    <col min="5639" max="5639" width="8.28515625" style="1355" customWidth="1"/>
    <col min="5640" max="5888" width="9.140625" style="1355"/>
    <col min="5889" max="5889" width="38.85546875" style="1355" customWidth="1"/>
    <col min="5890" max="5892" width="9.42578125" style="1355" customWidth="1"/>
    <col min="5893" max="5893" width="9.5703125" style="1355" customWidth="1"/>
    <col min="5894" max="5894" width="8.42578125" style="1355" customWidth="1"/>
    <col min="5895" max="5895" width="8.28515625" style="1355" customWidth="1"/>
    <col min="5896" max="6144" width="9.140625" style="1355"/>
    <col min="6145" max="6145" width="38.85546875" style="1355" customWidth="1"/>
    <col min="6146" max="6148" width="9.42578125" style="1355" customWidth="1"/>
    <col min="6149" max="6149" width="9.5703125" style="1355" customWidth="1"/>
    <col min="6150" max="6150" width="8.42578125" style="1355" customWidth="1"/>
    <col min="6151" max="6151" width="8.28515625" style="1355" customWidth="1"/>
    <col min="6152" max="6400" width="9.140625" style="1355"/>
    <col min="6401" max="6401" width="38.85546875" style="1355" customWidth="1"/>
    <col min="6402" max="6404" width="9.42578125" style="1355" customWidth="1"/>
    <col min="6405" max="6405" width="9.5703125" style="1355" customWidth="1"/>
    <col min="6406" max="6406" width="8.42578125" style="1355" customWidth="1"/>
    <col min="6407" max="6407" width="8.28515625" style="1355" customWidth="1"/>
    <col min="6408" max="6656" width="9.140625" style="1355"/>
    <col min="6657" max="6657" width="38.85546875" style="1355" customWidth="1"/>
    <col min="6658" max="6660" width="9.42578125" style="1355" customWidth="1"/>
    <col min="6661" max="6661" width="9.5703125" style="1355" customWidth="1"/>
    <col min="6662" max="6662" width="8.42578125" style="1355" customWidth="1"/>
    <col min="6663" max="6663" width="8.28515625" style="1355" customWidth="1"/>
    <col min="6664" max="6912" width="9.140625" style="1355"/>
    <col min="6913" max="6913" width="38.85546875" style="1355" customWidth="1"/>
    <col min="6914" max="6916" width="9.42578125" style="1355" customWidth="1"/>
    <col min="6917" max="6917" width="9.5703125" style="1355" customWidth="1"/>
    <col min="6918" max="6918" width="8.42578125" style="1355" customWidth="1"/>
    <col min="6919" max="6919" width="8.28515625" style="1355" customWidth="1"/>
    <col min="6920" max="7168" width="9.140625" style="1355"/>
    <col min="7169" max="7169" width="38.85546875" style="1355" customWidth="1"/>
    <col min="7170" max="7172" width="9.42578125" style="1355" customWidth="1"/>
    <col min="7173" max="7173" width="9.5703125" style="1355" customWidth="1"/>
    <col min="7174" max="7174" width="8.42578125" style="1355" customWidth="1"/>
    <col min="7175" max="7175" width="8.28515625" style="1355" customWidth="1"/>
    <col min="7176" max="7424" width="9.140625" style="1355"/>
    <col min="7425" max="7425" width="38.85546875" style="1355" customWidth="1"/>
    <col min="7426" max="7428" width="9.42578125" style="1355" customWidth="1"/>
    <col min="7429" max="7429" width="9.5703125" style="1355" customWidth="1"/>
    <col min="7430" max="7430" width="8.42578125" style="1355" customWidth="1"/>
    <col min="7431" max="7431" width="8.28515625" style="1355" customWidth="1"/>
    <col min="7432" max="7680" width="9.140625" style="1355"/>
    <col min="7681" max="7681" width="38.85546875" style="1355" customWidth="1"/>
    <col min="7682" max="7684" width="9.42578125" style="1355" customWidth="1"/>
    <col min="7685" max="7685" width="9.5703125" style="1355" customWidth="1"/>
    <col min="7686" max="7686" width="8.42578125" style="1355" customWidth="1"/>
    <col min="7687" max="7687" width="8.28515625" style="1355" customWidth="1"/>
    <col min="7688" max="7936" width="9.140625" style="1355"/>
    <col min="7937" max="7937" width="38.85546875" style="1355" customWidth="1"/>
    <col min="7938" max="7940" width="9.42578125" style="1355" customWidth="1"/>
    <col min="7941" max="7941" width="9.5703125" style="1355" customWidth="1"/>
    <col min="7942" max="7942" width="8.42578125" style="1355" customWidth="1"/>
    <col min="7943" max="7943" width="8.28515625" style="1355" customWidth="1"/>
    <col min="7944" max="8192" width="9.140625" style="1355"/>
    <col min="8193" max="8193" width="38.85546875" style="1355" customWidth="1"/>
    <col min="8194" max="8196" width="9.42578125" style="1355" customWidth="1"/>
    <col min="8197" max="8197" width="9.5703125" style="1355" customWidth="1"/>
    <col min="8198" max="8198" width="8.42578125" style="1355" customWidth="1"/>
    <col min="8199" max="8199" width="8.28515625" style="1355" customWidth="1"/>
    <col min="8200" max="8448" width="9.140625" style="1355"/>
    <col min="8449" max="8449" width="38.85546875" style="1355" customWidth="1"/>
    <col min="8450" max="8452" width="9.42578125" style="1355" customWidth="1"/>
    <col min="8453" max="8453" width="9.5703125" style="1355" customWidth="1"/>
    <col min="8454" max="8454" width="8.42578125" style="1355" customWidth="1"/>
    <col min="8455" max="8455" width="8.28515625" style="1355" customWidth="1"/>
    <col min="8456" max="8704" width="9.140625" style="1355"/>
    <col min="8705" max="8705" width="38.85546875" style="1355" customWidth="1"/>
    <col min="8706" max="8708" width="9.42578125" style="1355" customWidth="1"/>
    <col min="8709" max="8709" width="9.5703125" style="1355" customWidth="1"/>
    <col min="8710" max="8710" width="8.42578125" style="1355" customWidth="1"/>
    <col min="8711" max="8711" width="8.28515625" style="1355" customWidth="1"/>
    <col min="8712" max="8960" width="9.140625" style="1355"/>
    <col min="8961" max="8961" width="38.85546875" style="1355" customWidth="1"/>
    <col min="8962" max="8964" width="9.42578125" style="1355" customWidth="1"/>
    <col min="8965" max="8965" width="9.5703125" style="1355" customWidth="1"/>
    <col min="8966" max="8966" width="8.42578125" style="1355" customWidth="1"/>
    <col min="8967" max="8967" width="8.28515625" style="1355" customWidth="1"/>
    <col min="8968" max="9216" width="9.140625" style="1355"/>
    <col min="9217" max="9217" width="38.85546875" style="1355" customWidth="1"/>
    <col min="9218" max="9220" width="9.42578125" style="1355" customWidth="1"/>
    <col min="9221" max="9221" width="9.5703125" style="1355" customWidth="1"/>
    <col min="9222" max="9222" width="8.42578125" style="1355" customWidth="1"/>
    <col min="9223" max="9223" width="8.28515625" style="1355" customWidth="1"/>
    <col min="9224" max="9472" width="9.140625" style="1355"/>
    <col min="9473" max="9473" width="38.85546875" style="1355" customWidth="1"/>
    <col min="9474" max="9476" width="9.42578125" style="1355" customWidth="1"/>
    <col min="9477" max="9477" width="9.5703125" style="1355" customWidth="1"/>
    <col min="9478" max="9478" width="8.42578125" style="1355" customWidth="1"/>
    <col min="9479" max="9479" width="8.28515625" style="1355" customWidth="1"/>
    <col min="9480" max="9728" width="9.140625" style="1355"/>
    <col min="9729" max="9729" width="38.85546875" style="1355" customWidth="1"/>
    <col min="9730" max="9732" width="9.42578125" style="1355" customWidth="1"/>
    <col min="9733" max="9733" width="9.5703125" style="1355" customWidth="1"/>
    <col min="9734" max="9734" width="8.42578125" style="1355" customWidth="1"/>
    <col min="9735" max="9735" width="8.28515625" style="1355" customWidth="1"/>
    <col min="9736" max="9984" width="9.140625" style="1355"/>
    <col min="9985" max="9985" width="38.85546875" style="1355" customWidth="1"/>
    <col min="9986" max="9988" width="9.42578125" style="1355" customWidth="1"/>
    <col min="9989" max="9989" width="9.5703125" style="1355" customWidth="1"/>
    <col min="9990" max="9990" width="8.42578125" style="1355" customWidth="1"/>
    <col min="9991" max="9991" width="8.28515625" style="1355" customWidth="1"/>
    <col min="9992" max="10240" width="9.140625" style="1355"/>
    <col min="10241" max="10241" width="38.85546875" style="1355" customWidth="1"/>
    <col min="10242" max="10244" width="9.42578125" style="1355" customWidth="1"/>
    <col min="10245" max="10245" width="9.5703125" style="1355" customWidth="1"/>
    <col min="10246" max="10246" width="8.42578125" style="1355" customWidth="1"/>
    <col min="10247" max="10247" width="8.28515625" style="1355" customWidth="1"/>
    <col min="10248" max="10496" width="9.140625" style="1355"/>
    <col min="10497" max="10497" width="38.85546875" style="1355" customWidth="1"/>
    <col min="10498" max="10500" width="9.42578125" style="1355" customWidth="1"/>
    <col min="10501" max="10501" width="9.5703125" style="1355" customWidth="1"/>
    <col min="10502" max="10502" width="8.42578125" style="1355" customWidth="1"/>
    <col min="10503" max="10503" width="8.28515625" style="1355" customWidth="1"/>
    <col min="10504" max="10752" width="9.140625" style="1355"/>
    <col min="10753" max="10753" width="38.85546875" style="1355" customWidth="1"/>
    <col min="10754" max="10756" width="9.42578125" style="1355" customWidth="1"/>
    <col min="10757" max="10757" width="9.5703125" style="1355" customWidth="1"/>
    <col min="10758" max="10758" width="8.42578125" style="1355" customWidth="1"/>
    <col min="10759" max="10759" width="8.28515625" style="1355" customWidth="1"/>
    <col min="10760" max="11008" width="9.140625" style="1355"/>
    <col min="11009" max="11009" width="38.85546875" style="1355" customWidth="1"/>
    <col min="11010" max="11012" width="9.42578125" style="1355" customWidth="1"/>
    <col min="11013" max="11013" width="9.5703125" style="1355" customWidth="1"/>
    <col min="11014" max="11014" width="8.42578125" style="1355" customWidth="1"/>
    <col min="11015" max="11015" width="8.28515625" style="1355" customWidth="1"/>
    <col min="11016" max="11264" width="9.140625" style="1355"/>
    <col min="11265" max="11265" width="38.85546875" style="1355" customWidth="1"/>
    <col min="11266" max="11268" width="9.42578125" style="1355" customWidth="1"/>
    <col min="11269" max="11269" width="9.5703125" style="1355" customWidth="1"/>
    <col min="11270" max="11270" width="8.42578125" style="1355" customWidth="1"/>
    <col min="11271" max="11271" width="8.28515625" style="1355" customWidth="1"/>
    <col min="11272" max="11520" width="9.140625" style="1355"/>
    <col min="11521" max="11521" width="38.85546875" style="1355" customWidth="1"/>
    <col min="11522" max="11524" width="9.42578125" style="1355" customWidth="1"/>
    <col min="11525" max="11525" width="9.5703125" style="1355" customWidth="1"/>
    <col min="11526" max="11526" width="8.42578125" style="1355" customWidth="1"/>
    <col min="11527" max="11527" width="8.28515625" style="1355" customWidth="1"/>
    <col min="11528" max="11776" width="9.140625" style="1355"/>
    <col min="11777" max="11777" width="38.85546875" style="1355" customWidth="1"/>
    <col min="11778" max="11780" width="9.42578125" style="1355" customWidth="1"/>
    <col min="11781" max="11781" width="9.5703125" style="1355" customWidth="1"/>
    <col min="11782" max="11782" width="8.42578125" style="1355" customWidth="1"/>
    <col min="11783" max="11783" width="8.28515625" style="1355" customWidth="1"/>
    <col min="11784" max="12032" width="9.140625" style="1355"/>
    <col min="12033" max="12033" width="38.85546875" style="1355" customWidth="1"/>
    <col min="12034" max="12036" width="9.42578125" style="1355" customWidth="1"/>
    <col min="12037" max="12037" width="9.5703125" style="1355" customWidth="1"/>
    <col min="12038" max="12038" width="8.42578125" style="1355" customWidth="1"/>
    <col min="12039" max="12039" width="8.28515625" style="1355" customWidth="1"/>
    <col min="12040" max="12288" width="9.140625" style="1355"/>
    <col min="12289" max="12289" width="38.85546875" style="1355" customWidth="1"/>
    <col min="12290" max="12292" width="9.42578125" style="1355" customWidth="1"/>
    <col min="12293" max="12293" width="9.5703125" style="1355" customWidth="1"/>
    <col min="12294" max="12294" width="8.42578125" style="1355" customWidth="1"/>
    <col min="12295" max="12295" width="8.28515625" style="1355" customWidth="1"/>
    <col min="12296" max="12544" width="9.140625" style="1355"/>
    <col min="12545" max="12545" width="38.85546875" style="1355" customWidth="1"/>
    <col min="12546" max="12548" width="9.42578125" style="1355" customWidth="1"/>
    <col min="12549" max="12549" width="9.5703125" style="1355" customWidth="1"/>
    <col min="12550" max="12550" width="8.42578125" style="1355" customWidth="1"/>
    <col min="12551" max="12551" width="8.28515625" style="1355" customWidth="1"/>
    <col min="12552" max="12800" width="9.140625" style="1355"/>
    <col min="12801" max="12801" width="38.85546875" style="1355" customWidth="1"/>
    <col min="12802" max="12804" width="9.42578125" style="1355" customWidth="1"/>
    <col min="12805" max="12805" width="9.5703125" style="1355" customWidth="1"/>
    <col min="12806" max="12806" width="8.42578125" style="1355" customWidth="1"/>
    <col min="12807" max="12807" width="8.28515625" style="1355" customWidth="1"/>
    <col min="12808" max="13056" width="9.140625" style="1355"/>
    <col min="13057" max="13057" width="38.85546875" style="1355" customWidth="1"/>
    <col min="13058" max="13060" width="9.42578125" style="1355" customWidth="1"/>
    <col min="13061" max="13061" width="9.5703125" style="1355" customWidth="1"/>
    <col min="13062" max="13062" width="8.42578125" style="1355" customWidth="1"/>
    <col min="13063" max="13063" width="8.28515625" style="1355" customWidth="1"/>
    <col min="13064" max="13312" width="9.140625" style="1355"/>
    <col min="13313" max="13313" width="38.85546875" style="1355" customWidth="1"/>
    <col min="13314" max="13316" width="9.42578125" style="1355" customWidth="1"/>
    <col min="13317" max="13317" width="9.5703125" style="1355" customWidth="1"/>
    <col min="13318" max="13318" width="8.42578125" style="1355" customWidth="1"/>
    <col min="13319" max="13319" width="8.28515625" style="1355" customWidth="1"/>
    <col min="13320" max="13568" width="9.140625" style="1355"/>
    <col min="13569" max="13569" width="38.85546875" style="1355" customWidth="1"/>
    <col min="13570" max="13572" width="9.42578125" style="1355" customWidth="1"/>
    <col min="13573" max="13573" width="9.5703125" style="1355" customWidth="1"/>
    <col min="13574" max="13574" width="8.42578125" style="1355" customWidth="1"/>
    <col min="13575" max="13575" width="8.28515625" style="1355" customWidth="1"/>
    <col min="13576" max="13824" width="9.140625" style="1355"/>
    <col min="13825" max="13825" width="38.85546875" style="1355" customWidth="1"/>
    <col min="13826" max="13828" width="9.42578125" style="1355" customWidth="1"/>
    <col min="13829" max="13829" width="9.5703125" style="1355" customWidth="1"/>
    <col min="13830" max="13830" width="8.42578125" style="1355" customWidth="1"/>
    <col min="13831" max="13831" width="8.28515625" style="1355" customWidth="1"/>
    <col min="13832" max="14080" width="9.140625" style="1355"/>
    <col min="14081" max="14081" width="38.85546875" style="1355" customWidth="1"/>
    <col min="14082" max="14084" width="9.42578125" style="1355" customWidth="1"/>
    <col min="14085" max="14085" width="9.5703125" style="1355" customWidth="1"/>
    <col min="14086" max="14086" width="8.42578125" style="1355" customWidth="1"/>
    <col min="14087" max="14087" width="8.28515625" style="1355" customWidth="1"/>
    <col min="14088" max="14336" width="9.140625" style="1355"/>
    <col min="14337" max="14337" width="38.85546875" style="1355" customWidth="1"/>
    <col min="14338" max="14340" width="9.42578125" style="1355" customWidth="1"/>
    <col min="14341" max="14341" width="9.5703125" style="1355" customWidth="1"/>
    <col min="14342" max="14342" width="8.42578125" style="1355" customWidth="1"/>
    <col min="14343" max="14343" width="8.28515625" style="1355" customWidth="1"/>
    <col min="14344" max="14592" width="9.140625" style="1355"/>
    <col min="14593" max="14593" width="38.85546875" style="1355" customWidth="1"/>
    <col min="14594" max="14596" width="9.42578125" style="1355" customWidth="1"/>
    <col min="14597" max="14597" width="9.5703125" style="1355" customWidth="1"/>
    <col min="14598" max="14598" width="8.42578125" style="1355" customWidth="1"/>
    <col min="14599" max="14599" width="8.28515625" style="1355" customWidth="1"/>
    <col min="14600" max="14848" width="9.140625" style="1355"/>
    <col min="14849" max="14849" width="38.85546875" style="1355" customWidth="1"/>
    <col min="14850" max="14852" width="9.42578125" style="1355" customWidth="1"/>
    <col min="14853" max="14853" width="9.5703125" style="1355" customWidth="1"/>
    <col min="14854" max="14854" width="8.42578125" style="1355" customWidth="1"/>
    <col min="14855" max="14855" width="8.28515625" style="1355" customWidth="1"/>
    <col min="14856" max="15104" width="9.140625" style="1355"/>
    <col min="15105" max="15105" width="38.85546875" style="1355" customWidth="1"/>
    <col min="15106" max="15108" width="9.42578125" style="1355" customWidth="1"/>
    <col min="15109" max="15109" width="9.5703125" style="1355" customWidth="1"/>
    <col min="15110" max="15110" width="8.42578125" style="1355" customWidth="1"/>
    <col min="15111" max="15111" width="8.28515625" style="1355" customWidth="1"/>
    <col min="15112" max="15360" width="9.140625" style="1355"/>
    <col min="15361" max="15361" width="38.85546875" style="1355" customWidth="1"/>
    <col min="15362" max="15364" width="9.42578125" style="1355" customWidth="1"/>
    <col min="15365" max="15365" width="9.5703125" style="1355" customWidth="1"/>
    <col min="15366" max="15366" width="8.42578125" style="1355" customWidth="1"/>
    <col min="15367" max="15367" width="8.28515625" style="1355" customWidth="1"/>
    <col min="15368" max="15616" width="9.140625" style="1355"/>
    <col min="15617" max="15617" width="38.85546875" style="1355" customWidth="1"/>
    <col min="15618" max="15620" width="9.42578125" style="1355" customWidth="1"/>
    <col min="15621" max="15621" width="9.5703125" style="1355" customWidth="1"/>
    <col min="15622" max="15622" width="8.42578125" style="1355" customWidth="1"/>
    <col min="15623" max="15623" width="8.28515625" style="1355" customWidth="1"/>
    <col min="15624" max="15872" width="9.140625" style="1355"/>
    <col min="15873" max="15873" width="38.85546875" style="1355" customWidth="1"/>
    <col min="15874" max="15876" width="9.42578125" style="1355" customWidth="1"/>
    <col min="15877" max="15877" width="9.5703125" style="1355" customWidth="1"/>
    <col min="15878" max="15878" width="8.42578125" style="1355" customWidth="1"/>
    <col min="15879" max="15879" width="8.28515625" style="1355" customWidth="1"/>
    <col min="15880" max="16128" width="9.140625" style="1355"/>
    <col min="16129" max="16129" width="38.85546875" style="1355" customWidth="1"/>
    <col min="16130" max="16132" width="9.42578125" style="1355" customWidth="1"/>
    <col min="16133" max="16133" width="9.5703125" style="1355" customWidth="1"/>
    <col min="16134" max="16134" width="8.42578125" style="1355" customWidth="1"/>
    <col min="16135" max="16135" width="8.28515625" style="1355" customWidth="1"/>
    <col min="16136" max="16384" width="9.140625" style="1355"/>
  </cols>
  <sheetData>
    <row r="1" spans="1:13" ht="19.5" customHeight="1">
      <c r="A1" s="2287" t="s">
        <v>1556</v>
      </c>
      <c r="B1" s="2287"/>
      <c r="C1" s="2287"/>
      <c r="D1" s="2287"/>
      <c r="E1" s="2287"/>
    </row>
    <row r="2" spans="1:13" ht="19.5" customHeight="1">
      <c r="A2" s="2293" t="s">
        <v>1555</v>
      </c>
      <c r="B2" s="2293"/>
      <c r="C2" s="2293"/>
      <c r="D2" s="2293"/>
      <c r="E2" s="2293"/>
      <c r="F2" s="2295"/>
      <c r="G2" s="2295"/>
    </row>
    <row r="3" spans="1:13" s="1077" customFormat="1" ht="12.95" customHeight="1">
      <c r="A3" s="1177">
        <v>2017</v>
      </c>
      <c r="B3" s="1407"/>
      <c r="C3" s="1400"/>
      <c r="D3" s="1400"/>
      <c r="G3" s="1399" t="s">
        <v>1543</v>
      </c>
    </row>
    <row r="4" spans="1:13" s="1077" customFormat="1" ht="11.1" customHeight="1">
      <c r="A4" s="1877" t="s">
        <v>1542</v>
      </c>
      <c r="B4" s="2182" t="s">
        <v>0</v>
      </c>
      <c r="C4" s="2182" t="s">
        <v>1541</v>
      </c>
      <c r="D4" s="2183"/>
      <c r="E4" s="2183"/>
      <c r="F4" s="2183"/>
      <c r="G4" s="2182" t="s">
        <v>1540</v>
      </c>
    </row>
    <row r="5" spans="1:13" s="1077" customFormat="1" ht="11.1" customHeight="1">
      <c r="A5" s="1879"/>
      <c r="B5" s="2183"/>
      <c r="C5" s="2183"/>
      <c r="D5" s="2183"/>
      <c r="E5" s="2183"/>
      <c r="F5" s="2183"/>
      <c r="G5" s="2229"/>
    </row>
    <row r="6" spans="1:13" s="1077" customFormat="1" ht="11.1" customHeight="1">
      <c r="A6" s="1879"/>
      <c r="B6" s="2183"/>
      <c r="C6" s="2182" t="s">
        <v>0</v>
      </c>
      <c r="D6" s="2182" t="s">
        <v>1513</v>
      </c>
      <c r="E6" s="2182" t="s">
        <v>1539</v>
      </c>
      <c r="F6" s="2182" t="s">
        <v>1538</v>
      </c>
      <c r="G6" s="2229"/>
    </row>
    <row r="7" spans="1:13" s="1077" customFormat="1" ht="27" customHeight="1">
      <c r="A7" s="1878" t="s">
        <v>1554</v>
      </c>
      <c r="B7" s="2183"/>
      <c r="C7" s="2183"/>
      <c r="D7" s="2182"/>
      <c r="E7" s="2182"/>
      <c r="F7" s="2182"/>
      <c r="G7" s="2229"/>
    </row>
    <row r="8" spans="1:13" s="1077" customFormat="1" ht="6" customHeight="1">
      <c r="A8" s="997" t="s">
        <v>192</v>
      </c>
      <c r="B8" s="1009"/>
      <c r="C8" s="997"/>
      <c r="D8" s="997"/>
      <c r="E8" s="997"/>
    </row>
    <row r="9" spans="1:13" s="1185" customFormat="1" ht="24.75" customHeight="1">
      <c r="A9" s="1406" t="s">
        <v>258</v>
      </c>
      <c r="B9" s="1383">
        <f t="shared" ref="B9:G9" si="0">SUM(B10:B14)</f>
        <v>94213.85100000001</v>
      </c>
      <c r="C9" s="1383">
        <f t="shared" si="0"/>
        <v>72529.654999999999</v>
      </c>
      <c r="D9" s="1383">
        <f t="shared" si="0"/>
        <v>42271.786000000007</v>
      </c>
      <c r="E9" s="1383">
        <f t="shared" si="0"/>
        <v>26149.75599999999</v>
      </c>
      <c r="F9" s="1383">
        <f t="shared" si="0"/>
        <v>4108.1130000000012</v>
      </c>
      <c r="G9" s="1383">
        <f t="shared" si="0"/>
        <v>21684.196000000004</v>
      </c>
      <c r="H9" s="1396"/>
      <c r="I9" s="1396"/>
      <c r="J9" s="1396"/>
      <c r="K9" s="1396"/>
      <c r="L9" s="1396"/>
      <c r="M9" s="1396"/>
    </row>
    <row r="10" spans="1:13" s="1185" customFormat="1" ht="15" customHeight="1">
      <c r="A10" s="1019" t="s">
        <v>1550</v>
      </c>
      <c r="B10" s="1396">
        <f>C10+G10</f>
        <v>52226.489999999991</v>
      </c>
      <c r="C10" s="1389">
        <f>D10+E10+F10</f>
        <v>42272.722999999984</v>
      </c>
      <c r="D10" s="1396">
        <v>27200.248999999989</v>
      </c>
      <c r="E10" s="1389">
        <v>13221.115999999995</v>
      </c>
      <c r="F10" s="1389">
        <v>1851.3580000000015</v>
      </c>
      <c r="G10" s="1389">
        <v>9953.7670000000035</v>
      </c>
      <c r="H10" s="1193"/>
      <c r="I10" s="1396"/>
    </row>
    <row r="11" spans="1:13" s="1185" customFormat="1" ht="15" customHeight="1">
      <c r="A11" s="841" t="s">
        <v>1549</v>
      </c>
      <c r="B11" s="1396">
        <f>C11+G11</f>
        <v>15374.919000000005</v>
      </c>
      <c r="C11" s="1389">
        <f>D11+E11+F11</f>
        <v>9047.1530000000021</v>
      </c>
      <c r="D11" s="1396">
        <v>4239.550000000002</v>
      </c>
      <c r="E11" s="1389">
        <v>4400.1909999999989</v>
      </c>
      <c r="F11" s="1389">
        <v>407.41199999999998</v>
      </c>
      <c r="G11" s="1389">
        <v>6327.7660000000024</v>
      </c>
      <c r="H11" s="1193"/>
      <c r="I11" s="1396"/>
    </row>
    <row r="12" spans="1:13" s="1185" customFormat="1" ht="15" customHeight="1">
      <c r="A12" s="841" t="s">
        <v>1548</v>
      </c>
      <c r="B12" s="1396">
        <f>C12+G12</f>
        <v>4862.9699999999966</v>
      </c>
      <c r="C12" s="1389">
        <f>D12+E12+F12</f>
        <v>3120.9319999999989</v>
      </c>
      <c r="D12" s="1396">
        <v>2129.9679999999994</v>
      </c>
      <c r="E12" s="1389">
        <v>585.02599999999961</v>
      </c>
      <c r="F12" s="1389">
        <v>405.93800000000016</v>
      </c>
      <c r="G12" s="1389">
        <v>1742.0379999999975</v>
      </c>
      <c r="H12" s="1193"/>
      <c r="I12" s="1396"/>
    </row>
    <row r="13" spans="1:13" s="1185" customFormat="1" ht="15" customHeight="1">
      <c r="A13" s="841" t="s">
        <v>1547</v>
      </c>
      <c r="B13" s="1396">
        <f>C13+G13</f>
        <v>3945.5509999999995</v>
      </c>
      <c r="C13" s="1389">
        <f>D13+E13+F13</f>
        <v>3755.1089999999995</v>
      </c>
      <c r="D13" s="1396">
        <v>335.61700000000008</v>
      </c>
      <c r="E13" s="1389">
        <v>2697.9759999999997</v>
      </c>
      <c r="F13" s="1389">
        <v>721.51599999999974</v>
      </c>
      <c r="G13" s="1389">
        <v>190.44199999999995</v>
      </c>
      <c r="H13" s="1193"/>
      <c r="I13" s="1396"/>
    </row>
    <row r="14" spans="1:13" s="1185" customFormat="1" ht="15" customHeight="1">
      <c r="A14" s="841" t="s">
        <v>1546</v>
      </c>
      <c r="B14" s="1396">
        <f>C14+G14</f>
        <v>17803.921000000013</v>
      </c>
      <c r="C14" s="1389">
        <f>D14+E14+F14</f>
        <v>14333.738000000012</v>
      </c>
      <c r="D14" s="1396">
        <v>8366.4020000000128</v>
      </c>
      <c r="E14" s="1389">
        <v>5245.4469999999992</v>
      </c>
      <c r="F14" s="1389">
        <v>721.88900000000001</v>
      </c>
      <c r="G14" s="1389">
        <v>3470.1830000000004</v>
      </c>
      <c r="H14" s="1193"/>
      <c r="I14" s="1396"/>
    </row>
    <row r="15" spans="1:13" s="1077" customFormat="1" ht="15" customHeight="1">
      <c r="A15" s="841"/>
      <c r="B15" s="1389"/>
      <c r="C15" s="1389"/>
      <c r="D15" s="1389"/>
      <c r="E15" s="1389"/>
      <c r="F15" s="1193"/>
      <c r="G15" s="1193"/>
      <c r="H15" s="1188"/>
    </row>
    <row r="16" spans="1:13" s="1185" customFormat="1" ht="24.95" customHeight="1">
      <c r="A16" s="1402" t="s">
        <v>360</v>
      </c>
      <c r="B16" s="1383">
        <f t="shared" ref="B16:G16" si="1">SUM(B17:B21)</f>
        <v>92170.703999999998</v>
      </c>
      <c r="C16" s="1383">
        <f t="shared" si="1"/>
        <v>70890.340000000011</v>
      </c>
      <c r="D16" s="1383">
        <f t="shared" si="1"/>
        <v>41123.933000000019</v>
      </c>
      <c r="E16" s="1383">
        <f t="shared" si="1"/>
        <v>25755.142999999993</v>
      </c>
      <c r="F16" s="1383">
        <f t="shared" si="1"/>
        <v>4011.2640000000015</v>
      </c>
      <c r="G16" s="1383">
        <f t="shared" si="1"/>
        <v>21280.364000000001</v>
      </c>
      <c r="H16" s="1193"/>
      <c r="I16" s="1193"/>
      <c r="J16" s="1193"/>
      <c r="K16" s="1193"/>
      <c r="L16" s="1193"/>
      <c r="M16" s="1193"/>
    </row>
    <row r="17" spans="1:10" s="1185" customFormat="1" ht="15" customHeight="1">
      <c r="A17" s="1019" t="s">
        <v>1550</v>
      </c>
      <c r="B17" s="1389">
        <f>C17+G17</f>
        <v>50635.735999999997</v>
      </c>
      <c r="C17" s="1396">
        <f>D17+E17+F17</f>
        <v>40764.051999999996</v>
      </c>
      <c r="D17" s="1389">
        <v>26068.246999999999</v>
      </c>
      <c r="E17" s="1389">
        <v>12915.568999999996</v>
      </c>
      <c r="F17" s="1389">
        <v>1780.2360000000015</v>
      </c>
      <c r="G17" s="1389">
        <v>9871.6840000000011</v>
      </c>
      <c r="H17" s="1193"/>
      <c r="I17" s="1396"/>
    </row>
    <row r="18" spans="1:10" s="1185" customFormat="1" ht="15" customHeight="1">
      <c r="A18" s="841" t="s">
        <v>1549</v>
      </c>
      <c r="B18" s="1389">
        <f>C18+G18</f>
        <v>15170.283000000007</v>
      </c>
      <c r="C18" s="1396">
        <f>D18+E18+F18</f>
        <v>9038.9810000000034</v>
      </c>
      <c r="D18" s="1389">
        <v>4239.550000000002</v>
      </c>
      <c r="E18" s="1389">
        <v>4392.0190000000002</v>
      </c>
      <c r="F18" s="1389">
        <v>407.41200000000021</v>
      </c>
      <c r="G18" s="1389">
        <v>6131.3020000000033</v>
      </c>
      <c r="H18" s="1193"/>
      <c r="I18" s="1396"/>
    </row>
    <row r="19" spans="1:10" s="1185" customFormat="1" ht="15" customHeight="1">
      <c r="A19" s="841" t="s">
        <v>1548</v>
      </c>
      <c r="B19" s="1389">
        <f>C19+G19</f>
        <v>4836.288999999997</v>
      </c>
      <c r="C19" s="1396">
        <f>D19+E19+F19</f>
        <v>3094.2510000000002</v>
      </c>
      <c r="D19" s="1389">
        <v>2129.9679999999998</v>
      </c>
      <c r="E19" s="1389">
        <v>559.67199999999991</v>
      </c>
      <c r="F19" s="1389">
        <v>404.61100000000022</v>
      </c>
      <c r="G19" s="1389">
        <v>1742.0379999999973</v>
      </c>
      <c r="H19" s="1193"/>
      <c r="I19" s="1396"/>
    </row>
    <row r="20" spans="1:10" s="1185" customFormat="1" ht="15" customHeight="1">
      <c r="A20" s="841" t="s">
        <v>1547</v>
      </c>
      <c r="B20" s="1389">
        <f>C20+G20</f>
        <v>3900.1769999999997</v>
      </c>
      <c r="C20" s="1396">
        <f>D20+E20+F20</f>
        <v>3709.7349999999997</v>
      </c>
      <c r="D20" s="1389">
        <v>335.61700000000013</v>
      </c>
      <c r="E20" s="1389">
        <v>2677.0019999999995</v>
      </c>
      <c r="F20" s="1389">
        <v>697.11599999999999</v>
      </c>
      <c r="G20" s="1389">
        <v>190.44199999999992</v>
      </c>
      <c r="H20" s="1193"/>
      <c r="I20" s="1396"/>
    </row>
    <row r="21" spans="1:10" s="1185" customFormat="1" ht="15" customHeight="1">
      <c r="A21" s="841" t="s">
        <v>1546</v>
      </c>
      <c r="B21" s="1389">
        <f>C21+G21</f>
        <v>17628.219000000008</v>
      </c>
      <c r="C21" s="1396">
        <f>D21+E21+F21</f>
        <v>14283.321000000009</v>
      </c>
      <c r="D21" s="1389">
        <v>8350.5510000000122</v>
      </c>
      <c r="E21" s="1389">
        <v>5210.8809999999976</v>
      </c>
      <c r="F21" s="1389">
        <v>721.88899999999967</v>
      </c>
      <c r="G21" s="1389">
        <v>3344.8980000000001</v>
      </c>
      <c r="H21" s="1193"/>
      <c r="I21" s="1396"/>
    </row>
    <row r="22" spans="1:10" s="1077" customFormat="1" ht="15" customHeight="1">
      <c r="A22" s="1195"/>
      <c r="B22" s="1389"/>
      <c r="C22" s="1389"/>
      <c r="D22" s="1394"/>
      <c r="E22" s="1394"/>
      <c r="F22" s="1403"/>
      <c r="G22" s="1403"/>
      <c r="H22" s="1188"/>
    </row>
    <row r="23" spans="1:10" s="1185" customFormat="1" ht="24.95" customHeight="1">
      <c r="A23" s="1402" t="s">
        <v>1553</v>
      </c>
      <c r="B23" s="1383">
        <f t="shared" ref="B23:G23" si="2">SUM(B24:B28)</f>
        <v>20367.205999999991</v>
      </c>
      <c r="C23" s="1383">
        <f t="shared" si="2"/>
        <v>15916.327999999994</v>
      </c>
      <c r="D23" s="1383">
        <f t="shared" si="2"/>
        <v>8940.886999999997</v>
      </c>
      <c r="E23" s="1383">
        <f t="shared" si="2"/>
        <v>5865.7119999999986</v>
      </c>
      <c r="F23" s="1383">
        <f t="shared" si="2"/>
        <v>1109.729</v>
      </c>
      <c r="G23" s="1383">
        <f t="shared" si="2"/>
        <v>4450.8779999999988</v>
      </c>
      <c r="H23" s="1193"/>
      <c r="I23" s="1193"/>
      <c r="J23" s="1401"/>
    </row>
    <row r="24" spans="1:10" s="1077" customFormat="1" ht="15" customHeight="1">
      <c r="A24" s="1126" t="s">
        <v>1550</v>
      </c>
      <c r="B24" s="1389">
        <f>C24+G24</f>
        <v>12434.992999999997</v>
      </c>
      <c r="C24" s="1396">
        <f>D24+E24+F24</f>
        <v>10278.860999999997</v>
      </c>
      <c r="D24" s="1394">
        <v>7020.2059999999983</v>
      </c>
      <c r="E24" s="1394">
        <v>2862.0429999999992</v>
      </c>
      <c r="F24" s="1394">
        <v>396.61199999999997</v>
      </c>
      <c r="G24" s="1389">
        <v>2156.1319999999996</v>
      </c>
      <c r="H24" s="1193"/>
      <c r="I24" s="1193"/>
      <c r="J24" s="1401"/>
    </row>
    <row r="25" spans="1:10" s="1077" customFormat="1" ht="15" customHeight="1">
      <c r="A25" s="843" t="s">
        <v>1549</v>
      </c>
      <c r="B25" s="1389">
        <f>C25+G25</f>
        <v>3099.6409999999996</v>
      </c>
      <c r="C25" s="1396">
        <f>D25+E25+F25</f>
        <v>1468.8020000000001</v>
      </c>
      <c r="D25" s="1394">
        <v>865.88999999999976</v>
      </c>
      <c r="E25" s="1394">
        <v>490.68600000000026</v>
      </c>
      <c r="F25" s="1394">
        <v>112.226</v>
      </c>
      <c r="G25" s="1389">
        <v>1630.8389999999997</v>
      </c>
      <c r="H25" s="1193"/>
      <c r="I25" s="1193"/>
      <c r="J25" s="1401"/>
    </row>
    <row r="26" spans="1:10" s="1077" customFormat="1" ht="15" customHeight="1">
      <c r="A26" s="843" t="s">
        <v>1548</v>
      </c>
      <c r="B26" s="1389">
        <f>C26+G26</f>
        <v>1239.3959999999997</v>
      </c>
      <c r="C26" s="1396">
        <f>D26+E26+F26</f>
        <v>1161.4269999999997</v>
      </c>
      <c r="D26" s="1394">
        <v>805.07499999999959</v>
      </c>
      <c r="E26" s="1394">
        <v>200.77899999999997</v>
      </c>
      <c r="F26" s="1394">
        <v>155.57299999999998</v>
      </c>
      <c r="G26" s="1389">
        <v>77.968999999999994</v>
      </c>
      <c r="H26" s="1193"/>
      <c r="I26" s="1193"/>
      <c r="J26" s="1401"/>
    </row>
    <row r="27" spans="1:10" s="1077" customFormat="1" ht="15" customHeight="1">
      <c r="A27" s="843" t="s">
        <v>1547</v>
      </c>
      <c r="B27" s="1389">
        <f>C27+G27</f>
        <v>1184.4570000000001</v>
      </c>
      <c r="C27" s="1396">
        <f>D27+E27+F27</f>
        <v>1166.4780000000001</v>
      </c>
      <c r="D27" s="1394">
        <v>0</v>
      </c>
      <c r="E27" s="1394">
        <v>870.84100000000012</v>
      </c>
      <c r="F27" s="1394">
        <v>295.63700000000006</v>
      </c>
      <c r="G27" s="1389">
        <v>17.978999999999999</v>
      </c>
      <c r="H27" s="1193"/>
      <c r="I27" s="1193"/>
      <c r="J27" s="1401"/>
    </row>
    <row r="28" spans="1:10" s="1077" customFormat="1" ht="15" customHeight="1">
      <c r="A28" s="843" t="s">
        <v>1546</v>
      </c>
      <c r="B28" s="1389">
        <f>C28+G28</f>
        <v>2408.7189999999991</v>
      </c>
      <c r="C28" s="1396">
        <f>D28+E28+F28</f>
        <v>1840.7599999999993</v>
      </c>
      <c r="D28" s="1394">
        <v>249.71600000000012</v>
      </c>
      <c r="E28" s="1394">
        <v>1441.3629999999991</v>
      </c>
      <c r="F28" s="1394">
        <v>149.68099999999998</v>
      </c>
      <c r="G28" s="1389">
        <v>567.95899999999983</v>
      </c>
      <c r="H28" s="1193"/>
      <c r="I28" s="1193"/>
      <c r="J28" s="1401"/>
    </row>
    <row r="29" spans="1:10" s="1077" customFormat="1" ht="15" customHeight="1">
      <c r="A29" s="1195"/>
      <c r="B29" s="1389"/>
      <c r="C29" s="1389"/>
      <c r="D29" s="1394"/>
      <c r="E29" s="1394"/>
      <c r="F29" s="1403"/>
      <c r="G29" s="1403"/>
      <c r="H29" s="1188"/>
    </row>
    <row r="30" spans="1:10" s="1185" customFormat="1" ht="24.95" customHeight="1">
      <c r="A30" s="1402" t="s">
        <v>1552</v>
      </c>
      <c r="B30" s="1383">
        <f t="shared" ref="B30:G30" si="3">SUM(B31:B35)</f>
        <v>20855.824000000001</v>
      </c>
      <c r="C30" s="1383">
        <f t="shared" si="3"/>
        <v>13025.537</v>
      </c>
      <c r="D30" s="1383">
        <f t="shared" si="3"/>
        <v>7066.9109999999991</v>
      </c>
      <c r="E30" s="1383">
        <f t="shared" si="3"/>
        <v>4706.5910000000003</v>
      </c>
      <c r="F30" s="1383">
        <f t="shared" si="3"/>
        <v>1252.0350000000001</v>
      </c>
      <c r="G30" s="1383">
        <f t="shared" si="3"/>
        <v>7830.2869999999984</v>
      </c>
      <c r="H30" s="1193"/>
      <c r="I30" s="1193"/>
      <c r="J30" s="1401"/>
    </row>
    <row r="31" spans="1:10" s="1077" customFormat="1" ht="15" customHeight="1">
      <c r="A31" s="1126" t="s">
        <v>1550</v>
      </c>
      <c r="B31" s="1389">
        <f>C31+G31</f>
        <v>14250.185000000001</v>
      </c>
      <c r="C31" s="1396">
        <f>D31+E31+F31</f>
        <v>9545.2740000000013</v>
      </c>
      <c r="D31" s="1394">
        <v>5731.9259999999995</v>
      </c>
      <c r="E31" s="1394">
        <v>3376.5929999999998</v>
      </c>
      <c r="F31" s="1394">
        <v>436.75500000000011</v>
      </c>
      <c r="G31" s="1389">
        <v>4704.9109999999991</v>
      </c>
      <c r="H31" s="1193"/>
      <c r="I31" s="1193"/>
      <c r="J31" s="1401"/>
    </row>
    <row r="32" spans="1:10" s="1077" customFormat="1" ht="15" customHeight="1">
      <c r="A32" s="843" t="s">
        <v>1549</v>
      </c>
      <c r="B32" s="1389">
        <f>C32+G32</f>
        <v>3658.3399999999988</v>
      </c>
      <c r="C32" s="1396">
        <f>D32+E32+F32</f>
        <v>1170.2399999999998</v>
      </c>
      <c r="D32" s="1394">
        <v>564.88099999999986</v>
      </c>
      <c r="E32" s="1394">
        <v>443.74500000000006</v>
      </c>
      <c r="F32" s="1394">
        <v>161.61399999999992</v>
      </c>
      <c r="G32" s="1389">
        <v>2488.099999999999</v>
      </c>
      <c r="H32" s="1193"/>
      <c r="I32" s="1193"/>
      <c r="J32" s="1401"/>
    </row>
    <row r="33" spans="1:10" s="1077" customFormat="1" ht="15" customHeight="1">
      <c r="A33" s="843" t="s">
        <v>1548</v>
      </c>
      <c r="B33" s="1389">
        <f>C33+G33</f>
        <v>1041.4690000000005</v>
      </c>
      <c r="C33" s="1396">
        <f>D33+E33+F33</f>
        <v>749.81600000000026</v>
      </c>
      <c r="D33" s="1394">
        <v>505.69500000000022</v>
      </c>
      <c r="E33" s="1394">
        <v>137.40400000000002</v>
      </c>
      <c r="F33" s="1394">
        <v>106.71699999999998</v>
      </c>
      <c r="G33" s="1389">
        <v>291.65300000000013</v>
      </c>
      <c r="H33" s="1193"/>
      <c r="I33" s="1193"/>
      <c r="J33" s="1401"/>
    </row>
    <row r="34" spans="1:10" s="1077" customFormat="1" ht="15" customHeight="1">
      <c r="A34" s="843" t="s">
        <v>1547</v>
      </c>
      <c r="B34" s="1389">
        <f>C34+G34</f>
        <v>1120.5460000000003</v>
      </c>
      <c r="C34" s="1396">
        <f>D34+E34+F34</f>
        <v>949.44400000000019</v>
      </c>
      <c r="D34" s="1394">
        <v>35.490000000000009</v>
      </c>
      <c r="E34" s="1394">
        <v>583.33900000000006</v>
      </c>
      <c r="F34" s="1394">
        <v>330.61500000000007</v>
      </c>
      <c r="G34" s="1389">
        <v>171.10200000000003</v>
      </c>
      <c r="H34" s="1193"/>
      <c r="I34" s="1193"/>
      <c r="J34" s="1401"/>
    </row>
    <row r="35" spans="1:10" s="1077" customFormat="1" ht="15" customHeight="1">
      <c r="A35" s="843" t="s">
        <v>1546</v>
      </c>
      <c r="B35" s="1389">
        <f>C35+G35</f>
        <v>785.28399999999988</v>
      </c>
      <c r="C35" s="1396">
        <f>D35+E35+F35</f>
        <v>610.76299999999992</v>
      </c>
      <c r="D35" s="1394">
        <v>228.91899999999998</v>
      </c>
      <c r="E35" s="1394">
        <v>165.51</v>
      </c>
      <c r="F35" s="1394">
        <v>216.334</v>
      </c>
      <c r="G35" s="1389">
        <v>174.52099999999999</v>
      </c>
      <c r="H35" s="1193"/>
      <c r="I35" s="1193"/>
      <c r="J35" s="1401"/>
    </row>
    <row r="36" spans="1:10" s="1077" customFormat="1" ht="15" customHeight="1">
      <c r="A36" s="843"/>
      <c r="B36" s="1389"/>
      <c r="C36" s="1405"/>
      <c r="D36" s="1404"/>
      <c r="E36" s="1404"/>
      <c r="F36" s="1403"/>
      <c r="G36" s="1403"/>
      <c r="H36" s="1188"/>
    </row>
    <row r="37" spans="1:10" s="1185" customFormat="1" ht="24.95" customHeight="1">
      <c r="A37" s="1402" t="s">
        <v>1551</v>
      </c>
      <c r="B37" s="1383">
        <f t="shared" ref="B37:G37" si="4">SUM(B38:B42)</f>
        <v>31401.860999999997</v>
      </c>
      <c r="C37" s="1383">
        <f t="shared" si="4"/>
        <v>28543.454999999994</v>
      </c>
      <c r="D37" s="1383">
        <f t="shared" si="4"/>
        <v>17656.460999999999</v>
      </c>
      <c r="E37" s="1383">
        <f t="shared" si="4"/>
        <v>10494.734999999999</v>
      </c>
      <c r="F37" s="1383">
        <f t="shared" si="4"/>
        <v>392.25899999999996</v>
      </c>
      <c r="G37" s="1383">
        <f t="shared" si="4"/>
        <v>2858.4060000000004</v>
      </c>
      <c r="H37" s="1193"/>
      <c r="I37" s="1193"/>
      <c r="J37" s="1401"/>
    </row>
    <row r="38" spans="1:10" s="1077" customFormat="1" ht="15" customHeight="1">
      <c r="A38" s="1126" t="s">
        <v>1550</v>
      </c>
      <c r="B38" s="1389">
        <f>C38+G38</f>
        <v>14471.300999999999</v>
      </c>
      <c r="C38" s="1396">
        <f>D38+E38+F38</f>
        <v>13036.474</v>
      </c>
      <c r="D38" s="1394">
        <v>8200.4140000000007</v>
      </c>
      <c r="E38" s="1394">
        <v>4818.4129999999986</v>
      </c>
      <c r="F38" s="1394">
        <v>17.646999999999995</v>
      </c>
      <c r="G38" s="1389">
        <v>1434.827</v>
      </c>
      <c r="H38" s="1193"/>
      <c r="I38" s="1193"/>
      <c r="J38" s="1401"/>
    </row>
    <row r="39" spans="1:10" s="1077" customFormat="1" ht="15" customHeight="1">
      <c r="A39" s="843" t="s">
        <v>1549</v>
      </c>
      <c r="B39" s="1389">
        <f>C39+G39</f>
        <v>5350.8779999999988</v>
      </c>
      <c r="C39" s="1396">
        <f>D39+E39+F39</f>
        <v>4186.9399999999987</v>
      </c>
      <c r="D39" s="1394">
        <v>1724.2859999999998</v>
      </c>
      <c r="E39" s="1394">
        <v>2443.1959999999995</v>
      </c>
      <c r="F39" s="1394">
        <v>19.457999999999998</v>
      </c>
      <c r="G39" s="1389">
        <v>1163.9380000000001</v>
      </c>
      <c r="H39" s="1193"/>
      <c r="I39" s="1193"/>
      <c r="J39" s="1401"/>
    </row>
    <row r="40" spans="1:10" s="1077" customFormat="1" ht="15" customHeight="1">
      <c r="A40" s="843" t="s">
        <v>1548</v>
      </c>
      <c r="B40" s="1389">
        <f>C40+G40</f>
        <v>382.73899999999998</v>
      </c>
      <c r="C40" s="1396">
        <f>D40+E40+F40</f>
        <v>359.92999999999995</v>
      </c>
      <c r="D40" s="1394">
        <v>169.01799999999997</v>
      </c>
      <c r="E40" s="1394">
        <v>66.41200000000002</v>
      </c>
      <c r="F40" s="1394">
        <v>124.49999999999997</v>
      </c>
      <c r="G40" s="1389">
        <v>22.809000000000001</v>
      </c>
      <c r="H40" s="1193"/>
      <c r="I40" s="1193"/>
      <c r="J40" s="1401"/>
    </row>
    <row r="41" spans="1:10" s="1077" customFormat="1" ht="15" customHeight="1">
      <c r="A41" s="1244" t="s">
        <v>1547</v>
      </c>
      <c r="B41" s="1389">
        <f>C41+G41</f>
        <v>299.42600000000004</v>
      </c>
      <c r="C41" s="1396">
        <f>D41+E41+F41</f>
        <v>299.42600000000004</v>
      </c>
      <c r="D41" s="1394">
        <v>28.782999999999998</v>
      </c>
      <c r="E41" s="1394">
        <v>254.14300000000003</v>
      </c>
      <c r="F41" s="1394">
        <v>16.5</v>
      </c>
      <c r="G41" s="1389">
        <v>0</v>
      </c>
      <c r="H41" s="1193"/>
      <c r="I41" s="1193"/>
      <c r="J41" s="1401"/>
    </row>
    <row r="42" spans="1:10" s="1077" customFormat="1" ht="15" customHeight="1">
      <c r="A42" s="843" t="s">
        <v>1546</v>
      </c>
      <c r="B42" s="1389">
        <f>C42+G42</f>
        <v>10897.517</v>
      </c>
      <c r="C42" s="1396">
        <f>D42+E42+F42</f>
        <v>10660.684999999999</v>
      </c>
      <c r="D42" s="1394">
        <v>7533.96</v>
      </c>
      <c r="E42" s="1394">
        <v>2912.5709999999999</v>
      </c>
      <c r="F42" s="1394">
        <v>214.154</v>
      </c>
      <c r="G42" s="1389">
        <v>236.83200000000008</v>
      </c>
      <c r="H42" s="1193"/>
      <c r="I42" s="1193"/>
      <c r="J42" s="1401"/>
    </row>
    <row r="43" spans="1:10" ht="4.5" customHeight="1" thickBot="1">
      <c r="A43" s="1868"/>
      <c r="B43" s="1868"/>
      <c r="C43" s="1868"/>
      <c r="D43" s="1868"/>
      <c r="E43" s="1868"/>
      <c r="F43" s="1868"/>
      <c r="G43" s="1868"/>
    </row>
    <row r="44" spans="1:10" ht="4.5" customHeight="1" thickTop="1">
      <c r="A44" s="1359"/>
    </row>
    <row r="45" spans="1:10">
      <c r="A45" s="869"/>
    </row>
    <row r="46" spans="1:10">
      <c r="A46" s="869"/>
    </row>
    <row r="47" spans="1:10">
      <c r="A47" s="869"/>
    </row>
    <row r="48" spans="1:10">
      <c r="A48" s="869"/>
      <c r="B48" s="1378"/>
      <c r="C48" s="869"/>
      <c r="D48" s="869"/>
      <c r="E48" s="869"/>
    </row>
    <row r="49" spans="1:5">
      <c r="A49" s="869"/>
      <c r="B49" s="1378"/>
      <c r="C49" s="869"/>
      <c r="D49" s="869"/>
      <c r="E49" s="869"/>
    </row>
    <row r="50" spans="1:5">
      <c r="A50" s="869"/>
      <c r="B50" s="1378"/>
      <c r="C50" s="869"/>
      <c r="D50" s="869"/>
      <c r="E50" s="869"/>
    </row>
    <row r="51" spans="1:5">
      <c r="A51" s="869"/>
      <c r="B51" s="1378"/>
      <c r="C51" s="869"/>
      <c r="D51" s="869"/>
      <c r="E51" s="869"/>
    </row>
    <row r="52" spans="1:5">
      <c r="A52" s="869"/>
      <c r="B52" s="1378"/>
      <c r="C52" s="869"/>
      <c r="D52" s="869"/>
      <c r="E52" s="869"/>
    </row>
    <row r="53" spans="1:5">
      <c r="A53" s="869"/>
      <c r="B53" s="1378"/>
      <c r="C53" s="869"/>
      <c r="D53" s="869"/>
      <c r="E53" s="869"/>
    </row>
    <row r="54" spans="1:5">
      <c r="A54" s="869"/>
      <c r="B54" s="1378"/>
      <c r="C54" s="869"/>
      <c r="D54" s="869"/>
      <c r="E54" s="869"/>
    </row>
    <row r="55" spans="1:5">
      <c r="A55" s="869"/>
      <c r="B55" s="1378"/>
      <c r="C55" s="869"/>
      <c r="D55" s="869"/>
      <c r="E55" s="869"/>
    </row>
    <row r="56" spans="1:5">
      <c r="A56" s="869"/>
      <c r="B56" s="1378"/>
      <c r="C56" s="869"/>
      <c r="D56" s="869"/>
      <c r="E56" s="869"/>
    </row>
    <row r="57" spans="1:5">
      <c r="A57" s="869"/>
      <c r="B57" s="1378"/>
      <c r="C57" s="869"/>
      <c r="D57" s="869"/>
      <c r="E57" s="869"/>
    </row>
    <row r="58" spans="1:5">
      <c r="A58" s="869"/>
      <c r="B58" s="1378"/>
      <c r="C58" s="869"/>
      <c r="D58" s="869"/>
      <c r="E58" s="869"/>
    </row>
    <row r="59" spans="1:5">
      <c r="A59" s="869"/>
      <c r="B59" s="1378"/>
      <c r="C59" s="869"/>
      <c r="D59" s="869"/>
      <c r="E59" s="869"/>
    </row>
    <row r="60" spans="1:5">
      <c r="A60" s="869"/>
      <c r="B60" s="1378"/>
      <c r="C60" s="869"/>
      <c r="D60" s="869"/>
      <c r="E60" s="869"/>
    </row>
    <row r="61" spans="1:5">
      <c r="A61" s="869"/>
      <c r="B61" s="1378"/>
      <c r="C61" s="869"/>
      <c r="D61" s="869"/>
      <c r="E61" s="869"/>
    </row>
    <row r="62" spans="1:5">
      <c r="A62" s="869"/>
      <c r="B62" s="1378"/>
      <c r="C62" s="869"/>
      <c r="D62" s="869"/>
      <c r="E62" s="869"/>
    </row>
    <row r="63" spans="1:5">
      <c r="A63" s="869"/>
      <c r="B63" s="1378"/>
      <c r="C63" s="869"/>
      <c r="D63" s="869"/>
      <c r="E63" s="869"/>
    </row>
    <row r="64" spans="1:5">
      <c r="A64" s="869"/>
      <c r="B64" s="1378"/>
      <c r="C64" s="869"/>
      <c r="D64" s="869"/>
      <c r="E64" s="869"/>
    </row>
    <row r="65" spans="1:5">
      <c r="A65" s="869"/>
      <c r="B65" s="1378"/>
      <c r="C65" s="869"/>
      <c r="D65" s="869"/>
      <c r="E65" s="869"/>
    </row>
    <row r="66" spans="1:5">
      <c r="A66" s="869"/>
      <c r="B66" s="1378"/>
      <c r="C66" s="869"/>
      <c r="D66" s="869"/>
      <c r="E66" s="869"/>
    </row>
    <row r="67" spans="1:5">
      <c r="A67" s="869"/>
      <c r="B67" s="1378"/>
      <c r="C67" s="869"/>
      <c r="D67" s="869"/>
      <c r="E67" s="869"/>
    </row>
    <row r="68" spans="1:5">
      <c r="A68" s="869"/>
      <c r="B68" s="1378"/>
      <c r="C68" s="869"/>
      <c r="D68" s="869"/>
      <c r="E68" s="869"/>
    </row>
    <row r="69" spans="1:5">
      <c r="A69" s="869"/>
      <c r="B69" s="1378"/>
      <c r="C69" s="869"/>
      <c r="D69" s="869"/>
      <c r="E69" s="869"/>
    </row>
    <row r="70" spans="1:5">
      <c r="A70" s="869"/>
      <c r="B70" s="1378"/>
      <c r="C70" s="869"/>
      <c r="D70" s="869"/>
      <c r="E70" s="869"/>
    </row>
    <row r="71" spans="1:5">
      <c r="A71" s="869"/>
      <c r="B71" s="1378"/>
      <c r="C71" s="869"/>
      <c r="D71" s="869"/>
      <c r="E71" s="869"/>
    </row>
    <row r="72" spans="1:5">
      <c r="A72" s="869"/>
      <c r="B72" s="1378"/>
      <c r="C72" s="869"/>
      <c r="D72" s="869"/>
      <c r="E72" s="869"/>
    </row>
    <row r="73" spans="1:5">
      <c r="A73" s="869"/>
      <c r="B73" s="1378"/>
      <c r="C73" s="869"/>
      <c r="D73" s="869"/>
      <c r="E73" s="869"/>
    </row>
    <row r="74" spans="1:5">
      <c r="A74" s="869"/>
      <c r="B74" s="1378"/>
      <c r="C74" s="869"/>
      <c r="D74" s="869"/>
      <c r="E74" s="869"/>
    </row>
    <row r="75" spans="1:5">
      <c r="A75" s="869"/>
      <c r="B75" s="1378"/>
      <c r="C75" s="869"/>
      <c r="D75" s="869"/>
      <c r="E75" s="869"/>
    </row>
    <row r="76" spans="1:5">
      <c r="A76" s="869"/>
      <c r="B76" s="1378"/>
      <c r="C76" s="869"/>
      <c r="D76" s="869"/>
      <c r="E76" s="869"/>
    </row>
    <row r="77" spans="1:5">
      <c r="A77" s="869"/>
      <c r="B77" s="1378"/>
      <c r="C77" s="869"/>
      <c r="D77" s="869"/>
      <c r="E77" s="869"/>
    </row>
    <row r="78" spans="1:5">
      <c r="A78" s="869"/>
      <c r="B78" s="1378"/>
      <c r="C78" s="869"/>
      <c r="D78" s="869"/>
      <c r="E78" s="869"/>
    </row>
    <row r="79" spans="1:5">
      <c r="A79" s="869"/>
      <c r="B79" s="1378"/>
      <c r="C79" s="869"/>
      <c r="D79" s="869"/>
      <c r="E79" s="869"/>
    </row>
    <row r="80" spans="1:5">
      <c r="A80" s="869"/>
      <c r="B80" s="1378"/>
      <c r="C80" s="869"/>
      <c r="D80" s="869"/>
      <c r="E80" s="869"/>
    </row>
    <row r="81" spans="1:5">
      <c r="A81" s="869"/>
      <c r="B81" s="1378"/>
      <c r="C81" s="869"/>
      <c r="D81" s="869"/>
      <c r="E81" s="869"/>
    </row>
    <row r="82" spans="1:5">
      <c r="A82" s="869"/>
      <c r="B82" s="1378"/>
      <c r="C82" s="869"/>
      <c r="D82" s="869"/>
      <c r="E82" s="869"/>
    </row>
    <row r="83" spans="1:5">
      <c r="A83" s="869"/>
      <c r="B83" s="1378"/>
      <c r="C83" s="869"/>
      <c r="D83" s="869"/>
      <c r="E83" s="869"/>
    </row>
    <row r="84" spans="1:5">
      <c r="A84" s="869"/>
      <c r="B84" s="1378"/>
      <c r="C84" s="869"/>
      <c r="D84" s="869"/>
      <c r="E84" s="869"/>
    </row>
    <row r="85" spans="1:5">
      <c r="A85" s="869"/>
      <c r="B85" s="1378"/>
      <c r="C85" s="869"/>
      <c r="D85" s="869"/>
      <c r="E85" s="869"/>
    </row>
    <row r="86" spans="1:5">
      <c r="A86" s="869"/>
      <c r="B86" s="1378"/>
      <c r="C86" s="869"/>
      <c r="D86" s="869"/>
      <c r="E86" s="869"/>
    </row>
    <row r="87" spans="1:5">
      <c r="A87" s="869"/>
      <c r="B87" s="1378"/>
      <c r="C87" s="869"/>
      <c r="D87" s="869"/>
      <c r="E87" s="869"/>
    </row>
    <row r="88" spans="1:5">
      <c r="A88" s="869"/>
      <c r="B88" s="1378"/>
      <c r="C88" s="869"/>
      <c r="D88" s="869"/>
      <c r="E88" s="869"/>
    </row>
    <row r="89" spans="1:5">
      <c r="A89" s="869"/>
      <c r="B89" s="1378"/>
      <c r="C89" s="869"/>
      <c r="D89" s="869"/>
      <c r="E89" s="869"/>
    </row>
    <row r="90" spans="1:5">
      <c r="A90" s="869"/>
      <c r="B90" s="1378"/>
      <c r="C90" s="869"/>
      <c r="D90" s="869"/>
      <c r="E90" s="869"/>
    </row>
    <row r="91" spans="1:5">
      <c r="A91" s="869"/>
      <c r="B91" s="1378"/>
      <c r="C91" s="869"/>
      <c r="D91" s="869"/>
      <c r="E91" s="869"/>
    </row>
    <row r="92" spans="1:5">
      <c r="A92" s="869"/>
      <c r="B92" s="1378"/>
      <c r="C92" s="869"/>
      <c r="D92" s="869"/>
      <c r="E92" s="869"/>
    </row>
    <row r="93" spans="1:5">
      <c r="A93" s="869"/>
      <c r="B93" s="1378"/>
      <c r="C93" s="869"/>
      <c r="D93" s="869"/>
      <c r="E93" s="869"/>
    </row>
    <row r="94" spans="1:5">
      <c r="A94" s="869"/>
      <c r="B94" s="1378"/>
      <c r="C94" s="869"/>
      <c r="D94" s="869"/>
      <c r="E94" s="869"/>
    </row>
    <row r="95" spans="1:5">
      <c r="A95" s="869"/>
      <c r="B95" s="1378"/>
      <c r="C95" s="869"/>
      <c r="D95" s="869"/>
      <c r="E95" s="869"/>
    </row>
    <row r="96" spans="1:5">
      <c r="A96" s="869"/>
      <c r="B96" s="1378"/>
      <c r="C96" s="869"/>
      <c r="D96" s="869"/>
      <c r="E96" s="869"/>
    </row>
    <row r="97" spans="1:5">
      <c r="A97" s="869"/>
      <c r="B97" s="1378"/>
      <c r="C97" s="869"/>
      <c r="D97" s="869"/>
      <c r="E97" s="869"/>
    </row>
    <row r="98" spans="1:5">
      <c r="A98" s="869"/>
      <c r="B98" s="1378"/>
      <c r="C98" s="869"/>
      <c r="D98" s="869"/>
      <c r="E98" s="869"/>
    </row>
    <row r="99" spans="1:5">
      <c r="A99" s="869"/>
      <c r="B99" s="1378"/>
      <c r="C99" s="869"/>
      <c r="D99" s="869"/>
      <c r="E99" s="869"/>
    </row>
    <row r="100" spans="1:5">
      <c r="A100" s="869"/>
      <c r="B100" s="1378"/>
      <c r="C100" s="869"/>
      <c r="D100" s="869"/>
      <c r="E100" s="869"/>
    </row>
    <row r="101" spans="1:5">
      <c r="A101" s="869"/>
      <c r="B101" s="1378"/>
      <c r="C101" s="869"/>
      <c r="D101" s="869"/>
      <c r="E101" s="869"/>
    </row>
    <row r="102" spans="1:5">
      <c r="A102" s="869"/>
      <c r="B102" s="1378"/>
      <c r="C102" s="869"/>
      <c r="D102" s="869"/>
      <c r="E102" s="869"/>
    </row>
    <row r="103" spans="1:5">
      <c r="A103" s="869"/>
      <c r="B103" s="1378"/>
      <c r="C103" s="869"/>
      <c r="D103" s="869"/>
      <c r="E103" s="869"/>
    </row>
    <row r="104" spans="1:5">
      <c r="A104" s="869"/>
      <c r="B104" s="1378"/>
      <c r="C104" s="869"/>
      <c r="D104" s="869"/>
      <c r="E104" s="869"/>
    </row>
    <row r="105" spans="1:5">
      <c r="A105" s="869"/>
      <c r="B105" s="1378"/>
      <c r="C105" s="869"/>
      <c r="D105" s="869"/>
      <c r="E105" s="869"/>
    </row>
    <row r="106" spans="1:5">
      <c r="A106" s="869"/>
      <c r="B106" s="1378"/>
      <c r="C106" s="869"/>
      <c r="D106" s="869"/>
      <c r="E106" s="869"/>
    </row>
    <row r="107" spans="1:5">
      <c r="A107" s="869"/>
      <c r="B107" s="1378"/>
      <c r="C107" s="869"/>
      <c r="D107" s="869"/>
      <c r="E107" s="869"/>
    </row>
    <row r="108" spans="1:5">
      <c r="A108" s="869"/>
      <c r="B108" s="1378"/>
      <c r="C108" s="869"/>
      <c r="D108" s="869"/>
      <c r="E108" s="869"/>
    </row>
    <row r="109" spans="1:5">
      <c r="A109" s="869"/>
      <c r="B109" s="1378"/>
      <c r="C109" s="869"/>
      <c r="D109" s="869"/>
      <c r="E109" s="869"/>
    </row>
    <row r="110" spans="1:5">
      <c r="A110" s="869"/>
      <c r="B110" s="1378"/>
      <c r="C110" s="869"/>
      <c r="D110" s="869"/>
      <c r="E110" s="869"/>
    </row>
    <row r="111" spans="1:5">
      <c r="A111" s="869"/>
      <c r="B111" s="1378"/>
      <c r="C111" s="869"/>
      <c r="D111" s="869"/>
      <c r="E111" s="869"/>
    </row>
    <row r="112" spans="1:5">
      <c r="A112" s="869"/>
      <c r="B112" s="1378"/>
      <c r="C112" s="869"/>
      <c r="D112" s="869"/>
      <c r="E112" s="869"/>
    </row>
    <row r="113" spans="1:5">
      <c r="A113" s="869"/>
      <c r="B113" s="1378"/>
      <c r="C113" s="869"/>
      <c r="D113" s="869"/>
      <c r="E113" s="869"/>
    </row>
    <row r="114" spans="1:5">
      <c r="A114" s="869"/>
      <c r="B114" s="1378"/>
      <c r="C114" s="869"/>
      <c r="D114" s="869"/>
      <c r="E114" s="869"/>
    </row>
    <row r="115" spans="1:5">
      <c r="A115" s="869"/>
      <c r="B115" s="1378"/>
      <c r="C115" s="869"/>
      <c r="D115" s="869"/>
      <c r="E115" s="869"/>
    </row>
    <row r="116" spans="1:5">
      <c r="A116" s="869"/>
      <c r="B116" s="1378"/>
      <c r="C116" s="869"/>
      <c r="D116" s="869"/>
      <c r="E116" s="869"/>
    </row>
    <row r="117" spans="1:5">
      <c r="A117" s="869"/>
      <c r="B117" s="1378"/>
      <c r="C117" s="869"/>
      <c r="D117" s="869"/>
      <c r="E117" s="869"/>
    </row>
    <row r="118" spans="1:5">
      <c r="A118" s="869"/>
      <c r="B118" s="1378"/>
      <c r="C118" s="869"/>
      <c r="D118" s="869"/>
      <c r="E118" s="869"/>
    </row>
    <row r="119" spans="1:5">
      <c r="A119" s="869"/>
      <c r="B119" s="1378"/>
      <c r="C119" s="869"/>
      <c r="D119" s="869"/>
      <c r="E119" s="869"/>
    </row>
    <row r="120" spans="1:5">
      <c r="A120" s="869"/>
      <c r="B120" s="1378"/>
      <c r="C120" s="869"/>
      <c r="D120" s="869"/>
      <c r="E120" s="869"/>
    </row>
    <row r="121" spans="1:5">
      <c r="A121" s="869"/>
      <c r="B121" s="1378"/>
      <c r="C121" s="869"/>
      <c r="D121" s="869"/>
      <c r="E121" s="869"/>
    </row>
    <row r="122" spans="1:5">
      <c r="A122" s="869"/>
      <c r="B122" s="1378"/>
      <c r="C122" s="869"/>
      <c r="D122" s="869"/>
      <c r="E122" s="869"/>
    </row>
    <row r="123" spans="1:5">
      <c r="A123" s="869"/>
      <c r="B123" s="1378"/>
      <c r="C123" s="869"/>
      <c r="D123" s="869"/>
      <c r="E123" s="869"/>
    </row>
    <row r="124" spans="1:5">
      <c r="A124" s="869"/>
      <c r="B124" s="1378"/>
      <c r="C124" s="869"/>
      <c r="D124" s="869"/>
      <c r="E124" s="869"/>
    </row>
    <row r="125" spans="1:5">
      <c r="A125" s="869"/>
      <c r="B125" s="1378"/>
      <c r="C125" s="869"/>
      <c r="D125" s="869"/>
      <c r="E125" s="869"/>
    </row>
    <row r="126" spans="1:5">
      <c r="A126" s="869"/>
      <c r="B126" s="1378"/>
      <c r="C126" s="869"/>
      <c r="D126" s="869"/>
      <c r="E126" s="869"/>
    </row>
    <row r="127" spans="1:5">
      <c r="A127" s="869"/>
      <c r="B127" s="1378"/>
      <c r="C127" s="869"/>
      <c r="D127" s="869"/>
      <c r="E127" s="869"/>
    </row>
    <row r="128" spans="1:5">
      <c r="A128" s="869"/>
      <c r="B128" s="1378"/>
      <c r="C128" s="869"/>
      <c r="D128" s="869"/>
      <c r="E128" s="869"/>
    </row>
    <row r="129" spans="1:5">
      <c r="A129" s="869"/>
      <c r="B129" s="1378"/>
      <c r="C129" s="869"/>
      <c r="D129" s="869"/>
      <c r="E129" s="869"/>
    </row>
    <row r="130" spans="1:5">
      <c r="A130" s="869"/>
      <c r="B130" s="1378"/>
      <c r="C130" s="869"/>
      <c r="D130" s="869"/>
      <c r="E130" s="869"/>
    </row>
    <row r="131" spans="1:5">
      <c r="A131" s="869"/>
      <c r="B131" s="1378"/>
      <c r="C131" s="869"/>
      <c r="D131" s="869"/>
      <c r="E131" s="869"/>
    </row>
    <row r="132" spans="1:5">
      <c r="A132" s="869"/>
      <c r="B132" s="1378"/>
      <c r="C132" s="869"/>
      <c r="D132" s="869"/>
      <c r="E132" s="869"/>
    </row>
    <row r="133" spans="1:5">
      <c r="A133" s="869"/>
      <c r="B133" s="1378"/>
      <c r="C133" s="869"/>
      <c r="D133" s="869"/>
      <c r="E133" s="869"/>
    </row>
    <row r="134" spans="1:5">
      <c r="A134" s="869"/>
      <c r="B134" s="1378"/>
      <c r="C134" s="869"/>
      <c r="D134" s="869"/>
      <c r="E134" s="869"/>
    </row>
    <row r="135" spans="1:5">
      <c r="A135" s="869"/>
      <c r="B135" s="1378"/>
      <c r="C135" s="869"/>
      <c r="D135" s="869"/>
      <c r="E135" s="869"/>
    </row>
    <row r="136" spans="1:5">
      <c r="A136" s="869"/>
      <c r="B136" s="1378"/>
      <c r="C136" s="869"/>
      <c r="D136" s="869"/>
      <c r="E136" s="869"/>
    </row>
    <row r="137" spans="1:5">
      <c r="A137" s="869"/>
      <c r="B137" s="1378"/>
      <c r="C137" s="869"/>
      <c r="D137" s="869"/>
      <c r="E137" s="869"/>
    </row>
    <row r="138" spans="1:5">
      <c r="A138" s="869"/>
      <c r="B138" s="1378"/>
      <c r="C138" s="869"/>
      <c r="D138" s="869"/>
      <c r="E138" s="869"/>
    </row>
    <row r="139" spans="1:5">
      <c r="A139" s="869"/>
      <c r="B139" s="1378"/>
      <c r="C139" s="869"/>
      <c r="D139" s="869"/>
      <c r="E139" s="869"/>
    </row>
    <row r="140" spans="1:5">
      <c r="A140" s="869"/>
      <c r="B140" s="1378"/>
      <c r="C140" s="869"/>
      <c r="D140" s="869"/>
      <c r="E140" s="869"/>
    </row>
    <row r="141" spans="1:5">
      <c r="A141" s="869"/>
      <c r="B141" s="1378"/>
      <c r="C141" s="869"/>
      <c r="D141" s="869"/>
      <c r="E141" s="869"/>
    </row>
    <row r="142" spans="1:5">
      <c r="A142" s="869"/>
      <c r="B142" s="1378"/>
      <c r="C142" s="869"/>
      <c r="D142" s="869"/>
      <c r="E142" s="869"/>
    </row>
    <row r="143" spans="1:5">
      <c r="A143" s="869"/>
      <c r="B143" s="1378"/>
      <c r="C143" s="869"/>
      <c r="D143" s="869"/>
      <c r="E143" s="869"/>
    </row>
    <row r="144" spans="1:5">
      <c r="A144" s="869"/>
      <c r="B144" s="1378"/>
      <c r="C144" s="869"/>
      <c r="D144" s="869"/>
      <c r="E144" s="869"/>
    </row>
    <row r="145" spans="1:5">
      <c r="A145" s="869"/>
      <c r="B145" s="1378"/>
      <c r="C145" s="869"/>
      <c r="D145" s="869"/>
      <c r="E145" s="869"/>
    </row>
    <row r="146" spans="1:5">
      <c r="A146" s="869"/>
      <c r="B146" s="1378"/>
      <c r="C146" s="869"/>
      <c r="D146" s="869"/>
      <c r="E146" s="869"/>
    </row>
    <row r="147" spans="1:5">
      <c r="A147" s="869"/>
      <c r="B147" s="1378"/>
      <c r="C147" s="869"/>
      <c r="D147" s="869"/>
      <c r="E147" s="869"/>
    </row>
    <row r="148" spans="1:5">
      <c r="A148" s="869"/>
      <c r="B148" s="1378"/>
      <c r="C148" s="869"/>
      <c r="D148" s="869"/>
      <c r="E148" s="869"/>
    </row>
    <row r="149" spans="1:5">
      <c r="A149" s="869"/>
      <c r="B149" s="1378"/>
      <c r="C149" s="869"/>
      <c r="D149" s="869"/>
      <c r="E149" s="869"/>
    </row>
    <row r="150" spans="1:5">
      <c r="A150" s="869"/>
      <c r="B150" s="1378"/>
      <c r="C150" s="869"/>
      <c r="D150" s="869"/>
      <c r="E150" s="869"/>
    </row>
    <row r="151" spans="1:5">
      <c r="A151" s="869"/>
      <c r="B151" s="1378"/>
      <c r="C151" s="869"/>
      <c r="D151" s="869"/>
      <c r="E151" s="869"/>
    </row>
    <row r="152" spans="1:5">
      <c r="A152" s="869"/>
      <c r="B152" s="1378"/>
      <c r="C152" s="869"/>
      <c r="D152" s="869"/>
      <c r="E152" s="869"/>
    </row>
    <row r="153" spans="1:5">
      <c r="A153" s="869"/>
      <c r="B153" s="1378"/>
      <c r="C153" s="869"/>
      <c r="D153" s="869"/>
      <c r="E153" s="869"/>
    </row>
    <row r="154" spans="1:5">
      <c r="A154" s="869"/>
      <c r="B154" s="1378"/>
      <c r="C154" s="869"/>
      <c r="D154" s="869"/>
      <c r="E154" s="869"/>
    </row>
    <row r="155" spans="1:5">
      <c r="A155" s="869"/>
      <c r="B155" s="1378"/>
      <c r="C155" s="869"/>
      <c r="D155" s="869"/>
      <c r="E155" s="869"/>
    </row>
    <row r="156" spans="1:5">
      <c r="A156" s="869"/>
      <c r="B156" s="1378"/>
      <c r="C156" s="869"/>
      <c r="D156" s="869"/>
      <c r="E156" s="869"/>
    </row>
    <row r="157" spans="1:5">
      <c r="A157" s="869"/>
      <c r="B157" s="1378"/>
      <c r="C157" s="869"/>
      <c r="D157" s="869"/>
      <c r="E157" s="869"/>
    </row>
    <row r="158" spans="1:5">
      <c r="A158" s="869"/>
      <c r="B158" s="1378"/>
      <c r="C158" s="869"/>
      <c r="D158" s="869"/>
      <c r="E158" s="869"/>
    </row>
    <row r="159" spans="1:5">
      <c r="A159" s="869"/>
      <c r="B159" s="1378"/>
      <c r="C159" s="869"/>
      <c r="D159" s="869"/>
      <c r="E159" s="869"/>
    </row>
    <row r="160" spans="1:5">
      <c r="A160" s="869"/>
      <c r="B160" s="1378"/>
      <c r="C160" s="869"/>
      <c r="D160" s="869"/>
      <c r="E160" s="869"/>
    </row>
    <row r="161" spans="1:5">
      <c r="A161" s="869"/>
      <c r="B161" s="1378"/>
      <c r="C161" s="869"/>
      <c r="D161" s="869"/>
      <c r="E161" s="869"/>
    </row>
    <row r="162" spans="1:5">
      <c r="A162" s="869"/>
      <c r="B162" s="1378"/>
      <c r="C162" s="869"/>
      <c r="D162" s="869"/>
      <c r="E162" s="869"/>
    </row>
    <row r="163" spans="1:5">
      <c r="A163" s="869"/>
      <c r="B163" s="1378"/>
      <c r="C163" s="869"/>
      <c r="D163" s="869"/>
      <c r="E163" s="869"/>
    </row>
    <row r="164" spans="1:5">
      <c r="A164" s="869"/>
      <c r="B164" s="1378"/>
      <c r="C164" s="869"/>
      <c r="D164" s="869"/>
      <c r="E164" s="869"/>
    </row>
    <row r="165" spans="1:5">
      <c r="A165" s="869"/>
      <c r="B165" s="1378"/>
      <c r="C165" s="869"/>
      <c r="D165" s="869"/>
      <c r="E165" s="869"/>
    </row>
    <row r="166" spans="1:5">
      <c r="A166" s="869"/>
      <c r="B166" s="1378"/>
      <c r="C166" s="869"/>
      <c r="D166" s="869"/>
      <c r="E166" s="869"/>
    </row>
    <row r="167" spans="1:5">
      <c r="A167" s="869"/>
      <c r="B167" s="1378"/>
      <c r="C167" s="869"/>
      <c r="D167" s="869"/>
      <c r="E167" s="869"/>
    </row>
    <row r="168" spans="1:5">
      <c r="A168" s="869"/>
      <c r="B168" s="1378"/>
      <c r="C168" s="869"/>
      <c r="D168" s="869"/>
      <c r="E168" s="869"/>
    </row>
    <row r="169" spans="1:5">
      <c r="A169" s="869"/>
      <c r="B169" s="1378"/>
      <c r="C169" s="869"/>
      <c r="D169" s="869"/>
      <c r="E169" s="869"/>
    </row>
    <row r="170" spans="1:5">
      <c r="A170" s="869"/>
      <c r="B170" s="1378"/>
      <c r="C170" s="869"/>
      <c r="D170" s="869"/>
      <c r="E170" s="869"/>
    </row>
    <row r="171" spans="1:5">
      <c r="A171" s="869"/>
      <c r="B171" s="1378"/>
      <c r="C171" s="869"/>
      <c r="D171" s="869"/>
      <c r="E171" s="869"/>
    </row>
    <row r="172" spans="1:5">
      <c r="A172" s="869"/>
      <c r="B172" s="1378"/>
      <c r="C172" s="869"/>
      <c r="D172" s="869"/>
      <c r="E172" s="869"/>
    </row>
    <row r="173" spans="1:5">
      <c r="A173" s="869"/>
      <c r="B173" s="1378"/>
      <c r="C173" s="869"/>
      <c r="D173" s="869"/>
      <c r="E173" s="869"/>
    </row>
    <row r="174" spans="1:5">
      <c r="A174" s="869"/>
      <c r="B174" s="1378"/>
      <c r="C174" s="869"/>
      <c r="D174" s="869"/>
      <c r="E174" s="869"/>
    </row>
    <row r="175" spans="1:5">
      <c r="A175" s="869"/>
      <c r="B175" s="1378"/>
      <c r="C175" s="869"/>
      <c r="D175" s="869"/>
      <c r="E175" s="869"/>
    </row>
    <row r="176" spans="1:5">
      <c r="A176" s="869"/>
      <c r="B176" s="1378"/>
      <c r="C176" s="869"/>
      <c r="D176" s="869"/>
      <c r="E176" s="869"/>
    </row>
    <row r="177" spans="1:5">
      <c r="A177" s="869"/>
      <c r="B177" s="1378"/>
      <c r="C177" s="869"/>
      <c r="D177" s="869"/>
      <c r="E177" s="869"/>
    </row>
    <row r="178" spans="1:5">
      <c r="A178" s="869"/>
      <c r="B178" s="1378"/>
      <c r="C178" s="869"/>
      <c r="D178" s="869"/>
      <c r="E178" s="869"/>
    </row>
    <row r="179" spans="1:5">
      <c r="A179" s="869"/>
      <c r="B179" s="1378"/>
      <c r="C179" s="869"/>
      <c r="D179" s="869"/>
      <c r="E179" s="869"/>
    </row>
    <row r="180" spans="1:5">
      <c r="A180" s="869"/>
      <c r="B180" s="1378"/>
      <c r="C180" s="869"/>
      <c r="D180" s="869"/>
      <c r="E180" s="869"/>
    </row>
    <row r="181" spans="1:5">
      <c r="A181" s="869"/>
      <c r="B181" s="1378"/>
      <c r="C181" s="869"/>
      <c r="D181" s="869"/>
      <c r="E181" s="869"/>
    </row>
    <row r="182" spans="1:5">
      <c r="A182" s="869"/>
      <c r="B182" s="1378"/>
      <c r="C182" s="869"/>
      <c r="D182" s="869"/>
      <c r="E182" s="869"/>
    </row>
    <row r="183" spans="1:5">
      <c r="A183" s="869"/>
      <c r="B183" s="1378"/>
      <c r="C183" s="869"/>
      <c r="D183" s="869"/>
      <c r="E183" s="869"/>
    </row>
    <row r="184" spans="1:5">
      <c r="A184" s="869"/>
      <c r="B184" s="1378"/>
      <c r="C184" s="869"/>
      <c r="D184" s="869"/>
      <c r="E184" s="869"/>
    </row>
    <row r="185" spans="1:5">
      <c r="A185" s="869"/>
      <c r="B185" s="1378"/>
      <c r="C185" s="869"/>
      <c r="D185" s="869"/>
      <c r="E185" s="869"/>
    </row>
    <row r="186" spans="1:5">
      <c r="A186" s="869"/>
      <c r="B186" s="1378"/>
      <c r="C186" s="869"/>
      <c r="D186" s="869"/>
      <c r="E186" s="869"/>
    </row>
    <row r="187" spans="1:5">
      <c r="A187" s="869"/>
      <c r="B187" s="1378"/>
      <c r="C187" s="869"/>
      <c r="D187" s="869"/>
      <c r="E187" s="869"/>
    </row>
    <row r="188" spans="1:5">
      <c r="A188" s="869"/>
      <c r="B188" s="1378"/>
      <c r="C188" s="869"/>
      <c r="D188" s="869"/>
      <c r="E188" s="869"/>
    </row>
    <row r="189" spans="1:5">
      <c r="A189" s="869"/>
      <c r="B189" s="1378"/>
      <c r="C189" s="869"/>
      <c r="D189" s="869"/>
      <c r="E189" s="869"/>
    </row>
    <row r="190" spans="1:5">
      <c r="A190" s="869"/>
      <c r="B190" s="1378"/>
      <c r="C190" s="869"/>
      <c r="D190" s="869"/>
      <c r="E190" s="869"/>
    </row>
    <row r="191" spans="1:5">
      <c r="A191" s="869"/>
      <c r="B191" s="1378"/>
      <c r="C191" s="869"/>
      <c r="D191" s="869"/>
      <c r="E191" s="869"/>
    </row>
    <row r="192" spans="1:5">
      <c r="A192" s="869"/>
      <c r="B192" s="1378"/>
      <c r="C192" s="869"/>
      <c r="D192" s="869"/>
      <c r="E192" s="869"/>
    </row>
    <row r="193" spans="1:5">
      <c r="A193" s="869"/>
      <c r="B193" s="1378"/>
      <c r="C193" s="869"/>
      <c r="D193" s="869"/>
      <c r="E193" s="869"/>
    </row>
    <row r="194" spans="1:5">
      <c r="A194" s="869"/>
      <c r="B194" s="1378"/>
      <c r="C194" s="869"/>
      <c r="D194" s="869"/>
      <c r="E194" s="869"/>
    </row>
    <row r="195" spans="1:5">
      <c r="A195" s="869"/>
      <c r="B195" s="1378"/>
      <c r="C195" s="869"/>
      <c r="D195" s="869"/>
      <c r="E195" s="869"/>
    </row>
    <row r="196" spans="1:5">
      <c r="A196" s="869"/>
      <c r="B196" s="1378"/>
      <c r="C196" s="869"/>
      <c r="D196" s="869"/>
      <c r="E196" s="869"/>
    </row>
    <row r="197" spans="1:5">
      <c r="A197" s="869"/>
      <c r="B197" s="1378"/>
      <c r="C197" s="869"/>
      <c r="D197" s="869"/>
      <c r="E197" s="869"/>
    </row>
    <row r="198" spans="1:5">
      <c r="A198" s="869"/>
      <c r="B198" s="1378"/>
      <c r="C198" s="869"/>
      <c r="D198" s="869"/>
      <c r="E198" s="869"/>
    </row>
    <row r="199" spans="1:5">
      <c r="A199" s="869"/>
      <c r="B199" s="1378"/>
      <c r="C199" s="869"/>
      <c r="D199" s="869"/>
      <c r="E199" s="869"/>
    </row>
    <row r="200" spans="1:5">
      <c r="A200" s="869"/>
      <c r="B200" s="1378"/>
      <c r="C200" s="869"/>
      <c r="D200" s="869"/>
      <c r="E200" s="869"/>
    </row>
    <row r="201" spans="1:5">
      <c r="A201" s="869"/>
      <c r="B201" s="1378"/>
      <c r="C201" s="869"/>
      <c r="D201" s="869"/>
      <c r="E201" s="869"/>
    </row>
    <row r="202" spans="1:5">
      <c r="A202" s="869"/>
      <c r="B202" s="1378"/>
      <c r="C202" s="869"/>
      <c r="D202" s="869"/>
      <c r="E202" s="869"/>
    </row>
    <row r="203" spans="1:5">
      <c r="A203" s="869"/>
      <c r="B203" s="1378"/>
      <c r="C203" s="869"/>
      <c r="D203" s="869"/>
      <c r="E203" s="869"/>
    </row>
    <row r="204" spans="1:5">
      <c r="A204" s="869"/>
      <c r="B204" s="1378"/>
      <c r="C204" s="869"/>
      <c r="D204" s="869"/>
      <c r="E204" s="869"/>
    </row>
    <row r="205" spans="1:5">
      <c r="A205" s="869"/>
      <c r="B205" s="1378"/>
      <c r="C205" s="869"/>
      <c r="D205" s="869"/>
      <c r="E205" s="869"/>
    </row>
    <row r="206" spans="1:5">
      <c r="A206" s="869"/>
      <c r="B206" s="1378"/>
      <c r="C206" s="869"/>
      <c r="D206" s="869"/>
      <c r="E206" s="869"/>
    </row>
    <row r="207" spans="1:5">
      <c r="A207" s="869"/>
      <c r="B207" s="1378"/>
      <c r="C207" s="869"/>
      <c r="D207" s="869"/>
      <c r="E207" s="869"/>
    </row>
    <row r="208" spans="1:5">
      <c r="A208" s="869"/>
      <c r="B208" s="1378"/>
      <c r="C208" s="869"/>
      <c r="D208" s="869"/>
      <c r="E208" s="869"/>
    </row>
    <row r="209" spans="1:5">
      <c r="A209" s="869"/>
      <c r="B209" s="1378"/>
      <c r="C209" s="869"/>
      <c r="D209" s="869"/>
      <c r="E209" s="869"/>
    </row>
    <row r="210" spans="1:5">
      <c r="A210" s="869"/>
      <c r="B210" s="1378"/>
      <c r="C210" s="869"/>
      <c r="D210" s="869"/>
      <c r="E210" s="869"/>
    </row>
    <row r="211" spans="1:5">
      <c r="A211" s="869"/>
      <c r="B211" s="1378"/>
      <c r="C211" s="869"/>
      <c r="D211" s="869"/>
      <c r="E211" s="869"/>
    </row>
    <row r="212" spans="1:5">
      <c r="A212" s="869"/>
      <c r="B212" s="1378"/>
      <c r="C212" s="869"/>
      <c r="D212" s="869"/>
      <c r="E212" s="869"/>
    </row>
    <row r="213" spans="1:5">
      <c r="A213" s="869"/>
      <c r="B213" s="1378"/>
      <c r="C213" s="869"/>
      <c r="D213" s="869"/>
      <c r="E213" s="869"/>
    </row>
    <row r="214" spans="1:5">
      <c r="A214" s="869"/>
      <c r="B214" s="1378"/>
      <c r="C214" s="869"/>
      <c r="D214" s="869"/>
      <c r="E214" s="869"/>
    </row>
    <row r="215" spans="1:5">
      <c r="A215" s="869"/>
      <c r="B215" s="1378"/>
      <c r="C215" s="869"/>
      <c r="D215" s="869"/>
      <c r="E215" s="869"/>
    </row>
    <row r="216" spans="1:5">
      <c r="A216" s="869"/>
      <c r="B216" s="1378"/>
      <c r="C216" s="869"/>
      <c r="D216" s="869"/>
      <c r="E216" s="869"/>
    </row>
    <row r="217" spans="1:5">
      <c r="A217" s="869"/>
      <c r="B217" s="1378"/>
      <c r="C217" s="869"/>
      <c r="D217" s="869"/>
      <c r="E217" s="869"/>
    </row>
    <row r="218" spans="1:5">
      <c r="A218" s="869"/>
      <c r="B218" s="1378"/>
      <c r="C218" s="869"/>
      <c r="D218" s="869"/>
      <c r="E218" s="869"/>
    </row>
    <row r="219" spans="1:5">
      <c r="A219" s="869"/>
      <c r="B219" s="1378"/>
      <c r="C219" s="869"/>
      <c r="D219" s="869"/>
      <c r="E219" s="869"/>
    </row>
    <row r="220" spans="1:5">
      <c r="A220" s="869"/>
      <c r="B220" s="1378"/>
      <c r="C220" s="869"/>
      <c r="D220" s="869"/>
      <c r="E220" s="869"/>
    </row>
    <row r="221" spans="1:5">
      <c r="A221" s="869"/>
      <c r="B221" s="1378"/>
      <c r="C221" s="869"/>
      <c r="D221" s="869"/>
      <c r="E221" s="869"/>
    </row>
    <row r="222" spans="1:5">
      <c r="A222" s="869"/>
      <c r="B222" s="1378"/>
      <c r="C222" s="869"/>
      <c r="D222" s="869"/>
      <c r="E222" s="869"/>
    </row>
    <row r="223" spans="1:5">
      <c r="A223" s="869"/>
      <c r="B223" s="1378"/>
      <c r="C223" s="869"/>
      <c r="D223" s="869"/>
      <c r="E223" s="869"/>
    </row>
    <row r="224" spans="1:5">
      <c r="A224" s="869"/>
      <c r="B224" s="1378"/>
      <c r="C224" s="869"/>
      <c r="D224" s="869"/>
      <c r="E224" s="869"/>
    </row>
    <row r="225" spans="1:5">
      <c r="A225" s="869"/>
      <c r="B225" s="1378"/>
      <c r="C225" s="869"/>
      <c r="D225" s="869"/>
      <c r="E225" s="869"/>
    </row>
    <row r="226" spans="1:5">
      <c r="A226" s="869"/>
      <c r="B226" s="1378"/>
      <c r="C226" s="869"/>
      <c r="D226" s="869"/>
      <c r="E226" s="869"/>
    </row>
    <row r="227" spans="1:5">
      <c r="A227" s="869"/>
      <c r="B227" s="1378"/>
      <c r="C227" s="869"/>
      <c r="D227" s="869"/>
      <c r="E227" s="869"/>
    </row>
    <row r="228" spans="1:5">
      <c r="A228" s="869"/>
      <c r="B228" s="1378"/>
      <c r="C228" s="869"/>
      <c r="D228" s="869"/>
      <c r="E228" s="869"/>
    </row>
    <row r="229" spans="1:5">
      <c r="A229" s="869"/>
      <c r="B229" s="1378"/>
      <c r="C229" s="869"/>
      <c r="D229" s="869"/>
      <c r="E229" s="869"/>
    </row>
    <row r="230" spans="1:5">
      <c r="A230" s="869"/>
      <c r="B230" s="1378"/>
      <c r="C230" s="869"/>
      <c r="D230" s="869"/>
      <c r="E230" s="869"/>
    </row>
    <row r="231" spans="1:5">
      <c r="A231" s="869"/>
      <c r="B231" s="1378"/>
      <c r="C231" s="869"/>
      <c r="D231" s="869"/>
      <c r="E231" s="869"/>
    </row>
    <row r="232" spans="1:5">
      <c r="A232" s="869"/>
      <c r="B232" s="1378"/>
      <c r="C232" s="869"/>
      <c r="D232" s="869"/>
      <c r="E232" s="869"/>
    </row>
    <row r="233" spans="1:5">
      <c r="A233" s="869"/>
      <c r="B233" s="1378"/>
      <c r="C233" s="869"/>
      <c r="D233" s="869"/>
      <c r="E233" s="869"/>
    </row>
    <row r="234" spans="1:5">
      <c r="A234" s="869"/>
      <c r="B234" s="1378"/>
      <c r="C234" s="869"/>
      <c r="D234" s="869"/>
      <c r="E234" s="869"/>
    </row>
    <row r="235" spans="1:5">
      <c r="A235" s="869"/>
      <c r="B235" s="1378"/>
      <c r="C235" s="869"/>
      <c r="D235" s="869"/>
      <c r="E235" s="869"/>
    </row>
    <row r="236" spans="1:5">
      <c r="A236" s="869"/>
      <c r="B236" s="1378"/>
      <c r="C236" s="869"/>
      <c r="D236" s="869"/>
      <c r="E236" s="869"/>
    </row>
    <row r="237" spans="1:5">
      <c r="A237" s="869"/>
      <c r="B237" s="1378"/>
      <c r="C237" s="869"/>
      <c r="D237" s="869"/>
      <c r="E237" s="869"/>
    </row>
    <row r="238" spans="1:5">
      <c r="A238" s="869"/>
      <c r="B238" s="1378"/>
      <c r="C238" s="869"/>
      <c r="D238" s="869"/>
      <c r="E238" s="869"/>
    </row>
    <row r="239" spans="1:5">
      <c r="A239" s="869"/>
      <c r="B239" s="1378"/>
      <c r="C239" s="869"/>
      <c r="D239" s="869"/>
      <c r="E239" s="869"/>
    </row>
    <row r="240" spans="1:5">
      <c r="A240" s="869"/>
      <c r="B240" s="1378"/>
      <c r="C240" s="869"/>
      <c r="D240" s="869"/>
      <c r="E240" s="869"/>
    </row>
    <row r="241" spans="1:5">
      <c r="A241" s="869"/>
      <c r="B241" s="1378"/>
      <c r="C241" s="869"/>
      <c r="D241" s="869"/>
      <c r="E241" s="869"/>
    </row>
    <row r="242" spans="1:5">
      <c r="A242" s="869"/>
      <c r="B242" s="1378"/>
      <c r="C242" s="869"/>
      <c r="D242" s="869"/>
      <c r="E242" s="869"/>
    </row>
    <row r="243" spans="1:5">
      <c r="A243" s="869"/>
      <c r="B243" s="1378"/>
      <c r="C243" s="869"/>
      <c r="D243" s="869"/>
      <c r="E243" s="869"/>
    </row>
    <row r="244" spans="1:5">
      <c r="A244" s="869"/>
      <c r="B244" s="1378"/>
      <c r="C244" s="869"/>
      <c r="D244" s="869"/>
      <c r="E244" s="869"/>
    </row>
    <row r="245" spans="1:5">
      <c r="A245" s="869"/>
      <c r="B245" s="1378"/>
      <c r="C245" s="869"/>
      <c r="D245" s="869"/>
      <c r="E245" s="869"/>
    </row>
    <row r="246" spans="1:5">
      <c r="A246" s="869"/>
      <c r="B246" s="1378"/>
      <c r="C246" s="869"/>
      <c r="D246" s="869"/>
      <c r="E246" s="869"/>
    </row>
    <row r="247" spans="1:5">
      <c r="A247" s="869"/>
      <c r="B247" s="1378"/>
      <c r="C247" s="869"/>
      <c r="D247" s="869"/>
      <c r="E247" s="869"/>
    </row>
    <row r="248" spans="1:5">
      <c r="A248" s="869"/>
      <c r="B248" s="1378"/>
      <c r="C248" s="869"/>
      <c r="D248" s="869"/>
      <c r="E248" s="869"/>
    </row>
    <row r="249" spans="1:5">
      <c r="A249" s="869"/>
      <c r="B249" s="1378"/>
      <c r="C249" s="869"/>
      <c r="D249" s="869"/>
      <c r="E249" s="869"/>
    </row>
    <row r="250" spans="1:5">
      <c r="A250" s="869"/>
      <c r="B250" s="1378"/>
      <c r="C250" s="869"/>
      <c r="D250" s="869"/>
      <c r="E250" s="869"/>
    </row>
    <row r="251" spans="1:5">
      <c r="A251" s="869"/>
      <c r="B251" s="1378"/>
      <c r="C251" s="869"/>
      <c r="D251" s="869"/>
      <c r="E251" s="869"/>
    </row>
    <row r="252" spans="1:5">
      <c r="A252" s="869"/>
      <c r="B252" s="1378"/>
      <c r="C252" s="869"/>
      <c r="D252" s="869"/>
      <c r="E252" s="869"/>
    </row>
    <row r="253" spans="1:5">
      <c r="A253" s="869"/>
      <c r="B253" s="1378"/>
      <c r="C253" s="869"/>
      <c r="D253" s="869"/>
      <c r="E253" s="869"/>
    </row>
    <row r="254" spans="1:5">
      <c r="A254" s="869"/>
      <c r="B254" s="1378"/>
      <c r="C254" s="869"/>
      <c r="D254" s="869"/>
      <c r="E254" s="869"/>
    </row>
    <row r="255" spans="1:5">
      <c r="A255" s="869"/>
      <c r="B255" s="1378"/>
      <c r="C255" s="869"/>
      <c r="D255" s="869"/>
      <c r="E255" s="869"/>
    </row>
    <row r="256" spans="1:5">
      <c r="A256" s="869"/>
      <c r="B256" s="1378"/>
      <c r="C256" s="869"/>
      <c r="D256" s="869"/>
      <c r="E256" s="869"/>
    </row>
    <row r="257" spans="1:5">
      <c r="A257" s="869"/>
      <c r="B257" s="1378"/>
      <c r="C257" s="869"/>
      <c r="D257" s="869"/>
      <c r="E257" s="869"/>
    </row>
    <row r="258" spans="1:5">
      <c r="A258" s="869"/>
      <c r="B258" s="1378"/>
      <c r="C258" s="869"/>
      <c r="D258" s="869"/>
      <c r="E258" s="869"/>
    </row>
    <row r="259" spans="1:5">
      <c r="A259" s="869"/>
      <c r="B259" s="1378"/>
      <c r="C259" s="869"/>
      <c r="D259" s="869"/>
      <c r="E259" s="869"/>
    </row>
    <row r="260" spans="1:5">
      <c r="A260" s="869"/>
      <c r="B260" s="1378"/>
      <c r="C260" s="869"/>
      <c r="D260" s="869"/>
      <c r="E260" s="869"/>
    </row>
    <row r="261" spans="1:5">
      <c r="A261" s="869"/>
      <c r="B261" s="1378"/>
      <c r="C261" s="869"/>
      <c r="D261" s="869"/>
      <c r="E261" s="869"/>
    </row>
    <row r="262" spans="1:5">
      <c r="A262" s="869"/>
      <c r="B262" s="1378"/>
      <c r="C262" s="869"/>
      <c r="D262" s="869"/>
      <c r="E262" s="869"/>
    </row>
    <row r="263" spans="1:5">
      <c r="A263" s="869"/>
      <c r="B263" s="1378"/>
      <c r="C263" s="869"/>
      <c r="D263" s="869"/>
      <c r="E263" s="869"/>
    </row>
    <row r="264" spans="1:5">
      <c r="A264" s="869"/>
      <c r="B264" s="1378"/>
      <c r="C264" s="869"/>
      <c r="D264" s="869"/>
      <c r="E264" s="869"/>
    </row>
    <row r="265" spans="1:5">
      <c r="A265" s="869"/>
      <c r="B265" s="1378"/>
      <c r="C265" s="869"/>
      <c r="D265" s="869"/>
      <c r="E265" s="869"/>
    </row>
    <row r="266" spans="1:5">
      <c r="A266" s="869"/>
      <c r="B266" s="1378"/>
      <c r="C266" s="869"/>
      <c r="D266" s="869"/>
      <c r="E266" s="869"/>
    </row>
    <row r="267" spans="1:5">
      <c r="A267" s="869"/>
      <c r="B267" s="1378"/>
      <c r="C267" s="869"/>
      <c r="D267" s="869"/>
      <c r="E267" s="869"/>
    </row>
    <row r="268" spans="1:5">
      <c r="A268" s="869"/>
      <c r="B268" s="1378"/>
      <c r="C268" s="869"/>
      <c r="D268" s="869"/>
      <c r="E268" s="869"/>
    </row>
    <row r="269" spans="1:5">
      <c r="A269" s="869"/>
      <c r="B269" s="1378"/>
      <c r="C269" s="869"/>
      <c r="D269" s="869"/>
      <c r="E269" s="869"/>
    </row>
    <row r="270" spans="1:5">
      <c r="A270" s="869"/>
      <c r="B270" s="1378"/>
      <c r="C270" s="869"/>
      <c r="D270" s="869"/>
      <c r="E270" s="869"/>
    </row>
    <row r="271" spans="1:5">
      <c r="A271" s="869"/>
      <c r="B271" s="1378"/>
      <c r="C271" s="869"/>
      <c r="D271" s="869"/>
      <c r="E271" s="869"/>
    </row>
    <row r="272" spans="1:5">
      <c r="A272" s="869"/>
      <c r="B272" s="1378"/>
      <c r="C272" s="869"/>
      <c r="D272" s="869"/>
      <c r="E272" s="869"/>
    </row>
    <row r="273" spans="1:5">
      <c r="A273" s="869"/>
      <c r="B273" s="1378"/>
      <c r="C273" s="869"/>
      <c r="D273" s="869"/>
      <c r="E273" s="869"/>
    </row>
    <row r="274" spans="1:5">
      <c r="A274" s="869"/>
      <c r="B274" s="1378"/>
      <c r="C274" s="869"/>
      <c r="D274" s="869"/>
      <c r="E274" s="869"/>
    </row>
    <row r="275" spans="1:5">
      <c r="A275" s="869"/>
      <c r="B275" s="1378"/>
      <c r="C275" s="869"/>
      <c r="D275" s="869"/>
      <c r="E275" s="869"/>
    </row>
    <row r="276" spans="1:5">
      <c r="A276" s="869"/>
      <c r="B276" s="1378"/>
      <c r="C276" s="869"/>
      <c r="D276" s="869"/>
      <c r="E276" s="869"/>
    </row>
    <row r="277" spans="1:5">
      <c r="A277" s="869"/>
      <c r="B277" s="1378"/>
      <c r="C277" s="869"/>
      <c r="D277" s="869"/>
      <c r="E277" s="869"/>
    </row>
    <row r="278" spans="1:5">
      <c r="A278" s="869"/>
      <c r="B278" s="1378"/>
      <c r="C278" s="869"/>
      <c r="D278" s="869"/>
      <c r="E278" s="869"/>
    </row>
    <row r="279" spans="1:5">
      <c r="A279" s="869"/>
      <c r="B279" s="1378"/>
      <c r="C279" s="869"/>
      <c r="D279" s="869"/>
      <c r="E279" s="869"/>
    </row>
    <row r="280" spans="1:5">
      <c r="A280" s="869"/>
      <c r="B280" s="1378"/>
      <c r="C280" s="869"/>
      <c r="D280" s="869"/>
      <c r="E280" s="869"/>
    </row>
    <row r="281" spans="1:5">
      <c r="A281" s="869"/>
      <c r="B281" s="1378"/>
      <c r="C281" s="869"/>
      <c r="D281" s="869"/>
      <c r="E281" s="869"/>
    </row>
    <row r="282" spans="1:5">
      <c r="A282" s="869"/>
      <c r="B282" s="1378"/>
      <c r="C282" s="869"/>
      <c r="D282" s="869"/>
      <c r="E282" s="869"/>
    </row>
    <row r="283" spans="1:5">
      <c r="A283" s="869"/>
      <c r="B283" s="1378"/>
      <c r="C283" s="869"/>
      <c r="D283" s="869"/>
      <c r="E283" s="869"/>
    </row>
    <row r="284" spans="1:5">
      <c r="A284" s="869"/>
      <c r="B284" s="1378"/>
      <c r="C284" s="869"/>
      <c r="D284" s="869"/>
      <c r="E284" s="869"/>
    </row>
    <row r="285" spans="1:5">
      <c r="A285" s="869"/>
      <c r="B285" s="1378"/>
      <c r="C285" s="869"/>
      <c r="D285" s="869"/>
      <c r="E285" s="869"/>
    </row>
    <row r="286" spans="1:5">
      <c r="A286" s="869"/>
      <c r="B286" s="1378"/>
      <c r="C286" s="869"/>
      <c r="D286" s="869"/>
      <c r="E286" s="869"/>
    </row>
    <row r="287" spans="1:5">
      <c r="A287" s="869"/>
      <c r="B287" s="1378"/>
      <c r="C287" s="869"/>
      <c r="D287" s="869"/>
      <c r="E287" s="869"/>
    </row>
    <row r="288" spans="1:5">
      <c r="A288" s="869"/>
      <c r="B288" s="1378"/>
      <c r="C288" s="869"/>
      <c r="D288" s="869"/>
      <c r="E288" s="869"/>
    </row>
    <row r="289" spans="1:5">
      <c r="A289" s="869"/>
      <c r="B289" s="1378"/>
      <c r="C289" s="869"/>
      <c r="D289" s="869"/>
      <c r="E289" s="869"/>
    </row>
    <row r="290" spans="1:5">
      <c r="A290" s="869"/>
      <c r="B290" s="1378"/>
      <c r="C290" s="869"/>
      <c r="D290" s="869"/>
      <c r="E290" s="869"/>
    </row>
    <row r="291" spans="1:5">
      <c r="A291" s="869"/>
      <c r="B291" s="1378"/>
      <c r="C291" s="869"/>
      <c r="D291" s="869"/>
      <c r="E291" s="869"/>
    </row>
    <row r="292" spans="1:5">
      <c r="A292" s="869"/>
      <c r="B292" s="1378"/>
      <c r="C292" s="869"/>
      <c r="D292" s="869"/>
      <c r="E292" s="869"/>
    </row>
    <row r="293" spans="1:5">
      <c r="A293" s="869"/>
      <c r="B293" s="1378"/>
      <c r="C293" s="869"/>
      <c r="D293" s="869"/>
      <c r="E293" s="869"/>
    </row>
    <row r="294" spans="1:5">
      <c r="A294" s="869"/>
      <c r="B294" s="1378"/>
      <c r="C294" s="869"/>
      <c r="D294" s="869"/>
      <c r="E294" s="869"/>
    </row>
    <row r="295" spans="1:5">
      <c r="A295" s="869"/>
      <c r="B295" s="1378"/>
      <c r="C295" s="869"/>
      <c r="D295" s="869"/>
      <c r="E295" s="869"/>
    </row>
    <row r="296" spans="1:5">
      <c r="A296" s="869"/>
      <c r="B296" s="1378"/>
      <c r="C296" s="869"/>
      <c r="D296" s="869"/>
      <c r="E296" s="869"/>
    </row>
    <row r="297" spans="1:5">
      <c r="A297" s="869"/>
      <c r="B297" s="1378"/>
      <c r="C297" s="869"/>
      <c r="D297" s="869"/>
      <c r="E297" s="869"/>
    </row>
    <row r="298" spans="1:5">
      <c r="A298" s="869"/>
      <c r="B298" s="1378"/>
      <c r="C298" s="869"/>
      <c r="D298" s="869"/>
      <c r="E298" s="869"/>
    </row>
    <row r="299" spans="1:5">
      <c r="A299" s="869"/>
      <c r="B299" s="1378"/>
      <c r="C299" s="869"/>
      <c r="D299" s="869"/>
      <c r="E299" s="869"/>
    </row>
    <row r="300" spans="1:5">
      <c r="A300" s="869"/>
      <c r="B300" s="1378"/>
      <c r="C300" s="869"/>
      <c r="D300" s="869"/>
      <c r="E300" s="869"/>
    </row>
    <row r="301" spans="1:5">
      <c r="A301" s="869"/>
      <c r="B301" s="1378"/>
      <c r="C301" s="869"/>
      <c r="D301" s="869"/>
      <c r="E301" s="869"/>
    </row>
    <row r="302" spans="1:5">
      <c r="A302" s="869"/>
      <c r="B302" s="1378"/>
      <c r="C302" s="869"/>
      <c r="D302" s="869"/>
      <c r="E302" s="869"/>
    </row>
    <row r="303" spans="1:5">
      <c r="A303" s="869"/>
      <c r="B303" s="1378"/>
      <c r="C303" s="869"/>
      <c r="D303" s="869"/>
      <c r="E303" s="869"/>
    </row>
    <row r="304" spans="1:5">
      <c r="A304" s="869"/>
      <c r="B304" s="1378"/>
      <c r="C304" s="869"/>
      <c r="D304" s="869"/>
      <c r="E304" s="869"/>
    </row>
    <row r="305" spans="1:5">
      <c r="A305" s="869"/>
      <c r="B305" s="1378"/>
      <c r="C305" s="869"/>
      <c r="D305" s="869"/>
      <c r="E305" s="869"/>
    </row>
    <row r="306" spans="1:5">
      <c r="A306" s="869"/>
      <c r="B306" s="1378"/>
      <c r="C306" s="869"/>
      <c r="D306" s="869"/>
      <c r="E306" s="869"/>
    </row>
    <row r="307" spans="1:5">
      <c r="A307" s="869"/>
      <c r="B307" s="1378"/>
      <c r="C307" s="869"/>
      <c r="D307" s="869"/>
      <c r="E307" s="869"/>
    </row>
    <row r="308" spans="1:5">
      <c r="A308" s="869"/>
      <c r="B308" s="1378"/>
      <c r="C308" s="869"/>
      <c r="D308" s="869"/>
      <c r="E308" s="869"/>
    </row>
    <row r="309" spans="1:5">
      <c r="A309" s="869"/>
      <c r="B309" s="1378"/>
      <c r="C309" s="869"/>
      <c r="D309" s="869"/>
      <c r="E309" s="869"/>
    </row>
    <row r="310" spans="1:5">
      <c r="A310" s="869"/>
      <c r="B310" s="1378"/>
      <c r="C310" s="869"/>
      <c r="D310" s="869"/>
      <c r="E310" s="869"/>
    </row>
    <row r="311" spans="1:5">
      <c r="A311" s="869"/>
      <c r="B311" s="1378"/>
      <c r="C311" s="869"/>
      <c r="D311" s="869"/>
      <c r="E311" s="869"/>
    </row>
    <row r="312" spans="1:5">
      <c r="A312" s="869"/>
      <c r="B312" s="1378"/>
      <c r="C312" s="869"/>
      <c r="D312" s="869"/>
      <c r="E312" s="869"/>
    </row>
    <row r="313" spans="1:5">
      <c r="A313" s="869"/>
      <c r="B313" s="1378"/>
      <c r="C313" s="869"/>
      <c r="D313" s="869"/>
      <c r="E313" s="869"/>
    </row>
    <row r="314" spans="1:5">
      <c r="A314" s="869"/>
      <c r="B314" s="1378"/>
      <c r="C314" s="869"/>
      <c r="D314" s="869"/>
      <c r="E314" s="869"/>
    </row>
    <row r="315" spans="1:5">
      <c r="A315" s="869"/>
      <c r="B315" s="1378"/>
      <c r="C315" s="869"/>
      <c r="D315" s="869"/>
      <c r="E315" s="869"/>
    </row>
    <row r="316" spans="1:5">
      <c r="A316" s="869"/>
      <c r="B316" s="1378"/>
      <c r="C316" s="869"/>
      <c r="D316" s="869"/>
      <c r="E316" s="869"/>
    </row>
    <row r="317" spans="1:5">
      <c r="A317" s="869"/>
      <c r="B317" s="1378"/>
      <c r="C317" s="869"/>
      <c r="D317" s="869"/>
      <c r="E317" s="869"/>
    </row>
    <row r="318" spans="1:5">
      <c r="A318" s="869"/>
      <c r="B318" s="1378"/>
      <c r="C318" s="869"/>
      <c r="D318" s="869"/>
      <c r="E318" s="869"/>
    </row>
    <row r="319" spans="1:5">
      <c r="A319" s="869"/>
      <c r="B319" s="1378"/>
      <c r="C319" s="869"/>
      <c r="D319" s="869"/>
      <c r="E319" s="869"/>
    </row>
    <row r="320" spans="1:5">
      <c r="A320" s="869"/>
      <c r="B320" s="1378"/>
      <c r="C320" s="869"/>
      <c r="D320" s="869"/>
      <c r="E320" s="869"/>
    </row>
    <row r="321" spans="1:5">
      <c r="A321" s="869"/>
      <c r="B321" s="1378"/>
      <c r="C321" s="869"/>
      <c r="D321" s="869"/>
      <c r="E321" s="869"/>
    </row>
    <row r="322" spans="1:5">
      <c r="A322" s="869"/>
      <c r="B322" s="1378"/>
      <c r="C322" s="869"/>
      <c r="D322" s="869"/>
      <c r="E322" s="869"/>
    </row>
    <row r="323" spans="1:5">
      <c r="A323" s="869"/>
      <c r="B323" s="1378"/>
      <c r="C323" s="869"/>
      <c r="D323" s="869"/>
      <c r="E323" s="869"/>
    </row>
    <row r="324" spans="1:5">
      <c r="A324" s="869"/>
      <c r="B324" s="1378"/>
      <c r="C324" s="869"/>
      <c r="D324" s="869"/>
      <c r="E324" s="869"/>
    </row>
    <row r="325" spans="1:5">
      <c r="A325" s="869"/>
      <c r="B325" s="1378"/>
      <c r="C325" s="869"/>
      <c r="D325" s="869"/>
      <c r="E325" s="869"/>
    </row>
    <row r="326" spans="1:5">
      <c r="A326" s="869"/>
      <c r="B326" s="1378"/>
      <c r="C326" s="869"/>
      <c r="D326" s="869"/>
      <c r="E326" s="869"/>
    </row>
    <row r="327" spans="1:5">
      <c r="A327" s="869"/>
      <c r="B327" s="1378"/>
      <c r="C327" s="869"/>
      <c r="D327" s="869"/>
      <c r="E327" s="869"/>
    </row>
    <row r="328" spans="1:5">
      <c r="A328" s="869"/>
      <c r="B328" s="1378"/>
      <c r="C328" s="869"/>
      <c r="D328" s="869"/>
      <c r="E328" s="869"/>
    </row>
    <row r="329" spans="1:5">
      <c r="A329" s="869"/>
      <c r="B329" s="1378"/>
      <c r="C329" s="869"/>
      <c r="D329" s="869"/>
      <c r="E329" s="869"/>
    </row>
    <row r="330" spans="1:5">
      <c r="A330" s="869"/>
      <c r="B330" s="1378"/>
      <c r="C330" s="869"/>
      <c r="D330" s="869"/>
      <c r="E330" s="869"/>
    </row>
    <row r="331" spans="1:5">
      <c r="A331" s="869"/>
      <c r="B331" s="1378"/>
      <c r="C331" s="869"/>
      <c r="D331" s="869"/>
      <c r="E331" s="869"/>
    </row>
    <row r="332" spans="1:5">
      <c r="A332" s="869"/>
      <c r="B332" s="1378"/>
      <c r="C332" s="869"/>
      <c r="D332" s="869"/>
      <c r="E332" s="869"/>
    </row>
    <row r="333" spans="1:5">
      <c r="A333" s="869"/>
      <c r="B333" s="1378"/>
      <c r="C333" s="869"/>
      <c r="D333" s="869"/>
      <c r="E333" s="869"/>
    </row>
    <row r="334" spans="1:5">
      <c r="A334" s="869"/>
      <c r="B334" s="1378"/>
      <c r="C334" s="869"/>
      <c r="D334" s="869"/>
      <c r="E334" s="869"/>
    </row>
    <row r="335" spans="1:5">
      <c r="A335" s="869"/>
      <c r="B335" s="1378"/>
      <c r="C335" s="869"/>
      <c r="D335" s="869"/>
      <c r="E335" s="869"/>
    </row>
    <row r="336" spans="1:5">
      <c r="A336" s="869"/>
      <c r="B336" s="1378"/>
      <c r="C336" s="869"/>
      <c r="D336" s="869"/>
      <c r="E336" s="869"/>
    </row>
    <row r="337" spans="1:5">
      <c r="A337" s="869"/>
      <c r="B337" s="1378"/>
      <c r="C337" s="869"/>
      <c r="D337" s="869"/>
      <c r="E337" s="869"/>
    </row>
    <row r="338" spans="1:5">
      <c r="A338" s="869"/>
      <c r="B338" s="1378"/>
      <c r="C338" s="869"/>
      <c r="D338" s="869"/>
      <c r="E338" s="869"/>
    </row>
    <row r="339" spans="1:5">
      <c r="A339" s="869"/>
      <c r="B339" s="1378"/>
      <c r="C339" s="869"/>
      <c r="D339" s="869"/>
      <c r="E339" s="869"/>
    </row>
    <row r="340" spans="1:5">
      <c r="A340" s="869"/>
      <c r="B340" s="1378"/>
      <c r="C340" s="869"/>
      <c r="D340" s="869"/>
      <c r="E340" s="869"/>
    </row>
    <row r="341" spans="1:5">
      <c r="A341" s="869"/>
      <c r="B341" s="1378"/>
      <c r="C341" s="869"/>
      <c r="D341" s="869"/>
      <c r="E341" s="869"/>
    </row>
    <row r="342" spans="1:5">
      <c r="A342" s="869"/>
      <c r="B342" s="1378"/>
      <c r="C342" s="869"/>
      <c r="D342" s="869"/>
      <c r="E342" s="869"/>
    </row>
    <row r="343" spans="1:5">
      <c r="A343" s="869"/>
      <c r="B343" s="1378"/>
      <c r="C343" s="869"/>
      <c r="D343" s="869"/>
      <c r="E343" s="869"/>
    </row>
    <row r="344" spans="1:5">
      <c r="A344" s="869"/>
      <c r="B344" s="1378"/>
      <c r="C344" s="869"/>
      <c r="D344" s="869"/>
      <c r="E344" s="869"/>
    </row>
    <row r="345" spans="1:5">
      <c r="A345" s="869"/>
      <c r="B345" s="1378"/>
      <c r="C345" s="869"/>
      <c r="D345" s="869"/>
      <c r="E345" s="869"/>
    </row>
    <row r="346" spans="1:5">
      <c r="A346" s="869"/>
      <c r="B346" s="1378"/>
      <c r="C346" s="869"/>
      <c r="D346" s="869"/>
      <c r="E346" s="869"/>
    </row>
    <row r="347" spans="1:5">
      <c r="A347" s="869"/>
      <c r="B347" s="1378"/>
      <c r="C347" s="869"/>
      <c r="D347" s="869"/>
      <c r="E347" s="869"/>
    </row>
    <row r="348" spans="1:5">
      <c r="A348" s="869"/>
      <c r="B348" s="1378"/>
      <c r="C348" s="869"/>
      <c r="D348" s="869"/>
      <c r="E348" s="869"/>
    </row>
    <row r="349" spans="1:5">
      <c r="A349" s="869"/>
      <c r="B349" s="1378"/>
      <c r="C349" s="869"/>
      <c r="D349" s="869"/>
      <c r="E349" s="869"/>
    </row>
    <row r="350" spans="1:5">
      <c r="A350" s="869"/>
      <c r="B350" s="1378"/>
      <c r="C350" s="869"/>
      <c r="D350" s="869"/>
      <c r="E350" s="869"/>
    </row>
    <row r="351" spans="1:5">
      <c r="A351" s="869"/>
      <c r="B351" s="1378"/>
      <c r="C351" s="869"/>
      <c r="D351" s="869"/>
      <c r="E351" s="869"/>
    </row>
    <row r="352" spans="1:5">
      <c r="A352" s="869"/>
      <c r="B352" s="1378"/>
      <c r="C352" s="869"/>
      <c r="D352" s="869"/>
      <c r="E352" s="869"/>
    </row>
    <row r="353" spans="1:5">
      <c r="A353" s="869"/>
      <c r="B353" s="1378"/>
      <c r="C353" s="869"/>
      <c r="D353" s="869"/>
      <c r="E353" s="869"/>
    </row>
    <row r="354" spans="1:5">
      <c r="A354" s="869"/>
      <c r="B354" s="1378"/>
      <c r="C354" s="869"/>
      <c r="D354" s="869"/>
      <c r="E354" s="869"/>
    </row>
    <row r="355" spans="1:5">
      <c r="A355" s="869"/>
      <c r="B355" s="1378"/>
      <c r="C355" s="869"/>
      <c r="D355" s="869"/>
      <c r="E355" s="869"/>
    </row>
    <row r="356" spans="1:5">
      <c r="A356" s="869"/>
      <c r="B356" s="1378"/>
      <c r="C356" s="869"/>
      <c r="D356" s="869"/>
      <c r="E356" s="869"/>
    </row>
    <row r="357" spans="1:5">
      <c r="A357" s="869"/>
      <c r="B357" s="1378"/>
      <c r="C357" s="869"/>
      <c r="D357" s="869"/>
      <c r="E357" s="869"/>
    </row>
    <row r="358" spans="1:5">
      <c r="A358" s="869"/>
      <c r="B358" s="1378"/>
      <c r="C358" s="869"/>
      <c r="D358" s="869"/>
      <c r="E358" s="869"/>
    </row>
    <row r="359" spans="1:5">
      <c r="A359" s="869"/>
      <c r="B359" s="1378"/>
      <c r="C359" s="869"/>
      <c r="D359" s="869"/>
      <c r="E359" s="869"/>
    </row>
    <row r="360" spans="1:5">
      <c r="A360" s="869"/>
      <c r="B360" s="1378"/>
      <c r="C360" s="869"/>
      <c r="D360" s="869"/>
      <c r="E360" s="869"/>
    </row>
    <row r="361" spans="1:5">
      <c r="A361" s="869"/>
      <c r="B361" s="1378"/>
      <c r="C361" s="869"/>
      <c r="D361" s="869"/>
      <c r="E361" s="869"/>
    </row>
    <row r="362" spans="1:5">
      <c r="A362" s="869"/>
      <c r="B362" s="1378"/>
      <c r="C362" s="869"/>
      <c r="D362" s="869"/>
      <c r="E362" s="869"/>
    </row>
    <row r="363" spans="1:5">
      <c r="A363" s="869"/>
      <c r="B363" s="1378"/>
      <c r="C363" s="869"/>
      <c r="D363" s="869"/>
      <c r="E363" s="869"/>
    </row>
    <row r="364" spans="1:5">
      <c r="A364" s="869"/>
      <c r="B364" s="1378"/>
      <c r="C364" s="869"/>
      <c r="D364" s="869"/>
      <c r="E364" s="869"/>
    </row>
    <row r="365" spans="1:5">
      <c r="A365" s="869"/>
      <c r="B365" s="1378"/>
      <c r="C365" s="869"/>
      <c r="D365" s="869"/>
      <c r="E365" s="869"/>
    </row>
    <row r="366" spans="1:5">
      <c r="A366" s="869"/>
      <c r="B366" s="1378"/>
      <c r="C366" s="869"/>
      <c r="D366" s="869"/>
      <c r="E366" s="869"/>
    </row>
    <row r="367" spans="1:5">
      <c r="A367" s="869"/>
      <c r="B367" s="1378"/>
      <c r="C367" s="869"/>
      <c r="D367" s="869"/>
      <c r="E367" s="869"/>
    </row>
    <row r="368" spans="1:5">
      <c r="A368" s="869"/>
      <c r="B368" s="1378"/>
      <c r="C368" s="869"/>
      <c r="D368" s="869"/>
      <c r="E368" s="869"/>
    </row>
    <row r="369" spans="1:5">
      <c r="A369" s="869"/>
      <c r="B369" s="1378"/>
      <c r="C369" s="869"/>
      <c r="D369" s="869"/>
      <c r="E369" s="869"/>
    </row>
    <row r="370" spans="1:5">
      <c r="A370" s="869"/>
      <c r="B370" s="1378"/>
      <c r="C370" s="869"/>
      <c r="D370" s="869"/>
      <c r="E370" s="869"/>
    </row>
    <row r="371" spans="1:5">
      <c r="A371" s="869"/>
      <c r="B371" s="1378"/>
      <c r="C371" s="869"/>
      <c r="D371" s="869"/>
      <c r="E371" s="869"/>
    </row>
    <row r="372" spans="1:5">
      <c r="A372" s="869"/>
      <c r="B372" s="1378"/>
      <c r="C372" s="869"/>
      <c r="D372" s="869"/>
      <c r="E372" s="869"/>
    </row>
    <row r="373" spans="1:5">
      <c r="A373" s="869"/>
      <c r="B373" s="1378"/>
      <c r="C373" s="869"/>
      <c r="D373" s="869"/>
      <c r="E373" s="869"/>
    </row>
    <row r="374" spans="1:5">
      <c r="A374" s="869"/>
      <c r="B374" s="1378"/>
      <c r="C374" s="869"/>
      <c r="D374" s="869"/>
      <c r="E374" s="869"/>
    </row>
    <row r="375" spans="1:5">
      <c r="A375" s="869"/>
      <c r="B375" s="1378"/>
      <c r="C375" s="869"/>
      <c r="D375" s="869"/>
      <c r="E375" s="869"/>
    </row>
    <row r="376" spans="1:5">
      <c r="A376" s="869"/>
      <c r="B376" s="1378"/>
      <c r="C376" s="869"/>
      <c r="D376" s="869"/>
      <c r="E376" s="869"/>
    </row>
    <row r="377" spans="1:5">
      <c r="A377" s="869"/>
      <c r="B377" s="1378"/>
      <c r="C377" s="869"/>
      <c r="D377" s="869"/>
      <c r="E377" s="869"/>
    </row>
    <row r="378" spans="1:5">
      <c r="A378" s="869"/>
      <c r="B378" s="1378"/>
      <c r="C378" s="869"/>
      <c r="D378" s="869"/>
      <c r="E378" s="869"/>
    </row>
    <row r="379" spans="1:5">
      <c r="A379" s="869"/>
      <c r="B379" s="1378"/>
      <c r="C379" s="869"/>
      <c r="D379" s="869"/>
      <c r="E379" s="869"/>
    </row>
    <row r="380" spans="1:5">
      <c r="A380" s="869"/>
      <c r="B380" s="1378"/>
      <c r="C380" s="869"/>
      <c r="D380" s="869"/>
      <c r="E380" s="869"/>
    </row>
    <row r="381" spans="1:5">
      <c r="A381" s="869"/>
      <c r="B381" s="1378"/>
      <c r="C381" s="869"/>
      <c r="D381" s="869"/>
      <c r="E381" s="869"/>
    </row>
    <row r="382" spans="1:5">
      <c r="A382" s="869"/>
      <c r="B382" s="1378"/>
      <c r="C382" s="869"/>
      <c r="D382" s="869"/>
      <c r="E382" s="869"/>
    </row>
    <row r="383" spans="1:5">
      <c r="A383" s="869"/>
      <c r="B383" s="1378"/>
      <c r="C383" s="869"/>
      <c r="D383" s="869"/>
      <c r="E383" s="869"/>
    </row>
    <row r="384" spans="1:5">
      <c r="A384" s="869"/>
      <c r="B384" s="1378"/>
      <c r="C384" s="869"/>
      <c r="D384" s="869"/>
      <c r="E384" s="869"/>
    </row>
    <row r="385" spans="1:5">
      <c r="A385" s="869"/>
      <c r="B385" s="1378"/>
      <c r="C385" s="869"/>
      <c r="D385" s="869"/>
      <c r="E385" s="869"/>
    </row>
    <row r="386" spans="1:5">
      <c r="A386" s="869"/>
      <c r="B386" s="1378"/>
      <c r="C386" s="869"/>
      <c r="D386" s="869"/>
      <c r="E386" s="869"/>
    </row>
    <row r="387" spans="1:5">
      <c r="A387" s="869"/>
      <c r="B387" s="1378"/>
      <c r="C387" s="869"/>
      <c r="D387" s="869"/>
      <c r="E387" s="869"/>
    </row>
    <row r="388" spans="1:5">
      <c r="A388" s="869"/>
      <c r="B388" s="1378"/>
      <c r="C388" s="869"/>
      <c r="D388" s="869"/>
      <c r="E388" s="869"/>
    </row>
    <row r="389" spans="1:5">
      <c r="A389" s="869"/>
      <c r="B389" s="1378"/>
      <c r="C389" s="869"/>
      <c r="D389" s="869"/>
      <c r="E389" s="869"/>
    </row>
    <row r="390" spans="1:5">
      <c r="A390" s="869"/>
      <c r="B390" s="1378"/>
      <c r="C390" s="869"/>
      <c r="D390" s="869"/>
      <c r="E390" s="869"/>
    </row>
    <row r="391" spans="1:5">
      <c r="A391" s="869"/>
      <c r="B391" s="1378"/>
      <c r="C391" s="869"/>
      <c r="D391" s="869"/>
      <c r="E391" s="869"/>
    </row>
    <row r="392" spans="1:5">
      <c r="A392" s="869"/>
      <c r="B392" s="1378"/>
      <c r="C392" s="869"/>
      <c r="D392" s="869"/>
      <c r="E392" s="869"/>
    </row>
    <row r="393" spans="1:5">
      <c r="A393" s="869"/>
      <c r="B393" s="1378"/>
      <c r="C393" s="869"/>
      <c r="D393" s="869"/>
      <c r="E393" s="869"/>
    </row>
    <row r="394" spans="1:5">
      <c r="A394" s="869"/>
      <c r="B394" s="1378"/>
      <c r="C394" s="869"/>
      <c r="D394" s="869"/>
      <c r="E394" s="869"/>
    </row>
    <row r="395" spans="1:5">
      <c r="A395" s="869"/>
      <c r="B395" s="1378"/>
      <c r="C395" s="869"/>
      <c r="D395" s="869"/>
      <c r="E395" s="869"/>
    </row>
    <row r="396" spans="1:5">
      <c r="A396" s="869"/>
      <c r="B396" s="1378"/>
      <c r="C396" s="869"/>
      <c r="D396" s="869"/>
      <c r="E396" s="869"/>
    </row>
    <row r="397" spans="1:5">
      <c r="A397" s="869"/>
      <c r="B397" s="1378"/>
      <c r="C397" s="869"/>
      <c r="D397" s="869"/>
      <c r="E397" s="869"/>
    </row>
    <row r="398" spans="1:5">
      <c r="A398" s="869"/>
      <c r="B398" s="1378"/>
      <c r="C398" s="869"/>
      <c r="D398" s="869"/>
      <c r="E398" s="869"/>
    </row>
    <row r="399" spans="1:5">
      <c r="A399" s="869"/>
      <c r="B399" s="1378"/>
      <c r="C399" s="869"/>
      <c r="D399" s="869"/>
      <c r="E399" s="869"/>
    </row>
    <row r="400" spans="1:5">
      <c r="A400" s="869"/>
      <c r="B400" s="1378"/>
      <c r="C400" s="869"/>
      <c r="D400" s="869"/>
      <c r="E400" s="869"/>
    </row>
    <row r="401" spans="1:5">
      <c r="A401" s="869"/>
      <c r="B401" s="1378"/>
      <c r="C401" s="869"/>
      <c r="D401" s="869"/>
      <c r="E401" s="869"/>
    </row>
    <row r="402" spans="1:5">
      <c r="A402" s="869"/>
      <c r="B402" s="1378"/>
      <c r="C402" s="869"/>
      <c r="D402" s="869"/>
      <c r="E402" s="869"/>
    </row>
    <row r="403" spans="1:5">
      <c r="A403" s="869"/>
      <c r="B403" s="1378"/>
      <c r="C403" s="869"/>
      <c r="D403" s="869"/>
      <c r="E403" s="869"/>
    </row>
    <row r="404" spans="1:5">
      <c r="A404" s="869"/>
      <c r="B404" s="1378"/>
      <c r="C404" s="869"/>
      <c r="D404" s="869"/>
      <c r="E404" s="869"/>
    </row>
    <row r="405" spans="1:5">
      <c r="A405" s="869"/>
      <c r="B405" s="1378"/>
      <c r="C405" s="869"/>
      <c r="D405" s="869"/>
      <c r="E405" s="869"/>
    </row>
    <row r="406" spans="1:5">
      <c r="A406" s="869"/>
      <c r="B406" s="1378"/>
      <c r="C406" s="869"/>
      <c r="D406" s="869"/>
      <c r="E406" s="869"/>
    </row>
    <row r="407" spans="1:5">
      <c r="A407" s="869"/>
      <c r="B407" s="1378"/>
      <c r="C407" s="869"/>
      <c r="D407" s="869"/>
      <c r="E407" s="869"/>
    </row>
    <row r="408" spans="1:5">
      <c r="A408" s="869"/>
      <c r="B408" s="1378"/>
      <c r="C408" s="869"/>
      <c r="D408" s="869"/>
      <c r="E408" s="869"/>
    </row>
    <row r="409" spans="1:5">
      <c r="A409" s="869"/>
      <c r="B409" s="1378"/>
      <c r="C409" s="869"/>
      <c r="D409" s="869"/>
      <c r="E409" s="869"/>
    </row>
    <row r="410" spans="1:5">
      <c r="A410" s="869"/>
      <c r="B410" s="1378"/>
      <c r="C410" s="869"/>
      <c r="D410" s="869"/>
      <c r="E410" s="869"/>
    </row>
    <row r="411" spans="1:5">
      <c r="A411" s="869"/>
      <c r="B411" s="1378"/>
      <c r="C411" s="869"/>
      <c r="D411" s="869"/>
      <c r="E411" s="869"/>
    </row>
    <row r="412" spans="1:5">
      <c r="A412" s="869"/>
      <c r="B412" s="1378"/>
      <c r="C412" s="869"/>
      <c r="D412" s="869"/>
      <c r="E412" s="869"/>
    </row>
    <row r="413" spans="1:5">
      <c r="A413" s="869"/>
      <c r="B413" s="1378"/>
      <c r="C413" s="869"/>
      <c r="D413" s="869"/>
      <c r="E413" s="869"/>
    </row>
    <row r="414" spans="1:5">
      <c r="A414" s="869"/>
      <c r="B414" s="1378"/>
      <c r="C414" s="869"/>
      <c r="D414" s="869"/>
      <c r="E414" s="869"/>
    </row>
    <row r="415" spans="1:5">
      <c r="A415" s="869"/>
      <c r="B415" s="1378"/>
      <c r="C415" s="869"/>
      <c r="D415" s="869"/>
      <c r="E415" s="869"/>
    </row>
    <row r="416" spans="1:5">
      <c r="A416" s="869"/>
      <c r="B416" s="1378"/>
      <c r="C416" s="869"/>
      <c r="D416" s="869"/>
      <c r="E416" s="869"/>
    </row>
    <row r="417" spans="1:5">
      <c r="A417" s="869"/>
      <c r="B417" s="1378"/>
      <c r="C417" s="869"/>
      <c r="D417" s="869"/>
      <c r="E417" s="869"/>
    </row>
    <row r="418" spans="1:5">
      <c r="A418" s="869"/>
      <c r="B418" s="1378"/>
      <c r="C418" s="869"/>
      <c r="D418" s="869"/>
      <c r="E418" s="869"/>
    </row>
    <row r="419" spans="1:5">
      <c r="A419" s="869"/>
      <c r="B419" s="1378"/>
      <c r="C419" s="869"/>
      <c r="D419" s="869"/>
      <c r="E419" s="869"/>
    </row>
    <row r="420" spans="1:5">
      <c r="A420" s="869"/>
      <c r="B420" s="1378"/>
      <c r="C420" s="869"/>
      <c r="D420" s="869"/>
      <c r="E420" s="869"/>
    </row>
    <row r="421" spans="1:5">
      <c r="A421" s="869"/>
      <c r="B421" s="1378"/>
      <c r="C421" s="869"/>
      <c r="D421" s="869"/>
      <c r="E421" s="869"/>
    </row>
    <row r="422" spans="1:5">
      <c r="A422" s="869"/>
      <c r="B422" s="1378"/>
      <c r="C422" s="869"/>
      <c r="D422" s="869"/>
      <c r="E422" s="869"/>
    </row>
    <row r="423" spans="1:5">
      <c r="A423" s="869"/>
      <c r="B423" s="1378"/>
      <c r="C423" s="869"/>
      <c r="D423" s="869"/>
      <c r="E423" s="869"/>
    </row>
    <row r="424" spans="1:5">
      <c r="A424" s="869"/>
      <c r="B424" s="1378"/>
      <c r="C424" s="869"/>
      <c r="D424" s="869"/>
      <c r="E424" s="869"/>
    </row>
    <row r="425" spans="1:5">
      <c r="A425" s="869"/>
      <c r="B425" s="1378"/>
      <c r="C425" s="869"/>
      <c r="D425" s="869"/>
      <c r="E425" s="869"/>
    </row>
    <row r="426" spans="1:5">
      <c r="A426" s="869"/>
      <c r="B426" s="1378"/>
      <c r="C426" s="869"/>
      <c r="D426" s="869"/>
      <c r="E426" s="869"/>
    </row>
    <row r="427" spans="1:5">
      <c r="A427" s="869"/>
      <c r="B427" s="1378"/>
      <c r="C427" s="869"/>
      <c r="D427" s="869"/>
      <c r="E427" s="869"/>
    </row>
    <row r="428" spans="1:5">
      <c r="A428" s="869"/>
      <c r="B428" s="1378"/>
      <c r="C428" s="869"/>
      <c r="D428" s="869"/>
      <c r="E428" s="869"/>
    </row>
    <row r="429" spans="1:5">
      <c r="A429" s="869"/>
      <c r="B429" s="1378"/>
      <c r="C429" s="869"/>
      <c r="D429" s="869"/>
      <c r="E429" s="869"/>
    </row>
    <row r="430" spans="1:5">
      <c r="A430" s="869"/>
      <c r="B430" s="1378"/>
      <c r="C430" s="869"/>
      <c r="D430" s="869"/>
      <c r="E430" s="869"/>
    </row>
    <row r="431" spans="1:5">
      <c r="A431" s="869"/>
      <c r="B431" s="1378"/>
      <c r="C431" s="869"/>
      <c r="D431" s="869"/>
      <c r="E431" s="869"/>
    </row>
    <row r="432" spans="1:5">
      <c r="A432" s="869"/>
      <c r="B432" s="1378"/>
      <c r="C432" s="869"/>
      <c r="D432" s="869"/>
      <c r="E432" s="869"/>
    </row>
    <row r="433" spans="1:5">
      <c r="A433" s="869"/>
      <c r="B433" s="1378"/>
      <c r="C433" s="869"/>
      <c r="D433" s="869"/>
      <c r="E433" s="869"/>
    </row>
    <row r="434" spans="1:5">
      <c r="A434" s="869"/>
      <c r="B434" s="1378"/>
      <c r="C434" s="869"/>
      <c r="D434" s="869"/>
      <c r="E434" s="869"/>
    </row>
    <row r="435" spans="1:5">
      <c r="A435" s="869"/>
      <c r="B435" s="1378"/>
      <c r="C435" s="869"/>
      <c r="D435" s="869"/>
      <c r="E435" s="869"/>
    </row>
    <row r="436" spans="1:5">
      <c r="A436" s="869"/>
      <c r="B436" s="1378"/>
      <c r="C436" s="869"/>
      <c r="D436" s="869"/>
      <c r="E436" s="869"/>
    </row>
    <row r="437" spans="1:5">
      <c r="A437" s="869"/>
      <c r="B437" s="1378"/>
      <c r="C437" s="869"/>
      <c r="D437" s="869"/>
      <c r="E437" s="869"/>
    </row>
    <row r="438" spans="1:5">
      <c r="A438" s="869"/>
      <c r="B438" s="1378"/>
      <c r="C438" s="869"/>
      <c r="D438" s="869"/>
      <c r="E438" s="869"/>
    </row>
    <row r="439" spans="1:5">
      <c r="A439" s="869"/>
      <c r="B439" s="1378"/>
      <c r="C439" s="869"/>
      <c r="D439" s="869"/>
      <c r="E439" s="869"/>
    </row>
    <row r="440" spans="1:5">
      <c r="A440" s="869"/>
      <c r="B440" s="1378"/>
      <c r="C440" s="869"/>
      <c r="D440" s="869"/>
      <c r="E440" s="869"/>
    </row>
    <row r="441" spans="1:5">
      <c r="A441" s="869"/>
      <c r="B441" s="1378"/>
      <c r="C441" s="869"/>
      <c r="D441" s="869"/>
      <c r="E441" s="869"/>
    </row>
    <row r="442" spans="1:5">
      <c r="A442" s="869"/>
      <c r="B442" s="1378"/>
      <c r="C442" s="869"/>
      <c r="D442" s="869"/>
      <c r="E442" s="869"/>
    </row>
    <row r="443" spans="1:5">
      <c r="A443" s="869"/>
      <c r="B443" s="1378"/>
      <c r="C443" s="869"/>
      <c r="D443" s="869"/>
      <c r="E443" s="869"/>
    </row>
    <row r="444" spans="1:5">
      <c r="A444" s="869"/>
      <c r="B444" s="1378"/>
      <c r="C444" s="869"/>
      <c r="D444" s="869"/>
      <c r="E444" s="869"/>
    </row>
    <row r="445" spans="1:5">
      <c r="A445" s="869"/>
      <c r="B445" s="1378"/>
      <c r="C445" s="869"/>
      <c r="D445" s="869"/>
      <c r="E445" s="869"/>
    </row>
    <row r="446" spans="1:5">
      <c r="A446" s="869"/>
      <c r="B446" s="1378"/>
      <c r="C446" s="869"/>
      <c r="D446" s="869"/>
      <c r="E446" s="869"/>
    </row>
    <row r="447" spans="1:5">
      <c r="A447" s="869"/>
      <c r="B447" s="1378"/>
      <c r="C447" s="869"/>
      <c r="D447" s="869"/>
      <c r="E447" s="869"/>
    </row>
    <row r="448" spans="1:5">
      <c r="A448" s="869"/>
      <c r="B448" s="1378"/>
      <c r="C448" s="869"/>
      <c r="D448" s="869"/>
      <c r="E448" s="869"/>
    </row>
    <row r="449" spans="1:5">
      <c r="A449" s="869"/>
      <c r="B449" s="1378"/>
      <c r="C449" s="869"/>
      <c r="D449" s="869"/>
      <c r="E449" s="869"/>
    </row>
    <row r="450" spans="1:5">
      <c r="A450" s="869"/>
      <c r="B450" s="1378"/>
      <c r="C450" s="869"/>
      <c r="D450" s="869"/>
      <c r="E450" s="869"/>
    </row>
    <row r="451" spans="1:5">
      <c r="A451" s="869"/>
      <c r="B451" s="1378"/>
      <c r="C451" s="869"/>
      <c r="D451" s="869"/>
      <c r="E451" s="869"/>
    </row>
    <row r="452" spans="1:5">
      <c r="A452" s="869"/>
      <c r="B452" s="1378"/>
      <c r="C452" s="869"/>
      <c r="D452" s="869"/>
      <c r="E452" s="869"/>
    </row>
    <row r="453" spans="1:5">
      <c r="A453" s="869"/>
      <c r="B453" s="1378"/>
      <c r="C453" s="869"/>
      <c r="D453" s="869"/>
      <c r="E453" s="869"/>
    </row>
    <row r="454" spans="1:5">
      <c r="A454" s="869"/>
      <c r="B454" s="1378"/>
      <c r="C454" s="869"/>
      <c r="D454" s="869"/>
      <c r="E454" s="869"/>
    </row>
    <row r="455" spans="1:5">
      <c r="A455" s="869"/>
      <c r="B455" s="1378"/>
      <c r="C455" s="869"/>
      <c r="D455" s="869"/>
      <c r="E455" s="869"/>
    </row>
    <row r="456" spans="1:5">
      <c r="A456" s="869"/>
      <c r="B456" s="1378"/>
      <c r="C456" s="869"/>
      <c r="D456" s="869"/>
      <c r="E456" s="869"/>
    </row>
    <row r="457" spans="1:5">
      <c r="A457" s="869"/>
      <c r="B457" s="1378"/>
      <c r="C457" s="869"/>
      <c r="D457" s="869"/>
      <c r="E457" s="869"/>
    </row>
    <row r="458" spans="1:5">
      <c r="A458" s="869"/>
      <c r="B458" s="1378"/>
      <c r="C458" s="869"/>
      <c r="D458" s="869"/>
      <c r="E458" s="869"/>
    </row>
    <row r="459" spans="1:5">
      <c r="A459" s="869"/>
      <c r="B459" s="1378"/>
      <c r="C459" s="869"/>
      <c r="D459" s="869"/>
      <c r="E459" s="869"/>
    </row>
    <row r="460" spans="1:5">
      <c r="A460" s="869"/>
      <c r="B460" s="1378"/>
      <c r="C460" s="869"/>
      <c r="D460" s="869"/>
      <c r="E460" s="869"/>
    </row>
    <row r="461" spans="1:5">
      <c r="A461" s="869"/>
      <c r="B461" s="1378"/>
      <c r="C461" s="869"/>
      <c r="D461" s="869"/>
      <c r="E461" s="869"/>
    </row>
    <row r="462" spans="1:5">
      <c r="A462" s="869"/>
      <c r="B462" s="1378"/>
      <c r="C462" s="869"/>
      <c r="D462" s="869"/>
      <c r="E462" s="869"/>
    </row>
    <row r="463" spans="1:5">
      <c r="A463" s="869"/>
      <c r="B463" s="1378"/>
      <c r="C463" s="869"/>
      <c r="D463" s="869"/>
      <c r="E463" s="869"/>
    </row>
    <row r="464" spans="1:5">
      <c r="A464" s="869"/>
      <c r="B464" s="1378"/>
      <c r="C464" s="869"/>
      <c r="D464" s="869"/>
      <c r="E464" s="869"/>
    </row>
    <row r="465" spans="1:5">
      <c r="A465" s="869"/>
      <c r="B465" s="1378"/>
      <c r="C465" s="869"/>
      <c r="D465" s="869"/>
      <c r="E465" s="869"/>
    </row>
    <row r="466" spans="1:5">
      <c r="A466" s="869"/>
      <c r="B466" s="1378"/>
      <c r="C466" s="869"/>
      <c r="D466" s="869"/>
      <c r="E466" s="869"/>
    </row>
    <row r="467" spans="1:5">
      <c r="A467" s="869"/>
      <c r="B467" s="1378"/>
      <c r="C467" s="869"/>
      <c r="D467" s="869"/>
      <c r="E467" s="869"/>
    </row>
    <row r="468" spans="1:5">
      <c r="A468" s="869"/>
      <c r="B468" s="1378"/>
      <c r="C468" s="869"/>
      <c r="D468" s="869"/>
      <c r="E468" s="869"/>
    </row>
    <row r="469" spans="1:5">
      <c r="A469" s="869"/>
      <c r="B469" s="1378"/>
      <c r="C469" s="869"/>
      <c r="D469" s="869"/>
      <c r="E469" s="869"/>
    </row>
    <row r="470" spans="1:5">
      <c r="A470" s="869"/>
      <c r="B470" s="1378"/>
      <c r="C470" s="869"/>
      <c r="D470" s="869"/>
      <c r="E470" s="869"/>
    </row>
    <row r="471" spans="1:5">
      <c r="A471" s="869"/>
      <c r="B471" s="1378"/>
      <c r="C471" s="869"/>
      <c r="D471" s="869"/>
      <c r="E471" s="869"/>
    </row>
    <row r="472" spans="1:5">
      <c r="A472" s="869"/>
      <c r="B472" s="1378"/>
      <c r="C472" s="869"/>
      <c r="D472" s="869"/>
      <c r="E472" s="869"/>
    </row>
    <row r="473" spans="1:5">
      <c r="A473" s="869"/>
      <c r="B473" s="1378"/>
      <c r="C473" s="869"/>
      <c r="D473" s="869"/>
      <c r="E473" s="869"/>
    </row>
    <row r="474" spans="1:5">
      <c r="A474" s="869"/>
      <c r="B474" s="1378"/>
      <c r="C474" s="869"/>
      <c r="D474" s="869"/>
      <c r="E474" s="869"/>
    </row>
    <row r="475" spans="1:5">
      <c r="A475" s="869"/>
      <c r="B475" s="1378"/>
      <c r="C475" s="869"/>
      <c r="D475" s="869"/>
      <c r="E475" s="869"/>
    </row>
    <row r="476" spans="1:5">
      <c r="A476" s="869"/>
      <c r="B476" s="1378"/>
      <c r="C476" s="869"/>
      <c r="D476" s="869"/>
      <c r="E476" s="869"/>
    </row>
    <row r="477" spans="1:5">
      <c r="A477" s="869"/>
      <c r="B477" s="1378"/>
      <c r="C477" s="869"/>
      <c r="D477" s="869"/>
      <c r="E477" s="869"/>
    </row>
    <row r="478" spans="1:5">
      <c r="A478" s="869"/>
      <c r="B478" s="1378"/>
      <c r="C478" s="869"/>
      <c r="D478" s="869"/>
      <c r="E478" s="869"/>
    </row>
    <row r="479" spans="1:5">
      <c r="A479" s="869"/>
      <c r="B479" s="1378"/>
      <c r="C479" s="869"/>
      <c r="D479" s="869"/>
      <c r="E479" s="869"/>
    </row>
    <row r="480" spans="1:5">
      <c r="A480" s="869"/>
      <c r="B480" s="1378"/>
      <c r="C480" s="869"/>
      <c r="D480" s="869"/>
      <c r="E480" s="869"/>
    </row>
    <row r="481" spans="1:5">
      <c r="A481" s="869"/>
      <c r="B481" s="1378"/>
      <c r="C481" s="869"/>
      <c r="D481" s="869"/>
      <c r="E481" s="869"/>
    </row>
    <row r="482" spans="1:5">
      <c r="A482" s="869"/>
      <c r="B482" s="1378"/>
      <c r="C482" s="869"/>
      <c r="D482" s="869"/>
      <c r="E482" s="869"/>
    </row>
    <row r="483" spans="1:5">
      <c r="A483" s="869"/>
      <c r="B483" s="1378"/>
      <c r="C483" s="869"/>
      <c r="D483" s="869"/>
      <c r="E483" s="869"/>
    </row>
    <row r="484" spans="1:5">
      <c r="A484" s="869"/>
      <c r="B484" s="1378"/>
      <c r="C484" s="869"/>
      <c r="D484" s="869"/>
      <c r="E484" s="869"/>
    </row>
    <row r="485" spans="1:5">
      <c r="A485" s="869"/>
      <c r="B485" s="1378"/>
      <c r="C485" s="869"/>
      <c r="D485" s="869"/>
      <c r="E485" s="869"/>
    </row>
    <row r="486" spans="1:5">
      <c r="A486" s="869"/>
      <c r="B486" s="1378"/>
      <c r="C486" s="869"/>
      <c r="D486" s="869"/>
      <c r="E486" s="869"/>
    </row>
    <row r="487" spans="1:5">
      <c r="A487" s="869"/>
      <c r="B487" s="1378"/>
      <c r="C487" s="869"/>
      <c r="D487" s="869"/>
      <c r="E487" s="869"/>
    </row>
    <row r="488" spans="1:5">
      <c r="A488" s="869"/>
      <c r="B488" s="1378"/>
      <c r="C488" s="869"/>
      <c r="D488" s="869"/>
      <c r="E488" s="869"/>
    </row>
    <row r="489" spans="1:5">
      <c r="A489" s="869"/>
      <c r="B489" s="1378"/>
      <c r="C489" s="869"/>
      <c r="D489" s="869"/>
      <c r="E489" s="869"/>
    </row>
    <row r="490" spans="1:5">
      <c r="A490" s="869"/>
      <c r="B490" s="1378"/>
      <c r="C490" s="869"/>
      <c r="D490" s="869"/>
      <c r="E490" s="869"/>
    </row>
    <row r="491" spans="1:5">
      <c r="A491" s="869"/>
      <c r="B491" s="1378"/>
      <c r="C491" s="869"/>
      <c r="D491" s="869"/>
      <c r="E491" s="869"/>
    </row>
    <row r="492" spans="1:5">
      <c r="A492" s="869"/>
      <c r="B492" s="1378"/>
      <c r="C492" s="869"/>
      <c r="D492" s="869"/>
      <c r="E492" s="869"/>
    </row>
    <row r="493" spans="1:5">
      <c r="A493" s="869"/>
      <c r="B493" s="1378"/>
      <c r="C493" s="869"/>
      <c r="D493" s="869"/>
      <c r="E493" s="869"/>
    </row>
    <row r="494" spans="1:5">
      <c r="A494" s="869"/>
      <c r="B494" s="1378"/>
      <c r="C494" s="869"/>
      <c r="D494" s="869"/>
      <c r="E494" s="869"/>
    </row>
    <row r="495" spans="1:5">
      <c r="A495" s="869"/>
      <c r="B495" s="1378"/>
      <c r="C495" s="869"/>
      <c r="D495" s="869"/>
      <c r="E495" s="869"/>
    </row>
    <row r="496" spans="1:5">
      <c r="A496" s="869"/>
      <c r="B496" s="1378"/>
      <c r="C496" s="869"/>
      <c r="D496" s="869"/>
      <c r="E496" s="869"/>
    </row>
    <row r="497" spans="1:5">
      <c r="A497" s="869"/>
      <c r="B497" s="1378"/>
      <c r="C497" s="869"/>
      <c r="D497" s="869"/>
      <c r="E497" s="869"/>
    </row>
    <row r="498" spans="1:5">
      <c r="A498" s="869"/>
      <c r="B498" s="1378"/>
      <c r="C498" s="869"/>
      <c r="D498" s="869"/>
      <c r="E498" s="869"/>
    </row>
    <row r="499" spans="1:5">
      <c r="A499" s="869"/>
      <c r="B499" s="1378"/>
      <c r="C499" s="869"/>
      <c r="D499" s="869"/>
      <c r="E499" s="869"/>
    </row>
    <row r="500" spans="1:5">
      <c r="A500" s="869"/>
      <c r="B500" s="1378"/>
      <c r="C500" s="869"/>
      <c r="D500" s="869"/>
      <c r="E500" s="869"/>
    </row>
    <row r="501" spans="1:5">
      <c r="A501" s="869"/>
      <c r="B501" s="1378"/>
      <c r="C501" s="869"/>
      <c r="D501" s="869"/>
      <c r="E501" s="869"/>
    </row>
    <row r="502" spans="1:5">
      <c r="A502" s="869"/>
      <c r="B502" s="1378"/>
      <c r="C502" s="869"/>
      <c r="D502" s="869"/>
      <c r="E502" s="869"/>
    </row>
    <row r="503" spans="1:5">
      <c r="A503" s="869"/>
      <c r="B503" s="1378"/>
      <c r="C503" s="869"/>
      <c r="D503" s="869"/>
      <c r="E503" s="869"/>
    </row>
    <row r="504" spans="1:5">
      <c r="A504" s="869"/>
      <c r="B504" s="1378"/>
      <c r="C504" s="869"/>
      <c r="D504" s="869"/>
      <c r="E504" s="869"/>
    </row>
    <row r="505" spans="1:5">
      <c r="A505" s="869"/>
      <c r="B505" s="1378"/>
      <c r="C505" s="869"/>
      <c r="D505" s="869"/>
      <c r="E505" s="869"/>
    </row>
    <row r="506" spans="1:5">
      <c r="A506" s="869"/>
      <c r="B506" s="1378"/>
      <c r="C506" s="869"/>
      <c r="D506" s="869"/>
      <c r="E506" s="869"/>
    </row>
    <row r="507" spans="1:5">
      <c r="A507" s="869"/>
      <c r="B507" s="1378"/>
      <c r="C507" s="869"/>
      <c r="D507" s="869"/>
      <c r="E507" s="869"/>
    </row>
    <row r="508" spans="1:5">
      <c r="A508" s="869"/>
      <c r="B508" s="1378"/>
      <c r="C508" s="869"/>
      <c r="D508" s="869"/>
      <c r="E508" s="869"/>
    </row>
    <row r="509" spans="1:5">
      <c r="A509" s="869"/>
      <c r="B509" s="1378"/>
      <c r="C509" s="869"/>
      <c r="D509" s="869"/>
      <c r="E509" s="869"/>
    </row>
    <row r="510" spans="1:5">
      <c r="A510" s="869"/>
      <c r="B510" s="1378"/>
      <c r="C510" s="869"/>
      <c r="D510" s="869"/>
      <c r="E510" s="869"/>
    </row>
    <row r="511" spans="1:5">
      <c r="A511" s="869"/>
      <c r="B511" s="1378"/>
      <c r="C511" s="869"/>
      <c r="D511" s="869"/>
      <c r="E511" s="869"/>
    </row>
    <row r="512" spans="1:5">
      <c r="A512" s="869"/>
      <c r="B512" s="1378"/>
      <c r="C512" s="869"/>
      <c r="D512" s="869"/>
      <c r="E512" s="869"/>
    </row>
    <row r="513" spans="1:5">
      <c r="A513" s="869"/>
      <c r="B513" s="1378"/>
      <c r="C513" s="869"/>
      <c r="D513" s="869"/>
      <c r="E513" s="869"/>
    </row>
    <row r="514" spans="1:5">
      <c r="A514" s="869"/>
      <c r="B514" s="1378"/>
      <c r="C514" s="869"/>
      <c r="D514" s="869"/>
      <c r="E514" s="869"/>
    </row>
    <row r="515" spans="1:5">
      <c r="A515" s="869"/>
      <c r="B515" s="1378"/>
      <c r="C515" s="869"/>
      <c r="D515" s="869"/>
      <c r="E515" s="869"/>
    </row>
    <row r="516" spans="1:5">
      <c r="A516" s="869"/>
      <c r="B516" s="1378"/>
      <c r="C516" s="869"/>
      <c r="D516" s="869"/>
      <c r="E516" s="869"/>
    </row>
    <row r="517" spans="1:5">
      <c r="A517" s="869"/>
      <c r="B517" s="1378"/>
      <c r="C517" s="869"/>
      <c r="D517" s="869"/>
      <c r="E517" s="869"/>
    </row>
    <row r="518" spans="1:5">
      <c r="A518" s="869"/>
      <c r="B518" s="1378"/>
      <c r="C518" s="869"/>
      <c r="D518" s="869"/>
      <c r="E518" s="869"/>
    </row>
    <row r="519" spans="1:5">
      <c r="A519" s="869"/>
      <c r="B519" s="1378"/>
      <c r="C519" s="869"/>
      <c r="D519" s="869"/>
      <c r="E519" s="869"/>
    </row>
    <row r="520" spans="1:5">
      <c r="A520" s="869"/>
      <c r="B520" s="1378"/>
      <c r="C520" s="869"/>
      <c r="D520" s="869"/>
      <c r="E520" s="869"/>
    </row>
    <row r="521" spans="1:5">
      <c r="A521" s="869"/>
      <c r="B521" s="1378"/>
      <c r="C521" s="869"/>
      <c r="D521" s="869"/>
      <c r="E521" s="869"/>
    </row>
    <row r="522" spans="1:5">
      <c r="A522" s="869"/>
      <c r="B522" s="1378"/>
      <c r="C522" s="869"/>
      <c r="D522" s="869"/>
      <c r="E522" s="869"/>
    </row>
    <row r="523" spans="1:5">
      <c r="A523" s="869"/>
      <c r="B523" s="1378"/>
      <c r="C523" s="869"/>
      <c r="D523" s="869"/>
      <c r="E523" s="869"/>
    </row>
    <row r="524" spans="1:5">
      <c r="A524" s="869"/>
      <c r="B524" s="1378"/>
      <c r="C524" s="869"/>
      <c r="D524" s="869"/>
      <c r="E524" s="869"/>
    </row>
    <row r="525" spans="1:5">
      <c r="A525" s="869"/>
      <c r="B525" s="1378"/>
      <c r="C525" s="869"/>
      <c r="D525" s="869"/>
      <c r="E525" s="869"/>
    </row>
    <row r="526" spans="1:5">
      <c r="A526" s="869"/>
      <c r="B526" s="1378"/>
      <c r="C526" s="869"/>
      <c r="D526" s="869"/>
      <c r="E526" s="869"/>
    </row>
    <row r="527" spans="1:5">
      <c r="A527" s="869"/>
      <c r="B527" s="1378"/>
      <c r="C527" s="869"/>
      <c r="D527" s="869"/>
      <c r="E527" s="869"/>
    </row>
    <row r="528" spans="1:5">
      <c r="A528" s="869"/>
      <c r="B528" s="1378"/>
      <c r="C528" s="869"/>
      <c r="D528" s="869"/>
      <c r="E528" s="869"/>
    </row>
    <row r="529" spans="1:5">
      <c r="A529" s="869"/>
      <c r="B529" s="1378"/>
      <c r="C529" s="869"/>
      <c r="D529" s="869"/>
      <c r="E529" s="869"/>
    </row>
    <row r="530" spans="1:5">
      <c r="A530" s="869"/>
      <c r="B530" s="1378"/>
      <c r="C530" s="869"/>
      <c r="D530" s="869"/>
      <c r="E530" s="869"/>
    </row>
    <row r="531" spans="1:5">
      <c r="A531" s="869"/>
      <c r="B531" s="1378"/>
      <c r="C531" s="869"/>
      <c r="D531" s="869"/>
      <c r="E531" s="869"/>
    </row>
    <row r="532" spans="1:5">
      <c r="A532" s="869"/>
      <c r="B532" s="1378"/>
      <c r="C532" s="869"/>
      <c r="D532" s="869"/>
      <c r="E532" s="869"/>
    </row>
    <row r="533" spans="1:5">
      <c r="A533" s="869"/>
      <c r="B533" s="1378"/>
      <c r="C533" s="869"/>
      <c r="D533" s="869"/>
      <c r="E533" s="869"/>
    </row>
    <row r="534" spans="1:5">
      <c r="A534" s="869"/>
      <c r="B534" s="1378"/>
      <c r="C534" s="869"/>
      <c r="D534" s="869"/>
      <c r="E534" s="869"/>
    </row>
    <row r="535" spans="1:5">
      <c r="A535" s="869"/>
      <c r="B535" s="1378"/>
      <c r="C535" s="869"/>
      <c r="D535" s="869"/>
      <c r="E535" s="869"/>
    </row>
    <row r="536" spans="1:5">
      <c r="A536" s="869"/>
      <c r="B536" s="1378"/>
      <c r="C536" s="869"/>
      <c r="D536" s="869"/>
      <c r="E536" s="869"/>
    </row>
    <row r="537" spans="1:5">
      <c r="A537" s="869"/>
      <c r="B537" s="1378"/>
      <c r="C537" s="869"/>
      <c r="D537" s="869"/>
      <c r="E537" s="869"/>
    </row>
    <row r="538" spans="1:5">
      <c r="A538" s="869"/>
      <c r="B538" s="1378"/>
      <c r="C538" s="869"/>
      <c r="D538" s="869"/>
      <c r="E538" s="869"/>
    </row>
    <row r="539" spans="1:5">
      <c r="A539" s="869"/>
      <c r="B539" s="1378"/>
      <c r="C539" s="869"/>
      <c r="D539" s="869"/>
      <c r="E539" s="869"/>
    </row>
    <row r="540" spans="1:5">
      <c r="A540" s="869"/>
      <c r="B540" s="1378"/>
      <c r="C540" s="869"/>
      <c r="D540" s="869"/>
      <c r="E540" s="869"/>
    </row>
    <row r="541" spans="1:5">
      <c r="A541" s="869"/>
      <c r="B541" s="1378"/>
      <c r="C541" s="869"/>
      <c r="D541" s="869"/>
      <c r="E541" s="869"/>
    </row>
    <row r="542" spans="1:5">
      <c r="A542" s="869"/>
      <c r="B542" s="1378"/>
      <c r="C542" s="869"/>
      <c r="D542" s="869"/>
      <c r="E542" s="869"/>
    </row>
    <row r="543" spans="1:5">
      <c r="A543" s="869"/>
      <c r="B543" s="1378"/>
      <c r="C543" s="869"/>
      <c r="D543" s="869"/>
      <c r="E543" s="869"/>
    </row>
    <row r="544" spans="1:5">
      <c r="A544" s="869"/>
      <c r="B544" s="1378"/>
      <c r="C544" s="869"/>
      <c r="D544" s="869"/>
      <c r="E544" s="869"/>
    </row>
    <row r="545" spans="1:5">
      <c r="A545" s="869"/>
      <c r="B545" s="1378"/>
      <c r="C545" s="869"/>
      <c r="D545" s="869"/>
      <c r="E545" s="869"/>
    </row>
    <row r="546" spans="1:5">
      <c r="A546" s="869"/>
      <c r="B546" s="1378"/>
      <c r="C546" s="869"/>
      <c r="D546" s="869"/>
      <c r="E546" s="869"/>
    </row>
    <row r="547" spans="1:5">
      <c r="A547" s="869"/>
      <c r="B547" s="1378"/>
      <c r="C547" s="869"/>
      <c r="D547" s="869"/>
      <c r="E547" s="869"/>
    </row>
    <row r="548" spans="1:5">
      <c r="A548" s="869"/>
      <c r="B548" s="1378"/>
      <c r="C548" s="869"/>
      <c r="D548" s="869"/>
      <c r="E548" s="869"/>
    </row>
    <row r="549" spans="1:5">
      <c r="A549" s="869"/>
      <c r="B549" s="1378"/>
      <c r="C549" s="869"/>
      <c r="D549" s="869"/>
      <c r="E549" s="869"/>
    </row>
    <row r="550" spans="1:5">
      <c r="A550" s="869"/>
      <c r="B550" s="1378"/>
      <c r="C550" s="869"/>
      <c r="D550" s="869"/>
      <c r="E550" s="869"/>
    </row>
    <row r="551" spans="1:5">
      <c r="A551" s="869"/>
      <c r="B551" s="1378"/>
      <c r="C551" s="869"/>
      <c r="D551" s="869"/>
      <c r="E551" s="869"/>
    </row>
    <row r="552" spans="1:5">
      <c r="A552" s="869"/>
      <c r="B552" s="1378"/>
      <c r="C552" s="869"/>
      <c r="D552" s="869"/>
      <c r="E552" s="869"/>
    </row>
    <row r="553" spans="1:5">
      <c r="A553" s="869"/>
      <c r="B553" s="1378"/>
      <c r="C553" s="869"/>
      <c r="D553" s="869"/>
      <c r="E553" s="869"/>
    </row>
    <row r="554" spans="1:5">
      <c r="A554" s="869"/>
      <c r="B554" s="1378"/>
      <c r="C554" s="869"/>
      <c r="D554" s="869"/>
      <c r="E554" s="869"/>
    </row>
    <row r="555" spans="1:5">
      <c r="A555" s="869"/>
      <c r="B555" s="1378"/>
      <c r="C555" s="869"/>
      <c r="D555" s="869"/>
      <c r="E555" s="869"/>
    </row>
    <row r="556" spans="1:5">
      <c r="A556" s="869"/>
      <c r="B556" s="1378"/>
      <c r="C556" s="869"/>
      <c r="D556" s="869"/>
      <c r="E556" s="869"/>
    </row>
    <row r="557" spans="1:5">
      <c r="A557" s="869"/>
      <c r="B557" s="1378"/>
      <c r="C557" s="869"/>
      <c r="D557" s="869"/>
      <c r="E557" s="869"/>
    </row>
    <row r="558" spans="1:5">
      <c r="A558" s="869"/>
      <c r="B558" s="1378"/>
      <c r="C558" s="869"/>
      <c r="D558" s="869"/>
      <c r="E558" s="869"/>
    </row>
    <row r="559" spans="1:5">
      <c r="A559" s="869"/>
      <c r="B559" s="1378"/>
      <c r="C559" s="869"/>
      <c r="D559" s="869"/>
      <c r="E559" s="869"/>
    </row>
    <row r="560" spans="1:5">
      <c r="A560" s="869"/>
      <c r="B560" s="1378"/>
      <c r="C560" s="869"/>
      <c r="D560" s="869"/>
      <c r="E560" s="869"/>
    </row>
    <row r="561" spans="1:5">
      <c r="A561" s="869"/>
      <c r="B561" s="1378"/>
      <c r="C561" s="869"/>
      <c r="D561" s="869"/>
      <c r="E561" s="869"/>
    </row>
    <row r="562" spans="1:5">
      <c r="A562" s="869"/>
      <c r="B562" s="1378"/>
      <c r="C562" s="869"/>
      <c r="D562" s="869"/>
      <c r="E562" s="869"/>
    </row>
    <row r="563" spans="1:5">
      <c r="A563" s="869"/>
      <c r="B563" s="1378"/>
      <c r="C563" s="869"/>
      <c r="D563" s="869"/>
      <c r="E563" s="869"/>
    </row>
    <row r="564" spans="1:5">
      <c r="A564" s="869"/>
      <c r="B564" s="1378"/>
      <c r="C564" s="869"/>
      <c r="D564" s="869"/>
      <c r="E564" s="869"/>
    </row>
    <row r="565" spans="1:5">
      <c r="A565" s="869"/>
      <c r="B565" s="1378"/>
      <c r="C565" s="869"/>
      <c r="D565" s="869"/>
      <c r="E565" s="869"/>
    </row>
    <row r="566" spans="1:5">
      <c r="A566" s="869"/>
      <c r="B566" s="1378"/>
      <c r="C566" s="869"/>
      <c r="D566" s="869"/>
      <c r="E566" s="869"/>
    </row>
    <row r="567" spans="1:5">
      <c r="A567" s="869"/>
      <c r="B567" s="1378"/>
      <c r="C567" s="869"/>
      <c r="D567" s="869"/>
      <c r="E567" s="869"/>
    </row>
    <row r="568" spans="1:5">
      <c r="A568" s="869"/>
      <c r="B568" s="1378"/>
      <c r="C568" s="869"/>
      <c r="D568" s="869"/>
      <c r="E568" s="869"/>
    </row>
    <row r="569" spans="1:5">
      <c r="A569" s="869"/>
      <c r="B569" s="1378"/>
      <c r="C569" s="869"/>
      <c r="D569" s="869"/>
      <c r="E569" s="869"/>
    </row>
    <row r="570" spans="1:5">
      <c r="A570" s="869"/>
      <c r="B570" s="1378"/>
      <c r="C570" s="869"/>
      <c r="D570" s="869"/>
      <c r="E570" s="869"/>
    </row>
    <row r="571" spans="1:5">
      <c r="A571" s="869"/>
      <c r="B571" s="1378"/>
      <c r="C571" s="869"/>
      <c r="D571" s="869"/>
      <c r="E571" s="869"/>
    </row>
    <row r="572" spans="1:5">
      <c r="A572" s="869"/>
      <c r="B572" s="1378"/>
      <c r="C572" s="869"/>
      <c r="D572" s="869"/>
      <c r="E572" s="869"/>
    </row>
    <row r="573" spans="1:5">
      <c r="A573" s="869"/>
      <c r="B573" s="1378"/>
      <c r="C573" s="869"/>
      <c r="D573" s="869"/>
      <c r="E573" s="869"/>
    </row>
    <row r="574" spans="1:5">
      <c r="A574" s="869"/>
      <c r="B574" s="1378"/>
      <c r="C574" s="869"/>
      <c r="D574" s="869"/>
      <c r="E574" s="869"/>
    </row>
    <row r="575" spans="1:5">
      <c r="A575" s="869"/>
      <c r="B575" s="1378"/>
      <c r="C575" s="869"/>
      <c r="D575" s="869"/>
      <c r="E575" s="869"/>
    </row>
    <row r="576" spans="1:5">
      <c r="A576" s="869"/>
      <c r="B576" s="1378"/>
      <c r="C576" s="869"/>
      <c r="D576" s="869"/>
      <c r="E576" s="869"/>
    </row>
    <row r="577" spans="1:5">
      <c r="A577" s="869"/>
      <c r="B577" s="1378"/>
      <c r="C577" s="869"/>
      <c r="D577" s="869"/>
      <c r="E577" s="869"/>
    </row>
    <row r="578" spans="1:5">
      <c r="A578" s="869"/>
      <c r="B578" s="1378"/>
      <c r="C578" s="869"/>
      <c r="D578" s="869"/>
      <c r="E578" s="869"/>
    </row>
    <row r="579" spans="1:5">
      <c r="A579" s="869"/>
      <c r="B579" s="1378"/>
      <c r="C579" s="869"/>
      <c r="D579" s="869"/>
      <c r="E579" s="869"/>
    </row>
    <row r="580" spans="1:5">
      <c r="A580" s="869"/>
      <c r="B580" s="1378"/>
      <c r="C580" s="869"/>
      <c r="D580" s="869"/>
      <c r="E580" s="869"/>
    </row>
    <row r="581" spans="1:5">
      <c r="A581" s="869"/>
      <c r="B581" s="1378"/>
      <c r="C581" s="869"/>
      <c r="D581" s="869"/>
      <c r="E581" s="869"/>
    </row>
    <row r="582" spans="1:5">
      <c r="A582" s="869"/>
      <c r="B582" s="1378"/>
      <c r="C582" s="869"/>
      <c r="D582" s="869"/>
      <c r="E582" s="869"/>
    </row>
    <row r="583" spans="1:5">
      <c r="A583" s="869"/>
      <c r="B583" s="1378"/>
      <c r="C583" s="869"/>
      <c r="D583" s="869"/>
      <c r="E583" s="869"/>
    </row>
    <row r="584" spans="1:5">
      <c r="A584" s="869"/>
      <c r="B584" s="1378"/>
      <c r="C584" s="869"/>
      <c r="D584" s="869"/>
      <c r="E584" s="869"/>
    </row>
    <row r="585" spans="1:5">
      <c r="A585" s="869"/>
      <c r="B585" s="1378"/>
      <c r="C585" s="869"/>
      <c r="D585" s="869"/>
      <c r="E585" s="869"/>
    </row>
    <row r="586" spans="1:5">
      <c r="A586" s="869"/>
      <c r="B586" s="1378"/>
      <c r="C586" s="869"/>
      <c r="D586" s="869"/>
      <c r="E586" s="869"/>
    </row>
    <row r="587" spans="1:5">
      <c r="A587" s="869"/>
      <c r="B587" s="1378"/>
      <c r="C587" s="869"/>
      <c r="D587" s="869"/>
      <c r="E587" s="869"/>
    </row>
    <row r="588" spans="1:5">
      <c r="A588" s="869"/>
      <c r="B588" s="1378"/>
      <c r="C588" s="869"/>
      <c r="D588" s="869"/>
      <c r="E588" s="869"/>
    </row>
    <row r="589" spans="1:5">
      <c r="A589" s="869"/>
      <c r="B589" s="1378"/>
      <c r="C589" s="869"/>
      <c r="D589" s="869"/>
      <c r="E589" s="869"/>
    </row>
    <row r="590" spans="1:5">
      <c r="A590" s="869"/>
      <c r="B590" s="1378"/>
      <c r="C590" s="869"/>
      <c r="D590" s="869"/>
      <c r="E590" s="869"/>
    </row>
    <row r="591" spans="1:5">
      <c r="A591" s="869"/>
      <c r="B591" s="1378"/>
      <c r="C591" s="869"/>
      <c r="D591" s="869"/>
      <c r="E591" s="869"/>
    </row>
    <row r="592" spans="1:5">
      <c r="A592" s="869"/>
      <c r="B592" s="1378"/>
      <c r="C592" s="869"/>
      <c r="D592" s="869"/>
      <c r="E592" s="869"/>
    </row>
    <row r="593" spans="1:5">
      <c r="A593" s="869"/>
      <c r="B593" s="1378"/>
      <c r="C593" s="869"/>
      <c r="D593" s="869"/>
      <c r="E593" s="869"/>
    </row>
    <row r="594" spans="1:5">
      <c r="A594" s="869"/>
      <c r="B594" s="1378"/>
      <c r="C594" s="869"/>
      <c r="D594" s="869"/>
      <c r="E594" s="869"/>
    </row>
    <row r="595" spans="1:5">
      <c r="A595" s="869"/>
      <c r="B595" s="1378"/>
      <c r="C595" s="869"/>
      <c r="D595" s="869"/>
      <c r="E595" s="869"/>
    </row>
    <row r="596" spans="1:5">
      <c r="A596" s="869"/>
      <c r="B596" s="1378"/>
      <c r="C596" s="869"/>
      <c r="D596" s="869"/>
      <c r="E596" s="869"/>
    </row>
    <row r="597" spans="1:5">
      <c r="A597" s="869"/>
      <c r="B597" s="1378"/>
      <c r="C597" s="869"/>
      <c r="D597" s="869"/>
      <c r="E597" s="869"/>
    </row>
    <row r="598" spans="1:5">
      <c r="A598" s="869"/>
      <c r="B598" s="1378"/>
      <c r="C598" s="869"/>
      <c r="D598" s="869"/>
      <c r="E598" s="869"/>
    </row>
    <row r="599" spans="1:5">
      <c r="A599" s="869"/>
      <c r="B599" s="1378"/>
      <c r="C599" s="869"/>
      <c r="D599" s="869"/>
      <c r="E599" s="869"/>
    </row>
    <row r="600" spans="1:5">
      <c r="A600" s="869"/>
      <c r="B600" s="1378"/>
      <c r="C600" s="869"/>
      <c r="D600" s="869"/>
      <c r="E600" s="869"/>
    </row>
    <row r="601" spans="1:5">
      <c r="A601" s="869"/>
      <c r="B601" s="1378"/>
      <c r="C601" s="869"/>
      <c r="D601" s="869"/>
      <c r="E601" s="869"/>
    </row>
    <row r="602" spans="1:5">
      <c r="A602" s="869"/>
      <c r="B602" s="1378"/>
      <c r="C602" s="869"/>
      <c r="D602" s="869"/>
      <c r="E602" s="869"/>
    </row>
    <row r="603" spans="1:5">
      <c r="A603" s="869"/>
      <c r="B603" s="1378"/>
      <c r="C603" s="869"/>
      <c r="D603" s="869"/>
      <c r="E603" s="869"/>
    </row>
    <row r="604" spans="1:5">
      <c r="A604" s="869"/>
      <c r="B604" s="1378"/>
      <c r="C604" s="869"/>
      <c r="D604" s="869"/>
      <c r="E604" s="869"/>
    </row>
    <row r="605" spans="1:5">
      <c r="A605" s="869"/>
      <c r="B605" s="1378"/>
      <c r="C605" s="869"/>
      <c r="D605" s="869"/>
      <c r="E605" s="869"/>
    </row>
    <row r="606" spans="1:5">
      <c r="A606" s="869"/>
      <c r="B606" s="1378"/>
      <c r="C606" s="869"/>
      <c r="D606" s="869"/>
      <c r="E606" s="869"/>
    </row>
    <row r="607" spans="1:5">
      <c r="A607" s="869"/>
      <c r="B607" s="1378"/>
      <c r="C607" s="869"/>
      <c r="D607" s="869"/>
      <c r="E607" s="869"/>
    </row>
    <row r="608" spans="1:5">
      <c r="A608" s="869"/>
      <c r="B608" s="1378"/>
      <c r="C608" s="869"/>
      <c r="D608" s="869"/>
      <c r="E608" s="869"/>
    </row>
    <row r="609" spans="1:5">
      <c r="A609" s="869"/>
      <c r="B609" s="1378"/>
      <c r="C609" s="869"/>
      <c r="D609" s="869"/>
      <c r="E609" s="869"/>
    </row>
    <row r="610" spans="1:5">
      <c r="A610" s="869"/>
      <c r="B610" s="1378"/>
      <c r="C610" s="869"/>
      <c r="D610" s="869"/>
      <c r="E610" s="869"/>
    </row>
    <row r="611" spans="1:5">
      <c r="A611" s="869"/>
      <c r="B611" s="1378"/>
      <c r="C611" s="869"/>
      <c r="D611" s="869"/>
      <c r="E611" s="869"/>
    </row>
    <row r="612" spans="1:5">
      <c r="A612" s="869"/>
      <c r="B612" s="1378"/>
      <c r="C612" s="869"/>
      <c r="D612" s="869"/>
      <c r="E612" s="869"/>
    </row>
    <row r="613" spans="1:5">
      <c r="A613" s="869"/>
      <c r="B613" s="1378"/>
      <c r="C613" s="869"/>
      <c r="D613" s="869"/>
      <c r="E613" s="869"/>
    </row>
    <row r="614" spans="1:5">
      <c r="A614" s="869"/>
      <c r="B614" s="1378"/>
      <c r="C614" s="869"/>
      <c r="D614" s="869"/>
      <c r="E614" s="869"/>
    </row>
    <row r="615" spans="1:5">
      <c r="A615" s="869"/>
      <c r="B615" s="1378"/>
      <c r="C615" s="869"/>
      <c r="D615" s="869"/>
      <c r="E615" s="869"/>
    </row>
    <row r="616" spans="1:5">
      <c r="A616" s="869"/>
      <c r="B616" s="1378"/>
      <c r="C616" s="869"/>
      <c r="D616" s="869"/>
      <c r="E616" s="869"/>
    </row>
    <row r="617" spans="1:5">
      <c r="A617" s="869"/>
      <c r="B617" s="1378"/>
      <c r="C617" s="869"/>
      <c r="D617" s="869"/>
      <c r="E617" s="869"/>
    </row>
    <row r="618" spans="1:5">
      <c r="A618" s="869"/>
      <c r="B618" s="1378"/>
      <c r="C618" s="869"/>
      <c r="D618" s="869"/>
      <c r="E618" s="869"/>
    </row>
    <row r="619" spans="1:5">
      <c r="A619" s="869"/>
      <c r="B619" s="1378"/>
      <c r="C619" s="869"/>
      <c r="D619" s="869"/>
      <c r="E619" s="869"/>
    </row>
    <row r="620" spans="1:5">
      <c r="A620" s="869"/>
      <c r="B620" s="1378"/>
      <c r="C620" s="869"/>
      <c r="D620" s="869"/>
      <c r="E620" s="869"/>
    </row>
    <row r="621" spans="1:5">
      <c r="A621" s="869"/>
      <c r="B621" s="1378"/>
      <c r="C621" s="869"/>
      <c r="D621" s="869"/>
      <c r="E621" s="869"/>
    </row>
    <row r="622" spans="1:5">
      <c r="A622" s="869"/>
      <c r="B622" s="1378"/>
      <c r="C622" s="869"/>
      <c r="D622" s="869"/>
      <c r="E622" s="869"/>
    </row>
    <row r="623" spans="1:5">
      <c r="A623" s="869"/>
      <c r="B623" s="1378"/>
      <c r="C623" s="869"/>
      <c r="D623" s="869"/>
      <c r="E623" s="869"/>
    </row>
    <row r="624" spans="1:5">
      <c r="A624" s="869"/>
      <c r="B624" s="1378"/>
      <c r="C624" s="869"/>
      <c r="D624" s="869"/>
      <c r="E624" s="869"/>
    </row>
    <row r="625" spans="1:5">
      <c r="A625" s="869"/>
      <c r="B625" s="1378"/>
      <c r="C625" s="869"/>
      <c r="D625" s="869"/>
      <c r="E625" s="869"/>
    </row>
    <row r="626" spans="1:5">
      <c r="A626" s="869"/>
      <c r="B626" s="1378"/>
      <c r="C626" s="869"/>
      <c r="D626" s="869"/>
      <c r="E626" s="869"/>
    </row>
    <row r="627" spans="1:5">
      <c r="A627" s="869"/>
      <c r="B627" s="1378"/>
      <c r="C627" s="869"/>
      <c r="D627" s="869"/>
      <c r="E627" s="869"/>
    </row>
    <row r="628" spans="1:5">
      <c r="A628" s="869"/>
      <c r="B628" s="1378"/>
      <c r="C628" s="869"/>
      <c r="D628" s="869"/>
      <c r="E628" s="869"/>
    </row>
    <row r="629" spans="1:5">
      <c r="A629" s="869"/>
      <c r="B629" s="1378"/>
      <c r="C629" s="869"/>
      <c r="D629" s="869"/>
      <c r="E629" s="869"/>
    </row>
    <row r="630" spans="1:5">
      <c r="A630" s="869"/>
      <c r="B630" s="1378"/>
      <c r="C630" s="869"/>
      <c r="D630" s="869"/>
      <c r="E630" s="869"/>
    </row>
    <row r="631" spans="1:5">
      <c r="A631" s="869"/>
      <c r="B631" s="1378"/>
      <c r="C631" s="869"/>
      <c r="D631" s="869"/>
      <c r="E631" s="869"/>
    </row>
    <row r="632" spans="1:5">
      <c r="A632" s="869"/>
      <c r="B632" s="1378"/>
      <c r="C632" s="869"/>
      <c r="D632" s="869"/>
      <c r="E632" s="869"/>
    </row>
    <row r="633" spans="1:5">
      <c r="A633" s="869"/>
      <c r="B633" s="1378"/>
      <c r="C633" s="869"/>
      <c r="D633" s="869"/>
      <c r="E633" s="869"/>
    </row>
    <row r="634" spans="1:5">
      <c r="A634" s="869"/>
      <c r="B634" s="1378"/>
      <c r="C634" s="869"/>
      <c r="D634" s="869"/>
      <c r="E634" s="869"/>
    </row>
    <row r="635" spans="1:5">
      <c r="A635" s="869"/>
      <c r="B635" s="1378"/>
      <c r="C635" s="869"/>
      <c r="D635" s="869"/>
      <c r="E635" s="869"/>
    </row>
    <row r="636" spans="1:5">
      <c r="A636" s="869"/>
      <c r="B636" s="1378"/>
      <c r="C636" s="869"/>
      <c r="D636" s="869"/>
      <c r="E636" s="869"/>
    </row>
    <row r="637" spans="1:5">
      <c r="A637" s="869"/>
      <c r="B637" s="1378"/>
      <c r="C637" s="869"/>
      <c r="D637" s="869"/>
      <c r="E637" s="869"/>
    </row>
    <row r="638" spans="1:5">
      <c r="A638" s="869"/>
      <c r="B638" s="1378"/>
      <c r="C638" s="869"/>
      <c r="D638" s="869"/>
      <c r="E638" s="869"/>
    </row>
    <row r="639" spans="1:5">
      <c r="A639" s="869"/>
      <c r="B639" s="1378"/>
      <c r="C639" s="869"/>
      <c r="D639" s="869"/>
      <c r="E639" s="869"/>
    </row>
    <row r="640" spans="1:5">
      <c r="A640" s="869"/>
      <c r="B640" s="1378"/>
      <c r="C640" s="869"/>
      <c r="D640" s="869"/>
      <c r="E640" s="869"/>
    </row>
    <row r="641" spans="1:5">
      <c r="A641" s="869"/>
      <c r="B641" s="1378"/>
      <c r="C641" s="869"/>
      <c r="D641" s="869"/>
      <c r="E641" s="869"/>
    </row>
    <row r="642" spans="1:5">
      <c r="A642" s="869"/>
      <c r="B642" s="1378"/>
      <c r="C642" s="869"/>
      <c r="D642" s="869"/>
      <c r="E642" s="869"/>
    </row>
    <row r="643" spans="1:5">
      <c r="A643" s="869"/>
      <c r="B643" s="1378"/>
      <c r="C643" s="869"/>
      <c r="D643" s="869"/>
      <c r="E643" s="869"/>
    </row>
    <row r="644" spans="1:5">
      <c r="A644" s="869"/>
      <c r="B644" s="1378"/>
      <c r="C644" s="869"/>
      <c r="D644" s="869"/>
      <c r="E644" s="869"/>
    </row>
    <row r="645" spans="1:5">
      <c r="A645" s="869"/>
      <c r="B645" s="1378"/>
      <c r="C645" s="869"/>
      <c r="D645" s="869"/>
      <c r="E645" s="869"/>
    </row>
    <row r="646" spans="1:5">
      <c r="A646" s="869"/>
      <c r="B646" s="1378"/>
      <c r="C646" s="869"/>
      <c r="D646" s="869"/>
      <c r="E646" s="869"/>
    </row>
    <row r="647" spans="1:5">
      <c r="A647" s="869"/>
      <c r="B647" s="1378"/>
      <c r="C647" s="869"/>
      <c r="D647" s="869"/>
      <c r="E647" s="869"/>
    </row>
    <row r="648" spans="1:5">
      <c r="A648" s="869"/>
      <c r="B648" s="1378"/>
      <c r="C648" s="869"/>
      <c r="D648" s="869"/>
      <c r="E648" s="869"/>
    </row>
    <row r="649" spans="1:5">
      <c r="A649" s="869"/>
      <c r="B649" s="1378"/>
      <c r="C649" s="869"/>
      <c r="D649" s="869"/>
      <c r="E649" s="869"/>
    </row>
    <row r="650" spans="1:5">
      <c r="A650" s="869"/>
      <c r="B650" s="1378"/>
      <c r="C650" s="869"/>
      <c r="D650" s="869"/>
      <c r="E650" s="869"/>
    </row>
    <row r="651" spans="1:5">
      <c r="A651" s="869"/>
      <c r="B651" s="1378"/>
      <c r="C651" s="869"/>
      <c r="D651" s="869"/>
      <c r="E651" s="869"/>
    </row>
    <row r="652" spans="1:5">
      <c r="A652" s="869"/>
      <c r="B652" s="1378"/>
      <c r="C652" s="869"/>
      <c r="D652" s="869"/>
      <c r="E652" s="869"/>
    </row>
    <row r="653" spans="1:5">
      <c r="A653" s="869"/>
      <c r="B653" s="1378"/>
      <c r="C653" s="869"/>
      <c r="D653" s="869"/>
      <c r="E653" s="869"/>
    </row>
    <row r="654" spans="1:5">
      <c r="A654" s="869"/>
      <c r="B654" s="1378"/>
      <c r="C654" s="869"/>
      <c r="D654" s="869"/>
      <c r="E654" s="869"/>
    </row>
    <row r="655" spans="1:5">
      <c r="A655" s="869"/>
      <c r="B655" s="1378"/>
      <c r="C655" s="869"/>
      <c r="D655" s="869"/>
      <c r="E655" s="869"/>
    </row>
    <row r="656" spans="1:5">
      <c r="A656" s="869"/>
      <c r="B656" s="1378"/>
      <c r="C656" s="869"/>
      <c r="D656" s="869"/>
      <c r="E656" s="869"/>
    </row>
    <row r="657" spans="1:5">
      <c r="A657" s="869"/>
      <c r="B657" s="1378"/>
      <c r="C657" s="869"/>
      <c r="D657" s="869"/>
      <c r="E657" s="869"/>
    </row>
    <row r="658" spans="1:5">
      <c r="A658" s="869"/>
      <c r="B658" s="1378"/>
      <c r="C658" s="869"/>
      <c r="D658" s="869"/>
      <c r="E658" s="869"/>
    </row>
    <row r="659" spans="1:5">
      <c r="A659" s="869"/>
      <c r="B659" s="1378"/>
      <c r="C659" s="869"/>
      <c r="D659" s="869"/>
      <c r="E659" s="869"/>
    </row>
    <row r="660" spans="1:5">
      <c r="A660" s="869"/>
      <c r="B660" s="1378"/>
      <c r="C660" s="869"/>
      <c r="D660" s="869"/>
      <c r="E660" s="869"/>
    </row>
    <row r="661" spans="1:5">
      <c r="A661" s="869"/>
      <c r="B661" s="1378"/>
      <c r="C661" s="869"/>
      <c r="D661" s="869"/>
      <c r="E661" s="869"/>
    </row>
    <row r="662" spans="1:5">
      <c r="A662" s="869"/>
      <c r="B662" s="1378"/>
      <c r="C662" s="869"/>
      <c r="D662" s="869"/>
      <c r="E662" s="869"/>
    </row>
    <row r="663" spans="1:5">
      <c r="A663" s="869"/>
      <c r="B663" s="1378"/>
      <c r="C663" s="869"/>
      <c r="D663" s="869"/>
      <c r="E663" s="869"/>
    </row>
    <row r="664" spans="1:5">
      <c r="A664" s="869"/>
      <c r="B664" s="1378"/>
      <c r="C664" s="869"/>
      <c r="D664" s="869"/>
      <c r="E664" s="869"/>
    </row>
    <row r="665" spans="1:5">
      <c r="A665" s="869"/>
      <c r="B665" s="1378"/>
      <c r="C665" s="869"/>
      <c r="D665" s="869"/>
      <c r="E665" s="869"/>
    </row>
    <row r="666" spans="1:5">
      <c r="A666" s="869"/>
      <c r="B666" s="1378"/>
      <c r="C666" s="869"/>
      <c r="D666" s="869"/>
      <c r="E666" s="869"/>
    </row>
    <row r="667" spans="1:5">
      <c r="A667" s="869"/>
      <c r="B667" s="1378"/>
      <c r="C667" s="869"/>
      <c r="D667" s="869"/>
      <c r="E667" s="869"/>
    </row>
    <row r="668" spans="1:5">
      <c r="A668" s="869"/>
      <c r="B668" s="1378"/>
      <c r="C668" s="869"/>
      <c r="D668" s="869"/>
      <c r="E668" s="869"/>
    </row>
    <row r="669" spans="1:5">
      <c r="A669" s="869"/>
      <c r="B669" s="1378"/>
      <c r="C669" s="869"/>
      <c r="D669" s="869"/>
      <c r="E669" s="869"/>
    </row>
    <row r="670" spans="1:5">
      <c r="A670" s="869"/>
      <c r="B670" s="1378"/>
      <c r="C670" s="869"/>
      <c r="D670" s="869"/>
      <c r="E670" s="869"/>
    </row>
    <row r="671" spans="1:5">
      <c r="A671" s="869"/>
      <c r="B671" s="1378"/>
      <c r="C671" s="869"/>
      <c r="D671" s="869"/>
      <c r="E671" s="869"/>
    </row>
    <row r="672" spans="1:5">
      <c r="A672" s="869"/>
      <c r="B672" s="1378"/>
      <c r="C672" s="869"/>
      <c r="D672" s="869"/>
      <c r="E672" s="869"/>
    </row>
    <row r="673" spans="1:5">
      <c r="A673" s="869"/>
      <c r="B673" s="1378"/>
      <c r="C673" s="869"/>
      <c r="D673" s="869"/>
      <c r="E673" s="869"/>
    </row>
    <row r="674" spans="1:5">
      <c r="A674" s="869"/>
      <c r="B674" s="1378"/>
      <c r="C674" s="869"/>
      <c r="D674" s="869"/>
      <c r="E674" s="869"/>
    </row>
    <row r="675" spans="1:5">
      <c r="A675" s="869"/>
      <c r="B675" s="1378"/>
      <c r="C675" s="869"/>
      <c r="D675" s="869"/>
      <c r="E675" s="869"/>
    </row>
    <row r="676" spans="1:5">
      <c r="A676" s="869"/>
      <c r="B676" s="1378"/>
      <c r="C676" s="869"/>
      <c r="D676" s="869"/>
      <c r="E676" s="869"/>
    </row>
    <row r="677" spans="1:5">
      <c r="A677" s="869"/>
      <c r="B677" s="1378"/>
      <c r="C677" s="869"/>
      <c r="D677" s="869"/>
      <c r="E677" s="869"/>
    </row>
    <row r="678" spans="1:5">
      <c r="A678" s="869"/>
      <c r="B678" s="1378"/>
      <c r="C678" s="869"/>
      <c r="D678" s="869"/>
      <c r="E678" s="869"/>
    </row>
    <row r="679" spans="1:5">
      <c r="A679" s="869"/>
      <c r="B679" s="1378"/>
      <c r="C679" s="869"/>
      <c r="D679" s="869"/>
      <c r="E679" s="869"/>
    </row>
    <row r="680" spans="1:5">
      <c r="A680" s="869"/>
      <c r="B680" s="1378"/>
      <c r="C680" s="869"/>
      <c r="D680" s="869"/>
      <c r="E680" s="869"/>
    </row>
    <row r="681" spans="1:5">
      <c r="A681" s="869"/>
      <c r="B681" s="1378"/>
      <c r="C681" s="869"/>
      <c r="D681" s="869"/>
      <c r="E681" s="869"/>
    </row>
    <row r="682" spans="1:5">
      <c r="A682" s="869"/>
      <c r="B682" s="1378"/>
      <c r="C682" s="869"/>
      <c r="D682" s="869"/>
      <c r="E682" s="869"/>
    </row>
    <row r="683" spans="1:5">
      <c r="A683" s="869"/>
      <c r="B683" s="1378"/>
      <c r="C683" s="869"/>
      <c r="D683" s="869"/>
      <c r="E683" s="869"/>
    </row>
    <row r="684" spans="1:5">
      <c r="A684" s="869"/>
      <c r="B684" s="1378"/>
      <c r="C684" s="869"/>
      <c r="D684" s="869"/>
      <c r="E684" s="869"/>
    </row>
    <row r="685" spans="1:5">
      <c r="A685" s="869"/>
      <c r="B685" s="1378"/>
      <c r="C685" s="869"/>
      <c r="D685" s="869"/>
      <c r="E685" s="869"/>
    </row>
    <row r="686" spans="1:5">
      <c r="A686" s="869"/>
      <c r="B686" s="1378"/>
      <c r="C686" s="869"/>
      <c r="D686" s="869"/>
      <c r="E686" s="869"/>
    </row>
    <row r="687" spans="1:5">
      <c r="A687" s="869"/>
      <c r="B687" s="1378"/>
      <c r="C687" s="869"/>
      <c r="D687" s="869"/>
      <c r="E687" s="869"/>
    </row>
    <row r="688" spans="1:5">
      <c r="A688" s="869"/>
      <c r="B688" s="1378"/>
      <c r="C688" s="869"/>
      <c r="D688" s="869"/>
      <c r="E688" s="869"/>
    </row>
    <row r="689" spans="1:5">
      <c r="A689" s="869"/>
      <c r="B689" s="1378"/>
      <c r="C689" s="869"/>
      <c r="D689" s="869"/>
      <c r="E689" s="869"/>
    </row>
    <row r="690" spans="1:5">
      <c r="A690" s="869"/>
      <c r="B690" s="1378"/>
      <c r="C690" s="869"/>
      <c r="D690" s="869"/>
      <c r="E690" s="869"/>
    </row>
    <row r="691" spans="1:5">
      <c r="A691" s="869"/>
      <c r="B691" s="1378"/>
      <c r="C691" s="869"/>
      <c r="D691" s="869"/>
      <c r="E691" s="869"/>
    </row>
    <row r="692" spans="1:5">
      <c r="A692" s="869"/>
      <c r="B692" s="1378"/>
      <c r="C692" s="869"/>
      <c r="D692" s="869"/>
      <c r="E692" s="869"/>
    </row>
    <row r="693" spans="1:5">
      <c r="A693" s="869"/>
      <c r="B693" s="1378"/>
      <c r="C693" s="869"/>
      <c r="D693" s="869"/>
      <c r="E693" s="869"/>
    </row>
    <row r="694" spans="1:5">
      <c r="A694" s="869"/>
      <c r="B694" s="1378"/>
      <c r="C694" s="869"/>
      <c r="D694" s="869"/>
      <c r="E694" s="869"/>
    </row>
    <row r="695" spans="1:5">
      <c r="A695" s="869"/>
      <c r="B695" s="1378"/>
      <c r="C695" s="869"/>
      <c r="D695" s="869"/>
      <c r="E695" s="869"/>
    </row>
    <row r="696" spans="1:5">
      <c r="A696" s="869"/>
      <c r="B696" s="1378"/>
      <c r="C696" s="869"/>
      <c r="D696" s="869"/>
      <c r="E696" s="869"/>
    </row>
    <row r="697" spans="1:5">
      <c r="A697" s="869"/>
      <c r="B697" s="1378"/>
      <c r="C697" s="869"/>
      <c r="D697" s="869"/>
      <c r="E697" s="869"/>
    </row>
    <row r="698" spans="1:5">
      <c r="A698" s="869"/>
      <c r="B698" s="1378"/>
      <c r="C698" s="869"/>
      <c r="D698" s="869"/>
      <c r="E698" s="869"/>
    </row>
    <row r="699" spans="1:5">
      <c r="A699" s="869"/>
      <c r="B699" s="1378"/>
      <c r="C699" s="869"/>
      <c r="D699" s="869"/>
      <c r="E699" s="869"/>
    </row>
    <row r="700" spans="1:5">
      <c r="A700" s="869"/>
      <c r="B700" s="1378"/>
      <c r="C700" s="869"/>
      <c r="D700" s="869"/>
      <c r="E700" s="869"/>
    </row>
    <row r="701" spans="1:5">
      <c r="A701" s="869"/>
      <c r="B701" s="1378"/>
      <c r="C701" s="869"/>
      <c r="D701" s="869"/>
      <c r="E701" s="869"/>
    </row>
    <row r="702" spans="1:5">
      <c r="A702" s="869"/>
      <c r="B702" s="1378"/>
      <c r="C702" s="869"/>
      <c r="D702" s="869"/>
      <c r="E702" s="869"/>
    </row>
    <row r="703" spans="1:5">
      <c r="A703" s="869"/>
      <c r="B703" s="1378"/>
      <c r="C703" s="869"/>
      <c r="D703" s="869"/>
      <c r="E703" s="869"/>
    </row>
    <row r="704" spans="1:5">
      <c r="A704" s="869"/>
      <c r="B704" s="1378"/>
      <c r="C704" s="869"/>
      <c r="D704" s="869"/>
      <c r="E704" s="869"/>
    </row>
    <row r="705" spans="1:5">
      <c r="A705" s="869"/>
      <c r="B705" s="1378"/>
      <c r="C705" s="869"/>
      <c r="D705" s="869"/>
      <c r="E705" s="869"/>
    </row>
    <row r="706" spans="1:5">
      <c r="A706" s="869"/>
      <c r="B706" s="1378"/>
      <c r="C706" s="869"/>
      <c r="D706" s="869"/>
      <c r="E706" s="869"/>
    </row>
    <row r="707" spans="1:5">
      <c r="A707" s="869"/>
      <c r="B707" s="1378"/>
      <c r="C707" s="869"/>
      <c r="D707" s="869"/>
      <c r="E707" s="869"/>
    </row>
    <row r="708" spans="1:5">
      <c r="A708" s="869"/>
      <c r="B708" s="1378"/>
      <c r="C708" s="869"/>
      <c r="D708" s="869"/>
      <c r="E708" s="869"/>
    </row>
    <row r="709" spans="1:5">
      <c r="A709" s="869"/>
      <c r="B709" s="1378"/>
      <c r="C709" s="869"/>
      <c r="D709" s="869"/>
      <c r="E709" s="869"/>
    </row>
    <row r="710" spans="1:5">
      <c r="A710" s="869"/>
      <c r="B710" s="1378"/>
      <c r="C710" s="869"/>
      <c r="D710" s="869"/>
      <c r="E710" s="869"/>
    </row>
    <row r="711" spans="1:5">
      <c r="A711" s="869"/>
      <c r="B711" s="1378"/>
      <c r="C711" s="869"/>
      <c r="D711" s="869"/>
      <c r="E711" s="869"/>
    </row>
    <row r="712" spans="1:5">
      <c r="A712" s="869"/>
      <c r="B712" s="1378"/>
      <c r="C712" s="869"/>
      <c r="D712" s="869"/>
      <c r="E712" s="869"/>
    </row>
    <row r="713" spans="1:5">
      <c r="A713" s="869"/>
      <c r="B713" s="1378"/>
      <c r="C713" s="869"/>
      <c r="D713" s="869"/>
      <c r="E713" s="869"/>
    </row>
    <row r="714" spans="1:5">
      <c r="A714" s="869"/>
      <c r="B714" s="1378"/>
      <c r="C714" s="869"/>
      <c r="D714" s="869"/>
      <c r="E714" s="869"/>
    </row>
    <row r="715" spans="1:5">
      <c r="A715" s="869"/>
      <c r="B715" s="1378"/>
      <c r="C715" s="869"/>
      <c r="D715" s="869"/>
      <c r="E715" s="869"/>
    </row>
    <row r="716" spans="1:5">
      <c r="A716" s="869"/>
      <c r="B716" s="1378"/>
      <c r="C716" s="869"/>
      <c r="D716" s="869"/>
      <c r="E716" s="869"/>
    </row>
    <row r="717" spans="1:5">
      <c r="A717" s="869"/>
      <c r="B717" s="1378"/>
      <c r="C717" s="869"/>
      <c r="D717" s="869"/>
      <c r="E717" s="869"/>
    </row>
    <row r="718" spans="1:5">
      <c r="A718" s="869"/>
      <c r="B718" s="1378"/>
      <c r="C718" s="869"/>
      <c r="D718" s="869"/>
      <c r="E718" s="869"/>
    </row>
    <row r="719" spans="1:5">
      <c r="A719" s="869"/>
      <c r="B719" s="1378"/>
      <c r="C719" s="869"/>
      <c r="D719" s="869"/>
      <c r="E719" s="869"/>
    </row>
    <row r="720" spans="1:5">
      <c r="A720" s="869"/>
      <c r="B720" s="1378"/>
      <c r="C720" s="869"/>
      <c r="D720" s="869"/>
      <c r="E720" s="869"/>
    </row>
    <row r="721" spans="1:5">
      <c r="A721" s="869"/>
      <c r="B721" s="1378"/>
      <c r="C721" s="869"/>
      <c r="D721" s="869"/>
      <c r="E721" s="869"/>
    </row>
    <row r="722" spans="1:5">
      <c r="A722" s="869"/>
      <c r="B722" s="1378"/>
      <c r="C722" s="869"/>
      <c r="D722" s="869"/>
      <c r="E722" s="869"/>
    </row>
    <row r="723" spans="1:5">
      <c r="A723" s="869"/>
      <c r="B723" s="1378"/>
      <c r="C723" s="869"/>
      <c r="D723" s="869"/>
      <c r="E723" s="869"/>
    </row>
    <row r="724" spans="1:5">
      <c r="A724" s="869"/>
      <c r="B724" s="1378"/>
      <c r="C724" s="869"/>
      <c r="D724" s="869"/>
      <c r="E724" s="869"/>
    </row>
    <row r="725" spans="1:5">
      <c r="A725" s="869"/>
      <c r="B725" s="1378"/>
      <c r="C725" s="869"/>
      <c r="D725" s="869"/>
      <c r="E725" s="869"/>
    </row>
    <row r="726" spans="1:5">
      <c r="A726" s="869"/>
      <c r="B726" s="1378"/>
      <c r="C726" s="869"/>
      <c r="D726" s="869"/>
      <c r="E726" s="869"/>
    </row>
    <row r="727" spans="1:5">
      <c r="A727" s="869"/>
      <c r="B727" s="1378"/>
      <c r="C727" s="869"/>
      <c r="D727" s="869"/>
      <c r="E727" s="869"/>
    </row>
    <row r="728" spans="1:5">
      <c r="A728" s="869"/>
      <c r="B728" s="1378"/>
      <c r="C728" s="869"/>
      <c r="D728" s="869"/>
      <c r="E728" s="869"/>
    </row>
    <row r="729" spans="1:5">
      <c r="A729" s="869"/>
      <c r="B729" s="1378"/>
      <c r="C729" s="869"/>
      <c r="D729" s="869"/>
      <c r="E729" s="869"/>
    </row>
    <row r="730" spans="1:5">
      <c r="A730" s="869"/>
      <c r="B730" s="1378"/>
      <c r="C730" s="869"/>
      <c r="D730" s="869"/>
      <c r="E730" s="869"/>
    </row>
    <row r="731" spans="1:5">
      <c r="A731" s="869"/>
      <c r="B731" s="1378"/>
      <c r="C731" s="869"/>
      <c r="D731" s="869"/>
      <c r="E731" s="869"/>
    </row>
    <row r="732" spans="1:5">
      <c r="A732" s="869"/>
      <c r="B732" s="1378"/>
      <c r="C732" s="869"/>
      <c r="D732" s="869"/>
      <c r="E732" s="869"/>
    </row>
    <row r="733" spans="1:5">
      <c r="A733" s="869"/>
      <c r="B733" s="1378"/>
      <c r="C733" s="869"/>
      <c r="D733" s="869"/>
      <c r="E733" s="869"/>
    </row>
    <row r="734" spans="1:5">
      <c r="A734" s="869"/>
      <c r="B734" s="1378"/>
      <c r="C734" s="869"/>
      <c r="D734" s="869"/>
      <c r="E734" s="869"/>
    </row>
    <row r="735" spans="1:5">
      <c r="A735" s="869"/>
      <c r="B735" s="1378"/>
      <c r="C735" s="869"/>
      <c r="D735" s="869"/>
      <c r="E735" s="869"/>
    </row>
    <row r="736" spans="1:5">
      <c r="A736" s="869"/>
      <c r="B736" s="1378"/>
      <c r="C736" s="869"/>
      <c r="D736" s="869"/>
      <c r="E736" s="869"/>
    </row>
    <row r="737" spans="1:5">
      <c r="A737" s="869"/>
      <c r="B737" s="1378"/>
      <c r="C737" s="869"/>
      <c r="D737" s="869"/>
      <c r="E737" s="869"/>
    </row>
    <row r="738" spans="1:5">
      <c r="A738" s="869"/>
      <c r="B738" s="1378"/>
      <c r="C738" s="869"/>
      <c r="D738" s="869"/>
      <c r="E738" s="869"/>
    </row>
    <row r="739" spans="1:5">
      <c r="A739" s="869"/>
      <c r="B739" s="1378"/>
      <c r="C739" s="869"/>
      <c r="D739" s="869"/>
      <c r="E739" s="869"/>
    </row>
    <row r="740" spans="1:5">
      <c r="A740" s="869"/>
      <c r="B740" s="1378"/>
      <c r="C740" s="869"/>
      <c r="D740" s="869"/>
      <c r="E740" s="869"/>
    </row>
    <row r="741" spans="1:5">
      <c r="A741" s="869"/>
      <c r="B741" s="1378"/>
      <c r="C741" s="869"/>
      <c r="D741" s="869"/>
      <c r="E741" s="869"/>
    </row>
    <row r="742" spans="1:5">
      <c r="A742" s="869"/>
      <c r="B742" s="1378"/>
      <c r="C742" s="869"/>
      <c r="D742" s="869"/>
      <c r="E742" s="869"/>
    </row>
    <row r="743" spans="1:5">
      <c r="A743" s="869"/>
      <c r="B743" s="1378"/>
      <c r="C743" s="869"/>
      <c r="D743" s="869"/>
      <c r="E743" s="869"/>
    </row>
    <row r="744" spans="1:5">
      <c r="A744" s="869"/>
      <c r="B744" s="1378"/>
      <c r="C744" s="869"/>
      <c r="D744" s="869"/>
      <c r="E744" s="869"/>
    </row>
    <row r="745" spans="1:5">
      <c r="A745" s="869"/>
      <c r="B745" s="1378"/>
      <c r="C745" s="869"/>
      <c r="D745" s="869"/>
      <c r="E745" s="869"/>
    </row>
    <row r="746" spans="1:5">
      <c r="A746" s="869"/>
      <c r="B746" s="1378"/>
      <c r="C746" s="869"/>
      <c r="D746" s="869"/>
      <c r="E746" s="869"/>
    </row>
    <row r="747" spans="1:5">
      <c r="A747" s="869"/>
      <c r="B747" s="1378"/>
      <c r="C747" s="869"/>
      <c r="D747" s="869"/>
      <c r="E747" s="869"/>
    </row>
    <row r="748" spans="1:5">
      <c r="A748" s="869"/>
      <c r="B748" s="1378"/>
      <c r="C748" s="869"/>
      <c r="D748" s="869"/>
      <c r="E748" s="869"/>
    </row>
    <row r="749" spans="1:5">
      <c r="A749" s="869"/>
      <c r="B749" s="1378"/>
      <c r="C749" s="869"/>
      <c r="D749" s="869"/>
      <c r="E749" s="869"/>
    </row>
    <row r="750" spans="1:5">
      <c r="A750" s="869"/>
      <c r="B750" s="1378"/>
      <c r="C750" s="869"/>
      <c r="D750" s="869"/>
      <c r="E750" s="869"/>
    </row>
    <row r="751" spans="1:5">
      <c r="A751" s="869"/>
      <c r="B751" s="1378"/>
      <c r="C751" s="869"/>
      <c r="D751" s="869"/>
      <c r="E751" s="869"/>
    </row>
    <row r="752" spans="1:5">
      <c r="A752" s="869"/>
      <c r="B752" s="1378"/>
      <c r="C752" s="869"/>
      <c r="D752" s="869"/>
      <c r="E752" s="869"/>
    </row>
    <row r="753" spans="1:5">
      <c r="A753" s="869"/>
      <c r="B753" s="1378"/>
      <c r="C753" s="869"/>
      <c r="D753" s="869"/>
      <c r="E753" s="869"/>
    </row>
    <row r="754" spans="1:5">
      <c r="A754" s="869"/>
      <c r="B754" s="1378"/>
      <c r="C754" s="869"/>
      <c r="D754" s="869"/>
      <c r="E754" s="869"/>
    </row>
    <row r="755" spans="1:5">
      <c r="A755" s="869"/>
      <c r="B755" s="1378"/>
      <c r="C755" s="869"/>
      <c r="D755" s="869"/>
      <c r="E755" s="869"/>
    </row>
    <row r="756" spans="1:5">
      <c r="A756" s="869"/>
      <c r="B756" s="1378"/>
      <c r="C756" s="869"/>
      <c r="D756" s="869"/>
      <c r="E756" s="869"/>
    </row>
    <row r="757" spans="1:5">
      <c r="A757" s="869"/>
      <c r="B757" s="1378"/>
      <c r="C757" s="869"/>
      <c r="D757" s="869"/>
      <c r="E757" s="869"/>
    </row>
    <row r="758" spans="1:5">
      <c r="A758" s="869"/>
      <c r="B758" s="1378"/>
      <c r="C758" s="869"/>
      <c r="D758" s="869"/>
      <c r="E758" s="869"/>
    </row>
    <row r="759" spans="1:5">
      <c r="A759" s="869"/>
      <c r="B759" s="1378"/>
      <c r="C759" s="869"/>
      <c r="D759" s="869"/>
      <c r="E759" s="869"/>
    </row>
    <row r="760" spans="1:5">
      <c r="A760" s="869"/>
      <c r="B760" s="1378"/>
      <c r="C760" s="869"/>
      <c r="D760" s="869"/>
      <c r="E760" s="869"/>
    </row>
    <row r="761" spans="1:5">
      <c r="A761" s="869"/>
      <c r="B761" s="1378"/>
      <c r="C761" s="869"/>
      <c r="D761" s="869"/>
      <c r="E761" s="869"/>
    </row>
    <row r="762" spans="1:5">
      <c r="A762" s="869"/>
      <c r="B762" s="1378"/>
      <c r="C762" s="869"/>
      <c r="D762" s="869"/>
      <c r="E762" s="869"/>
    </row>
    <row r="763" spans="1:5">
      <c r="A763" s="869"/>
      <c r="B763" s="1378"/>
      <c r="C763" s="869"/>
      <c r="D763" s="869"/>
      <c r="E763" s="869"/>
    </row>
    <row r="764" spans="1:5">
      <c r="A764" s="869"/>
      <c r="B764" s="1378"/>
      <c r="C764" s="869"/>
      <c r="D764" s="869"/>
      <c r="E764" s="869"/>
    </row>
    <row r="765" spans="1:5">
      <c r="A765" s="869"/>
      <c r="B765" s="1378"/>
      <c r="C765" s="869"/>
      <c r="D765" s="869"/>
      <c r="E765" s="869"/>
    </row>
    <row r="766" spans="1:5">
      <c r="A766" s="869"/>
      <c r="B766" s="1378"/>
      <c r="C766" s="869"/>
      <c r="D766" s="869"/>
      <c r="E766" s="869"/>
    </row>
    <row r="767" spans="1:5">
      <c r="A767" s="869"/>
      <c r="B767" s="1378"/>
      <c r="C767" s="869"/>
      <c r="D767" s="869"/>
      <c r="E767" s="869"/>
    </row>
    <row r="768" spans="1:5">
      <c r="A768" s="869"/>
      <c r="B768" s="1378"/>
      <c r="C768" s="869"/>
      <c r="D768" s="869"/>
      <c r="E768" s="869"/>
    </row>
    <row r="769" spans="1:5">
      <c r="A769" s="869"/>
      <c r="B769" s="1378"/>
      <c r="C769" s="869"/>
      <c r="D769" s="869"/>
      <c r="E769" s="869"/>
    </row>
    <row r="770" spans="1:5">
      <c r="A770" s="869"/>
      <c r="B770" s="1378"/>
      <c r="C770" s="869"/>
      <c r="D770" s="869"/>
      <c r="E770" s="869"/>
    </row>
    <row r="771" spans="1:5">
      <c r="A771" s="869"/>
      <c r="B771" s="1378"/>
      <c r="C771" s="869"/>
      <c r="D771" s="869"/>
      <c r="E771" s="869"/>
    </row>
    <row r="772" spans="1:5">
      <c r="A772" s="869"/>
      <c r="B772" s="1378"/>
      <c r="C772" s="869"/>
      <c r="D772" s="869"/>
      <c r="E772" s="869"/>
    </row>
    <row r="773" spans="1:5">
      <c r="A773" s="869"/>
      <c r="B773" s="1378"/>
      <c r="C773" s="869"/>
      <c r="D773" s="869"/>
      <c r="E773" s="869"/>
    </row>
    <row r="774" spans="1:5">
      <c r="A774" s="869"/>
      <c r="B774" s="1378"/>
      <c r="C774" s="869"/>
      <c r="D774" s="869"/>
      <c r="E774" s="869"/>
    </row>
    <row r="775" spans="1:5">
      <c r="A775" s="869"/>
      <c r="B775" s="1378"/>
      <c r="C775" s="869"/>
      <c r="D775" s="869"/>
      <c r="E775" s="869"/>
    </row>
    <row r="776" spans="1:5">
      <c r="A776" s="869"/>
      <c r="B776" s="1378"/>
      <c r="C776" s="869"/>
      <c r="D776" s="869"/>
      <c r="E776" s="869"/>
    </row>
    <row r="777" spans="1:5">
      <c r="A777" s="869"/>
      <c r="B777" s="1378"/>
      <c r="C777" s="869"/>
      <c r="D777" s="869"/>
      <c r="E777" s="869"/>
    </row>
    <row r="778" spans="1:5">
      <c r="A778" s="869"/>
      <c r="B778" s="1378"/>
      <c r="C778" s="869"/>
      <c r="D778" s="869"/>
      <c r="E778" s="869"/>
    </row>
    <row r="779" spans="1:5">
      <c r="A779" s="869"/>
      <c r="B779" s="1378"/>
      <c r="C779" s="869"/>
      <c r="D779" s="869"/>
      <c r="E779" s="869"/>
    </row>
    <row r="780" spans="1:5">
      <c r="A780" s="869"/>
      <c r="B780" s="1378"/>
      <c r="C780" s="869"/>
      <c r="D780" s="869"/>
      <c r="E780" s="869"/>
    </row>
    <row r="781" spans="1:5">
      <c r="A781" s="869"/>
      <c r="B781" s="1378"/>
      <c r="C781" s="869"/>
      <c r="D781" s="869"/>
      <c r="E781" s="869"/>
    </row>
    <row r="782" spans="1:5">
      <c r="A782" s="869"/>
      <c r="B782" s="1378"/>
      <c r="C782" s="869"/>
      <c r="D782" s="869"/>
      <c r="E782" s="869"/>
    </row>
    <row r="783" spans="1:5">
      <c r="A783" s="869"/>
      <c r="B783" s="1378"/>
      <c r="C783" s="869"/>
      <c r="D783" s="869"/>
      <c r="E783" s="869"/>
    </row>
    <row r="784" spans="1:5">
      <c r="A784" s="869"/>
      <c r="B784" s="1378"/>
      <c r="C784" s="869"/>
      <c r="D784" s="869"/>
      <c r="E784" s="869"/>
    </row>
    <row r="785" spans="1:5">
      <c r="A785" s="869"/>
      <c r="B785" s="1378"/>
      <c r="C785" s="869"/>
      <c r="D785" s="869"/>
      <c r="E785" s="869"/>
    </row>
    <row r="786" spans="1:5">
      <c r="A786" s="869"/>
      <c r="B786" s="1378"/>
      <c r="C786" s="869"/>
      <c r="D786" s="869"/>
      <c r="E786" s="869"/>
    </row>
    <row r="787" spans="1:5">
      <c r="A787" s="869"/>
      <c r="B787" s="1378"/>
      <c r="C787" s="869"/>
      <c r="D787" s="869"/>
      <c r="E787" s="869"/>
    </row>
    <row r="788" spans="1:5">
      <c r="A788" s="869"/>
      <c r="B788" s="1378"/>
      <c r="C788" s="869"/>
      <c r="D788" s="869"/>
      <c r="E788" s="869"/>
    </row>
    <row r="789" spans="1:5">
      <c r="A789" s="869"/>
      <c r="B789" s="1378"/>
      <c r="C789" s="869"/>
      <c r="D789" s="869"/>
      <c r="E789" s="869"/>
    </row>
    <row r="790" spans="1:5">
      <c r="A790" s="869"/>
      <c r="B790" s="1378"/>
      <c r="C790" s="869"/>
      <c r="D790" s="869"/>
      <c r="E790" s="869"/>
    </row>
    <row r="791" spans="1:5">
      <c r="A791" s="869"/>
      <c r="B791" s="1378"/>
      <c r="C791" s="869"/>
      <c r="D791" s="869"/>
      <c r="E791" s="869"/>
    </row>
    <row r="792" spans="1:5">
      <c r="A792" s="869"/>
      <c r="B792" s="1378"/>
      <c r="C792" s="869"/>
      <c r="D792" s="869"/>
      <c r="E792" s="869"/>
    </row>
    <row r="793" spans="1:5">
      <c r="A793" s="869"/>
      <c r="B793" s="1378"/>
      <c r="C793" s="869"/>
      <c r="D793" s="869"/>
      <c r="E793" s="869"/>
    </row>
    <row r="794" spans="1:5">
      <c r="A794" s="869"/>
      <c r="B794" s="1378"/>
      <c r="C794" s="869"/>
      <c r="D794" s="869"/>
      <c r="E794" s="869"/>
    </row>
    <row r="795" spans="1:5">
      <c r="A795" s="869"/>
      <c r="B795" s="1378"/>
      <c r="C795" s="869"/>
      <c r="D795" s="869"/>
      <c r="E795" s="869"/>
    </row>
    <row r="796" spans="1:5">
      <c r="A796" s="869"/>
      <c r="B796" s="1378"/>
      <c r="C796" s="869"/>
      <c r="D796" s="869"/>
      <c r="E796" s="869"/>
    </row>
    <row r="797" spans="1:5">
      <c r="A797" s="869"/>
      <c r="B797" s="1378"/>
      <c r="C797" s="869"/>
      <c r="D797" s="869"/>
      <c r="E797" s="869"/>
    </row>
    <row r="798" spans="1:5">
      <c r="A798" s="869"/>
      <c r="B798" s="1378"/>
      <c r="C798" s="869"/>
      <c r="D798" s="869"/>
      <c r="E798" s="869"/>
    </row>
    <row r="799" spans="1:5">
      <c r="A799" s="869"/>
      <c r="B799" s="1378"/>
      <c r="C799" s="869"/>
      <c r="D799" s="869"/>
      <c r="E799" s="869"/>
    </row>
    <row r="800" spans="1:5">
      <c r="A800" s="869"/>
      <c r="B800" s="1378"/>
      <c r="C800" s="869"/>
      <c r="D800" s="869"/>
      <c r="E800" s="869"/>
    </row>
    <row r="801" spans="1:5">
      <c r="A801" s="869"/>
      <c r="B801" s="1378"/>
      <c r="C801" s="869"/>
      <c r="D801" s="869"/>
      <c r="E801" s="869"/>
    </row>
    <row r="802" spans="1:5">
      <c r="A802" s="869"/>
      <c r="B802" s="1378"/>
      <c r="C802" s="869"/>
      <c r="D802" s="869"/>
      <c r="E802" s="869"/>
    </row>
    <row r="803" spans="1:5">
      <c r="A803" s="869"/>
      <c r="B803" s="1378"/>
      <c r="C803" s="869"/>
      <c r="D803" s="869"/>
      <c r="E803" s="869"/>
    </row>
    <row r="804" spans="1:5">
      <c r="A804" s="869"/>
      <c r="B804" s="1378"/>
      <c r="C804" s="869"/>
      <c r="D804" s="869"/>
      <c r="E804" s="869"/>
    </row>
    <row r="805" spans="1:5">
      <c r="A805" s="869"/>
      <c r="B805" s="1378"/>
      <c r="C805" s="869"/>
      <c r="D805" s="869"/>
      <c r="E805" s="869"/>
    </row>
    <row r="806" spans="1:5">
      <c r="A806" s="869"/>
      <c r="B806" s="1378"/>
      <c r="C806" s="869"/>
      <c r="D806" s="869"/>
      <c r="E806" s="869"/>
    </row>
    <row r="807" spans="1:5">
      <c r="A807" s="869"/>
      <c r="B807" s="1378"/>
      <c r="C807" s="869"/>
      <c r="D807" s="869"/>
      <c r="E807" s="869"/>
    </row>
    <row r="808" spans="1:5">
      <c r="A808" s="869"/>
      <c r="B808" s="1378"/>
      <c r="C808" s="869"/>
      <c r="D808" s="869"/>
      <c r="E808" s="869"/>
    </row>
    <row r="809" spans="1:5">
      <c r="A809" s="869"/>
      <c r="B809" s="1378"/>
      <c r="C809" s="869"/>
      <c r="D809" s="869"/>
      <c r="E809" s="869"/>
    </row>
    <row r="810" spans="1:5">
      <c r="A810" s="869"/>
      <c r="B810" s="1378"/>
      <c r="C810" s="869"/>
      <c r="D810" s="869"/>
      <c r="E810" s="869"/>
    </row>
    <row r="811" spans="1:5">
      <c r="A811" s="869"/>
      <c r="B811" s="1378"/>
      <c r="C811" s="869"/>
      <c r="D811" s="869"/>
      <c r="E811" s="869"/>
    </row>
    <row r="812" spans="1:5">
      <c r="A812" s="869"/>
      <c r="B812" s="1378"/>
      <c r="C812" s="869"/>
      <c r="D812" s="869"/>
      <c r="E812" s="869"/>
    </row>
    <row r="813" spans="1:5">
      <c r="A813" s="869"/>
      <c r="B813" s="1378"/>
      <c r="C813" s="869"/>
      <c r="D813" s="869"/>
      <c r="E813" s="869"/>
    </row>
    <row r="814" spans="1:5">
      <c r="A814" s="869"/>
      <c r="B814" s="1378"/>
      <c r="C814" s="869"/>
      <c r="D814" s="869"/>
      <c r="E814" s="869"/>
    </row>
    <row r="815" spans="1:5">
      <c r="A815" s="869"/>
      <c r="B815" s="1378"/>
      <c r="C815" s="869"/>
      <c r="D815" s="869"/>
      <c r="E815" s="869"/>
    </row>
    <row r="816" spans="1:5">
      <c r="A816" s="869"/>
      <c r="B816" s="1378"/>
      <c r="C816" s="869"/>
      <c r="D816" s="869"/>
      <c r="E816" s="869"/>
    </row>
    <row r="817" spans="1:5">
      <c r="A817" s="869"/>
      <c r="B817" s="1378"/>
      <c r="C817" s="869"/>
      <c r="D817" s="869"/>
      <c r="E817" s="869"/>
    </row>
    <row r="818" spans="1:5">
      <c r="A818" s="869"/>
      <c r="B818" s="1378"/>
      <c r="C818" s="869"/>
      <c r="D818" s="869"/>
      <c r="E818" s="869"/>
    </row>
    <row r="819" spans="1:5">
      <c r="A819" s="869"/>
      <c r="B819" s="1378"/>
      <c r="C819" s="869"/>
      <c r="D819" s="869"/>
      <c r="E819" s="869"/>
    </row>
    <row r="820" spans="1:5">
      <c r="A820" s="869"/>
      <c r="B820" s="1378"/>
      <c r="C820" s="869"/>
      <c r="D820" s="869"/>
      <c r="E820" s="869"/>
    </row>
    <row r="821" spans="1:5">
      <c r="A821" s="869"/>
      <c r="B821" s="1378"/>
      <c r="C821" s="869"/>
      <c r="D821" s="869"/>
      <c r="E821" s="869"/>
    </row>
    <row r="822" spans="1:5">
      <c r="A822" s="869"/>
      <c r="B822" s="1378"/>
      <c r="C822" s="869"/>
      <c r="D822" s="869"/>
      <c r="E822" s="869"/>
    </row>
    <row r="823" spans="1:5">
      <c r="A823" s="869"/>
      <c r="B823" s="1378"/>
      <c r="C823" s="869"/>
      <c r="D823" s="869"/>
      <c r="E823" s="869"/>
    </row>
    <row r="824" spans="1:5">
      <c r="A824" s="869"/>
      <c r="B824" s="1378"/>
      <c r="C824" s="869"/>
      <c r="D824" s="869"/>
      <c r="E824" s="869"/>
    </row>
    <row r="825" spans="1:5">
      <c r="A825" s="869"/>
      <c r="B825" s="1378"/>
      <c r="C825" s="869"/>
      <c r="D825" s="869"/>
      <c r="E825" s="869"/>
    </row>
    <row r="826" spans="1:5">
      <c r="A826" s="869"/>
      <c r="B826" s="1378"/>
      <c r="C826" s="869"/>
      <c r="D826" s="869"/>
      <c r="E826" s="869"/>
    </row>
    <row r="827" spans="1:5">
      <c r="A827" s="869"/>
      <c r="B827" s="1378"/>
      <c r="C827" s="869"/>
      <c r="D827" s="869"/>
      <c r="E827" s="869"/>
    </row>
    <row r="828" spans="1:5">
      <c r="A828" s="869"/>
      <c r="B828" s="1378"/>
      <c r="C828" s="869"/>
      <c r="D828" s="869"/>
      <c r="E828" s="869"/>
    </row>
    <row r="829" spans="1:5">
      <c r="A829" s="869"/>
      <c r="B829" s="1378"/>
      <c r="C829" s="869"/>
      <c r="D829" s="869"/>
      <c r="E829" s="869"/>
    </row>
    <row r="830" spans="1:5">
      <c r="A830" s="869"/>
      <c r="B830" s="1378"/>
      <c r="C830" s="869"/>
      <c r="D830" s="869"/>
      <c r="E830" s="869"/>
    </row>
    <row r="831" spans="1:5">
      <c r="A831" s="869"/>
      <c r="B831" s="1378"/>
      <c r="C831" s="869"/>
      <c r="D831" s="869"/>
      <c r="E831" s="869"/>
    </row>
    <row r="832" spans="1:5">
      <c r="A832" s="869"/>
      <c r="B832" s="1378"/>
      <c r="C832" s="869"/>
      <c r="D832" s="869"/>
      <c r="E832" s="869"/>
    </row>
    <row r="833" spans="1:5">
      <c r="A833" s="869"/>
      <c r="B833" s="1378"/>
      <c r="C833" s="869"/>
      <c r="D833" s="869"/>
      <c r="E833" s="869"/>
    </row>
    <row r="834" spans="1:5">
      <c r="A834" s="869"/>
      <c r="B834" s="1378"/>
      <c r="C834" s="869"/>
      <c r="D834" s="869"/>
      <c r="E834" s="869"/>
    </row>
    <row r="835" spans="1:5">
      <c r="A835" s="869"/>
      <c r="B835" s="1378"/>
      <c r="C835" s="869"/>
      <c r="D835" s="869"/>
      <c r="E835" s="869"/>
    </row>
    <row r="836" spans="1:5">
      <c r="A836" s="869"/>
      <c r="B836" s="1378"/>
      <c r="C836" s="869"/>
      <c r="D836" s="869"/>
      <c r="E836" s="869"/>
    </row>
    <row r="837" spans="1:5">
      <c r="A837" s="869"/>
      <c r="B837" s="1378"/>
      <c r="C837" s="869"/>
      <c r="D837" s="869"/>
      <c r="E837" s="869"/>
    </row>
    <row r="838" spans="1:5">
      <c r="A838" s="869"/>
      <c r="B838" s="1378"/>
      <c r="C838" s="869"/>
      <c r="D838" s="869"/>
      <c r="E838" s="869"/>
    </row>
    <row r="839" spans="1:5">
      <c r="A839" s="869"/>
      <c r="B839" s="1378"/>
      <c r="C839" s="869"/>
      <c r="D839" s="869"/>
      <c r="E839" s="869"/>
    </row>
    <row r="840" spans="1:5">
      <c r="A840" s="869"/>
      <c r="B840" s="1378"/>
      <c r="C840" s="869"/>
      <c r="D840" s="869"/>
      <c r="E840" s="869"/>
    </row>
    <row r="841" spans="1:5">
      <c r="A841" s="869"/>
      <c r="B841" s="1378"/>
      <c r="C841" s="869"/>
      <c r="D841" s="869"/>
      <c r="E841" s="869"/>
    </row>
    <row r="842" spans="1:5">
      <c r="A842" s="869"/>
      <c r="B842" s="1378"/>
      <c r="C842" s="869"/>
      <c r="D842" s="869"/>
      <c r="E842" s="869"/>
    </row>
    <row r="843" spans="1:5">
      <c r="A843" s="869"/>
      <c r="B843" s="1378"/>
      <c r="C843" s="869"/>
      <c r="D843" s="869"/>
      <c r="E843" s="869"/>
    </row>
    <row r="844" spans="1:5">
      <c r="A844" s="869"/>
      <c r="B844" s="1378"/>
      <c r="C844" s="869"/>
      <c r="D844" s="869"/>
      <c r="E844" s="869"/>
    </row>
    <row r="845" spans="1:5">
      <c r="A845" s="869"/>
      <c r="B845" s="1378"/>
      <c r="C845" s="869"/>
      <c r="D845" s="869"/>
      <c r="E845" s="869"/>
    </row>
    <row r="846" spans="1:5">
      <c r="A846" s="869"/>
      <c r="B846" s="1378"/>
      <c r="C846" s="869"/>
      <c r="D846" s="869"/>
      <c r="E846" s="869"/>
    </row>
    <row r="847" spans="1:5">
      <c r="A847" s="869"/>
      <c r="B847" s="1378"/>
      <c r="C847" s="869"/>
      <c r="D847" s="869"/>
      <c r="E847" s="869"/>
    </row>
    <row r="848" spans="1:5">
      <c r="A848" s="869"/>
      <c r="B848" s="1378"/>
      <c r="C848" s="869"/>
      <c r="D848" s="869"/>
      <c r="E848" s="869"/>
    </row>
    <row r="849" spans="1:5">
      <c r="A849" s="869"/>
      <c r="B849" s="1378"/>
      <c r="C849" s="869"/>
      <c r="D849" s="869"/>
      <c r="E849" s="869"/>
    </row>
    <row r="850" spans="1:5">
      <c r="A850" s="869"/>
      <c r="B850" s="1378"/>
      <c r="C850" s="869"/>
      <c r="D850" s="869"/>
      <c r="E850" s="869"/>
    </row>
    <row r="851" spans="1:5">
      <c r="A851" s="869"/>
      <c r="B851" s="1378"/>
      <c r="C851" s="869"/>
      <c r="D851" s="869"/>
      <c r="E851" s="869"/>
    </row>
    <row r="852" spans="1:5">
      <c r="A852" s="869"/>
      <c r="B852" s="1378"/>
      <c r="C852" s="869"/>
      <c r="D852" s="869"/>
      <c r="E852" s="869"/>
    </row>
    <row r="853" spans="1:5">
      <c r="A853" s="869"/>
      <c r="B853" s="1378"/>
      <c r="C853" s="869"/>
      <c r="D853" s="869"/>
      <c r="E853" s="869"/>
    </row>
    <row r="854" spans="1:5">
      <c r="A854" s="869"/>
      <c r="B854" s="1378"/>
      <c r="C854" s="869"/>
      <c r="D854" s="869"/>
      <c r="E854" s="869"/>
    </row>
    <row r="855" spans="1:5">
      <c r="A855" s="869"/>
      <c r="B855" s="1378"/>
      <c r="C855" s="869"/>
      <c r="D855" s="869"/>
      <c r="E855" s="869"/>
    </row>
    <row r="856" spans="1:5">
      <c r="A856" s="869"/>
      <c r="B856" s="1378"/>
      <c r="C856" s="869"/>
      <c r="D856" s="869"/>
      <c r="E856" s="869"/>
    </row>
    <row r="857" spans="1:5">
      <c r="A857" s="869"/>
      <c r="B857" s="1378"/>
      <c r="C857" s="869"/>
      <c r="D857" s="869"/>
      <c r="E857" s="869"/>
    </row>
    <row r="858" spans="1:5">
      <c r="A858" s="869"/>
      <c r="B858" s="1378"/>
      <c r="C858" s="869"/>
      <c r="D858" s="869"/>
      <c r="E858" s="869"/>
    </row>
    <row r="859" spans="1:5">
      <c r="A859" s="869"/>
      <c r="B859" s="1378"/>
      <c r="C859" s="869"/>
      <c r="D859" s="869"/>
      <c r="E859" s="869"/>
    </row>
    <row r="860" spans="1:5">
      <c r="A860" s="869"/>
      <c r="B860" s="1378"/>
      <c r="C860" s="869"/>
      <c r="D860" s="869"/>
      <c r="E860" s="869"/>
    </row>
    <row r="861" spans="1:5">
      <c r="A861" s="869"/>
      <c r="B861" s="1378"/>
      <c r="C861" s="869"/>
      <c r="D861" s="869"/>
      <c r="E861" s="869"/>
    </row>
    <row r="862" spans="1:5">
      <c r="A862" s="869"/>
      <c r="B862" s="1378"/>
      <c r="C862" s="869"/>
      <c r="D862" s="869"/>
      <c r="E862" s="869"/>
    </row>
    <row r="863" spans="1:5">
      <c r="A863" s="869"/>
      <c r="B863" s="1378"/>
      <c r="C863" s="869"/>
      <c r="D863" s="869"/>
      <c r="E863" s="869"/>
    </row>
    <row r="864" spans="1:5">
      <c r="A864" s="869"/>
      <c r="B864" s="1378"/>
      <c r="C864" s="869"/>
      <c r="D864" s="869"/>
      <c r="E864" s="869"/>
    </row>
    <row r="865" spans="1:5">
      <c r="A865" s="869"/>
      <c r="B865" s="1378"/>
      <c r="C865" s="869"/>
      <c r="D865" s="869"/>
      <c r="E865" s="869"/>
    </row>
    <row r="866" spans="1:5">
      <c r="A866" s="869"/>
      <c r="B866" s="1378"/>
      <c r="C866" s="869"/>
      <c r="D866" s="869"/>
      <c r="E866" s="869"/>
    </row>
    <row r="867" spans="1:5">
      <c r="A867" s="869"/>
      <c r="B867" s="1378"/>
      <c r="C867" s="869"/>
      <c r="D867" s="869"/>
      <c r="E867" s="869"/>
    </row>
    <row r="868" spans="1:5">
      <c r="A868" s="869"/>
      <c r="B868" s="1378"/>
      <c r="C868" s="869"/>
      <c r="D868" s="869"/>
      <c r="E868" s="869"/>
    </row>
    <row r="869" spans="1:5">
      <c r="A869" s="869"/>
      <c r="B869" s="1378"/>
      <c r="C869" s="869"/>
      <c r="D869" s="869"/>
      <c r="E869" s="869"/>
    </row>
    <row r="870" spans="1:5">
      <c r="A870" s="869"/>
      <c r="B870" s="1378"/>
      <c r="C870" s="869"/>
      <c r="D870" s="869"/>
      <c r="E870" s="869"/>
    </row>
    <row r="871" spans="1:5">
      <c r="A871" s="869"/>
      <c r="B871" s="1378"/>
      <c r="C871" s="869"/>
      <c r="D871" s="869"/>
      <c r="E871" s="869"/>
    </row>
    <row r="872" spans="1:5">
      <c r="A872" s="869"/>
      <c r="B872" s="1378"/>
      <c r="C872" s="869"/>
      <c r="D872" s="869"/>
      <c r="E872" s="869"/>
    </row>
    <row r="873" spans="1:5">
      <c r="A873" s="869"/>
      <c r="B873" s="1378"/>
      <c r="C873" s="869"/>
      <c r="D873" s="869"/>
      <c r="E873" s="869"/>
    </row>
    <row r="874" spans="1:5">
      <c r="A874" s="869"/>
      <c r="B874" s="1378"/>
      <c r="C874" s="869"/>
      <c r="D874" s="869"/>
      <c r="E874" s="869"/>
    </row>
    <row r="875" spans="1:5">
      <c r="A875" s="869"/>
      <c r="B875" s="1378"/>
      <c r="C875" s="869"/>
      <c r="D875" s="869"/>
      <c r="E875" s="869"/>
    </row>
    <row r="876" spans="1:5">
      <c r="A876" s="869"/>
      <c r="B876" s="1378"/>
      <c r="C876" s="869"/>
      <c r="D876" s="869"/>
      <c r="E876" s="869"/>
    </row>
    <row r="877" spans="1:5">
      <c r="A877" s="869"/>
      <c r="B877" s="1378"/>
      <c r="C877" s="869"/>
      <c r="D877" s="869"/>
      <c r="E877" s="869"/>
    </row>
    <row r="878" spans="1:5">
      <c r="A878" s="869"/>
      <c r="B878" s="1378"/>
      <c r="C878" s="869"/>
      <c r="D878" s="869"/>
      <c r="E878" s="869"/>
    </row>
    <row r="879" spans="1:5">
      <c r="A879" s="869"/>
      <c r="B879" s="1378"/>
      <c r="C879" s="869"/>
      <c r="D879" s="869"/>
      <c r="E879" s="869"/>
    </row>
    <row r="880" spans="1:5">
      <c r="A880" s="869"/>
      <c r="B880" s="1378"/>
      <c r="C880" s="869"/>
      <c r="D880" s="869"/>
      <c r="E880" s="869"/>
    </row>
    <row r="881" spans="1:5">
      <c r="A881" s="869"/>
      <c r="B881" s="1378"/>
      <c r="C881" s="869"/>
      <c r="D881" s="869"/>
      <c r="E881" s="869"/>
    </row>
    <row r="882" spans="1:5">
      <c r="A882" s="869"/>
      <c r="B882" s="1378"/>
      <c r="C882" s="869"/>
      <c r="D882" s="869"/>
      <c r="E882" s="869"/>
    </row>
    <row r="883" spans="1:5">
      <c r="A883" s="869"/>
      <c r="B883" s="1378"/>
      <c r="C883" s="869"/>
      <c r="D883" s="869"/>
      <c r="E883" s="869"/>
    </row>
    <row r="884" spans="1:5">
      <c r="A884" s="869"/>
      <c r="B884" s="1378"/>
      <c r="C884" s="869"/>
      <c r="D884" s="869"/>
      <c r="E884" s="869"/>
    </row>
    <row r="885" spans="1:5">
      <c r="A885" s="869"/>
      <c r="B885" s="1378"/>
      <c r="C885" s="869"/>
      <c r="D885" s="869"/>
      <c r="E885" s="869"/>
    </row>
    <row r="886" spans="1:5">
      <c r="A886" s="869"/>
      <c r="B886" s="1378"/>
      <c r="C886" s="869"/>
      <c r="D886" s="869"/>
      <c r="E886" s="869"/>
    </row>
    <row r="887" spans="1:5">
      <c r="A887" s="869"/>
      <c r="B887" s="1378"/>
      <c r="C887" s="869"/>
      <c r="D887" s="869"/>
      <c r="E887" s="869"/>
    </row>
    <row r="888" spans="1:5">
      <c r="A888" s="869"/>
      <c r="B888" s="1378"/>
      <c r="C888" s="869"/>
      <c r="D888" s="869"/>
      <c r="E888" s="869"/>
    </row>
    <row r="889" spans="1:5">
      <c r="A889" s="869"/>
      <c r="B889" s="1378"/>
      <c r="C889" s="869"/>
      <c r="D889" s="869"/>
      <c r="E889" s="869"/>
    </row>
    <row r="890" spans="1:5">
      <c r="A890" s="869"/>
      <c r="B890" s="1378"/>
      <c r="C890" s="869"/>
      <c r="D890" s="869"/>
      <c r="E890" s="869"/>
    </row>
    <row r="891" spans="1:5">
      <c r="A891" s="869"/>
      <c r="B891" s="1378"/>
      <c r="C891" s="869"/>
      <c r="D891" s="869"/>
      <c r="E891" s="869"/>
    </row>
    <row r="892" spans="1:5">
      <c r="A892" s="869"/>
      <c r="B892" s="1378"/>
      <c r="C892" s="869"/>
      <c r="D892" s="869"/>
      <c r="E892" s="869"/>
    </row>
    <row r="893" spans="1:5">
      <c r="A893" s="869"/>
      <c r="B893" s="1378"/>
      <c r="C893" s="869"/>
      <c r="D893" s="869"/>
      <c r="E893" s="869"/>
    </row>
    <row r="894" spans="1:5">
      <c r="A894" s="869"/>
      <c r="B894" s="1378"/>
      <c r="C894" s="869"/>
      <c r="D894" s="869"/>
      <c r="E894" s="869"/>
    </row>
    <row r="895" spans="1:5">
      <c r="A895" s="869"/>
      <c r="B895" s="1378"/>
      <c r="C895" s="869"/>
      <c r="D895" s="869"/>
      <c r="E895" s="869"/>
    </row>
    <row r="896" spans="1:5">
      <c r="A896" s="869"/>
      <c r="B896" s="1378"/>
      <c r="C896" s="869"/>
      <c r="D896" s="869"/>
      <c r="E896" s="869"/>
    </row>
    <row r="897" spans="1:5">
      <c r="A897" s="869"/>
      <c r="B897" s="1378"/>
      <c r="C897" s="869"/>
      <c r="D897" s="869"/>
      <c r="E897" s="869"/>
    </row>
    <row r="898" spans="1:5">
      <c r="A898" s="869"/>
      <c r="B898" s="1378"/>
      <c r="C898" s="869"/>
      <c r="D898" s="869"/>
      <c r="E898" s="869"/>
    </row>
    <row r="899" spans="1:5">
      <c r="A899" s="869"/>
      <c r="B899" s="1378"/>
      <c r="C899" s="869"/>
      <c r="D899" s="869"/>
      <c r="E899" s="869"/>
    </row>
    <row r="900" spans="1:5">
      <c r="A900" s="869"/>
      <c r="B900" s="1378"/>
      <c r="C900" s="869"/>
      <c r="D900" s="869"/>
      <c r="E900" s="869"/>
    </row>
    <row r="901" spans="1:5">
      <c r="A901" s="869"/>
      <c r="B901" s="1378"/>
      <c r="C901" s="869"/>
      <c r="D901" s="869"/>
      <c r="E901" s="869"/>
    </row>
    <row r="902" spans="1:5">
      <c r="A902" s="869"/>
      <c r="B902" s="1378"/>
      <c r="C902" s="869"/>
      <c r="D902" s="869"/>
      <c r="E902" s="869"/>
    </row>
    <row r="903" spans="1:5">
      <c r="A903" s="869"/>
      <c r="B903" s="1378"/>
      <c r="C903" s="869"/>
      <c r="D903" s="869"/>
      <c r="E903" s="869"/>
    </row>
    <row r="904" spans="1:5">
      <c r="A904" s="869"/>
      <c r="B904" s="1378"/>
      <c r="C904" s="869"/>
      <c r="D904" s="869"/>
      <c r="E904" s="869"/>
    </row>
    <row r="905" spans="1:5">
      <c r="A905" s="869"/>
      <c r="B905" s="1378"/>
      <c r="C905" s="869"/>
      <c r="D905" s="869"/>
      <c r="E905" s="869"/>
    </row>
    <row r="906" spans="1:5">
      <c r="A906" s="869"/>
      <c r="B906" s="1378"/>
      <c r="C906" s="869"/>
      <c r="D906" s="869"/>
      <c r="E906" s="869"/>
    </row>
    <row r="907" spans="1:5">
      <c r="A907" s="869"/>
      <c r="B907" s="1378"/>
      <c r="C907" s="869"/>
      <c r="D907" s="869"/>
      <c r="E907" s="869"/>
    </row>
    <row r="908" spans="1:5">
      <c r="A908" s="869"/>
      <c r="B908" s="1378"/>
      <c r="C908" s="869"/>
      <c r="D908" s="869"/>
      <c r="E908" s="869"/>
    </row>
    <row r="909" spans="1:5">
      <c r="A909" s="869"/>
      <c r="B909" s="1378"/>
      <c r="C909" s="869"/>
      <c r="D909" s="869"/>
      <c r="E909" s="869"/>
    </row>
    <row r="910" spans="1:5">
      <c r="A910" s="869"/>
      <c r="B910" s="1378"/>
      <c r="C910" s="869"/>
      <c r="D910" s="869"/>
      <c r="E910" s="869"/>
    </row>
    <row r="911" spans="1:5">
      <c r="A911" s="869"/>
      <c r="B911" s="1378"/>
      <c r="C911" s="869"/>
      <c r="D911" s="869"/>
      <c r="E911" s="869"/>
    </row>
    <row r="912" spans="1:5">
      <c r="A912" s="869"/>
      <c r="B912" s="1378"/>
      <c r="C912" s="869"/>
      <c r="D912" s="869"/>
      <c r="E912" s="869"/>
    </row>
    <row r="913" spans="1:5">
      <c r="A913" s="869"/>
      <c r="B913" s="1378"/>
      <c r="C913" s="869"/>
      <c r="D913" s="869"/>
      <c r="E913" s="869"/>
    </row>
    <row r="914" spans="1:5">
      <c r="A914" s="869"/>
      <c r="B914" s="1378"/>
      <c r="C914" s="869"/>
      <c r="D914" s="869"/>
      <c r="E914" s="869"/>
    </row>
    <row r="915" spans="1:5">
      <c r="A915" s="869"/>
      <c r="B915" s="1378"/>
      <c r="C915" s="869"/>
      <c r="D915" s="869"/>
      <c r="E915" s="869"/>
    </row>
    <row r="916" spans="1:5">
      <c r="A916" s="869"/>
      <c r="B916" s="1378"/>
      <c r="C916" s="869"/>
      <c r="D916" s="869"/>
      <c r="E916" s="869"/>
    </row>
    <row r="917" spans="1:5">
      <c r="A917" s="869"/>
      <c r="B917" s="1378"/>
      <c r="C917" s="869"/>
      <c r="D917" s="869"/>
      <c r="E917" s="869"/>
    </row>
    <row r="918" spans="1:5">
      <c r="A918" s="869"/>
      <c r="B918" s="1378"/>
      <c r="C918" s="869"/>
      <c r="D918" s="869"/>
      <c r="E918" s="869"/>
    </row>
    <row r="919" spans="1:5">
      <c r="A919" s="869"/>
      <c r="B919" s="1378"/>
      <c r="C919" s="869"/>
      <c r="D919" s="869"/>
      <c r="E919" s="869"/>
    </row>
    <row r="920" spans="1:5">
      <c r="A920" s="869"/>
      <c r="B920" s="1378"/>
      <c r="C920" s="869"/>
      <c r="D920" s="869"/>
      <c r="E920" s="869"/>
    </row>
    <row r="921" spans="1:5">
      <c r="A921" s="869"/>
      <c r="B921" s="1378"/>
      <c r="C921" s="869"/>
      <c r="D921" s="869"/>
      <c r="E921" s="869"/>
    </row>
    <row r="922" spans="1:5">
      <c r="A922" s="869"/>
      <c r="B922" s="1378"/>
      <c r="C922" s="869"/>
      <c r="D922" s="869"/>
      <c r="E922" s="869"/>
    </row>
    <row r="923" spans="1:5">
      <c r="A923" s="869"/>
      <c r="B923" s="1378"/>
      <c r="C923" s="869"/>
      <c r="D923" s="869"/>
      <c r="E923" s="869"/>
    </row>
    <row r="924" spans="1:5">
      <c r="A924" s="869"/>
      <c r="B924" s="1378"/>
      <c r="C924" s="869"/>
      <c r="D924" s="869"/>
      <c r="E924" s="869"/>
    </row>
    <row r="925" spans="1:5">
      <c r="A925" s="869"/>
      <c r="B925" s="1378"/>
      <c r="C925" s="869"/>
      <c r="D925" s="869"/>
      <c r="E925" s="869"/>
    </row>
    <row r="926" spans="1:5">
      <c r="A926" s="869"/>
      <c r="B926" s="1378"/>
      <c r="C926" s="869"/>
      <c r="D926" s="869"/>
      <c r="E926" s="869"/>
    </row>
    <row r="927" spans="1:5">
      <c r="A927" s="869"/>
      <c r="B927" s="1378"/>
      <c r="C927" s="869"/>
      <c r="D927" s="869"/>
      <c r="E927" s="869"/>
    </row>
    <row r="928" spans="1:5">
      <c r="A928" s="869"/>
      <c r="B928" s="1378"/>
      <c r="C928" s="869"/>
      <c r="D928" s="869"/>
      <c r="E928" s="869"/>
    </row>
    <row r="929" spans="1:5">
      <c r="A929" s="869"/>
      <c r="B929" s="1378"/>
      <c r="C929" s="869"/>
      <c r="D929" s="869"/>
      <c r="E929" s="869"/>
    </row>
    <row r="930" spans="1:5">
      <c r="A930" s="869"/>
      <c r="B930" s="1378"/>
      <c r="C930" s="869"/>
      <c r="D930" s="869"/>
      <c r="E930" s="869"/>
    </row>
    <row r="931" spans="1:5">
      <c r="A931" s="869"/>
      <c r="B931" s="1378"/>
      <c r="C931" s="869"/>
      <c r="D931" s="869"/>
      <c r="E931" s="869"/>
    </row>
    <row r="932" spans="1:5">
      <c r="A932" s="869"/>
      <c r="B932" s="1378"/>
      <c r="C932" s="869"/>
      <c r="D932" s="869"/>
      <c r="E932" s="869"/>
    </row>
    <row r="933" spans="1:5">
      <c r="A933" s="869"/>
      <c r="B933" s="1378"/>
      <c r="C933" s="869"/>
      <c r="D933" s="869"/>
      <c r="E933" s="869"/>
    </row>
    <row r="934" spans="1:5">
      <c r="A934" s="869"/>
      <c r="B934" s="1378"/>
      <c r="C934" s="869"/>
      <c r="D934" s="869"/>
      <c r="E934" s="869"/>
    </row>
    <row r="935" spans="1:5">
      <c r="A935" s="869"/>
      <c r="B935" s="1378"/>
      <c r="C935" s="869"/>
      <c r="D935" s="869"/>
      <c r="E935" s="869"/>
    </row>
    <row r="936" spans="1:5">
      <c r="A936" s="869"/>
      <c r="B936" s="1378"/>
      <c r="C936" s="869"/>
      <c r="D936" s="869"/>
      <c r="E936" s="869"/>
    </row>
    <row r="937" spans="1:5">
      <c r="A937" s="869"/>
      <c r="B937" s="1378"/>
      <c r="C937" s="869"/>
      <c r="D937" s="869"/>
      <c r="E937" s="869"/>
    </row>
    <row r="938" spans="1:5">
      <c r="A938" s="869"/>
      <c r="B938" s="1378"/>
      <c r="C938" s="869"/>
      <c r="D938" s="869"/>
      <c r="E938" s="869"/>
    </row>
    <row r="939" spans="1:5">
      <c r="A939" s="869"/>
      <c r="B939" s="1378"/>
      <c r="C939" s="869"/>
      <c r="D939" s="869"/>
      <c r="E939" s="869"/>
    </row>
    <row r="940" spans="1:5">
      <c r="A940" s="869"/>
      <c r="B940" s="1378"/>
      <c r="C940" s="869"/>
      <c r="D940" s="869"/>
      <c r="E940" s="869"/>
    </row>
    <row r="941" spans="1:5">
      <c r="A941" s="869"/>
      <c r="B941" s="1378"/>
      <c r="C941" s="869"/>
      <c r="D941" s="869"/>
      <c r="E941" s="869"/>
    </row>
    <row r="942" spans="1:5">
      <c r="A942" s="869"/>
      <c r="B942" s="1378"/>
      <c r="C942" s="869"/>
      <c r="D942" s="869"/>
      <c r="E942" s="869"/>
    </row>
    <row r="943" spans="1:5">
      <c r="A943" s="869"/>
      <c r="B943" s="1378"/>
      <c r="C943" s="869"/>
      <c r="D943" s="869"/>
      <c r="E943" s="869"/>
    </row>
    <row r="944" spans="1:5">
      <c r="A944" s="869"/>
      <c r="B944" s="1378"/>
      <c r="C944" s="869"/>
      <c r="D944" s="869"/>
      <c r="E944" s="869"/>
    </row>
    <row r="945" spans="1:5">
      <c r="A945" s="869"/>
      <c r="B945" s="1378"/>
      <c r="C945" s="869"/>
      <c r="D945" s="869"/>
      <c r="E945" s="869"/>
    </row>
    <row r="946" spans="1:5">
      <c r="A946" s="869"/>
      <c r="B946" s="1378"/>
      <c r="C946" s="869"/>
      <c r="D946" s="869"/>
      <c r="E946" s="869"/>
    </row>
    <row r="947" spans="1:5">
      <c r="A947" s="869"/>
      <c r="B947" s="1378"/>
      <c r="C947" s="869"/>
      <c r="D947" s="869"/>
      <c r="E947" s="869"/>
    </row>
    <row r="948" spans="1:5">
      <c r="A948" s="869"/>
      <c r="B948" s="1378"/>
      <c r="C948" s="869"/>
      <c r="D948" s="869"/>
      <c r="E948" s="869"/>
    </row>
    <row r="949" spans="1:5">
      <c r="A949" s="869"/>
      <c r="B949" s="1378"/>
      <c r="C949" s="869"/>
      <c r="D949" s="869"/>
      <c r="E949" s="869"/>
    </row>
    <row r="950" spans="1:5">
      <c r="A950" s="869"/>
      <c r="B950" s="1378"/>
      <c r="C950" s="869"/>
      <c r="D950" s="869"/>
      <c r="E950" s="869"/>
    </row>
    <row r="951" spans="1:5">
      <c r="A951" s="869"/>
      <c r="B951" s="1378"/>
      <c r="C951" s="869"/>
      <c r="D951" s="869"/>
      <c r="E951" s="869"/>
    </row>
    <row r="952" spans="1:5">
      <c r="A952" s="869"/>
      <c r="B952" s="1378"/>
      <c r="C952" s="869"/>
      <c r="D952" s="869"/>
      <c r="E952" s="869"/>
    </row>
    <row r="953" spans="1:5">
      <c r="A953" s="869"/>
      <c r="B953" s="1378"/>
      <c r="C953" s="869"/>
      <c r="D953" s="869"/>
      <c r="E953" s="869"/>
    </row>
    <row r="954" spans="1:5">
      <c r="A954" s="869"/>
      <c r="B954" s="1378"/>
      <c r="C954" s="869"/>
      <c r="D954" s="869"/>
      <c r="E954" s="869"/>
    </row>
    <row r="955" spans="1:5">
      <c r="A955" s="869"/>
      <c r="B955" s="1378"/>
      <c r="C955" s="869"/>
      <c r="D955" s="869"/>
      <c r="E955" s="869"/>
    </row>
    <row r="956" spans="1:5">
      <c r="A956" s="869"/>
      <c r="B956" s="1378"/>
      <c r="C956" s="869"/>
      <c r="D956" s="869"/>
      <c r="E956" s="869"/>
    </row>
    <row r="957" spans="1:5">
      <c r="A957" s="869"/>
      <c r="B957" s="1378"/>
      <c r="C957" s="869"/>
      <c r="D957" s="869"/>
      <c r="E957" s="869"/>
    </row>
    <row r="958" spans="1:5">
      <c r="A958" s="869"/>
      <c r="B958" s="1378"/>
      <c r="C958" s="869"/>
      <c r="D958" s="869"/>
      <c r="E958" s="869"/>
    </row>
    <row r="959" spans="1:5">
      <c r="A959" s="869"/>
      <c r="B959" s="1378"/>
      <c r="C959" s="869"/>
      <c r="D959" s="869"/>
      <c r="E959" s="869"/>
    </row>
    <row r="960" spans="1:5">
      <c r="A960" s="869"/>
      <c r="B960" s="1378"/>
      <c r="C960" s="869"/>
      <c r="D960" s="869"/>
      <c r="E960" s="869"/>
    </row>
    <row r="961" spans="1:5">
      <c r="A961" s="869"/>
      <c r="B961" s="1378"/>
      <c r="C961" s="869"/>
      <c r="D961" s="869"/>
      <c r="E961" s="869"/>
    </row>
    <row r="962" spans="1:5">
      <c r="A962" s="869"/>
      <c r="B962" s="1378"/>
      <c r="C962" s="869"/>
      <c r="D962" s="869"/>
      <c r="E962" s="869"/>
    </row>
    <row r="963" spans="1:5">
      <c r="A963" s="869"/>
      <c r="B963" s="1378"/>
      <c r="C963" s="869"/>
      <c r="D963" s="869"/>
      <c r="E963" s="869"/>
    </row>
    <row r="964" spans="1:5">
      <c r="A964" s="869"/>
      <c r="B964" s="1378"/>
      <c r="C964" s="869"/>
      <c r="D964" s="869"/>
      <c r="E964" s="869"/>
    </row>
    <row r="965" spans="1:5">
      <c r="A965" s="869"/>
      <c r="B965" s="1378"/>
      <c r="C965" s="869"/>
      <c r="D965" s="869"/>
      <c r="E965" s="869"/>
    </row>
    <row r="966" spans="1:5">
      <c r="A966" s="869"/>
      <c r="B966" s="1378"/>
      <c r="C966" s="869"/>
      <c r="D966" s="869"/>
      <c r="E966" s="869"/>
    </row>
    <row r="967" spans="1:5">
      <c r="A967" s="869"/>
      <c r="B967" s="1378"/>
      <c r="C967" s="869"/>
      <c r="D967" s="869"/>
      <c r="E967" s="869"/>
    </row>
    <row r="968" spans="1:5">
      <c r="A968" s="869"/>
      <c r="B968" s="1378"/>
      <c r="C968" s="869"/>
      <c r="D968" s="869"/>
      <c r="E968" s="869"/>
    </row>
    <row r="969" spans="1:5">
      <c r="A969" s="869"/>
      <c r="B969" s="1378"/>
      <c r="C969" s="869"/>
      <c r="D969" s="869"/>
      <c r="E969" s="869"/>
    </row>
    <row r="970" spans="1:5">
      <c r="A970" s="869"/>
      <c r="B970" s="1378"/>
      <c r="C970" s="869"/>
      <c r="D970" s="869"/>
      <c r="E970" s="869"/>
    </row>
    <row r="971" spans="1:5">
      <c r="A971" s="869"/>
      <c r="B971" s="1378"/>
      <c r="C971" s="869"/>
      <c r="D971" s="869"/>
      <c r="E971" s="869"/>
    </row>
    <row r="972" spans="1:5">
      <c r="A972" s="869"/>
      <c r="B972" s="1378"/>
      <c r="C972" s="869"/>
      <c r="D972" s="869"/>
      <c r="E972" s="869"/>
    </row>
    <row r="973" spans="1:5">
      <c r="A973" s="869"/>
      <c r="B973" s="1378"/>
      <c r="C973" s="869"/>
      <c r="D973" s="869"/>
      <c r="E973" s="869"/>
    </row>
    <row r="974" spans="1:5">
      <c r="A974" s="869"/>
      <c r="B974" s="1378"/>
      <c r="C974" s="869"/>
      <c r="D974" s="869"/>
      <c r="E974" s="869"/>
    </row>
    <row r="975" spans="1:5">
      <c r="A975" s="869"/>
      <c r="B975" s="1378"/>
      <c r="C975" s="869"/>
      <c r="D975" s="869"/>
      <c r="E975" s="869"/>
    </row>
    <row r="976" spans="1:5">
      <c r="A976" s="869"/>
      <c r="B976" s="1378"/>
      <c r="C976" s="869"/>
      <c r="D976" s="869"/>
      <c r="E976" s="869"/>
    </row>
    <row r="977" spans="1:5">
      <c r="A977" s="869"/>
      <c r="B977" s="1378"/>
      <c r="C977" s="869"/>
      <c r="D977" s="869"/>
      <c r="E977" s="869"/>
    </row>
    <row r="978" spans="1:5">
      <c r="A978" s="869"/>
      <c r="B978" s="1378"/>
      <c r="C978" s="869"/>
      <c r="D978" s="869"/>
      <c r="E978" s="869"/>
    </row>
    <row r="979" spans="1:5">
      <c r="A979" s="869"/>
      <c r="B979" s="1378"/>
      <c r="C979" s="869"/>
      <c r="D979" s="869"/>
      <c r="E979" s="869"/>
    </row>
    <row r="980" spans="1:5">
      <c r="A980" s="869"/>
      <c r="B980" s="1378"/>
      <c r="C980" s="869"/>
      <c r="D980" s="869"/>
      <c r="E980" s="869"/>
    </row>
    <row r="981" spans="1:5">
      <c r="A981" s="869"/>
      <c r="B981" s="1378"/>
      <c r="C981" s="869"/>
      <c r="D981" s="869"/>
      <c r="E981" s="869"/>
    </row>
    <row r="982" spans="1:5">
      <c r="A982" s="869"/>
      <c r="B982" s="1378"/>
      <c r="C982" s="869"/>
      <c r="D982" s="869"/>
      <c r="E982" s="869"/>
    </row>
    <row r="983" spans="1:5">
      <c r="A983" s="869"/>
      <c r="B983" s="1378"/>
      <c r="C983" s="869"/>
      <c r="D983" s="869"/>
      <c r="E983" s="869"/>
    </row>
    <row r="984" spans="1:5">
      <c r="A984" s="869"/>
      <c r="B984" s="1378"/>
      <c r="C984" s="869"/>
      <c r="D984" s="869"/>
      <c r="E984" s="869"/>
    </row>
    <row r="985" spans="1:5">
      <c r="A985" s="869"/>
      <c r="B985" s="1378"/>
      <c r="C985" s="869"/>
      <c r="D985" s="869"/>
      <c r="E985" s="869"/>
    </row>
    <row r="986" spans="1:5">
      <c r="A986" s="869"/>
      <c r="B986" s="1378"/>
      <c r="C986" s="869"/>
      <c r="D986" s="869"/>
      <c r="E986" s="869"/>
    </row>
    <row r="987" spans="1:5">
      <c r="A987" s="869"/>
      <c r="B987" s="1378"/>
      <c r="C987" s="869"/>
      <c r="D987" s="869"/>
      <c r="E987" s="869"/>
    </row>
  </sheetData>
  <mergeCells count="9">
    <mergeCell ref="A1:E1"/>
    <mergeCell ref="A2:G2"/>
    <mergeCell ref="B4:B7"/>
    <mergeCell ref="C4:F5"/>
    <mergeCell ref="G4:G7"/>
    <mergeCell ref="C6:C7"/>
    <mergeCell ref="D6:D7"/>
    <mergeCell ref="E6:E7"/>
    <mergeCell ref="F6:F7"/>
  </mergeCells>
  <pageMargins left="0.78740157480314965" right="0.78740157480314965" top="1.1811023622047245" bottom="0.78740157480314965" header="0" footer="0"/>
  <pageSetup paperSize="9" orientation="portrait" horizontalDpi="300" verticalDpi="300" r:id="rId1"/>
  <headerFooter alignWithMargins="0"/>
  <drawing r:id="rId2"/>
</worksheet>
</file>

<file path=xl/worksheets/sheet124.xml><?xml version="1.0" encoding="utf-8"?>
<worksheet xmlns="http://schemas.openxmlformats.org/spreadsheetml/2006/main" xmlns:r="http://schemas.openxmlformats.org/officeDocument/2006/relationships">
  <sheetPr codeName="Sheet124"/>
  <dimension ref="A1:M979"/>
  <sheetViews>
    <sheetView showGridLines="0" workbookViewId="0">
      <selection sqref="A1:E1"/>
    </sheetView>
  </sheetViews>
  <sheetFormatPr defaultRowHeight="11.25"/>
  <cols>
    <col min="1" max="1" width="27.85546875" style="1355" customWidth="1"/>
    <col min="2" max="2" width="9.42578125" style="1369" customWidth="1"/>
    <col min="3" max="3" width="10.42578125" style="1355" customWidth="1"/>
    <col min="4" max="4" width="9.85546875" style="1355" customWidth="1"/>
    <col min="5" max="5" width="11.5703125" style="1355" customWidth="1"/>
    <col min="6" max="6" width="9" style="1355" customWidth="1"/>
    <col min="7" max="7" width="8.85546875" style="1355" customWidth="1"/>
    <col min="8" max="256" width="9.140625" style="1355"/>
    <col min="257" max="257" width="31.7109375" style="1355" customWidth="1"/>
    <col min="258" max="258" width="11.28515625" style="1355" customWidth="1"/>
    <col min="259" max="259" width="12.5703125" style="1355" customWidth="1"/>
    <col min="260" max="260" width="9.85546875" style="1355" customWidth="1"/>
    <col min="261" max="261" width="11.5703125" style="1355" customWidth="1"/>
    <col min="262" max="262" width="9" style="1355" customWidth="1"/>
    <col min="263" max="263" width="8.85546875" style="1355" customWidth="1"/>
    <col min="264" max="512" width="9.140625" style="1355"/>
    <col min="513" max="513" width="31.7109375" style="1355" customWidth="1"/>
    <col min="514" max="514" width="11.28515625" style="1355" customWidth="1"/>
    <col min="515" max="515" width="12.5703125" style="1355" customWidth="1"/>
    <col min="516" max="516" width="9.85546875" style="1355" customWidth="1"/>
    <col min="517" max="517" width="11.5703125" style="1355" customWidth="1"/>
    <col min="518" max="518" width="9" style="1355" customWidth="1"/>
    <col min="519" max="519" width="8.85546875" style="1355" customWidth="1"/>
    <col min="520" max="768" width="9.140625" style="1355"/>
    <col min="769" max="769" width="31.7109375" style="1355" customWidth="1"/>
    <col min="770" max="770" width="11.28515625" style="1355" customWidth="1"/>
    <col min="771" max="771" width="12.5703125" style="1355" customWidth="1"/>
    <col min="772" max="772" width="9.85546875" style="1355" customWidth="1"/>
    <col min="773" max="773" width="11.5703125" style="1355" customWidth="1"/>
    <col min="774" max="774" width="9" style="1355" customWidth="1"/>
    <col min="775" max="775" width="8.85546875" style="1355" customWidth="1"/>
    <col min="776" max="1024" width="9.140625" style="1355"/>
    <col min="1025" max="1025" width="31.7109375" style="1355" customWidth="1"/>
    <col min="1026" max="1026" width="11.28515625" style="1355" customWidth="1"/>
    <col min="1027" max="1027" width="12.5703125" style="1355" customWidth="1"/>
    <col min="1028" max="1028" width="9.85546875" style="1355" customWidth="1"/>
    <col min="1029" max="1029" width="11.5703125" style="1355" customWidth="1"/>
    <col min="1030" max="1030" width="9" style="1355" customWidth="1"/>
    <col min="1031" max="1031" width="8.85546875" style="1355" customWidth="1"/>
    <col min="1032" max="1280" width="9.140625" style="1355"/>
    <col min="1281" max="1281" width="31.7109375" style="1355" customWidth="1"/>
    <col min="1282" max="1282" width="11.28515625" style="1355" customWidth="1"/>
    <col min="1283" max="1283" width="12.5703125" style="1355" customWidth="1"/>
    <col min="1284" max="1284" width="9.85546875" style="1355" customWidth="1"/>
    <col min="1285" max="1285" width="11.5703125" style="1355" customWidth="1"/>
    <col min="1286" max="1286" width="9" style="1355" customWidth="1"/>
    <col min="1287" max="1287" width="8.85546875" style="1355" customWidth="1"/>
    <col min="1288" max="1536" width="9.140625" style="1355"/>
    <col min="1537" max="1537" width="31.7109375" style="1355" customWidth="1"/>
    <col min="1538" max="1538" width="11.28515625" style="1355" customWidth="1"/>
    <col min="1539" max="1539" width="12.5703125" style="1355" customWidth="1"/>
    <col min="1540" max="1540" width="9.85546875" style="1355" customWidth="1"/>
    <col min="1541" max="1541" width="11.5703125" style="1355" customWidth="1"/>
    <col min="1542" max="1542" width="9" style="1355" customWidth="1"/>
    <col min="1543" max="1543" width="8.85546875" style="1355" customWidth="1"/>
    <col min="1544" max="1792" width="9.140625" style="1355"/>
    <col min="1793" max="1793" width="31.7109375" style="1355" customWidth="1"/>
    <col min="1794" max="1794" width="11.28515625" style="1355" customWidth="1"/>
    <col min="1795" max="1795" width="12.5703125" style="1355" customWidth="1"/>
    <col min="1796" max="1796" width="9.85546875" style="1355" customWidth="1"/>
    <col min="1797" max="1797" width="11.5703125" style="1355" customWidth="1"/>
    <col min="1798" max="1798" width="9" style="1355" customWidth="1"/>
    <col min="1799" max="1799" width="8.85546875" style="1355" customWidth="1"/>
    <col min="1800" max="2048" width="9.140625" style="1355"/>
    <col min="2049" max="2049" width="31.7109375" style="1355" customWidth="1"/>
    <col min="2050" max="2050" width="11.28515625" style="1355" customWidth="1"/>
    <col min="2051" max="2051" width="12.5703125" style="1355" customWidth="1"/>
    <col min="2052" max="2052" width="9.85546875" style="1355" customWidth="1"/>
    <col min="2053" max="2053" width="11.5703125" style="1355" customWidth="1"/>
    <col min="2054" max="2054" width="9" style="1355" customWidth="1"/>
    <col min="2055" max="2055" width="8.85546875" style="1355" customWidth="1"/>
    <col min="2056" max="2304" width="9.140625" style="1355"/>
    <col min="2305" max="2305" width="31.7109375" style="1355" customWidth="1"/>
    <col min="2306" max="2306" width="11.28515625" style="1355" customWidth="1"/>
    <col min="2307" max="2307" width="12.5703125" style="1355" customWidth="1"/>
    <col min="2308" max="2308" width="9.85546875" style="1355" customWidth="1"/>
    <col min="2309" max="2309" width="11.5703125" style="1355" customWidth="1"/>
    <col min="2310" max="2310" width="9" style="1355" customWidth="1"/>
    <col min="2311" max="2311" width="8.85546875" style="1355" customWidth="1"/>
    <col min="2312" max="2560" width="9.140625" style="1355"/>
    <col min="2561" max="2561" width="31.7109375" style="1355" customWidth="1"/>
    <col min="2562" max="2562" width="11.28515625" style="1355" customWidth="1"/>
    <col min="2563" max="2563" width="12.5703125" style="1355" customWidth="1"/>
    <col min="2564" max="2564" width="9.85546875" style="1355" customWidth="1"/>
    <col min="2565" max="2565" width="11.5703125" style="1355" customWidth="1"/>
    <col min="2566" max="2566" width="9" style="1355" customWidth="1"/>
    <col min="2567" max="2567" width="8.85546875" style="1355" customWidth="1"/>
    <col min="2568" max="2816" width="9.140625" style="1355"/>
    <col min="2817" max="2817" width="31.7109375" style="1355" customWidth="1"/>
    <col min="2818" max="2818" width="11.28515625" style="1355" customWidth="1"/>
    <col min="2819" max="2819" width="12.5703125" style="1355" customWidth="1"/>
    <col min="2820" max="2820" width="9.85546875" style="1355" customWidth="1"/>
    <col min="2821" max="2821" width="11.5703125" style="1355" customWidth="1"/>
    <col min="2822" max="2822" width="9" style="1355" customWidth="1"/>
    <col min="2823" max="2823" width="8.85546875" style="1355" customWidth="1"/>
    <col min="2824" max="3072" width="9.140625" style="1355"/>
    <col min="3073" max="3073" width="31.7109375" style="1355" customWidth="1"/>
    <col min="3074" max="3074" width="11.28515625" style="1355" customWidth="1"/>
    <col min="3075" max="3075" width="12.5703125" style="1355" customWidth="1"/>
    <col min="3076" max="3076" width="9.85546875" style="1355" customWidth="1"/>
    <col min="3077" max="3077" width="11.5703125" style="1355" customWidth="1"/>
    <col min="3078" max="3078" width="9" style="1355" customWidth="1"/>
    <col min="3079" max="3079" width="8.85546875" style="1355" customWidth="1"/>
    <col min="3080" max="3328" width="9.140625" style="1355"/>
    <col min="3329" max="3329" width="31.7109375" style="1355" customWidth="1"/>
    <col min="3330" max="3330" width="11.28515625" style="1355" customWidth="1"/>
    <col min="3331" max="3331" width="12.5703125" style="1355" customWidth="1"/>
    <col min="3332" max="3332" width="9.85546875" style="1355" customWidth="1"/>
    <col min="3333" max="3333" width="11.5703125" style="1355" customWidth="1"/>
    <col min="3334" max="3334" width="9" style="1355" customWidth="1"/>
    <col min="3335" max="3335" width="8.85546875" style="1355" customWidth="1"/>
    <col min="3336" max="3584" width="9.140625" style="1355"/>
    <col min="3585" max="3585" width="31.7109375" style="1355" customWidth="1"/>
    <col min="3586" max="3586" width="11.28515625" style="1355" customWidth="1"/>
    <col min="3587" max="3587" width="12.5703125" style="1355" customWidth="1"/>
    <col min="3588" max="3588" width="9.85546875" style="1355" customWidth="1"/>
    <col min="3589" max="3589" width="11.5703125" style="1355" customWidth="1"/>
    <col min="3590" max="3590" width="9" style="1355" customWidth="1"/>
    <col min="3591" max="3591" width="8.85546875" style="1355" customWidth="1"/>
    <col min="3592" max="3840" width="9.140625" style="1355"/>
    <col min="3841" max="3841" width="31.7109375" style="1355" customWidth="1"/>
    <col min="3842" max="3842" width="11.28515625" style="1355" customWidth="1"/>
    <col min="3843" max="3843" width="12.5703125" style="1355" customWidth="1"/>
    <col min="3844" max="3844" width="9.85546875" style="1355" customWidth="1"/>
    <col min="3845" max="3845" width="11.5703125" style="1355" customWidth="1"/>
    <col min="3846" max="3846" width="9" style="1355" customWidth="1"/>
    <col min="3847" max="3847" width="8.85546875" style="1355" customWidth="1"/>
    <col min="3848" max="4096" width="9.140625" style="1355"/>
    <col min="4097" max="4097" width="31.7109375" style="1355" customWidth="1"/>
    <col min="4098" max="4098" width="11.28515625" style="1355" customWidth="1"/>
    <col min="4099" max="4099" width="12.5703125" style="1355" customWidth="1"/>
    <col min="4100" max="4100" width="9.85546875" style="1355" customWidth="1"/>
    <col min="4101" max="4101" width="11.5703125" style="1355" customWidth="1"/>
    <col min="4102" max="4102" width="9" style="1355" customWidth="1"/>
    <col min="4103" max="4103" width="8.85546875" style="1355" customWidth="1"/>
    <col min="4104" max="4352" width="9.140625" style="1355"/>
    <col min="4353" max="4353" width="31.7109375" style="1355" customWidth="1"/>
    <col min="4354" max="4354" width="11.28515625" style="1355" customWidth="1"/>
    <col min="4355" max="4355" width="12.5703125" style="1355" customWidth="1"/>
    <col min="4356" max="4356" width="9.85546875" style="1355" customWidth="1"/>
    <col min="4357" max="4357" width="11.5703125" style="1355" customWidth="1"/>
    <col min="4358" max="4358" width="9" style="1355" customWidth="1"/>
    <col min="4359" max="4359" width="8.85546875" style="1355" customWidth="1"/>
    <col min="4360" max="4608" width="9.140625" style="1355"/>
    <col min="4609" max="4609" width="31.7109375" style="1355" customWidth="1"/>
    <col min="4610" max="4610" width="11.28515625" style="1355" customWidth="1"/>
    <col min="4611" max="4611" width="12.5703125" style="1355" customWidth="1"/>
    <col min="4612" max="4612" width="9.85546875" style="1355" customWidth="1"/>
    <col min="4613" max="4613" width="11.5703125" style="1355" customWidth="1"/>
    <col min="4614" max="4614" width="9" style="1355" customWidth="1"/>
    <col min="4615" max="4615" width="8.85546875" style="1355" customWidth="1"/>
    <col min="4616" max="4864" width="9.140625" style="1355"/>
    <col min="4865" max="4865" width="31.7109375" style="1355" customWidth="1"/>
    <col min="4866" max="4866" width="11.28515625" style="1355" customWidth="1"/>
    <col min="4867" max="4867" width="12.5703125" style="1355" customWidth="1"/>
    <col min="4868" max="4868" width="9.85546875" style="1355" customWidth="1"/>
    <col min="4869" max="4869" width="11.5703125" style="1355" customWidth="1"/>
    <col min="4870" max="4870" width="9" style="1355" customWidth="1"/>
    <col min="4871" max="4871" width="8.85546875" style="1355" customWidth="1"/>
    <col min="4872" max="5120" width="9.140625" style="1355"/>
    <col min="5121" max="5121" width="31.7109375" style="1355" customWidth="1"/>
    <col min="5122" max="5122" width="11.28515625" style="1355" customWidth="1"/>
    <col min="5123" max="5123" width="12.5703125" style="1355" customWidth="1"/>
    <col min="5124" max="5124" width="9.85546875" style="1355" customWidth="1"/>
    <col min="5125" max="5125" width="11.5703125" style="1355" customWidth="1"/>
    <col min="5126" max="5126" width="9" style="1355" customWidth="1"/>
    <col min="5127" max="5127" width="8.85546875" style="1355" customWidth="1"/>
    <col min="5128" max="5376" width="9.140625" style="1355"/>
    <col min="5377" max="5377" width="31.7109375" style="1355" customWidth="1"/>
    <col min="5378" max="5378" width="11.28515625" style="1355" customWidth="1"/>
    <col min="5379" max="5379" width="12.5703125" style="1355" customWidth="1"/>
    <col min="5380" max="5380" width="9.85546875" style="1355" customWidth="1"/>
    <col min="5381" max="5381" width="11.5703125" style="1355" customWidth="1"/>
    <col min="5382" max="5382" width="9" style="1355" customWidth="1"/>
    <col min="5383" max="5383" width="8.85546875" style="1355" customWidth="1"/>
    <col min="5384" max="5632" width="9.140625" style="1355"/>
    <col min="5633" max="5633" width="31.7109375" style="1355" customWidth="1"/>
    <col min="5634" max="5634" width="11.28515625" style="1355" customWidth="1"/>
    <col min="5635" max="5635" width="12.5703125" style="1355" customWidth="1"/>
    <col min="5636" max="5636" width="9.85546875" style="1355" customWidth="1"/>
    <col min="5637" max="5637" width="11.5703125" style="1355" customWidth="1"/>
    <col min="5638" max="5638" width="9" style="1355" customWidth="1"/>
    <col min="5639" max="5639" width="8.85546875" style="1355" customWidth="1"/>
    <col min="5640" max="5888" width="9.140625" style="1355"/>
    <col min="5889" max="5889" width="31.7109375" style="1355" customWidth="1"/>
    <col min="5890" max="5890" width="11.28515625" style="1355" customWidth="1"/>
    <col min="5891" max="5891" width="12.5703125" style="1355" customWidth="1"/>
    <col min="5892" max="5892" width="9.85546875" style="1355" customWidth="1"/>
    <col min="5893" max="5893" width="11.5703125" style="1355" customWidth="1"/>
    <col min="5894" max="5894" width="9" style="1355" customWidth="1"/>
    <col min="5895" max="5895" width="8.85546875" style="1355" customWidth="1"/>
    <col min="5896" max="6144" width="9.140625" style="1355"/>
    <col min="6145" max="6145" width="31.7109375" style="1355" customWidth="1"/>
    <col min="6146" max="6146" width="11.28515625" style="1355" customWidth="1"/>
    <col min="6147" max="6147" width="12.5703125" style="1355" customWidth="1"/>
    <col min="6148" max="6148" width="9.85546875" style="1355" customWidth="1"/>
    <col min="6149" max="6149" width="11.5703125" style="1355" customWidth="1"/>
    <col min="6150" max="6150" width="9" style="1355" customWidth="1"/>
    <col min="6151" max="6151" width="8.85546875" style="1355" customWidth="1"/>
    <col min="6152" max="6400" width="9.140625" style="1355"/>
    <col min="6401" max="6401" width="31.7109375" style="1355" customWidth="1"/>
    <col min="6402" max="6402" width="11.28515625" style="1355" customWidth="1"/>
    <col min="6403" max="6403" width="12.5703125" style="1355" customWidth="1"/>
    <col min="6404" max="6404" width="9.85546875" style="1355" customWidth="1"/>
    <col min="6405" max="6405" width="11.5703125" style="1355" customWidth="1"/>
    <col min="6406" max="6406" width="9" style="1355" customWidth="1"/>
    <col min="6407" max="6407" width="8.85546875" style="1355" customWidth="1"/>
    <col min="6408" max="6656" width="9.140625" style="1355"/>
    <col min="6657" max="6657" width="31.7109375" style="1355" customWidth="1"/>
    <col min="6658" max="6658" width="11.28515625" style="1355" customWidth="1"/>
    <col min="6659" max="6659" width="12.5703125" style="1355" customWidth="1"/>
    <col min="6660" max="6660" width="9.85546875" style="1355" customWidth="1"/>
    <col min="6661" max="6661" width="11.5703125" style="1355" customWidth="1"/>
    <col min="6662" max="6662" width="9" style="1355" customWidth="1"/>
    <col min="6663" max="6663" width="8.85546875" style="1355" customWidth="1"/>
    <col min="6664" max="6912" width="9.140625" style="1355"/>
    <col min="6913" max="6913" width="31.7109375" style="1355" customWidth="1"/>
    <col min="6914" max="6914" width="11.28515625" style="1355" customWidth="1"/>
    <col min="6915" max="6915" width="12.5703125" style="1355" customWidth="1"/>
    <col min="6916" max="6916" width="9.85546875" style="1355" customWidth="1"/>
    <col min="6917" max="6917" width="11.5703125" style="1355" customWidth="1"/>
    <col min="6918" max="6918" width="9" style="1355" customWidth="1"/>
    <col min="6919" max="6919" width="8.85546875" style="1355" customWidth="1"/>
    <col min="6920" max="7168" width="9.140625" style="1355"/>
    <col min="7169" max="7169" width="31.7109375" style="1355" customWidth="1"/>
    <col min="7170" max="7170" width="11.28515625" style="1355" customWidth="1"/>
    <col min="7171" max="7171" width="12.5703125" style="1355" customWidth="1"/>
    <col min="7172" max="7172" width="9.85546875" style="1355" customWidth="1"/>
    <col min="7173" max="7173" width="11.5703125" style="1355" customWidth="1"/>
    <col min="7174" max="7174" width="9" style="1355" customWidth="1"/>
    <col min="7175" max="7175" width="8.85546875" style="1355" customWidth="1"/>
    <col min="7176" max="7424" width="9.140625" style="1355"/>
    <col min="7425" max="7425" width="31.7109375" style="1355" customWidth="1"/>
    <col min="7426" max="7426" width="11.28515625" style="1355" customWidth="1"/>
    <col min="7427" max="7427" width="12.5703125" style="1355" customWidth="1"/>
    <col min="7428" max="7428" width="9.85546875" style="1355" customWidth="1"/>
    <col min="7429" max="7429" width="11.5703125" style="1355" customWidth="1"/>
    <col min="7430" max="7430" width="9" style="1355" customWidth="1"/>
    <col min="7431" max="7431" width="8.85546875" style="1355" customWidth="1"/>
    <col min="7432" max="7680" width="9.140625" style="1355"/>
    <col min="7681" max="7681" width="31.7109375" style="1355" customWidth="1"/>
    <col min="7682" max="7682" width="11.28515625" style="1355" customWidth="1"/>
    <col min="7683" max="7683" width="12.5703125" style="1355" customWidth="1"/>
    <col min="7684" max="7684" width="9.85546875" style="1355" customWidth="1"/>
    <col min="7685" max="7685" width="11.5703125" style="1355" customWidth="1"/>
    <col min="7686" max="7686" width="9" style="1355" customWidth="1"/>
    <col min="7687" max="7687" width="8.85546875" style="1355" customWidth="1"/>
    <col min="7688" max="7936" width="9.140625" style="1355"/>
    <col min="7937" max="7937" width="31.7109375" style="1355" customWidth="1"/>
    <col min="7938" max="7938" width="11.28515625" style="1355" customWidth="1"/>
    <col min="7939" max="7939" width="12.5703125" style="1355" customWidth="1"/>
    <col min="7940" max="7940" width="9.85546875" style="1355" customWidth="1"/>
    <col min="7941" max="7941" width="11.5703125" style="1355" customWidth="1"/>
    <col min="7942" max="7942" width="9" style="1355" customWidth="1"/>
    <col min="7943" max="7943" width="8.85546875" style="1355" customWidth="1"/>
    <col min="7944" max="8192" width="9.140625" style="1355"/>
    <col min="8193" max="8193" width="31.7109375" style="1355" customWidth="1"/>
    <col min="8194" max="8194" width="11.28515625" style="1355" customWidth="1"/>
    <col min="8195" max="8195" width="12.5703125" style="1355" customWidth="1"/>
    <col min="8196" max="8196" width="9.85546875" style="1355" customWidth="1"/>
    <col min="8197" max="8197" width="11.5703125" style="1355" customWidth="1"/>
    <col min="8198" max="8198" width="9" style="1355" customWidth="1"/>
    <col min="8199" max="8199" width="8.85546875" style="1355" customWidth="1"/>
    <col min="8200" max="8448" width="9.140625" style="1355"/>
    <col min="8449" max="8449" width="31.7109375" style="1355" customWidth="1"/>
    <col min="8450" max="8450" width="11.28515625" style="1355" customWidth="1"/>
    <col min="8451" max="8451" width="12.5703125" style="1355" customWidth="1"/>
    <col min="8452" max="8452" width="9.85546875" style="1355" customWidth="1"/>
    <col min="8453" max="8453" width="11.5703125" style="1355" customWidth="1"/>
    <col min="8454" max="8454" width="9" style="1355" customWidth="1"/>
    <col min="8455" max="8455" width="8.85546875" style="1355" customWidth="1"/>
    <col min="8456" max="8704" width="9.140625" style="1355"/>
    <col min="8705" max="8705" width="31.7109375" style="1355" customWidth="1"/>
    <col min="8706" max="8706" width="11.28515625" style="1355" customWidth="1"/>
    <col min="8707" max="8707" width="12.5703125" style="1355" customWidth="1"/>
    <col min="8708" max="8708" width="9.85546875" style="1355" customWidth="1"/>
    <col min="8709" max="8709" width="11.5703125" style="1355" customWidth="1"/>
    <col min="8710" max="8710" width="9" style="1355" customWidth="1"/>
    <col min="8711" max="8711" width="8.85546875" style="1355" customWidth="1"/>
    <col min="8712" max="8960" width="9.140625" style="1355"/>
    <col min="8961" max="8961" width="31.7109375" style="1355" customWidth="1"/>
    <col min="8962" max="8962" width="11.28515625" style="1355" customWidth="1"/>
    <col min="8963" max="8963" width="12.5703125" style="1355" customWidth="1"/>
    <col min="8964" max="8964" width="9.85546875" style="1355" customWidth="1"/>
    <col min="8965" max="8965" width="11.5703125" style="1355" customWidth="1"/>
    <col min="8966" max="8966" width="9" style="1355" customWidth="1"/>
    <col min="8967" max="8967" width="8.85546875" style="1355" customWidth="1"/>
    <col min="8968" max="9216" width="9.140625" style="1355"/>
    <col min="9217" max="9217" width="31.7109375" style="1355" customWidth="1"/>
    <col min="9218" max="9218" width="11.28515625" style="1355" customWidth="1"/>
    <col min="9219" max="9219" width="12.5703125" style="1355" customWidth="1"/>
    <col min="9220" max="9220" width="9.85546875" style="1355" customWidth="1"/>
    <col min="9221" max="9221" width="11.5703125" style="1355" customWidth="1"/>
    <col min="9222" max="9222" width="9" style="1355" customWidth="1"/>
    <col min="9223" max="9223" width="8.85546875" style="1355" customWidth="1"/>
    <col min="9224" max="9472" width="9.140625" style="1355"/>
    <col min="9473" max="9473" width="31.7109375" style="1355" customWidth="1"/>
    <col min="9474" max="9474" width="11.28515625" style="1355" customWidth="1"/>
    <col min="9475" max="9475" width="12.5703125" style="1355" customWidth="1"/>
    <col min="9476" max="9476" width="9.85546875" style="1355" customWidth="1"/>
    <col min="9477" max="9477" width="11.5703125" style="1355" customWidth="1"/>
    <col min="9478" max="9478" width="9" style="1355" customWidth="1"/>
    <col min="9479" max="9479" width="8.85546875" style="1355" customWidth="1"/>
    <col min="9480" max="9728" width="9.140625" style="1355"/>
    <col min="9729" max="9729" width="31.7109375" style="1355" customWidth="1"/>
    <col min="9730" max="9730" width="11.28515625" style="1355" customWidth="1"/>
    <col min="9731" max="9731" width="12.5703125" style="1355" customWidth="1"/>
    <col min="9732" max="9732" width="9.85546875" style="1355" customWidth="1"/>
    <col min="9733" max="9733" width="11.5703125" style="1355" customWidth="1"/>
    <col min="9734" max="9734" width="9" style="1355" customWidth="1"/>
    <col min="9735" max="9735" width="8.85546875" style="1355" customWidth="1"/>
    <col min="9736" max="9984" width="9.140625" style="1355"/>
    <col min="9985" max="9985" width="31.7109375" style="1355" customWidth="1"/>
    <col min="9986" max="9986" width="11.28515625" style="1355" customWidth="1"/>
    <col min="9987" max="9987" width="12.5703125" style="1355" customWidth="1"/>
    <col min="9988" max="9988" width="9.85546875" style="1355" customWidth="1"/>
    <col min="9989" max="9989" width="11.5703125" style="1355" customWidth="1"/>
    <col min="9990" max="9990" width="9" style="1355" customWidth="1"/>
    <col min="9991" max="9991" width="8.85546875" style="1355" customWidth="1"/>
    <col min="9992" max="10240" width="9.140625" style="1355"/>
    <col min="10241" max="10241" width="31.7109375" style="1355" customWidth="1"/>
    <col min="10242" max="10242" width="11.28515625" style="1355" customWidth="1"/>
    <col min="10243" max="10243" width="12.5703125" style="1355" customWidth="1"/>
    <col min="10244" max="10244" width="9.85546875" style="1355" customWidth="1"/>
    <col min="10245" max="10245" width="11.5703125" style="1355" customWidth="1"/>
    <col min="10246" max="10246" width="9" style="1355" customWidth="1"/>
    <col min="10247" max="10247" width="8.85546875" style="1355" customWidth="1"/>
    <col min="10248" max="10496" width="9.140625" style="1355"/>
    <col min="10497" max="10497" width="31.7109375" style="1355" customWidth="1"/>
    <col min="10498" max="10498" width="11.28515625" style="1355" customWidth="1"/>
    <col min="10499" max="10499" width="12.5703125" style="1355" customWidth="1"/>
    <col min="10500" max="10500" width="9.85546875" style="1355" customWidth="1"/>
    <col min="10501" max="10501" width="11.5703125" style="1355" customWidth="1"/>
    <col min="10502" max="10502" width="9" style="1355" customWidth="1"/>
    <col min="10503" max="10503" width="8.85546875" style="1355" customWidth="1"/>
    <col min="10504" max="10752" width="9.140625" style="1355"/>
    <col min="10753" max="10753" width="31.7109375" style="1355" customWidth="1"/>
    <col min="10754" max="10754" width="11.28515625" style="1355" customWidth="1"/>
    <col min="10755" max="10755" width="12.5703125" style="1355" customWidth="1"/>
    <col min="10756" max="10756" width="9.85546875" style="1355" customWidth="1"/>
    <col min="10757" max="10757" width="11.5703125" style="1355" customWidth="1"/>
    <col min="10758" max="10758" width="9" style="1355" customWidth="1"/>
    <col min="10759" max="10759" width="8.85546875" style="1355" customWidth="1"/>
    <col min="10760" max="11008" width="9.140625" style="1355"/>
    <col min="11009" max="11009" width="31.7109375" style="1355" customWidth="1"/>
    <col min="11010" max="11010" width="11.28515625" style="1355" customWidth="1"/>
    <col min="11011" max="11011" width="12.5703125" style="1355" customWidth="1"/>
    <col min="11012" max="11012" width="9.85546875" style="1355" customWidth="1"/>
    <col min="11013" max="11013" width="11.5703125" style="1355" customWidth="1"/>
    <col min="11014" max="11014" width="9" style="1355" customWidth="1"/>
    <col min="11015" max="11015" width="8.85546875" style="1355" customWidth="1"/>
    <col min="11016" max="11264" width="9.140625" style="1355"/>
    <col min="11265" max="11265" width="31.7109375" style="1355" customWidth="1"/>
    <col min="11266" max="11266" width="11.28515625" style="1355" customWidth="1"/>
    <col min="11267" max="11267" width="12.5703125" style="1355" customWidth="1"/>
    <col min="11268" max="11268" width="9.85546875" style="1355" customWidth="1"/>
    <col min="11269" max="11269" width="11.5703125" style="1355" customWidth="1"/>
    <col min="11270" max="11270" width="9" style="1355" customWidth="1"/>
    <col min="11271" max="11271" width="8.85546875" style="1355" customWidth="1"/>
    <col min="11272" max="11520" width="9.140625" style="1355"/>
    <col min="11521" max="11521" width="31.7109375" style="1355" customWidth="1"/>
    <col min="11522" max="11522" width="11.28515625" style="1355" customWidth="1"/>
    <col min="11523" max="11523" width="12.5703125" style="1355" customWidth="1"/>
    <col min="11524" max="11524" width="9.85546875" style="1355" customWidth="1"/>
    <col min="11525" max="11525" width="11.5703125" style="1355" customWidth="1"/>
    <col min="11526" max="11526" width="9" style="1355" customWidth="1"/>
    <col min="11527" max="11527" width="8.85546875" style="1355" customWidth="1"/>
    <col min="11528" max="11776" width="9.140625" style="1355"/>
    <col min="11777" max="11777" width="31.7109375" style="1355" customWidth="1"/>
    <col min="11778" max="11778" width="11.28515625" style="1355" customWidth="1"/>
    <col min="11779" max="11779" width="12.5703125" style="1355" customWidth="1"/>
    <col min="11780" max="11780" width="9.85546875" style="1355" customWidth="1"/>
    <col min="11781" max="11781" width="11.5703125" style="1355" customWidth="1"/>
    <col min="11782" max="11782" width="9" style="1355" customWidth="1"/>
    <col min="11783" max="11783" width="8.85546875" style="1355" customWidth="1"/>
    <col min="11784" max="12032" width="9.140625" style="1355"/>
    <col min="12033" max="12033" width="31.7109375" style="1355" customWidth="1"/>
    <col min="12034" max="12034" width="11.28515625" style="1355" customWidth="1"/>
    <col min="12035" max="12035" width="12.5703125" style="1355" customWidth="1"/>
    <col min="12036" max="12036" width="9.85546875" style="1355" customWidth="1"/>
    <col min="12037" max="12037" width="11.5703125" style="1355" customWidth="1"/>
    <col min="12038" max="12038" width="9" style="1355" customWidth="1"/>
    <col min="12039" max="12039" width="8.85546875" style="1355" customWidth="1"/>
    <col min="12040" max="12288" width="9.140625" style="1355"/>
    <col min="12289" max="12289" width="31.7109375" style="1355" customWidth="1"/>
    <col min="12290" max="12290" width="11.28515625" style="1355" customWidth="1"/>
    <col min="12291" max="12291" width="12.5703125" style="1355" customWidth="1"/>
    <col min="12292" max="12292" width="9.85546875" style="1355" customWidth="1"/>
    <col min="12293" max="12293" width="11.5703125" style="1355" customWidth="1"/>
    <col min="12294" max="12294" width="9" style="1355" customWidth="1"/>
    <col min="12295" max="12295" width="8.85546875" style="1355" customWidth="1"/>
    <col min="12296" max="12544" width="9.140625" style="1355"/>
    <col min="12545" max="12545" width="31.7109375" style="1355" customWidth="1"/>
    <col min="12546" max="12546" width="11.28515625" style="1355" customWidth="1"/>
    <col min="12547" max="12547" width="12.5703125" style="1355" customWidth="1"/>
    <col min="12548" max="12548" width="9.85546875" style="1355" customWidth="1"/>
    <col min="12549" max="12549" width="11.5703125" style="1355" customWidth="1"/>
    <col min="12550" max="12550" width="9" style="1355" customWidth="1"/>
    <col min="12551" max="12551" width="8.85546875" style="1355" customWidth="1"/>
    <col min="12552" max="12800" width="9.140625" style="1355"/>
    <col min="12801" max="12801" width="31.7109375" style="1355" customWidth="1"/>
    <col min="12802" max="12802" width="11.28515625" style="1355" customWidth="1"/>
    <col min="12803" max="12803" width="12.5703125" style="1355" customWidth="1"/>
    <col min="12804" max="12804" width="9.85546875" style="1355" customWidth="1"/>
    <col min="12805" max="12805" width="11.5703125" style="1355" customWidth="1"/>
    <col min="12806" max="12806" width="9" style="1355" customWidth="1"/>
    <col min="12807" max="12807" width="8.85546875" style="1355" customWidth="1"/>
    <col min="12808" max="13056" width="9.140625" style="1355"/>
    <col min="13057" max="13057" width="31.7109375" style="1355" customWidth="1"/>
    <col min="13058" max="13058" width="11.28515625" style="1355" customWidth="1"/>
    <col min="13059" max="13059" width="12.5703125" style="1355" customWidth="1"/>
    <col min="13060" max="13060" width="9.85546875" style="1355" customWidth="1"/>
    <col min="13061" max="13061" width="11.5703125" style="1355" customWidth="1"/>
    <col min="13062" max="13062" width="9" style="1355" customWidth="1"/>
    <col min="13063" max="13063" width="8.85546875" style="1355" customWidth="1"/>
    <col min="13064" max="13312" width="9.140625" style="1355"/>
    <col min="13313" max="13313" width="31.7109375" style="1355" customWidth="1"/>
    <col min="13314" max="13314" width="11.28515625" style="1355" customWidth="1"/>
    <col min="13315" max="13315" width="12.5703125" style="1355" customWidth="1"/>
    <col min="13316" max="13316" width="9.85546875" style="1355" customWidth="1"/>
    <col min="13317" max="13317" width="11.5703125" style="1355" customWidth="1"/>
    <col min="13318" max="13318" width="9" style="1355" customWidth="1"/>
    <col min="13319" max="13319" width="8.85546875" style="1355" customWidth="1"/>
    <col min="13320" max="13568" width="9.140625" style="1355"/>
    <col min="13569" max="13569" width="31.7109375" style="1355" customWidth="1"/>
    <col min="13570" max="13570" width="11.28515625" style="1355" customWidth="1"/>
    <col min="13571" max="13571" width="12.5703125" style="1355" customWidth="1"/>
    <col min="13572" max="13572" width="9.85546875" style="1355" customWidth="1"/>
    <col min="13573" max="13573" width="11.5703125" style="1355" customWidth="1"/>
    <col min="13574" max="13574" width="9" style="1355" customWidth="1"/>
    <col min="13575" max="13575" width="8.85546875" style="1355" customWidth="1"/>
    <col min="13576" max="13824" width="9.140625" style="1355"/>
    <col min="13825" max="13825" width="31.7109375" style="1355" customWidth="1"/>
    <col min="13826" max="13826" width="11.28515625" style="1355" customWidth="1"/>
    <col min="13827" max="13827" width="12.5703125" style="1355" customWidth="1"/>
    <col min="13828" max="13828" width="9.85546875" style="1355" customWidth="1"/>
    <col min="13829" max="13829" width="11.5703125" style="1355" customWidth="1"/>
    <col min="13830" max="13830" width="9" style="1355" customWidth="1"/>
    <col min="13831" max="13831" width="8.85546875" style="1355" customWidth="1"/>
    <col min="13832" max="14080" width="9.140625" style="1355"/>
    <col min="14081" max="14081" width="31.7109375" style="1355" customWidth="1"/>
    <col min="14082" max="14082" width="11.28515625" style="1355" customWidth="1"/>
    <col min="14083" max="14083" width="12.5703125" style="1355" customWidth="1"/>
    <col min="14084" max="14084" width="9.85546875" style="1355" customWidth="1"/>
    <col min="14085" max="14085" width="11.5703125" style="1355" customWidth="1"/>
    <col min="14086" max="14086" width="9" style="1355" customWidth="1"/>
    <col min="14087" max="14087" width="8.85546875" style="1355" customWidth="1"/>
    <col min="14088" max="14336" width="9.140625" style="1355"/>
    <col min="14337" max="14337" width="31.7109375" style="1355" customWidth="1"/>
    <col min="14338" max="14338" width="11.28515625" style="1355" customWidth="1"/>
    <col min="14339" max="14339" width="12.5703125" style="1355" customWidth="1"/>
    <col min="14340" max="14340" width="9.85546875" style="1355" customWidth="1"/>
    <col min="14341" max="14341" width="11.5703125" style="1355" customWidth="1"/>
    <col min="14342" max="14342" width="9" style="1355" customWidth="1"/>
    <col min="14343" max="14343" width="8.85546875" style="1355" customWidth="1"/>
    <col min="14344" max="14592" width="9.140625" style="1355"/>
    <col min="14593" max="14593" width="31.7109375" style="1355" customWidth="1"/>
    <col min="14594" max="14594" width="11.28515625" style="1355" customWidth="1"/>
    <col min="14595" max="14595" width="12.5703125" style="1355" customWidth="1"/>
    <col min="14596" max="14596" width="9.85546875" style="1355" customWidth="1"/>
    <col min="14597" max="14597" width="11.5703125" style="1355" customWidth="1"/>
    <col min="14598" max="14598" width="9" style="1355" customWidth="1"/>
    <col min="14599" max="14599" width="8.85546875" style="1355" customWidth="1"/>
    <col min="14600" max="14848" width="9.140625" style="1355"/>
    <col min="14849" max="14849" width="31.7109375" style="1355" customWidth="1"/>
    <col min="14850" max="14850" width="11.28515625" style="1355" customWidth="1"/>
    <col min="14851" max="14851" width="12.5703125" style="1355" customWidth="1"/>
    <col min="14852" max="14852" width="9.85546875" style="1355" customWidth="1"/>
    <col min="14853" max="14853" width="11.5703125" style="1355" customWidth="1"/>
    <col min="14854" max="14854" width="9" style="1355" customWidth="1"/>
    <col min="14855" max="14855" width="8.85546875" style="1355" customWidth="1"/>
    <col min="14856" max="15104" width="9.140625" style="1355"/>
    <col min="15105" max="15105" width="31.7109375" style="1355" customWidth="1"/>
    <col min="15106" max="15106" width="11.28515625" style="1355" customWidth="1"/>
    <col min="15107" max="15107" width="12.5703125" style="1355" customWidth="1"/>
    <col min="15108" max="15108" width="9.85546875" style="1355" customWidth="1"/>
    <col min="15109" max="15109" width="11.5703125" style="1355" customWidth="1"/>
    <col min="15110" max="15110" width="9" style="1355" customWidth="1"/>
    <col min="15111" max="15111" width="8.85546875" style="1355" customWidth="1"/>
    <col min="15112" max="15360" width="9.140625" style="1355"/>
    <col min="15361" max="15361" width="31.7109375" style="1355" customWidth="1"/>
    <col min="15362" max="15362" width="11.28515625" style="1355" customWidth="1"/>
    <col min="15363" max="15363" width="12.5703125" style="1355" customWidth="1"/>
    <col min="15364" max="15364" width="9.85546875" style="1355" customWidth="1"/>
    <col min="15365" max="15365" width="11.5703125" style="1355" customWidth="1"/>
    <col min="15366" max="15366" width="9" style="1355" customWidth="1"/>
    <col min="15367" max="15367" width="8.85546875" style="1355" customWidth="1"/>
    <col min="15368" max="15616" width="9.140625" style="1355"/>
    <col min="15617" max="15617" width="31.7109375" style="1355" customWidth="1"/>
    <col min="15618" max="15618" width="11.28515625" style="1355" customWidth="1"/>
    <col min="15619" max="15619" width="12.5703125" style="1355" customWidth="1"/>
    <col min="15620" max="15620" width="9.85546875" style="1355" customWidth="1"/>
    <col min="15621" max="15621" width="11.5703125" style="1355" customWidth="1"/>
    <col min="15622" max="15622" width="9" style="1355" customWidth="1"/>
    <col min="15623" max="15623" width="8.85546875" style="1355" customWidth="1"/>
    <col min="15624" max="15872" width="9.140625" style="1355"/>
    <col min="15873" max="15873" width="31.7109375" style="1355" customWidth="1"/>
    <col min="15874" max="15874" width="11.28515625" style="1355" customWidth="1"/>
    <col min="15875" max="15875" width="12.5703125" style="1355" customWidth="1"/>
    <col min="15876" max="15876" width="9.85546875" style="1355" customWidth="1"/>
    <col min="15877" max="15877" width="11.5703125" style="1355" customWidth="1"/>
    <col min="15878" max="15878" width="9" style="1355" customWidth="1"/>
    <col min="15879" max="15879" width="8.85546875" style="1355" customWidth="1"/>
    <col min="15880" max="16128" width="9.140625" style="1355"/>
    <col min="16129" max="16129" width="31.7109375" style="1355" customWidth="1"/>
    <col min="16130" max="16130" width="11.28515625" style="1355" customWidth="1"/>
    <col min="16131" max="16131" width="12.5703125" style="1355" customWidth="1"/>
    <col min="16132" max="16132" width="9.85546875" style="1355" customWidth="1"/>
    <col min="16133" max="16133" width="11.5703125" style="1355" customWidth="1"/>
    <col min="16134" max="16134" width="9" style="1355" customWidth="1"/>
    <col min="16135" max="16135" width="8.85546875" style="1355" customWidth="1"/>
    <col min="16136" max="16384" width="9.140625" style="1355"/>
  </cols>
  <sheetData>
    <row r="1" spans="1:13" ht="19.5" customHeight="1">
      <c r="A1" s="2287" t="s">
        <v>1556</v>
      </c>
      <c r="B1" s="2287"/>
      <c r="C1" s="2287"/>
      <c r="D1" s="2287"/>
      <c r="E1" s="2287"/>
    </row>
    <row r="2" spans="1:13" ht="19.5" customHeight="1">
      <c r="A2" s="2293" t="s">
        <v>1561</v>
      </c>
      <c r="B2" s="2293"/>
      <c r="C2" s="2293"/>
      <c r="D2" s="2293"/>
      <c r="E2" s="2293"/>
      <c r="F2" s="2296"/>
      <c r="G2" s="2296"/>
    </row>
    <row r="3" spans="1:13" s="1077" customFormat="1" ht="12.95" customHeight="1">
      <c r="A3" s="1177">
        <v>2017</v>
      </c>
      <c r="B3" s="1407"/>
      <c r="C3" s="1400"/>
      <c r="D3" s="1400"/>
      <c r="G3" s="1399" t="s">
        <v>1543</v>
      </c>
    </row>
    <row r="4" spans="1:13" s="1077" customFormat="1" ht="11.1" customHeight="1">
      <c r="A4" s="1877" t="s">
        <v>1542</v>
      </c>
      <c r="B4" s="2182" t="s">
        <v>0</v>
      </c>
      <c r="C4" s="2182" t="s">
        <v>1541</v>
      </c>
      <c r="D4" s="2183"/>
      <c r="E4" s="2183"/>
      <c r="F4" s="2183"/>
      <c r="G4" s="2182" t="s">
        <v>1540</v>
      </c>
    </row>
    <row r="5" spans="1:13" s="1077" customFormat="1" ht="11.1" customHeight="1">
      <c r="A5" s="1879"/>
      <c r="B5" s="2183"/>
      <c r="C5" s="2183"/>
      <c r="D5" s="2183"/>
      <c r="E5" s="2183"/>
      <c r="F5" s="2183"/>
      <c r="G5" s="2229"/>
    </row>
    <row r="6" spans="1:13" s="1077" customFormat="1" ht="11.1" customHeight="1">
      <c r="A6" s="1879"/>
      <c r="B6" s="2183"/>
      <c r="C6" s="2182" t="s">
        <v>0</v>
      </c>
      <c r="D6" s="2182" t="s">
        <v>1513</v>
      </c>
      <c r="E6" s="2182" t="s">
        <v>1539</v>
      </c>
      <c r="F6" s="2182" t="s">
        <v>1538</v>
      </c>
      <c r="G6" s="2229"/>
    </row>
    <row r="7" spans="1:13" s="1077" customFormat="1" ht="27.75" customHeight="1">
      <c r="A7" s="1878" t="s">
        <v>1554</v>
      </c>
      <c r="B7" s="2183"/>
      <c r="C7" s="2183"/>
      <c r="D7" s="2182"/>
      <c r="E7" s="2182"/>
      <c r="F7" s="2182"/>
      <c r="G7" s="2229"/>
    </row>
    <row r="8" spans="1:13" ht="6" customHeight="1">
      <c r="A8" s="1359" t="s">
        <v>192</v>
      </c>
      <c r="B8" s="1409"/>
      <c r="C8" s="1359"/>
      <c r="D8" s="1359"/>
      <c r="E8" s="1359"/>
    </row>
    <row r="9" spans="1:13" s="1185" customFormat="1" ht="30" customHeight="1">
      <c r="A9" s="1406" t="s">
        <v>1560</v>
      </c>
      <c r="B9" s="1383">
        <f t="shared" ref="B9:G9" si="0">SUM(B10:B14)</f>
        <v>10681.842000000002</v>
      </c>
      <c r="C9" s="1383">
        <f t="shared" si="0"/>
        <v>7060.3490000000002</v>
      </c>
      <c r="D9" s="1383">
        <f t="shared" si="0"/>
        <v>3999.2510000000007</v>
      </c>
      <c r="E9" s="1383">
        <f t="shared" si="0"/>
        <v>2021.8070000000005</v>
      </c>
      <c r="F9" s="1383">
        <f t="shared" si="0"/>
        <v>1039.2909999999997</v>
      </c>
      <c r="G9" s="1383">
        <f t="shared" si="0"/>
        <v>3621.4929999999995</v>
      </c>
      <c r="H9" s="1193"/>
      <c r="I9" s="1193"/>
      <c r="J9" s="1401"/>
      <c r="K9" s="1401"/>
      <c r="L9" s="1401"/>
      <c r="M9" s="1401"/>
    </row>
    <row r="10" spans="1:13" s="1185" customFormat="1" ht="15" customHeight="1">
      <c r="A10" s="1126" t="s">
        <v>1550</v>
      </c>
      <c r="B10" s="1389">
        <f>C10+G10</f>
        <v>6158.8920000000007</v>
      </c>
      <c r="C10" s="1396">
        <f>D10+E10+F10</f>
        <v>4747.0520000000006</v>
      </c>
      <c r="D10" s="1394">
        <v>2999.7680000000005</v>
      </c>
      <c r="E10" s="1394">
        <v>988.85000000000014</v>
      </c>
      <c r="F10" s="1394">
        <v>758.43399999999986</v>
      </c>
      <c r="G10" s="1389">
        <v>1411.84</v>
      </c>
      <c r="H10" s="1193"/>
      <c r="I10" s="1193"/>
    </row>
    <row r="11" spans="1:13" s="1185" customFormat="1" ht="15" customHeight="1">
      <c r="A11" s="843" t="s">
        <v>1549</v>
      </c>
      <c r="B11" s="1389">
        <f>C11+G11</f>
        <v>1493.713</v>
      </c>
      <c r="C11" s="1396">
        <f>D11+E11+F11</f>
        <v>992.35200000000009</v>
      </c>
      <c r="D11" s="1394">
        <v>551.79300000000001</v>
      </c>
      <c r="E11" s="1394">
        <v>339.99200000000002</v>
      </c>
      <c r="F11" s="1394">
        <v>100.56699999999999</v>
      </c>
      <c r="G11" s="1389">
        <v>501.36099999999982</v>
      </c>
      <c r="H11" s="1193"/>
      <c r="I11" s="1193"/>
    </row>
    <row r="12" spans="1:13" s="1185" customFormat="1" ht="15" customHeight="1">
      <c r="A12" s="843" t="s">
        <v>1548</v>
      </c>
      <c r="B12" s="1389">
        <f>C12+G12</f>
        <v>1491.1479999999997</v>
      </c>
      <c r="C12" s="1396">
        <f>D12+E12+F12</f>
        <v>248.726</v>
      </c>
      <c r="D12" s="1394">
        <v>195.268</v>
      </c>
      <c r="E12" s="1394">
        <v>37.802</v>
      </c>
      <c r="F12" s="1394">
        <v>15.655999999999993</v>
      </c>
      <c r="G12" s="1389">
        <v>1242.4219999999998</v>
      </c>
      <c r="H12" s="1193"/>
      <c r="I12" s="1193"/>
    </row>
    <row r="13" spans="1:13" s="1185" customFormat="1" ht="15" customHeight="1">
      <c r="A13" s="843" t="s">
        <v>1547</v>
      </c>
      <c r="B13" s="1389">
        <f>C13+G13</f>
        <v>789.43400000000042</v>
      </c>
      <c r="C13" s="1396">
        <f>D13+E13+F13</f>
        <v>788.07300000000043</v>
      </c>
      <c r="D13" s="1394">
        <v>132.39099999999999</v>
      </c>
      <c r="E13" s="1394">
        <v>628.26800000000048</v>
      </c>
      <c r="F13" s="1394">
        <v>27.414000000000016</v>
      </c>
      <c r="G13" s="1389">
        <v>1.3610000000000007</v>
      </c>
      <c r="H13" s="1193"/>
      <c r="I13" s="1193"/>
    </row>
    <row r="14" spans="1:13" s="1185" customFormat="1" ht="15" customHeight="1">
      <c r="A14" s="843" t="s">
        <v>1546</v>
      </c>
      <c r="B14" s="1389">
        <f>C14+G14</f>
        <v>748.65499999999997</v>
      </c>
      <c r="C14" s="1396">
        <f>D14+E14+F14</f>
        <v>284.14599999999996</v>
      </c>
      <c r="D14" s="1394">
        <v>120.03099999999998</v>
      </c>
      <c r="E14" s="1394">
        <v>26.895000000000003</v>
      </c>
      <c r="F14" s="1179">
        <v>137.22</v>
      </c>
      <c r="G14" s="1389">
        <v>464.50900000000007</v>
      </c>
      <c r="H14" s="1193"/>
      <c r="I14" s="1193"/>
    </row>
    <row r="15" spans="1:13" s="1077" customFormat="1" ht="15" customHeight="1">
      <c r="A15" s="841"/>
      <c r="B15" s="1394"/>
      <c r="D15" s="1394"/>
      <c r="E15" s="1394"/>
    </row>
    <row r="16" spans="1:13" s="1185" customFormat="1" ht="24.95" customHeight="1">
      <c r="A16" s="1402" t="s">
        <v>1559</v>
      </c>
      <c r="B16" s="1383">
        <f t="shared" ref="B16:G16" si="1">SUM(B17:B21)</f>
        <v>8863.9710000000014</v>
      </c>
      <c r="C16" s="1383">
        <f t="shared" si="1"/>
        <v>6344.6710000000003</v>
      </c>
      <c r="D16" s="1383">
        <f t="shared" si="1"/>
        <v>3460.4230000000002</v>
      </c>
      <c r="E16" s="1383">
        <f t="shared" si="1"/>
        <v>2666.2979999999998</v>
      </c>
      <c r="F16" s="1383">
        <f t="shared" si="1"/>
        <v>217.95</v>
      </c>
      <c r="G16" s="1383">
        <f t="shared" si="1"/>
        <v>2519.2999999999997</v>
      </c>
      <c r="H16" s="1193"/>
      <c r="I16" s="1193"/>
      <c r="J16" s="1401"/>
      <c r="K16" s="1401"/>
      <c r="L16" s="1401"/>
      <c r="M16" s="1401"/>
    </row>
    <row r="17" spans="1:12" s="1185" customFormat="1" ht="15" customHeight="1">
      <c r="A17" s="1126" t="s">
        <v>1550</v>
      </c>
      <c r="B17" s="1389">
        <f>C17+G17</f>
        <v>3320.3650000000002</v>
      </c>
      <c r="C17" s="1389">
        <f>D17+E17+F17</f>
        <v>3156.3910000000001</v>
      </c>
      <c r="D17" s="1394">
        <v>2115.933</v>
      </c>
      <c r="E17" s="1394">
        <v>869.67</v>
      </c>
      <c r="F17" s="1394">
        <v>170.78800000000001</v>
      </c>
      <c r="G17" s="1389">
        <v>163.97399999999996</v>
      </c>
      <c r="H17" s="1193"/>
      <c r="I17" s="1193"/>
      <c r="J17" s="1401"/>
    </row>
    <row r="18" spans="1:12" s="1185" customFormat="1" ht="15" customHeight="1">
      <c r="A18" s="843" t="s">
        <v>1549</v>
      </c>
      <c r="B18" s="1389">
        <f>C18+G18</f>
        <v>1567.711</v>
      </c>
      <c r="C18" s="1389">
        <f>D18+E18+F18</f>
        <v>1220.6469999999999</v>
      </c>
      <c r="D18" s="1394">
        <v>532.70000000000005</v>
      </c>
      <c r="E18" s="1394">
        <v>674.39999999999986</v>
      </c>
      <c r="F18" s="1394">
        <v>13.547000000000001</v>
      </c>
      <c r="G18" s="1389">
        <v>347.06400000000002</v>
      </c>
      <c r="H18" s="1193"/>
      <c r="I18" s="1193"/>
      <c r="J18" s="1401"/>
    </row>
    <row r="19" spans="1:12" s="1185" customFormat="1" ht="15" customHeight="1">
      <c r="A19" s="843" t="s">
        <v>1548</v>
      </c>
      <c r="B19" s="1389">
        <f>C19+G19</f>
        <v>681.53700000000003</v>
      </c>
      <c r="C19" s="1389">
        <f>D19+E19+F19</f>
        <v>574.35199999999998</v>
      </c>
      <c r="D19" s="1394">
        <v>454.91200000000003</v>
      </c>
      <c r="E19" s="1394">
        <v>117.27500000000001</v>
      </c>
      <c r="F19" s="1394">
        <v>2.1649999999999996</v>
      </c>
      <c r="G19" s="1389">
        <v>107.185</v>
      </c>
      <c r="H19" s="1193"/>
      <c r="I19" s="1193"/>
      <c r="J19" s="1401"/>
    </row>
    <row r="20" spans="1:12" s="1185" customFormat="1" ht="15" customHeight="1">
      <c r="A20" s="843" t="s">
        <v>1547</v>
      </c>
      <c r="B20" s="1389">
        <f>C20+G20</f>
        <v>506.31400000000014</v>
      </c>
      <c r="C20" s="1389">
        <f>D20+E20+F20</f>
        <v>506.31400000000014</v>
      </c>
      <c r="D20" s="1394">
        <v>138.95300000000003</v>
      </c>
      <c r="E20" s="1394">
        <v>340.41100000000012</v>
      </c>
      <c r="F20" s="1394">
        <v>26.95</v>
      </c>
      <c r="G20" s="1389">
        <v>0</v>
      </c>
      <c r="H20" s="1193"/>
      <c r="I20" s="1193"/>
      <c r="J20" s="1401"/>
    </row>
    <row r="21" spans="1:12" s="1185" customFormat="1" ht="15" customHeight="1">
      <c r="A21" s="843" t="s">
        <v>1546</v>
      </c>
      <c r="B21" s="1389">
        <f>C21+G21</f>
        <v>2788.0439999999999</v>
      </c>
      <c r="C21" s="1389">
        <f>D21+E21+F21</f>
        <v>886.9670000000001</v>
      </c>
      <c r="D21" s="1394">
        <v>217.92500000000001</v>
      </c>
      <c r="E21" s="1394">
        <v>664.54200000000003</v>
      </c>
      <c r="F21" s="1394">
        <v>4.4999999999999991</v>
      </c>
      <c r="G21" s="1389">
        <v>1901.0769999999998</v>
      </c>
      <c r="H21" s="1193"/>
      <c r="I21" s="1193"/>
      <c r="J21" s="1401"/>
    </row>
    <row r="22" spans="1:12" s="1077" customFormat="1" ht="15" customHeight="1">
      <c r="A22" s="1195"/>
      <c r="B22" s="1389"/>
      <c r="D22" s="1394"/>
      <c r="E22" s="1394"/>
    </row>
    <row r="23" spans="1:12" s="1185" customFormat="1" ht="24.95" customHeight="1">
      <c r="A23" s="1402" t="s">
        <v>1558</v>
      </c>
      <c r="B23" s="1383">
        <f t="shared" ref="B23:G23" si="2">SUM(B24:B28)</f>
        <v>850.5329999999999</v>
      </c>
      <c r="C23" s="1383">
        <f t="shared" si="2"/>
        <v>485.07899999999995</v>
      </c>
      <c r="D23" s="1383">
        <f t="shared" si="2"/>
        <v>225.79899999999998</v>
      </c>
      <c r="E23" s="1383">
        <f t="shared" si="2"/>
        <v>179.26300000000001</v>
      </c>
      <c r="F23" s="1383">
        <f t="shared" si="2"/>
        <v>80.016999999999982</v>
      </c>
      <c r="G23" s="1383">
        <f t="shared" si="2"/>
        <v>365.45400000000001</v>
      </c>
      <c r="H23" s="1193"/>
      <c r="I23" s="1193"/>
      <c r="J23" s="1401"/>
    </row>
    <row r="24" spans="1:12" s="1077" customFormat="1" ht="15" customHeight="1">
      <c r="A24" s="1126" t="s">
        <v>1550</v>
      </c>
      <c r="B24" s="1389">
        <f>C24+G24</f>
        <v>402.63999999999993</v>
      </c>
      <c r="C24" s="1389">
        <f>D24+E24+F24</f>
        <v>358.93499999999995</v>
      </c>
      <c r="D24" s="1389">
        <v>214.44799999999998</v>
      </c>
      <c r="E24" s="1389">
        <v>90.197000000000003</v>
      </c>
      <c r="F24" s="1389">
        <v>54.289999999999992</v>
      </c>
      <c r="G24" s="1389">
        <v>43.705000000000005</v>
      </c>
      <c r="H24" s="1193"/>
      <c r="I24" s="1193"/>
      <c r="J24" s="1401"/>
    </row>
    <row r="25" spans="1:12" s="1077" customFormat="1" ht="15" customHeight="1">
      <c r="A25" s="843" t="s">
        <v>1549</v>
      </c>
      <c r="B25" s="1389">
        <f>C25+G25</f>
        <v>204.63599999999997</v>
      </c>
      <c r="C25" s="1389">
        <f>D25+E25+F25</f>
        <v>8.1720000000000041</v>
      </c>
      <c r="D25" s="1389">
        <v>0</v>
      </c>
      <c r="E25" s="1408">
        <v>8.1720000000000041</v>
      </c>
      <c r="F25" s="1389">
        <v>0</v>
      </c>
      <c r="G25" s="1389">
        <v>196.46399999999997</v>
      </c>
      <c r="H25" s="1193"/>
      <c r="I25" s="1193"/>
      <c r="J25" s="1401"/>
    </row>
    <row r="26" spans="1:12" s="1077" customFormat="1" ht="15" customHeight="1">
      <c r="A26" s="843" t="s">
        <v>1548</v>
      </c>
      <c r="B26" s="1389">
        <f>C26+G26</f>
        <v>26.681000000000001</v>
      </c>
      <c r="C26" s="1389">
        <f>D26+E26+F26</f>
        <v>26.681000000000001</v>
      </c>
      <c r="D26" s="1389">
        <v>0</v>
      </c>
      <c r="E26" s="1389">
        <v>25.353999999999999</v>
      </c>
      <c r="F26" s="1389">
        <v>1.3270000000000002</v>
      </c>
      <c r="G26" s="1389">
        <v>0</v>
      </c>
      <c r="H26" s="1193"/>
      <c r="I26" s="1193"/>
      <c r="J26" s="1401"/>
    </row>
    <row r="27" spans="1:12" s="1077" customFormat="1" ht="15" customHeight="1">
      <c r="A27" s="843" t="s">
        <v>1547</v>
      </c>
      <c r="B27" s="1389">
        <f>C27+G27</f>
        <v>45.373999999999995</v>
      </c>
      <c r="C27" s="1389">
        <f>D27+E27+F27</f>
        <v>45.373999999999995</v>
      </c>
      <c r="D27" s="1389">
        <v>0</v>
      </c>
      <c r="E27" s="1389">
        <v>20.974000000000004</v>
      </c>
      <c r="F27" s="1389">
        <v>24.399999999999995</v>
      </c>
      <c r="G27" s="1389">
        <v>0</v>
      </c>
      <c r="H27" s="1193"/>
      <c r="I27" s="1193"/>
      <c r="J27" s="1401"/>
    </row>
    <row r="28" spans="1:12" s="1077" customFormat="1" ht="15" customHeight="1">
      <c r="A28" s="843" t="s">
        <v>1546</v>
      </c>
      <c r="B28" s="1389">
        <f>C28+G28</f>
        <v>171.20200000000003</v>
      </c>
      <c r="C28" s="1389">
        <f>D28+E28+F28</f>
        <v>45.917000000000002</v>
      </c>
      <c r="D28" s="1389">
        <v>11.350999999999997</v>
      </c>
      <c r="E28" s="1389">
        <v>34.566000000000003</v>
      </c>
      <c r="F28" s="1389">
        <v>0</v>
      </c>
      <c r="G28" s="1389">
        <v>125.28500000000003</v>
      </c>
      <c r="H28" s="1193"/>
      <c r="I28" s="1193"/>
      <c r="J28" s="1401"/>
    </row>
    <row r="29" spans="1:12" s="1077" customFormat="1" ht="15" customHeight="1">
      <c r="A29" s="1195"/>
      <c r="B29" s="1394"/>
      <c r="C29" s="1185"/>
      <c r="D29" s="1389"/>
      <c r="E29" s="1389"/>
      <c r="F29" s="1185"/>
      <c r="G29" s="1185"/>
    </row>
    <row r="30" spans="1:12" s="1382" customFormat="1" ht="18.75" customHeight="1">
      <c r="A30" s="1019" t="s">
        <v>1557</v>
      </c>
      <c r="B30" s="1383">
        <f t="shared" ref="B30:G30" si="3">SUM(B31:B35)</f>
        <v>1192.614</v>
      </c>
      <c r="C30" s="1383">
        <f t="shared" si="3"/>
        <v>1154.2360000000001</v>
      </c>
      <c r="D30" s="1383">
        <f t="shared" si="3"/>
        <v>922.05399999999997</v>
      </c>
      <c r="E30" s="1383">
        <f t="shared" si="3"/>
        <v>215.34999999999997</v>
      </c>
      <c r="F30" s="1383">
        <f t="shared" si="3"/>
        <v>16.832000000000004</v>
      </c>
      <c r="G30" s="1383">
        <f t="shared" si="3"/>
        <v>38.378</v>
      </c>
      <c r="H30" s="1193"/>
      <c r="I30" s="1193"/>
      <c r="J30" s="1401"/>
    </row>
    <row r="31" spans="1:12" s="1077" customFormat="1" ht="15" customHeight="1">
      <c r="A31" s="1126" t="s">
        <v>1550</v>
      </c>
      <c r="B31" s="1389">
        <f>C31+G31</f>
        <v>1188.114</v>
      </c>
      <c r="C31" s="1389">
        <f>D31+E31+F31</f>
        <v>1149.7360000000001</v>
      </c>
      <c r="D31" s="1389">
        <v>917.55399999999997</v>
      </c>
      <c r="E31" s="1389">
        <v>215.34999999999997</v>
      </c>
      <c r="F31" s="1389">
        <v>16.832000000000004</v>
      </c>
      <c r="G31" s="1389">
        <v>38.378</v>
      </c>
      <c r="H31" s="1193"/>
      <c r="I31" s="1193"/>
      <c r="J31" s="1401"/>
      <c r="K31" s="1252"/>
      <c r="L31" s="1252"/>
    </row>
    <row r="32" spans="1:12" s="1077" customFormat="1" ht="15" customHeight="1">
      <c r="A32" s="843" t="s">
        <v>1549</v>
      </c>
      <c r="B32" s="1389">
        <f>C32+G32</f>
        <v>0</v>
      </c>
      <c r="C32" s="1389">
        <f>D32+E32+F32</f>
        <v>0</v>
      </c>
      <c r="D32" s="1389">
        <v>0</v>
      </c>
      <c r="E32" s="1389">
        <v>0</v>
      </c>
      <c r="F32" s="1389">
        <v>0</v>
      </c>
      <c r="G32" s="1389">
        <v>0</v>
      </c>
      <c r="H32" s="1193"/>
      <c r="I32" s="1193"/>
      <c r="J32" s="1401"/>
    </row>
    <row r="33" spans="1:10" s="1077" customFormat="1" ht="15" customHeight="1">
      <c r="A33" s="843" t="s">
        <v>1548</v>
      </c>
      <c r="B33" s="1389">
        <f>C33+G33</f>
        <v>0</v>
      </c>
      <c r="C33" s="1389">
        <f>D33+E33+F33</f>
        <v>0</v>
      </c>
      <c r="D33" s="1389">
        <v>0</v>
      </c>
      <c r="E33" s="1389">
        <v>0</v>
      </c>
      <c r="F33" s="1389">
        <v>0</v>
      </c>
      <c r="G33" s="1389">
        <v>0</v>
      </c>
      <c r="H33" s="1193"/>
      <c r="I33" s="1193"/>
      <c r="J33" s="1401"/>
    </row>
    <row r="34" spans="1:10" s="1077" customFormat="1" ht="15" customHeight="1">
      <c r="A34" s="843" t="s">
        <v>1547</v>
      </c>
      <c r="B34" s="1389">
        <f>C34+G34</f>
        <v>0</v>
      </c>
      <c r="C34" s="1389">
        <f>D34+E34+F34</f>
        <v>0</v>
      </c>
      <c r="D34" s="1389">
        <v>0</v>
      </c>
      <c r="E34" s="1389">
        <v>0</v>
      </c>
      <c r="F34" s="1389">
        <v>0</v>
      </c>
      <c r="G34" s="1389">
        <v>0</v>
      </c>
      <c r="H34" s="1193"/>
      <c r="I34" s="1193"/>
      <c r="J34" s="1401"/>
    </row>
    <row r="35" spans="1:10" s="1077" customFormat="1" ht="15" customHeight="1">
      <c r="A35" s="843" t="s">
        <v>1546</v>
      </c>
      <c r="B35" s="1389">
        <f>C35+G35</f>
        <v>4.5</v>
      </c>
      <c r="C35" s="1389">
        <f>D35+E35+F35</f>
        <v>4.5</v>
      </c>
      <c r="D35" s="1389">
        <v>4.5</v>
      </c>
      <c r="E35" s="1389">
        <v>0</v>
      </c>
      <c r="F35" s="1389">
        <v>0</v>
      </c>
      <c r="G35" s="1389">
        <v>0</v>
      </c>
      <c r="H35" s="1193"/>
      <c r="I35" s="1193"/>
      <c r="J35" s="1401"/>
    </row>
    <row r="36" spans="1:10" s="1077" customFormat="1" ht="9.75" customHeight="1" thickBot="1">
      <c r="A36" s="1792"/>
      <c r="B36" s="1792"/>
      <c r="C36" s="1679"/>
      <c r="D36" s="1679"/>
      <c r="E36" s="1679"/>
      <c r="F36" s="1679"/>
      <c r="G36" s="1679"/>
    </row>
    <row r="37" spans="1:10" s="1077" customFormat="1" ht="3.75" customHeight="1" thickTop="1">
      <c r="A37" s="997"/>
      <c r="B37" s="997"/>
      <c r="C37" s="1009"/>
      <c r="D37" s="1009"/>
      <c r="E37" s="1009"/>
      <c r="F37" s="1009"/>
      <c r="G37" s="1009"/>
    </row>
    <row r="38" spans="1:10" s="1077" customFormat="1" ht="12.95" customHeight="1">
      <c r="A38" s="1379" t="s">
        <v>1526</v>
      </c>
      <c r="B38" s="1379"/>
      <c r="C38" s="1379"/>
      <c r="D38" s="1379"/>
      <c r="E38" s="1379"/>
      <c r="F38" s="843"/>
    </row>
    <row r="39" spans="1:10">
      <c r="A39" s="869"/>
    </row>
    <row r="40" spans="1:10" s="1369" customFormat="1" ht="12" customHeight="1">
      <c r="A40" s="1130" t="s">
        <v>564</v>
      </c>
      <c r="B40" s="1356"/>
      <c r="C40" s="1371"/>
      <c r="D40" s="1370"/>
      <c r="E40" s="1370"/>
      <c r="F40" s="1371"/>
      <c r="G40" s="1370"/>
    </row>
    <row r="41" spans="1:10" s="1369" customFormat="1" ht="12" customHeight="1">
      <c r="A41" s="1376" t="s">
        <v>1525</v>
      </c>
      <c r="B41" s="1356"/>
      <c r="C41" s="1371"/>
      <c r="D41" s="1370"/>
      <c r="E41" s="1370"/>
      <c r="F41" s="1371"/>
      <c r="G41" s="1370"/>
    </row>
    <row r="42" spans="1:10">
      <c r="A42" s="869"/>
      <c r="B42" s="1378"/>
      <c r="C42" s="869"/>
      <c r="D42" s="869"/>
      <c r="E42" s="869"/>
    </row>
    <row r="43" spans="1:10">
      <c r="A43" s="869"/>
      <c r="B43" s="1378"/>
      <c r="C43" s="869"/>
      <c r="D43" s="869"/>
      <c r="E43" s="869"/>
    </row>
    <row r="44" spans="1:10">
      <c r="A44" s="869"/>
      <c r="B44" s="1378"/>
      <c r="C44" s="869"/>
      <c r="D44" s="869"/>
      <c r="E44" s="869"/>
    </row>
    <row r="45" spans="1:10">
      <c r="A45" s="869"/>
      <c r="B45" s="1378"/>
      <c r="C45" s="869"/>
      <c r="D45" s="869"/>
      <c r="E45" s="869"/>
    </row>
    <row r="46" spans="1:10">
      <c r="A46" s="869"/>
      <c r="B46" s="1378"/>
      <c r="C46" s="869"/>
      <c r="D46" s="869"/>
      <c r="E46" s="869"/>
    </row>
    <row r="47" spans="1:10">
      <c r="A47" s="869"/>
      <c r="B47" s="1378"/>
      <c r="C47" s="869"/>
      <c r="D47" s="869"/>
      <c r="E47" s="869"/>
    </row>
    <row r="48" spans="1:10">
      <c r="A48" s="869"/>
      <c r="B48" s="1378"/>
      <c r="C48" s="869"/>
      <c r="D48" s="869"/>
      <c r="E48" s="869"/>
    </row>
    <row r="49" spans="1:5">
      <c r="A49" s="869"/>
      <c r="B49" s="1378"/>
      <c r="C49" s="869"/>
      <c r="D49" s="869"/>
      <c r="E49" s="869"/>
    </row>
    <row r="50" spans="1:5">
      <c r="A50" s="869"/>
      <c r="B50" s="1378"/>
      <c r="C50" s="869"/>
      <c r="D50" s="869"/>
      <c r="E50" s="869"/>
    </row>
    <row r="51" spans="1:5">
      <c r="A51" s="869"/>
      <c r="B51" s="1378"/>
      <c r="C51" s="869"/>
      <c r="D51" s="869"/>
      <c r="E51" s="869"/>
    </row>
    <row r="52" spans="1:5">
      <c r="A52" s="869"/>
      <c r="B52" s="1378"/>
      <c r="C52" s="869"/>
      <c r="D52" s="869"/>
      <c r="E52" s="869"/>
    </row>
    <row r="53" spans="1:5">
      <c r="A53" s="869"/>
      <c r="B53" s="1378"/>
      <c r="C53" s="869"/>
      <c r="D53" s="869"/>
      <c r="E53" s="869"/>
    </row>
    <row r="54" spans="1:5">
      <c r="A54" s="869"/>
      <c r="B54" s="1378"/>
      <c r="C54" s="869"/>
      <c r="D54" s="869"/>
      <c r="E54" s="869"/>
    </row>
    <row r="55" spans="1:5">
      <c r="A55" s="869"/>
      <c r="B55" s="1378"/>
      <c r="C55" s="869"/>
      <c r="D55" s="869"/>
      <c r="E55" s="869"/>
    </row>
    <row r="56" spans="1:5">
      <c r="A56" s="869"/>
      <c r="B56" s="1378"/>
      <c r="C56" s="869"/>
      <c r="D56" s="869"/>
      <c r="E56" s="869"/>
    </row>
    <row r="57" spans="1:5">
      <c r="A57" s="869"/>
      <c r="B57" s="1378"/>
      <c r="C57" s="869"/>
      <c r="D57" s="869"/>
      <c r="E57" s="869"/>
    </row>
    <row r="58" spans="1:5">
      <c r="A58" s="869"/>
      <c r="B58" s="1378"/>
      <c r="C58" s="869"/>
      <c r="D58" s="869"/>
      <c r="E58" s="869"/>
    </row>
    <row r="59" spans="1:5">
      <c r="A59" s="869"/>
      <c r="B59" s="1378"/>
      <c r="C59" s="869"/>
      <c r="D59" s="869"/>
      <c r="E59" s="869"/>
    </row>
    <row r="60" spans="1:5">
      <c r="A60" s="869"/>
      <c r="B60" s="1378"/>
      <c r="C60" s="869"/>
      <c r="D60" s="869"/>
      <c r="E60" s="869"/>
    </row>
    <row r="61" spans="1:5">
      <c r="A61" s="869"/>
      <c r="B61" s="1378"/>
      <c r="C61" s="869"/>
      <c r="D61" s="869"/>
      <c r="E61" s="869"/>
    </row>
    <row r="62" spans="1:5">
      <c r="A62" s="869"/>
      <c r="B62" s="1378"/>
      <c r="C62" s="869"/>
      <c r="D62" s="869"/>
      <c r="E62" s="869"/>
    </row>
    <row r="63" spans="1:5">
      <c r="A63" s="869"/>
      <c r="B63" s="1378"/>
      <c r="C63" s="869"/>
      <c r="D63" s="869"/>
      <c r="E63" s="869"/>
    </row>
    <row r="64" spans="1:5">
      <c r="A64" s="869"/>
      <c r="B64" s="1378"/>
      <c r="C64" s="869"/>
      <c r="D64" s="869"/>
      <c r="E64" s="869"/>
    </row>
    <row r="65" spans="1:5">
      <c r="A65" s="869"/>
      <c r="B65" s="1378"/>
      <c r="C65" s="869"/>
      <c r="D65" s="869"/>
      <c r="E65" s="869"/>
    </row>
    <row r="66" spans="1:5">
      <c r="A66" s="869"/>
      <c r="B66" s="1378"/>
      <c r="C66" s="869"/>
      <c r="D66" s="869"/>
      <c r="E66" s="869"/>
    </row>
    <row r="67" spans="1:5">
      <c r="A67" s="869"/>
      <c r="B67" s="1378"/>
      <c r="C67" s="869"/>
      <c r="D67" s="869"/>
      <c r="E67" s="869"/>
    </row>
    <row r="68" spans="1:5">
      <c r="A68" s="869"/>
      <c r="B68" s="1378"/>
      <c r="C68" s="869"/>
      <c r="D68" s="869"/>
      <c r="E68" s="869"/>
    </row>
    <row r="69" spans="1:5">
      <c r="A69" s="869"/>
      <c r="B69" s="1378"/>
      <c r="C69" s="869"/>
      <c r="D69" s="869"/>
      <c r="E69" s="869"/>
    </row>
    <row r="70" spans="1:5">
      <c r="A70" s="869"/>
      <c r="B70" s="1378"/>
      <c r="C70" s="869"/>
      <c r="D70" s="869"/>
      <c r="E70" s="869"/>
    </row>
    <row r="71" spans="1:5">
      <c r="A71" s="869"/>
      <c r="B71" s="1378"/>
      <c r="C71" s="869"/>
      <c r="D71" s="869"/>
      <c r="E71" s="869"/>
    </row>
    <row r="72" spans="1:5">
      <c r="A72" s="869"/>
      <c r="B72" s="1378"/>
      <c r="C72" s="869"/>
      <c r="D72" s="869"/>
      <c r="E72" s="869"/>
    </row>
    <row r="73" spans="1:5">
      <c r="A73" s="869"/>
      <c r="B73" s="1378"/>
      <c r="C73" s="869"/>
      <c r="D73" s="869"/>
      <c r="E73" s="869"/>
    </row>
    <row r="74" spans="1:5">
      <c r="A74" s="869"/>
      <c r="B74" s="1378"/>
      <c r="C74" s="869"/>
      <c r="D74" s="869"/>
      <c r="E74" s="869"/>
    </row>
    <row r="75" spans="1:5">
      <c r="A75" s="869"/>
      <c r="B75" s="1378"/>
      <c r="C75" s="869"/>
      <c r="D75" s="869"/>
      <c r="E75" s="869"/>
    </row>
    <row r="76" spans="1:5">
      <c r="A76" s="869"/>
      <c r="B76" s="1378"/>
      <c r="C76" s="869"/>
      <c r="D76" s="869"/>
      <c r="E76" s="869"/>
    </row>
    <row r="77" spans="1:5">
      <c r="A77" s="869"/>
      <c r="B77" s="1378"/>
      <c r="C77" s="869"/>
      <c r="D77" s="869"/>
      <c r="E77" s="869"/>
    </row>
    <row r="78" spans="1:5">
      <c r="A78" s="869"/>
      <c r="B78" s="1378"/>
      <c r="C78" s="869"/>
      <c r="D78" s="869"/>
      <c r="E78" s="869"/>
    </row>
    <row r="79" spans="1:5">
      <c r="A79" s="869"/>
      <c r="B79" s="1378"/>
      <c r="C79" s="869"/>
      <c r="D79" s="869"/>
      <c r="E79" s="869"/>
    </row>
    <row r="80" spans="1:5">
      <c r="A80" s="869"/>
      <c r="B80" s="1378"/>
      <c r="C80" s="869"/>
      <c r="D80" s="869"/>
      <c r="E80" s="869"/>
    </row>
    <row r="81" spans="1:5">
      <c r="A81" s="869"/>
      <c r="B81" s="1378"/>
      <c r="C81" s="869"/>
      <c r="D81" s="869"/>
      <c r="E81" s="869"/>
    </row>
    <row r="82" spans="1:5">
      <c r="A82" s="869"/>
      <c r="B82" s="1378"/>
      <c r="C82" s="869"/>
      <c r="D82" s="869"/>
      <c r="E82" s="869"/>
    </row>
    <row r="83" spans="1:5">
      <c r="A83" s="869"/>
      <c r="B83" s="1378"/>
      <c r="C83" s="869"/>
      <c r="D83" s="869"/>
      <c r="E83" s="869"/>
    </row>
    <row r="84" spans="1:5">
      <c r="A84" s="869"/>
      <c r="B84" s="1378"/>
      <c r="C84" s="869"/>
      <c r="D84" s="869"/>
      <c r="E84" s="869"/>
    </row>
    <row r="85" spans="1:5">
      <c r="A85" s="869"/>
      <c r="B85" s="1378"/>
      <c r="C85" s="869"/>
      <c r="D85" s="869"/>
      <c r="E85" s="869"/>
    </row>
    <row r="86" spans="1:5">
      <c r="A86" s="869"/>
      <c r="B86" s="1378"/>
      <c r="C86" s="869"/>
      <c r="D86" s="869"/>
      <c r="E86" s="869"/>
    </row>
    <row r="87" spans="1:5">
      <c r="A87" s="869"/>
      <c r="B87" s="1378"/>
      <c r="C87" s="869"/>
      <c r="D87" s="869"/>
      <c r="E87" s="869"/>
    </row>
    <row r="88" spans="1:5">
      <c r="A88" s="869"/>
      <c r="B88" s="1378"/>
      <c r="C88" s="869"/>
      <c r="D88" s="869"/>
      <c r="E88" s="869"/>
    </row>
    <row r="89" spans="1:5">
      <c r="A89" s="869"/>
      <c r="B89" s="1378"/>
      <c r="C89" s="869"/>
      <c r="D89" s="869"/>
      <c r="E89" s="869"/>
    </row>
    <row r="90" spans="1:5">
      <c r="A90" s="869"/>
      <c r="B90" s="1378"/>
      <c r="C90" s="869"/>
      <c r="D90" s="869"/>
      <c r="E90" s="869"/>
    </row>
    <row r="91" spans="1:5">
      <c r="A91" s="869"/>
      <c r="B91" s="1378"/>
      <c r="C91" s="869"/>
      <c r="D91" s="869"/>
      <c r="E91" s="869"/>
    </row>
    <row r="92" spans="1:5">
      <c r="A92" s="869"/>
      <c r="B92" s="1378"/>
      <c r="C92" s="869"/>
      <c r="D92" s="869"/>
      <c r="E92" s="869"/>
    </row>
    <row r="93" spans="1:5">
      <c r="A93" s="869"/>
      <c r="B93" s="1378"/>
      <c r="C93" s="869"/>
      <c r="D93" s="869"/>
      <c r="E93" s="869"/>
    </row>
    <row r="94" spans="1:5">
      <c r="A94" s="869"/>
      <c r="B94" s="1378"/>
      <c r="C94" s="869"/>
      <c r="D94" s="869"/>
      <c r="E94" s="869"/>
    </row>
    <row r="95" spans="1:5">
      <c r="A95" s="869"/>
      <c r="B95" s="1378"/>
      <c r="C95" s="869"/>
      <c r="D95" s="869"/>
      <c r="E95" s="869"/>
    </row>
    <row r="96" spans="1:5">
      <c r="A96" s="869"/>
      <c r="B96" s="1378"/>
      <c r="C96" s="869"/>
      <c r="D96" s="869"/>
      <c r="E96" s="869"/>
    </row>
    <row r="97" spans="1:5">
      <c r="A97" s="869"/>
      <c r="B97" s="1378"/>
      <c r="C97" s="869"/>
      <c r="D97" s="869"/>
      <c r="E97" s="869"/>
    </row>
    <row r="98" spans="1:5">
      <c r="A98" s="869"/>
      <c r="B98" s="1378"/>
      <c r="C98" s="869"/>
      <c r="D98" s="869"/>
      <c r="E98" s="869"/>
    </row>
    <row r="99" spans="1:5">
      <c r="A99" s="869"/>
      <c r="B99" s="1378"/>
      <c r="C99" s="869"/>
      <c r="D99" s="869"/>
      <c r="E99" s="869"/>
    </row>
    <row r="100" spans="1:5">
      <c r="A100" s="869"/>
      <c r="B100" s="1378"/>
      <c r="C100" s="869"/>
      <c r="D100" s="869"/>
      <c r="E100" s="869"/>
    </row>
    <row r="101" spans="1:5">
      <c r="A101" s="869"/>
      <c r="B101" s="1378"/>
      <c r="C101" s="869"/>
      <c r="D101" s="869"/>
      <c r="E101" s="869"/>
    </row>
    <row r="102" spans="1:5">
      <c r="A102" s="869"/>
      <c r="B102" s="1378"/>
      <c r="C102" s="869"/>
      <c r="D102" s="869"/>
      <c r="E102" s="869"/>
    </row>
    <row r="103" spans="1:5">
      <c r="A103" s="869"/>
      <c r="B103" s="1378"/>
      <c r="C103" s="869"/>
      <c r="D103" s="869"/>
      <c r="E103" s="869"/>
    </row>
    <row r="104" spans="1:5">
      <c r="A104" s="869"/>
      <c r="B104" s="1378"/>
      <c r="C104" s="869"/>
      <c r="D104" s="869"/>
      <c r="E104" s="869"/>
    </row>
    <row r="105" spans="1:5">
      <c r="A105" s="869"/>
      <c r="B105" s="1378"/>
      <c r="C105" s="869"/>
      <c r="D105" s="869"/>
      <c r="E105" s="869"/>
    </row>
    <row r="106" spans="1:5">
      <c r="A106" s="869"/>
      <c r="B106" s="1378"/>
      <c r="C106" s="869"/>
      <c r="D106" s="869"/>
      <c r="E106" s="869"/>
    </row>
    <row r="107" spans="1:5">
      <c r="A107" s="869"/>
      <c r="B107" s="1378"/>
      <c r="C107" s="869"/>
      <c r="D107" s="869"/>
      <c r="E107" s="869"/>
    </row>
    <row r="108" spans="1:5">
      <c r="A108" s="869"/>
      <c r="B108" s="1378"/>
      <c r="C108" s="869"/>
      <c r="D108" s="869"/>
      <c r="E108" s="869"/>
    </row>
    <row r="109" spans="1:5">
      <c r="A109" s="869"/>
      <c r="B109" s="1378"/>
      <c r="C109" s="869"/>
      <c r="D109" s="869"/>
      <c r="E109" s="869"/>
    </row>
    <row r="110" spans="1:5">
      <c r="A110" s="869"/>
      <c r="B110" s="1378"/>
      <c r="C110" s="869"/>
      <c r="D110" s="869"/>
      <c r="E110" s="869"/>
    </row>
    <row r="111" spans="1:5">
      <c r="A111" s="869"/>
      <c r="B111" s="1378"/>
      <c r="C111" s="869"/>
      <c r="D111" s="869"/>
      <c r="E111" s="869"/>
    </row>
    <row r="112" spans="1:5">
      <c r="A112" s="869"/>
      <c r="B112" s="1378"/>
      <c r="C112" s="869"/>
      <c r="D112" s="869"/>
      <c r="E112" s="869"/>
    </row>
    <row r="113" spans="1:5">
      <c r="A113" s="869"/>
      <c r="B113" s="1378"/>
      <c r="C113" s="869"/>
      <c r="D113" s="869"/>
      <c r="E113" s="869"/>
    </row>
    <row r="114" spans="1:5">
      <c r="A114" s="869"/>
      <c r="B114" s="1378"/>
      <c r="C114" s="869"/>
      <c r="D114" s="869"/>
      <c r="E114" s="869"/>
    </row>
    <row r="115" spans="1:5">
      <c r="A115" s="869"/>
      <c r="B115" s="1378"/>
      <c r="C115" s="869"/>
      <c r="D115" s="869"/>
      <c r="E115" s="869"/>
    </row>
    <row r="116" spans="1:5">
      <c r="A116" s="869"/>
      <c r="B116" s="1378"/>
      <c r="C116" s="869"/>
      <c r="D116" s="869"/>
      <c r="E116" s="869"/>
    </row>
    <row r="117" spans="1:5">
      <c r="A117" s="869"/>
      <c r="B117" s="1378"/>
      <c r="C117" s="869"/>
      <c r="D117" s="869"/>
      <c r="E117" s="869"/>
    </row>
    <row r="118" spans="1:5">
      <c r="A118" s="869"/>
      <c r="B118" s="1378"/>
      <c r="C118" s="869"/>
      <c r="D118" s="869"/>
      <c r="E118" s="869"/>
    </row>
    <row r="119" spans="1:5">
      <c r="A119" s="869"/>
      <c r="B119" s="1378"/>
      <c r="C119" s="869"/>
      <c r="D119" s="869"/>
      <c r="E119" s="869"/>
    </row>
    <row r="120" spans="1:5">
      <c r="A120" s="869"/>
      <c r="B120" s="1378"/>
      <c r="C120" s="869"/>
      <c r="D120" s="869"/>
      <c r="E120" s="869"/>
    </row>
    <row r="121" spans="1:5">
      <c r="A121" s="869"/>
      <c r="B121" s="1378"/>
      <c r="C121" s="869"/>
      <c r="D121" s="869"/>
      <c r="E121" s="869"/>
    </row>
    <row r="122" spans="1:5">
      <c r="A122" s="869"/>
      <c r="B122" s="1378"/>
      <c r="C122" s="869"/>
      <c r="D122" s="869"/>
      <c r="E122" s="869"/>
    </row>
    <row r="123" spans="1:5">
      <c r="A123" s="869"/>
      <c r="B123" s="1378"/>
      <c r="C123" s="869"/>
      <c r="D123" s="869"/>
      <c r="E123" s="869"/>
    </row>
    <row r="124" spans="1:5">
      <c r="A124" s="869"/>
      <c r="B124" s="1378"/>
      <c r="C124" s="869"/>
      <c r="D124" s="869"/>
      <c r="E124" s="869"/>
    </row>
    <row r="125" spans="1:5">
      <c r="A125" s="869"/>
      <c r="B125" s="1378"/>
      <c r="C125" s="869"/>
      <c r="D125" s="869"/>
      <c r="E125" s="869"/>
    </row>
    <row r="126" spans="1:5">
      <c r="A126" s="869"/>
      <c r="B126" s="1378"/>
      <c r="C126" s="869"/>
      <c r="D126" s="869"/>
      <c r="E126" s="869"/>
    </row>
    <row r="127" spans="1:5">
      <c r="A127" s="869"/>
      <c r="B127" s="1378"/>
      <c r="C127" s="869"/>
      <c r="D127" s="869"/>
      <c r="E127" s="869"/>
    </row>
    <row r="128" spans="1:5">
      <c r="A128" s="869"/>
      <c r="B128" s="1378"/>
      <c r="C128" s="869"/>
      <c r="D128" s="869"/>
      <c r="E128" s="869"/>
    </row>
    <row r="129" spans="1:5">
      <c r="A129" s="869"/>
      <c r="B129" s="1378"/>
      <c r="C129" s="869"/>
      <c r="D129" s="869"/>
      <c r="E129" s="869"/>
    </row>
    <row r="130" spans="1:5">
      <c r="A130" s="869"/>
      <c r="B130" s="1378"/>
      <c r="C130" s="869"/>
      <c r="D130" s="869"/>
      <c r="E130" s="869"/>
    </row>
    <row r="131" spans="1:5">
      <c r="A131" s="869"/>
      <c r="B131" s="1378"/>
      <c r="C131" s="869"/>
      <c r="D131" s="869"/>
      <c r="E131" s="869"/>
    </row>
    <row r="132" spans="1:5">
      <c r="A132" s="869"/>
      <c r="B132" s="1378"/>
      <c r="C132" s="869"/>
      <c r="D132" s="869"/>
      <c r="E132" s="869"/>
    </row>
    <row r="133" spans="1:5">
      <c r="A133" s="869"/>
      <c r="B133" s="1378"/>
      <c r="C133" s="869"/>
      <c r="D133" s="869"/>
      <c r="E133" s="869"/>
    </row>
    <row r="134" spans="1:5">
      <c r="A134" s="869"/>
      <c r="B134" s="1378"/>
      <c r="C134" s="869"/>
      <c r="D134" s="869"/>
      <c r="E134" s="869"/>
    </row>
    <row r="135" spans="1:5">
      <c r="A135" s="869"/>
      <c r="B135" s="1378"/>
      <c r="C135" s="869"/>
      <c r="D135" s="869"/>
      <c r="E135" s="869"/>
    </row>
    <row r="136" spans="1:5">
      <c r="A136" s="869"/>
      <c r="B136" s="1378"/>
      <c r="C136" s="869"/>
      <c r="D136" s="869"/>
      <c r="E136" s="869"/>
    </row>
    <row r="137" spans="1:5">
      <c r="A137" s="869"/>
      <c r="B137" s="1378"/>
      <c r="C137" s="869"/>
      <c r="D137" s="869"/>
      <c r="E137" s="869"/>
    </row>
    <row r="138" spans="1:5">
      <c r="A138" s="869"/>
      <c r="B138" s="1378"/>
      <c r="C138" s="869"/>
      <c r="D138" s="869"/>
      <c r="E138" s="869"/>
    </row>
    <row r="139" spans="1:5">
      <c r="A139" s="869"/>
      <c r="B139" s="1378"/>
      <c r="C139" s="869"/>
      <c r="D139" s="869"/>
      <c r="E139" s="869"/>
    </row>
    <row r="140" spans="1:5">
      <c r="A140" s="869"/>
      <c r="B140" s="1378"/>
      <c r="C140" s="869"/>
      <c r="D140" s="869"/>
      <c r="E140" s="869"/>
    </row>
    <row r="141" spans="1:5">
      <c r="A141" s="869"/>
      <c r="B141" s="1378"/>
      <c r="C141" s="869"/>
      <c r="D141" s="869"/>
      <c r="E141" s="869"/>
    </row>
    <row r="142" spans="1:5">
      <c r="A142" s="869"/>
      <c r="B142" s="1378"/>
      <c r="C142" s="869"/>
      <c r="D142" s="869"/>
      <c r="E142" s="869"/>
    </row>
    <row r="143" spans="1:5">
      <c r="A143" s="869"/>
      <c r="B143" s="1378"/>
      <c r="C143" s="869"/>
      <c r="D143" s="869"/>
      <c r="E143" s="869"/>
    </row>
    <row r="144" spans="1:5">
      <c r="A144" s="869"/>
      <c r="B144" s="1378"/>
      <c r="C144" s="869"/>
      <c r="D144" s="869"/>
      <c r="E144" s="869"/>
    </row>
    <row r="145" spans="1:5">
      <c r="A145" s="869"/>
      <c r="B145" s="1378"/>
      <c r="C145" s="869"/>
      <c r="D145" s="869"/>
      <c r="E145" s="869"/>
    </row>
    <row r="146" spans="1:5">
      <c r="A146" s="869"/>
      <c r="B146" s="1378"/>
      <c r="C146" s="869"/>
      <c r="D146" s="869"/>
      <c r="E146" s="869"/>
    </row>
    <row r="147" spans="1:5">
      <c r="A147" s="869"/>
      <c r="B147" s="1378"/>
      <c r="C147" s="869"/>
      <c r="D147" s="869"/>
      <c r="E147" s="869"/>
    </row>
    <row r="148" spans="1:5">
      <c r="A148" s="869"/>
      <c r="B148" s="1378"/>
      <c r="C148" s="869"/>
      <c r="D148" s="869"/>
      <c r="E148" s="869"/>
    </row>
    <row r="149" spans="1:5">
      <c r="A149" s="869"/>
      <c r="B149" s="1378"/>
      <c r="C149" s="869"/>
      <c r="D149" s="869"/>
      <c r="E149" s="869"/>
    </row>
    <row r="150" spans="1:5">
      <c r="A150" s="869"/>
      <c r="B150" s="1378"/>
      <c r="C150" s="869"/>
      <c r="D150" s="869"/>
      <c r="E150" s="869"/>
    </row>
    <row r="151" spans="1:5">
      <c r="A151" s="869"/>
      <c r="B151" s="1378"/>
      <c r="C151" s="869"/>
      <c r="D151" s="869"/>
      <c r="E151" s="869"/>
    </row>
    <row r="152" spans="1:5">
      <c r="A152" s="869"/>
      <c r="B152" s="1378"/>
      <c r="C152" s="869"/>
      <c r="D152" s="869"/>
      <c r="E152" s="869"/>
    </row>
    <row r="153" spans="1:5">
      <c r="A153" s="869"/>
      <c r="B153" s="1378"/>
      <c r="C153" s="869"/>
      <c r="D153" s="869"/>
      <c r="E153" s="869"/>
    </row>
    <row r="154" spans="1:5">
      <c r="A154" s="869"/>
      <c r="B154" s="1378"/>
      <c r="C154" s="869"/>
      <c r="D154" s="869"/>
      <c r="E154" s="869"/>
    </row>
    <row r="155" spans="1:5">
      <c r="A155" s="869"/>
      <c r="B155" s="1378"/>
      <c r="C155" s="869"/>
      <c r="D155" s="869"/>
      <c r="E155" s="869"/>
    </row>
    <row r="156" spans="1:5">
      <c r="A156" s="869"/>
      <c r="B156" s="1378"/>
      <c r="C156" s="869"/>
      <c r="D156" s="869"/>
      <c r="E156" s="869"/>
    </row>
    <row r="157" spans="1:5">
      <c r="A157" s="869"/>
      <c r="B157" s="1378"/>
      <c r="C157" s="869"/>
      <c r="D157" s="869"/>
      <c r="E157" s="869"/>
    </row>
    <row r="158" spans="1:5">
      <c r="A158" s="869"/>
      <c r="B158" s="1378"/>
      <c r="C158" s="869"/>
      <c r="D158" s="869"/>
      <c r="E158" s="869"/>
    </row>
    <row r="159" spans="1:5">
      <c r="A159" s="869"/>
      <c r="B159" s="1378"/>
      <c r="C159" s="869"/>
      <c r="D159" s="869"/>
      <c r="E159" s="869"/>
    </row>
    <row r="160" spans="1:5">
      <c r="A160" s="869"/>
      <c r="B160" s="1378"/>
      <c r="C160" s="869"/>
      <c r="D160" s="869"/>
      <c r="E160" s="869"/>
    </row>
    <row r="161" spans="1:5">
      <c r="A161" s="869"/>
      <c r="B161" s="1378"/>
      <c r="C161" s="869"/>
      <c r="D161" s="869"/>
      <c r="E161" s="869"/>
    </row>
    <row r="162" spans="1:5">
      <c r="A162" s="869"/>
      <c r="B162" s="1378"/>
      <c r="C162" s="869"/>
      <c r="D162" s="869"/>
      <c r="E162" s="869"/>
    </row>
    <row r="163" spans="1:5">
      <c r="A163" s="869"/>
      <c r="B163" s="1378"/>
      <c r="C163" s="869"/>
      <c r="D163" s="869"/>
      <c r="E163" s="869"/>
    </row>
    <row r="164" spans="1:5">
      <c r="A164" s="869"/>
      <c r="B164" s="1378"/>
      <c r="C164" s="869"/>
      <c r="D164" s="869"/>
      <c r="E164" s="869"/>
    </row>
    <row r="165" spans="1:5">
      <c r="A165" s="869"/>
      <c r="B165" s="1378"/>
      <c r="C165" s="869"/>
      <c r="D165" s="869"/>
      <c r="E165" s="869"/>
    </row>
    <row r="166" spans="1:5">
      <c r="A166" s="869"/>
      <c r="B166" s="1378"/>
      <c r="C166" s="869"/>
      <c r="D166" s="869"/>
      <c r="E166" s="869"/>
    </row>
    <row r="167" spans="1:5">
      <c r="A167" s="869"/>
      <c r="B167" s="1378"/>
      <c r="C167" s="869"/>
      <c r="D167" s="869"/>
      <c r="E167" s="869"/>
    </row>
    <row r="168" spans="1:5">
      <c r="A168" s="869"/>
      <c r="B168" s="1378"/>
      <c r="C168" s="869"/>
      <c r="D168" s="869"/>
      <c r="E168" s="869"/>
    </row>
    <row r="169" spans="1:5">
      <c r="A169" s="869"/>
      <c r="B169" s="1378"/>
      <c r="C169" s="869"/>
      <c r="D169" s="869"/>
      <c r="E169" s="869"/>
    </row>
    <row r="170" spans="1:5">
      <c r="A170" s="869"/>
      <c r="B170" s="1378"/>
      <c r="C170" s="869"/>
      <c r="D170" s="869"/>
      <c r="E170" s="869"/>
    </row>
    <row r="171" spans="1:5">
      <c r="A171" s="869"/>
      <c r="B171" s="1378"/>
      <c r="C171" s="869"/>
      <c r="D171" s="869"/>
      <c r="E171" s="869"/>
    </row>
    <row r="172" spans="1:5">
      <c r="A172" s="869"/>
      <c r="B172" s="1378"/>
      <c r="C172" s="869"/>
      <c r="D172" s="869"/>
      <c r="E172" s="869"/>
    </row>
    <row r="173" spans="1:5">
      <c r="A173" s="869"/>
      <c r="B173" s="1378"/>
      <c r="C173" s="869"/>
      <c r="D173" s="869"/>
      <c r="E173" s="869"/>
    </row>
    <row r="174" spans="1:5">
      <c r="A174" s="869"/>
      <c r="B174" s="1378"/>
      <c r="C174" s="869"/>
      <c r="D174" s="869"/>
      <c r="E174" s="869"/>
    </row>
    <row r="175" spans="1:5">
      <c r="A175" s="869"/>
      <c r="B175" s="1378"/>
      <c r="C175" s="869"/>
      <c r="D175" s="869"/>
      <c r="E175" s="869"/>
    </row>
    <row r="176" spans="1:5">
      <c r="A176" s="869"/>
      <c r="B176" s="1378"/>
      <c r="C176" s="869"/>
      <c r="D176" s="869"/>
      <c r="E176" s="869"/>
    </row>
    <row r="177" spans="1:5">
      <c r="A177" s="869"/>
      <c r="B177" s="1378"/>
      <c r="C177" s="869"/>
      <c r="D177" s="869"/>
      <c r="E177" s="869"/>
    </row>
    <row r="178" spans="1:5">
      <c r="A178" s="869"/>
      <c r="B178" s="1378"/>
      <c r="C178" s="869"/>
      <c r="D178" s="869"/>
      <c r="E178" s="869"/>
    </row>
    <row r="179" spans="1:5">
      <c r="A179" s="869"/>
      <c r="B179" s="1378"/>
      <c r="C179" s="869"/>
      <c r="D179" s="869"/>
      <c r="E179" s="869"/>
    </row>
    <row r="180" spans="1:5">
      <c r="A180" s="869"/>
      <c r="B180" s="1378"/>
      <c r="C180" s="869"/>
      <c r="D180" s="869"/>
      <c r="E180" s="869"/>
    </row>
    <row r="181" spans="1:5">
      <c r="A181" s="869"/>
      <c r="B181" s="1378"/>
      <c r="C181" s="869"/>
      <c r="D181" s="869"/>
      <c r="E181" s="869"/>
    </row>
    <row r="182" spans="1:5">
      <c r="A182" s="869"/>
      <c r="B182" s="1378"/>
      <c r="C182" s="869"/>
      <c r="D182" s="869"/>
      <c r="E182" s="869"/>
    </row>
    <row r="183" spans="1:5">
      <c r="A183" s="869"/>
      <c r="B183" s="1378"/>
      <c r="C183" s="869"/>
      <c r="D183" s="869"/>
      <c r="E183" s="869"/>
    </row>
    <row r="184" spans="1:5">
      <c r="A184" s="869"/>
      <c r="B184" s="1378"/>
      <c r="C184" s="869"/>
      <c r="D184" s="869"/>
      <c r="E184" s="869"/>
    </row>
    <row r="185" spans="1:5">
      <c r="A185" s="869"/>
      <c r="B185" s="1378"/>
      <c r="C185" s="869"/>
      <c r="D185" s="869"/>
      <c r="E185" s="869"/>
    </row>
    <row r="186" spans="1:5">
      <c r="A186" s="869"/>
      <c r="B186" s="1378"/>
      <c r="C186" s="869"/>
      <c r="D186" s="869"/>
      <c r="E186" s="869"/>
    </row>
    <row r="187" spans="1:5">
      <c r="A187" s="869"/>
      <c r="B187" s="1378"/>
      <c r="C187" s="869"/>
      <c r="D187" s="869"/>
      <c r="E187" s="869"/>
    </row>
    <row r="188" spans="1:5">
      <c r="A188" s="869"/>
      <c r="B188" s="1378"/>
      <c r="C188" s="869"/>
      <c r="D188" s="869"/>
      <c r="E188" s="869"/>
    </row>
    <row r="189" spans="1:5">
      <c r="A189" s="869"/>
      <c r="B189" s="1378"/>
      <c r="C189" s="869"/>
      <c r="D189" s="869"/>
      <c r="E189" s="869"/>
    </row>
    <row r="190" spans="1:5">
      <c r="A190" s="869"/>
      <c r="B190" s="1378"/>
      <c r="C190" s="869"/>
      <c r="D190" s="869"/>
      <c r="E190" s="869"/>
    </row>
    <row r="191" spans="1:5">
      <c r="A191" s="869"/>
      <c r="B191" s="1378"/>
      <c r="C191" s="869"/>
      <c r="D191" s="869"/>
      <c r="E191" s="869"/>
    </row>
    <row r="192" spans="1:5">
      <c r="A192" s="869"/>
      <c r="B192" s="1378"/>
      <c r="C192" s="869"/>
      <c r="D192" s="869"/>
      <c r="E192" s="869"/>
    </row>
    <row r="193" spans="1:5">
      <c r="A193" s="869"/>
      <c r="B193" s="1378"/>
      <c r="C193" s="869"/>
      <c r="D193" s="869"/>
      <c r="E193" s="869"/>
    </row>
    <row r="194" spans="1:5">
      <c r="A194" s="869"/>
      <c r="B194" s="1378"/>
      <c r="C194" s="869"/>
      <c r="D194" s="869"/>
      <c r="E194" s="869"/>
    </row>
    <row r="195" spans="1:5">
      <c r="A195" s="869"/>
      <c r="B195" s="1378"/>
      <c r="C195" s="869"/>
      <c r="D195" s="869"/>
      <c r="E195" s="869"/>
    </row>
    <row r="196" spans="1:5">
      <c r="A196" s="869"/>
      <c r="B196" s="1378"/>
      <c r="C196" s="869"/>
      <c r="D196" s="869"/>
      <c r="E196" s="869"/>
    </row>
    <row r="197" spans="1:5">
      <c r="A197" s="869"/>
      <c r="B197" s="1378"/>
      <c r="C197" s="869"/>
      <c r="D197" s="869"/>
      <c r="E197" s="869"/>
    </row>
    <row r="198" spans="1:5">
      <c r="A198" s="869"/>
      <c r="B198" s="1378"/>
      <c r="C198" s="869"/>
      <c r="D198" s="869"/>
      <c r="E198" s="869"/>
    </row>
    <row r="199" spans="1:5">
      <c r="A199" s="869"/>
      <c r="B199" s="1378"/>
      <c r="C199" s="869"/>
      <c r="D199" s="869"/>
      <c r="E199" s="869"/>
    </row>
    <row r="200" spans="1:5">
      <c r="A200" s="869"/>
      <c r="B200" s="1378"/>
      <c r="C200" s="869"/>
      <c r="D200" s="869"/>
      <c r="E200" s="869"/>
    </row>
    <row r="201" spans="1:5">
      <c r="A201" s="869"/>
      <c r="B201" s="1378"/>
      <c r="C201" s="869"/>
      <c r="D201" s="869"/>
      <c r="E201" s="869"/>
    </row>
    <row r="202" spans="1:5">
      <c r="A202" s="869"/>
      <c r="B202" s="1378"/>
      <c r="C202" s="869"/>
      <c r="D202" s="869"/>
      <c r="E202" s="869"/>
    </row>
    <row r="203" spans="1:5">
      <c r="A203" s="869"/>
      <c r="B203" s="1378"/>
      <c r="C203" s="869"/>
      <c r="D203" s="869"/>
      <c r="E203" s="869"/>
    </row>
    <row r="204" spans="1:5">
      <c r="A204" s="869"/>
      <c r="B204" s="1378"/>
      <c r="C204" s="869"/>
      <c r="D204" s="869"/>
      <c r="E204" s="869"/>
    </row>
    <row r="205" spans="1:5">
      <c r="A205" s="869"/>
      <c r="B205" s="1378"/>
      <c r="C205" s="869"/>
      <c r="D205" s="869"/>
      <c r="E205" s="869"/>
    </row>
    <row r="206" spans="1:5">
      <c r="A206" s="869"/>
      <c r="B206" s="1378"/>
      <c r="C206" s="869"/>
      <c r="D206" s="869"/>
      <c r="E206" s="869"/>
    </row>
    <row r="207" spans="1:5">
      <c r="A207" s="869"/>
      <c r="B207" s="1378"/>
      <c r="C207" s="869"/>
      <c r="D207" s="869"/>
      <c r="E207" s="869"/>
    </row>
    <row r="208" spans="1:5">
      <c r="A208" s="869"/>
      <c r="B208" s="1378"/>
      <c r="C208" s="869"/>
      <c r="D208" s="869"/>
      <c r="E208" s="869"/>
    </row>
    <row r="209" spans="1:5">
      <c r="A209" s="869"/>
      <c r="B209" s="1378"/>
      <c r="C209" s="869"/>
      <c r="D209" s="869"/>
      <c r="E209" s="869"/>
    </row>
    <row r="210" spans="1:5">
      <c r="A210" s="869"/>
      <c r="B210" s="1378"/>
      <c r="C210" s="869"/>
      <c r="D210" s="869"/>
      <c r="E210" s="869"/>
    </row>
    <row r="211" spans="1:5">
      <c r="A211" s="869"/>
      <c r="B211" s="1378"/>
      <c r="C211" s="869"/>
      <c r="D211" s="869"/>
      <c r="E211" s="869"/>
    </row>
    <row r="212" spans="1:5">
      <c r="A212" s="869"/>
      <c r="B212" s="1378"/>
      <c r="C212" s="869"/>
      <c r="D212" s="869"/>
      <c r="E212" s="869"/>
    </row>
    <row r="213" spans="1:5">
      <c r="A213" s="869"/>
      <c r="B213" s="1378"/>
      <c r="C213" s="869"/>
      <c r="D213" s="869"/>
      <c r="E213" s="869"/>
    </row>
    <row r="214" spans="1:5">
      <c r="A214" s="869"/>
      <c r="B214" s="1378"/>
      <c r="C214" s="869"/>
      <c r="D214" s="869"/>
      <c r="E214" s="869"/>
    </row>
    <row r="215" spans="1:5">
      <c r="A215" s="869"/>
      <c r="B215" s="1378"/>
      <c r="C215" s="869"/>
      <c r="D215" s="869"/>
      <c r="E215" s="869"/>
    </row>
    <row r="216" spans="1:5">
      <c r="A216" s="869"/>
      <c r="B216" s="1378"/>
      <c r="C216" s="869"/>
      <c r="D216" s="869"/>
      <c r="E216" s="869"/>
    </row>
    <row r="217" spans="1:5">
      <c r="A217" s="869"/>
      <c r="B217" s="1378"/>
      <c r="C217" s="869"/>
      <c r="D217" s="869"/>
      <c r="E217" s="869"/>
    </row>
    <row r="218" spans="1:5">
      <c r="A218" s="869"/>
      <c r="B218" s="1378"/>
      <c r="C218" s="869"/>
      <c r="D218" s="869"/>
      <c r="E218" s="869"/>
    </row>
    <row r="219" spans="1:5">
      <c r="A219" s="869"/>
      <c r="B219" s="1378"/>
      <c r="C219" s="869"/>
      <c r="D219" s="869"/>
      <c r="E219" s="869"/>
    </row>
    <row r="220" spans="1:5">
      <c r="A220" s="869"/>
      <c r="B220" s="1378"/>
      <c r="C220" s="869"/>
      <c r="D220" s="869"/>
      <c r="E220" s="869"/>
    </row>
    <row r="221" spans="1:5">
      <c r="A221" s="869"/>
      <c r="B221" s="1378"/>
      <c r="C221" s="869"/>
      <c r="D221" s="869"/>
      <c r="E221" s="869"/>
    </row>
    <row r="222" spans="1:5">
      <c r="A222" s="869"/>
      <c r="B222" s="1378"/>
      <c r="C222" s="869"/>
      <c r="D222" s="869"/>
      <c r="E222" s="869"/>
    </row>
    <row r="223" spans="1:5">
      <c r="A223" s="869"/>
      <c r="B223" s="1378"/>
      <c r="C223" s="869"/>
      <c r="D223" s="869"/>
      <c r="E223" s="869"/>
    </row>
    <row r="224" spans="1:5">
      <c r="A224" s="869"/>
      <c r="B224" s="1378"/>
      <c r="C224" s="869"/>
      <c r="D224" s="869"/>
      <c r="E224" s="869"/>
    </row>
    <row r="225" spans="1:5">
      <c r="A225" s="869"/>
      <c r="B225" s="1378"/>
      <c r="C225" s="869"/>
      <c r="D225" s="869"/>
      <c r="E225" s="869"/>
    </row>
    <row r="226" spans="1:5">
      <c r="A226" s="869"/>
      <c r="B226" s="1378"/>
      <c r="C226" s="869"/>
      <c r="D226" s="869"/>
      <c r="E226" s="869"/>
    </row>
    <row r="227" spans="1:5">
      <c r="A227" s="869"/>
      <c r="B227" s="1378"/>
      <c r="C227" s="869"/>
      <c r="D227" s="869"/>
      <c r="E227" s="869"/>
    </row>
    <row r="228" spans="1:5">
      <c r="A228" s="869"/>
      <c r="B228" s="1378"/>
      <c r="C228" s="869"/>
      <c r="D228" s="869"/>
      <c r="E228" s="869"/>
    </row>
    <row r="229" spans="1:5">
      <c r="A229" s="869"/>
      <c r="B229" s="1378"/>
      <c r="C229" s="869"/>
      <c r="D229" s="869"/>
      <c r="E229" s="869"/>
    </row>
    <row r="230" spans="1:5">
      <c r="A230" s="869"/>
      <c r="B230" s="1378"/>
      <c r="C230" s="869"/>
      <c r="D230" s="869"/>
      <c r="E230" s="869"/>
    </row>
    <row r="231" spans="1:5">
      <c r="A231" s="869"/>
      <c r="B231" s="1378"/>
      <c r="C231" s="869"/>
      <c r="D231" s="869"/>
      <c r="E231" s="869"/>
    </row>
    <row r="232" spans="1:5">
      <c r="A232" s="869"/>
      <c r="B232" s="1378"/>
      <c r="C232" s="869"/>
      <c r="D232" s="869"/>
      <c r="E232" s="869"/>
    </row>
    <row r="233" spans="1:5">
      <c r="A233" s="869"/>
      <c r="B233" s="1378"/>
      <c r="C233" s="869"/>
      <c r="D233" s="869"/>
      <c r="E233" s="869"/>
    </row>
    <row r="234" spans="1:5">
      <c r="A234" s="869"/>
      <c r="B234" s="1378"/>
      <c r="C234" s="869"/>
      <c r="D234" s="869"/>
      <c r="E234" s="869"/>
    </row>
    <row r="235" spans="1:5">
      <c r="A235" s="869"/>
      <c r="B235" s="1378"/>
      <c r="C235" s="869"/>
      <c r="D235" s="869"/>
      <c r="E235" s="869"/>
    </row>
    <row r="236" spans="1:5">
      <c r="A236" s="869"/>
      <c r="B236" s="1378"/>
      <c r="C236" s="869"/>
      <c r="D236" s="869"/>
      <c r="E236" s="869"/>
    </row>
    <row r="237" spans="1:5">
      <c r="A237" s="869"/>
      <c r="B237" s="1378"/>
      <c r="C237" s="869"/>
      <c r="D237" s="869"/>
      <c r="E237" s="869"/>
    </row>
    <row r="238" spans="1:5">
      <c r="A238" s="869"/>
      <c r="B238" s="1378"/>
      <c r="C238" s="869"/>
      <c r="D238" s="869"/>
      <c r="E238" s="869"/>
    </row>
    <row r="239" spans="1:5">
      <c r="A239" s="869"/>
      <c r="B239" s="1378"/>
      <c r="C239" s="869"/>
      <c r="D239" s="869"/>
      <c r="E239" s="869"/>
    </row>
    <row r="240" spans="1:5">
      <c r="A240" s="869"/>
      <c r="B240" s="1378"/>
      <c r="C240" s="869"/>
      <c r="D240" s="869"/>
      <c r="E240" s="869"/>
    </row>
    <row r="241" spans="1:5">
      <c r="A241" s="869"/>
      <c r="B241" s="1378"/>
      <c r="C241" s="869"/>
      <c r="D241" s="869"/>
      <c r="E241" s="869"/>
    </row>
    <row r="242" spans="1:5">
      <c r="A242" s="869"/>
      <c r="B242" s="1378"/>
      <c r="C242" s="869"/>
      <c r="D242" s="869"/>
      <c r="E242" s="869"/>
    </row>
    <row r="243" spans="1:5">
      <c r="A243" s="869"/>
      <c r="B243" s="1378"/>
      <c r="C243" s="869"/>
      <c r="D243" s="869"/>
      <c r="E243" s="869"/>
    </row>
    <row r="244" spans="1:5">
      <c r="A244" s="869"/>
      <c r="B244" s="1378"/>
      <c r="C244" s="869"/>
      <c r="D244" s="869"/>
      <c r="E244" s="869"/>
    </row>
    <row r="245" spans="1:5">
      <c r="A245" s="869"/>
      <c r="B245" s="1378"/>
      <c r="C245" s="869"/>
      <c r="D245" s="869"/>
      <c r="E245" s="869"/>
    </row>
    <row r="246" spans="1:5">
      <c r="A246" s="869"/>
      <c r="B246" s="1378"/>
      <c r="C246" s="869"/>
      <c r="D246" s="869"/>
      <c r="E246" s="869"/>
    </row>
    <row r="247" spans="1:5">
      <c r="A247" s="869"/>
      <c r="B247" s="1378"/>
      <c r="C247" s="869"/>
      <c r="D247" s="869"/>
      <c r="E247" s="869"/>
    </row>
    <row r="248" spans="1:5">
      <c r="A248" s="869"/>
      <c r="B248" s="1378"/>
      <c r="C248" s="869"/>
      <c r="D248" s="869"/>
      <c r="E248" s="869"/>
    </row>
    <row r="249" spans="1:5">
      <c r="A249" s="869"/>
      <c r="B249" s="1378"/>
      <c r="C249" s="869"/>
      <c r="D249" s="869"/>
      <c r="E249" s="869"/>
    </row>
    <row r="250" spans="1:5">
      <c r="A250" s="869"/>
      <c r="B250" s="1378"/>
      <c r="C250" s="869"/>
      <c r="D250" s="869"/>
      <c r="E250" s="869"/>
    </row>
    <row r="251" spans="1:5">
      <c r="A251" s="869"/>
      <c r="B251" s="1378"/>
      <c r="C251" s="869"/>
      <c r="D251" s="869"/>
      <c r="E251" s="869"/>
    </row>
    <row r="252" spans="1:5">
      <c r="A252" s="869"/>
      <c r="B252" s="1378"/>
      <c r="C252" s="869"/>
      <c r="D252" s="869"/>
      <c r="E252" s="869"/>
    </row>
    <row r="253" spans="1:5">
      <c r="A253" s="869"/>
      <c r="B253" s="1378"/>
      <c r="C253" s="869"/>
      <c r="D253" s="869"/>
      <c r="E253" s="869"/>
    </row>
    <row r="254" spans="1:5">
      <c r="A254" s="869"/>
      <c r="B254" s="1378"/>
      <c r="C254" s="869"/>
      <c r="D254" s="869"/>
      <c r="E254" s="869"/>
    </row>
    <row r="255" spans="1:5">
      <c r="A255" s="869"/>
      <c r="B255" s="1378"/>
      <c r="C255" s="869"/>
      <c r="D255" s="869"/>
      <c r="E255" s="869"/>
    </row>
    <row r="256" spans="1:5">
      <c r="A256" s="869"/>
      <c r="B256" s="1378"/>
      <c r="C256" s="869"/>
      <c r="D256" s="869"/>
      <c r="E256" s="869"/>
    </row>
    <row r="257" spans="1:5">
      <c r="A257" s="869"/>
      <c r="B257" s="1378"/>
      <c r="C257" s="869"/>
      <c r="D257" s="869"/>
      <c r="E257" s="869"/>
    </row>
    <row r="258" spans="1:5">
      <c r="A258" s="869"/>
      <c r="B258" s="1378"/>
      <c r="C258" s="869"/>
      <c r="D258" s="869"/>
      <c r="E258" s="869"/>
    </row>
    <row r="259" spans="1:5">
      <c r="A259" s="869"/>
      <c r="B259" s="1378"/>
      <c r="C259" s="869"/>
      <c r="D259" s="869"/>
      <c r="E259" s="869"/>
    </row>
    <row r="260" spans="1:5">
      <c r="A260" s="869"/>
      <c r="B260" s="1378"/>
      <c r="C260" s="869"/>
      <c r="D260" s="869"/>
      <c r="E260" s="869"/>
    </row>
    <row r="261" spans="1:5">
      <c r="A261" s="869"/>
      <c r="B261" s="1378"/>
      <c r="C261" s="869"/>
      <c r="D261" s="869"/>
      <c r="E261" s="869"/>
    </row>
    <row r="262" spans="1:5">
      <c r="A262" s="869"/>
      <c r="B262" s="1378"/>
      <c r="C262" s="869"/>
      <c r="D262" s="869"/>
      <c r="E262" s="869"/>
    </row>
    <row r="263" spans="1:5">
      <c r="A263" s="869"/>
      <c r="B263" s="1378"/>
      <c r="C263" s="869"/>
      <c r="D263" s="869"/>
      <c r="E263" s="869"/>
    </row>
    <row r="264" spans="1:5">
      <c r="A264" s="869"/>
      <c r="B264" s="1378"/>
      <c r="C264" s="869"/>
      <c r="D264" s="869"/>
      <c r="E264" s="869"/>
    </row>
    <row r="265" spans="1:5">
      <c r="A265" s="869"/>
      <c r="B265" s="1378"/>
      <c r="C265" s="869"/>
      <c r="D265" s="869"/>
      <c r="E265" s="869"/>
    </row>
    <row r="266" spans="1:5">
      <c r="A266" s="869"/>
      <c r="B266" s="1378"/>
      <c r="C266" s="869"/>
      <c r="D266" s="869"/>
      <c r="E266" s="869"/>
    </row>
    <row r="267" spans="1:5">
      <c r="A267" s="869"/>
      <c r="B267" s="1378"/>
      <c r="C267" s="869"/>
      <c r="D267" s="869"/>
      <c r="E267" s="869"/>
    </row>
    <row r="268" spans="1:5">
      <c r="A268" s="869"/>
      <c r="B268" s="1378"/>
      <c r="C268" s="869"/>
      <c r="D268" s="869"/>
      <c r="E268" s="869"/>
    </row>
    <row r="269" spans="1:5">
      <c r="A269" s="869"/>
      <c r="B269" s="1378"/>
      <c r="C269" s="869"/>
      <c r="D269" s="869"/>
      <c r="E269" s="869"/>
    </row>
    <row r="270" spans="1:5">
      <c r="A270" s="869"/>
      <c r="B270" s="1378"/>
      <c r="C270" s="869"/>
      <c r="D270" s="869"/>
      <c r="E270" s="869"/>
    </row>
    <row r="271" spans="1:5">
      <c r="A271" s="869"/>
      <c r="B271" s="1378"/>
      <c r="C271" s="869"/>
      <c r="D271" s="869"/>
      <c r="E271" s="869"/>
    </row>
    <row r="272" spans="1:5">
      <c r="A272" s="869"/>
      <c r="B272" s="1378"/>
      <c r="C272" s="869"/>
      <c r="D272" s="869"/>
      <c r="E272" s="869"/>
    </row>
    <row r="273" spans="1:5">
      <c r="A273" s="869"/>
      <c r="B273" s="1378"/>
      <c r="C273" s="869"/>
      <c r="D273" s="869"/>
      <c r="E273" s="869"/>
    </row>
    <row r="274" spans="1:5">
      <c r="A274" s="869"/>
      <c r="B274" s="1378"/>
      <c r="C274" s="869"/>
      <c r="D274" s="869"/>
      <c r="E274" s="869"/>
    </row>
    <row r="275" spans="1:5">
      <c r="A275" s="869"/>
      <c r="B275" s="1378"/>
      <c r="C275" s="869"/>
      <c r="D275" s="869"/>
      <c r="E275" s="869"/>
    </row>
    <row r="276" spans="1:5">
      <c r="A276" s="869"/>
      <c r="B276" s="1378"/>
      <c r="C276" s="869"/>
      <c r="D276" s="869"/>
      <c r="E276" s="869"/>
    </row>
    <row r="277" spans="1:5">
      <c r="A277" s="869"/>
      <c r="B277" s="1378"/>
      <c r="C277" s="869"/>
      <c r="D277" s="869"/>
      <c r="E277" s="869"/>
    </row>
    <row r="278" spans="1:5">
      <c r="A278" s="869"/>
      <c r="B278" s="1378"/>
      <c r="C278" s="869"/>
      <c r="D278" s="869"/>
      <c r="E278" s="869"/>
    </row>
    <row r="279" spans="1:5">
      <c r="A279" s="869"/>
      <c r="B279" s="1378"/>
      <c r="C279" s="869"/>
      <c r="D279" s="869"/>
      <c r="E279" s="869"/>
    </row>
    <row r="280" spans="1:5">
      <c r="A280" s="869"/>
      <c r="B280" s="1378"/>
      <c r="C280" s="869"/>
      <c r="D280" s="869"/>
      <c r="E280" s="869"/>
    </row>
    <row r="281" spans="1:5">
      <c r="A281" s="869"/>
      <c r="B281" s="1378"/>
      <c r="C281" s="869"/>
      <c r="D281" s="869"/>
      <c r="E281" s="869"/>
    </row>
    <row r="282" spans="1:5">
      <c r="A282" s="869"/>
      <c r="B282" s="1378"/>
      <c r="C282" s="869"/>
      <c r="D282" s="869"/>
      <c r="E282" s="869"/>
    </row>
    <row r="283" spans="1:5">
      <c r="A283" s="869"/>
      <c r="B283" s="1378"/>
      <c r="C283" s="869"/>
      <c r="D283" s="869"/>
      <c r="E283" s="869"/>
    </row>
    <row r="284" spans="1:5">
      <c r="A284" s="869"/>
      <c r="B284" s="1378"/>
      <c r="C284" s="869"/>
      <c r="D284" s="869"/>
      <c r="E284" s="869"/>
    </row>
    <row r="285" spans="1:5">
      <c r="A285" s="869"/>
      <c r="B285" s="1378"/>
      <c r="C285" s="869"/>
      <c r="D285" s="869"/>
      <c r="E285" s="869"/>
    </row>
    <row r="286" spans="1:5">
      <c r="A286" s="869"/>
      <c r="B286" s="1378"/>
      <c r="C286" s="869"/>
      <c r="D286" s="869"/>
      <c r="E286" s="869"/>
    </row>
    <row r="287" spans="1:5">
      <c r="A287" s="869"/>
      <c r="B287" s="1378"/>
      <c r="C287" s="869"/>
      <c r="D287" s="869"/>
      <c r="E287" s="869"/>
    </row>
    <row r="288" spans="1:5">
      <c r="A288" s="869"/>
      <c r="B288" s="1378"/>
      <c r="C288" s="869"/>
      <c r="D288" s="869"/>
      <c r="E288" s="869"/>
    </row>
    <row r="289" spans="1:5">
      <c r="A289" s="869"/>
      <c r="B289" s="1378"/>
      <c r="C289" s="869"/>
      <c r="D289" s="869"/>
      <c r="E289" s="869"/>
    </row>
    <row r="290" spans="1:5">
      <c r="A290" s="869"/>
      <c r="B290" s="1378"/>
      <c r="C290" s="869"/>
      <c r="D290" s="869"/>
      <c r="E290" s="869"/>
    </row>
    <row r="291" spans="1:5">
      <c r="A291" s="869"/>
      <c r="B291" s="1378"/>
      <c r="C291" s="869"/>
      <c r="D291" s="869"/>
      <c r="E291" s="869"/>
    </row>
    <row r="292" spans="1:5">
      <c r="A292" s="869"/>
      <c r="B292" s="1378"/>
      <c r="C292" s="869"/>
      <c r="D292" s="869"/>
      <c r="E292" s="869"/>
    </row>
    <row r="293" spans="1:5">
      <c r="A293" s="869"/>
      <c r="B293" s="1378"/>
      <c r="C293" s="869"/>
      <c r="D293" s="869"/>
      <c r="E293" s="869"/>
    </row>
    <row r="294" spans="1:5">
      <c r="A294" s="869"/>
      <c r="B294" s="1378"/>
      <c r="C294" s="869"/>
      <c r="D294" s="869"/>
      <c r="E294" s="869"/>
    </row>
    <row r="295" spans="1:5">
      <c r="A295" s="869"/>
      <c r="B295" s="1378"/>
      <c r="C295" s="869"/>
      <c r="D295" s="869"/>
      <c r="E295" s="869"/>
    </row>
    <row r="296" spans="1:5">
      <c r="A296" s="869"/>
      <c r="B296" s="1378"/>
      <c r="C296" s="869"/>
      <c r="D296" s="869"/>
      <c r="E296" s="869"/>
    </row>
    <row r="297" spans="1:5">
      <c r="A297" s="869"/>
      <c r="B297" s="1378"/>
      <c r="C297" s="869"/>
      <c r="D297" s="869"/>
      <c r="E297" s="869"/>
    </row>
    <row r="298" spans="1:5">
      <c r="A298" s="869"/>
      <c r="B298" s="1378"/>
      <c r="C298" s="869"/>
      <c r="D298" s="869"/>
      <c r="E298" s="869"/>
    </row>
    <row r="299" spans="1:5">
      <c r="A299" s="869"/>
      <c r="B299" s="1378"/>
      <c r="C299" s="869"/>
      <c r="D299" s="869"/>
      <c r="E299" s="869"/>
    </row>
    <row r="300" spans="1:5">
      <c r="A300" s="869"/>
      <c r="B300" s="1378"/>
      <c r="C300" s="869"/>
      <c r="D300" s="869"/>
      <c r="E300" s="869"/>
    </row>
    <row r="301" spans="1:5">
      <c r="A301" s="869"/>
      <c r="B301" s="1378"/>
      <c r="C301" s="869"/>
      <c r="D301" s="869"/>
      <c r="E301" s="869"/>
    </row>
    <row r="302" spans="1:5">
      <c r="A302" s="869"/>
      <c r="B302" s="1378"/>
      <c r="C302" s="869"/>
      <c r="D302" s="869"/>
      <c r="E302" s="869"/>
    </row>
    <row r="303" spans="1:5">
      <c r="A303" s="869"/>
      <c r="B303" s="1378"/>
      <c r="C303" s="869"/>
      <c r="D303" s="869"/>
      <c r="E303" s="869"/>
    </row>
    <row r="304" spans="1:5">
      <c r="A304" s="869"/>
      <c r="B304" s="1378"/>
      <c r="C304" s="869"/>
      <c r="D304" s="869"/>
      <c r="E304" s="869"/>
    </row>
    <row r="305" spans="1:5">
      <c r="A305" s="869"/>
      <c r="B305" s="1378"/>
      <c r="C305" s="869"/>
      <c r="D305" s="869"/>
      <c r="E305" s="869"/>
    </row>
    <row r="306" spans="1:5">
      <c r="A306" s="869"/>
      <c r="B306" s="1378"/>
      <c r="C306" s="869"/>
      <c r="D306" s="869"/>
      <c r="E306" s="869"/>
    </row>
    <row r="307" spans="1:5">
      <c r="A307" s="869"/>
      <c r="B307" s="1378"/>
      <c r="C307" s="869"/>
      <c r="D307" s="869"/>
      <c r="E307" s="869"/>
    </row>
    <row r="308" spans="1:5">
      <c r="A308" s="869"/>
      <c r="B308" s="1378"/>
      <c r="C308" s="869"/>
      <c r="D308" s="869"/>
      <c r="E308" s="869"/>
    </row>
    <row r="309" spans="1:5">
      <c r="A309" s="869"/>
      <c r="B309" s="1378"/>
      <c r="C309" s="869"/>
      <c r="D309" s="869"/>
      <c r="E309" s="869"/>
    </row>
    <row r="310" spans="1:5">
      <c r="A310" s="869"/>
      <c r="B310" s="1378"/>
      <c r="C310" s="869"/>
      <c r="D310" s="869"/>
      <c r="E310" s="869"/>
    </row>
    <row r="311" spans="1:5">
      <c r="A311" s="869"/>
      <c r="B311" s="1378"/>
      <c r="C311" s="869"/>
      <c r="D311" s="869"/>
      <c r="E311" s="869"/>
    </row>
    <row r="312" spans="1:5">
      <c r="A312" s="869"/>
      <c r="B312" s="1378"/>
      <c r="C312" s="869"/>
      <c r="D312" s="869"/>
      <c r="E312" s="869"/>
    </row>
    <row r="313" spans="1:5">
      <c r="A313" s="869"/>
      <c r="B313" s="1378"/>
      <c r="C313" s="869"/>
      <c r="D313" s="869"/>
      <c r="E313" s="869"/>
    </row>
    <row r="314" spans="1:5">
      <c r="A314" s="869"/>
      <c r="B314" s="1378"/>
      <c r="C314" s="869"/>
      <c r="D314" s="869"/>
      <c r="E314" s="869"/>
    </row>
    <row r="315" spans="1:5">
      <c r="A315" s="869"/>
      <c r="B315" s="1378"/>
      <c r="C315" s="869"/>
      <c r="D315" s="869"/>
      <c r="E315" s="869"/>
    </row>
    <row r="316" spans="1:5">
      <c r="A316" s="869"/>
      <c r="B316" s="1378"/>
      <c r="C316" s="869"/>
      <c r="D316" s="869"/>
      <c r="E316" s="869"/>
    </row>
    <row r="317" spans="1:5">
      <c r="A317" s="869"/>
      <c r="B317" s="1378"/>
      <c r="C317" s="869"/>
      <c r="D317" s="869"/>
      <c r="E317" s="869"/>
    </row>
    <row r="318" spans="1:5">
      <c r="A318" s="869"/>
      <c r="B318" s="1378"/>
      <c r="C318" s="869"/>
      <c r="D318" s="869"/>
      <c r="E318" s="869"/>
    </row>
    <row r="319" spans="1:5">
      <c r="A319" s="869"/>
      <c r="B319" s="1378"/>
      <c r="C319" s="869"/>
      <c r="D319" s="869"/>
      <c r="E319" s="869"/>
    </row>
    <row r="320" spans="1:5">
      <c r="A320" s="869"/>
      <c r="B320" s="1378"/>
      <c r="C320" s="869"/>
      <c r="D320" s="869"/>
      <c r="E320" s="869"/>
    </row>
    <row r="321" spans="1:5">
      <c r="A321" s="869"/>
      <c r="B321" s="1378"/>
      <c r="C321" s="869"/>
      <c r="D321" s="869"/>
      <c r="E321" s="869"/>
    </row>
    <row r="322" spans="1:5">
      <c r="A322" s="869"/>
      <c r="B322" s="1378"/>
      <c r="C322" s="869"/>
      <c r="D322" s="869"/>
      <c r="E322" s="869"/>
    </row>
    <row r="323" spans="1:5">
      <c r="A323" s="869"/>
      <c r="B323" s="1378"/>
      <c r="C323" s="869"/>
      <c r="D323" s="869"/>
      <c r="E323" s="869"/>
    </row>
    <row r="324" spans="1:5">
      <c r="A324" s="869"/>
      <c r="B324" s="1378"/>
      <c r="C324" s="869"/>
      <c r="D324" s="869"/>
      <c r="E324" s="869"/>
    </row>
    <row r="325" spans="1:5">
      <c r="A325" s="869"/>
      <c r="B325" s="1378"/>
      <c r="C325" s="869"/>
      <c r="D325" s="869"/>
      <c r="E325" s="869"/>
    </row>
    <row r="326" spans="1:5">
      <c r="A326" s="869"/>
      <c r="B326" s="1378"/>
      <c r="C326" s="869"/>
      <c r="D326" s="869"/>
      <c r="E326" s="869"/>
    </row>
    <row r="327" spans="1:5">
      <c r="A327" s="869"/>
      <c r="B327" s="1378"/>
      <c r="C327" s="869"/>
      <c r="D327" s="869"/>
      <c r="E327" s="869"/>
    </row>
    <row r="328" spans="1:5">
      <c r="A328" s="869"/>
      <c r="B328" s="1378"/>
      <c r="C328" s="869"/>
      <c r="D328" s="869"/>
      <c r="E328" s="869"/>
    </row>
    <row r="329" spans="1:5">
      <c r="A329" s="869"/>
      <c r="B329" s="1378"/>
      <c r="C329" s="869"/>
      <c r="D329" s="869"/>
      <c r="E329" s="869"/>
    </row>
    <row r="330" spans="1:5">
      <c r="A330" s="869"/>
      <c r="B330" s="1378"/>
      <c r="C330" s="869"/>
      <c r="D330" s="869"/>
      <c r="E330" s="869"/>
    </row>
    <row r="331" spans="1:5">
      <c r="A331" s="869"/>
      <c r="B331" s="1378"/>
      <c r="C331" s="869"/>
      <c r="D331" s="869"/>
      <c r="E331" s="869"/>
    </row>
    <row r="332" spans="1:5">
      <c r="A332" s="869"/>
      <c r="B332" s="1378"/>
      <c r="C332" s="869"/>
      <c r="D332" s="869"/>
      <c r="E332" s="869"/>
    </row>
    <row r="333" spans="1:5">
      <c r="A333" s="869"/>
      <c r="B333" s="1378"/>
      <c r="C333" s="869"/>
      <c r="D333" s="869"/>
      <c r="E333" s="869"/>
    </row>
    <row r="334" spans="1:5">
      <c r="A334" s="869"/>
      <c r="B334" s="1378"/>
      <c r="C334" s="869"/>
      <c r="D334" s="869"/>
      <c r="E334" s="869"/>
    </row>
    <row r="335" spans="1:5">
      <c r="A335" s="869"/>
      <c r="B335" s="1378"/>
      <c r="C335" s="869"/>
      <c r="D335" s="869"/>
      <c r="E335" s="869"/>
    </row>
    <row r="336" spans="1:5">
      <c r="A336" s="869"/>
      <c r="B336" s="1378"/>
      <c r="C336" s="869"/>
      <c r="D336" s="869"/>
      <c r="E336" s="869"/>
    </row>
    <row r="337" spans="1:5">
      <c r="A337" s="869"/>
      <c r="B337" s="1378"/>
      <c r="C337" s="869"/>
      <c r="D337" s="869"/>
      <c r="E337" s="869"/>
    </row>
    <row r="338" spans="1:5">
      <c r="A338" s="869"/>
      <c r="B338" s="1378"/>
      <c r="C338" s="869"/>
      <c r="D338" s="869"/>
      <c r="E338" s="869"/>
    </row>
    <row r="339" spans="1:5">
      <c r="A339" s="869"/>
      <c r="B339" s="1378"/>
      <c r="C339" s="869"/>
      <c r="D339" s="869"/>
      <c r="E339" s="869"/>
    </row>
    <row r="340" spans="1:5">
      <c r="A340" s="869"/>
      <c r="B340" s="1378"/>
      <c r="C340" s="869"/>
      <c r="D340" s="869"/>
      <c r="E340" s="869"/>
    </row>
    <row r="341" spans="1:5">
      <c r="A341" s="869"/>
      <c r="B341" s="1378"/>
      <c r="C341" s="869"/>
      <c r="D341" s="869"/>
      <c r="E341" s="869"/>
    </row>
    <row r="342" spans="1:5">
      <c r="A342" s="869"/>
      <c r="B342" s="1378"/>
      <c r="C342" s="869"/>
      <c r="D342" s="869"/>
      <c r="E342" s="869"/>
    </row>
    <row r="343" spans="1:5">
      <c r="A343" s="869"/>
      <c r="B343" s="1378"/>
      <c r="C343" s="869"/>
      <c r="D343" s="869"/>
      <c r="E343" s="869"/>
    </row>
    <row r="344" spans="1:5">
      <c r="A344" s="869"/>
      <c r="B344" s="1378"/>
      <c r="C344" s="869"/>
      <c r="D344" s="869"/>
      <c r="E344" s="869"/>
    </row>
    <row r="345" spans="1:5">
      <c r="A345" s="869"/>
      <c r="B345" s="1378"/>
      <c r="C345" s="869"/>
      <c r="D345" s="869"/>
      <c r="E345" s="869"/>
    </row>
    <row r="346" spans="1:5">
      <c r="A346" s="869"/>
      <c r="B346" s="1378"/>
      <c r="C346" s="869"/>
      <c r="D346" s="869"/>
      <c r="E346" s="869"/>
    </row>
    <row r="347" spans="1:5">
      <c r="A347" s="869"/>
      <c r="B347" s="1378"/>
      <c r="C347" s="869"/>
      <c r="D347" s="869"/>
      <c r="E347" s="869"/>
    </row>
    <row r="348" spans="1:5">
      <c r="A348" s="869"/>
      <c r="B348" s="1378"/>
      <c r="C348" s="869"/>
      <c r="D348" s="869"/>
      <c r="E348" s="869"/>
    </row>
    <row r="349" spans="1:5">
      <c r="A349" s="869"/>
      <c r="B349" s="1378"/>
      <c r="C349" s="869"/>
      <c r="D349" s="869"/>
      <c r="E349" s="869"/>
    </row>
    <row r="350" spans="1:5">
      <c r="A350" s="869"/>
      <c r="B350" s="1378"/>
      <c r="C350" s="869"/>
      <c r="D350" s="869"/>
      <c r="E350" s="869"/>
    </row>
    <row r="351" spans="1:5">
      <c r="A351" s="869"/>
      <c r="B351" s="1378"/>
      <c r="C351" s="869"/>
      <c r="D351" s="869"/>
      <c r="E351" s="869"/>
    </row>
    <row r="352" spans="1:5">
      <c r="A352" s="869"/>
      <c r="B352" s="1378"/>
      <c r="C352" s="869"/>
      <c r="D352" s="869"/>
      <c r="E352" s="869"/>
    </row>
    <row r="353" spans="1:5">
      <c r="A353" s="869"/>
      <c r="B353" s="1378"/>
      <c r="C353" s="869"/>
      <c r="D353" s="869"/>
      <c r="E353" s="869"/>
    </row>
    <row r="354" spans="1:5">
      <c r="A354" s="869"/>
      <c r="B354" s="1378"/>
      <c r="C354" s="869"/>
      <c r="D354" s="869"/>
      <c r="E354" s="869"/>
    </row>
    <row r="355" spans="1:5">
      <c r="A355" s="869"/>
      <c r="B355" s="1378"/>
      <c r="C355" s="869"/>
      <c r="D355" s="869"/>
      <c r="E355" s="869"/>
    </row>
    <row r="356" spans="1:5">
      <c r="A356" s="869"/>
      <c r="B356" s="1378"/>
      <c r="C356" s="869"/>
      <c r="D356" s="869"/>
      <c r="E356" s="869"/>
    </row>
    <row r="357" spans="1:5">
      <c r="A357" s="869"/>
      <c r="B357" s="1378"/>
      <c r="C357" s="869"/>
      <c r="D357" s="869"/>
      <c r="E357" s="869"/>
    </row>
    <row r="358" spans="1:5">
      <c r="A358" s="869"/>
      <c r="B358" s="1378"/>
      <c r="C358" s="869"/>
      <c r="D358" s="869"/>
      <c r="E358" s="869"/>
    </row>
    <row r="359" spans="1:5">
      <c r="A359" s="869"/>
      <c r="B359" s="1378"/>
      <c r="C359" s="869"/>
      <c r="D359" s="869"/>
      <c r="E359" s="869"/>
    </row>
    <row r="360" spans="1:5">
      <c r="A360" s="869"/>
      <c r="B360" s="1378"/>
      <c r="C360" s="869"/>
      <c r="D360" s="869"/>
      <c r="E360" s="869"/>
    </row>
    <row r="361" spans="1:5">
      <c r="A361" s="869"/>
      <c r="B361" s="1378"/>
      <c r="C361" s="869"/>
      <c r="D361" s="869"/>
      <c r="E361" s="869"/>
    </row>
    <row r="362" spans="1:5">
      <c r="A362" s="869"/>
      <c r="B362" s="1378"/>
      <c r="C362" s="869"/>
      <c r="D362" s="869"/>
      <c r="E362" s="869"/>
    </row>
    <row r="363" spans="1:5">
      <c r="A363" s="869"/>
      <c r="B363" s="1378"/>
      <c r="C363" s="869"/>
      <c r="D363" s="869"/>
      <c r="E363" s="869"/>
    </row>
    <row r="364" spans="1:5">
      <c r="A364" s="869"/>
      <c r="B364" s="1378"/>
      <c r="C364" s="869"/>
      <c r="D364" s="869"/>
      <c r="E364" s="869"/>
    </row>
    <row r="365" spans="1:5">
      <c r="A365" s="869"/>
      <c r="B365" s="1378"/>
      <c r="C365" s="869"/>
      <c r="D365" s="869"/>
      <c r="E365" s="869"/>
    </row>
    <row r="366" spans="1:5">
      <c r="A366" s="869"/>
      <c r="B366" s="1378"/>
      <c r="C366" s="869"/>
      <c r="D366" s="869"/>
      <c r="E366" s="869"/>
    </row>
    <row r="367" spans="1:5">
      <c r="A367" s="869"/>
      <c r="B367" s="1378"/>
      <c r="C367" s="869"/>
      <c r="D367" s="869"/>
      <c r="E367" s="869"/>
    </row>
    <row r="368" spans="1:5">
      <c r="A368" s="869"/>
      <c r="B368" s="1378"/>
      <c r="C368" s="869"/>
      <c r="D368" s="869"/>
      <c r="E368" s="869"/>
    </row>
    <row r="369" spans="1:5">
      <c r="A369" s="869"/>
      <c r="B369" s="1378"/>
      <c r="C369" s="869"/>
      <c r="D369" s="869"/>
      <c r="E369" s="869"/>
    </row>
    <row r="370" spans="1:5">
      <c r="A370" s="869"/>
      <c r="B370" s="1378"/>
      <c r="C370" s="869"/>
      <c r="D370" s="869"/>
      <c r="E370" s="869"/>
    </row>
    <row r="371" spans="1:5">
      <c r="A371" s="869"/>
      <c r="B371" s="1378"/>
      <c r="C371" s="869"/>
      <c r="D371" s="869"/>
      <c r="E371" s="869"/>
    </row>
    <row r="372" spans="1:5">
      <c r="A372" s="869"/>
      <c r="B372" s="1378"/>
      <c r="C372" s="869"/>
      <c r="D372" s="869"/>
      <c r="E372" s="869"/>
    </row>
    <row r="373" spans="1:5">
      <c r="A373" s="869"/>
      <c r="B373" s="1378"/>
      <c r="C373" s="869"/>
      <c r="D373" s="869"/>
      <c r="E373" s="869"/>
    </row>
    <row r="374" spans="1:5">
      <c r="A374" s="869"/>
      <c r="B374" s="1378"/>
      <c r="C374" s="869"/>
      <c r="D374" s="869"/>
      <c r="E374" s="869"/>
    </row>
    <row r="375" spans="1:5">
      <c r="A375" s="869"/>
      <c r="B375" s="1378"/>
      <c r="C375" s="869"/>
      <c r="D375" s="869"/>
      <c r="E375" s="869"/>
    </row>
    <row r="376" spans="1:5">
      <c r="A376" s="869"/>
      <c r="B376" s="1378"/>
      <c r="C376" s="869"/>
      <c r="D376" s="869"/>
      <c r="E376" s="869"/>
    </row>
    <row r="377" spans="1:5">
      <c r="A377" s="869"/>
      <c r="B377" s="1378"/>
      <c r="C377" s="869"/>
      <c r="D377" s="869"/>
      <c r="E377" s="869"/>
    </row>
    <row r="378" spans="1:5">
      <c r="A378" s="869"/>
      <c r="B378" s="1378"/>
      <c r="C378" s="869"/>
      <c r="D378" s="869"/>
      <c r="E378" s="869"/>
    </row>
    <row r="379" spans="1:5">
      <c r="A379" s="869"/>
      <c r="B379" s="1378"/>
      <c r="C379" s="869"/>
      <c r="D379" s="869"/>
      <c r="E379" s="869"/>
    </row>
    <row r="380" spans="1:5">
      <c r="A380" s="869"/>
      <c r="B380" s="1378"/>
      <c r="C380" s="869"/>
      <c r="D380" s="869"/>
      <c r="E380" s="869"/>
    </row>
    <row r="381" spans="1:5">
      <c r="A381" s="869"/>
      <c r="B381" s="1378"/>
      <c r="C381" s="869"/>
      <c r="D381" s="869"/>
      <c r="E381" s="869"/>
    </row>
    <row r="382" spans="1:5">
      <c r="A382" s="869"/>
      <c r="B382" s="1378"/>
      <c r="C382" s="869"/>
      <c r="D382" s="869"/>
      <c r="E382" s="869"/>
    </row>
    <row r="383" spans="1:5">
      <c r="A383" s="869"/>
      <c r="B383" s="1378"/>
      <c r="C383" s="869"/>
      <c r="D383" s="869"/>
      <c r="E383" s="869"/>
    </row>
    <row r="384" spans="1:5">
      <c r="A384" s="869"/>
      <c r="B384" s="1378"/>
      <c r="C384" s="869"/>
      <c r="D384" s="869"/>
      <c r="E384" s="869"/>
    </row>
    <row r="385" spans="1:5">
      <c r="A385" s="869"/>
      <c r="B385" s="1378"/>
      <c r="C385" s="869"/>
      <c r="D385" s="869"/>
      <c r="E385" s="869"/>
    </row>
    <row r="386" spans="1:5">
      <c r="A386" s="869"/>
      <c r="B386" s="1378"/>
      <c r="C386" s="869"/>
      <c r="D386" s="869"/>
      <c r="E386" s="869"/>
    </row>
    <row r="387" spans="1:5">
      <c r="A387" s="869"/>
      <c r="B387" s="1378"/>
      <c r="C387" s="869"/>
      <c r="D387" s="869"/>
      <c r="E387" s="869"/>
    </row>
    <row r="388" spans="1:5">
      <c r="A388" s="869"/>
      <c r="B388" s="1378"/>
      <c r="C388" s="869"/>
      <c r="D388" s="869"/>
      <c r="E388" s="869"/>
    </row>
    <row r="389" spans="1:5">
      <c r="A389" s="869"/>
      <c r="B389" s="1378"/>
      <c r="C389" s="869"/>
      <c r="D389" s="869"/>
      <c r="E389" s="869"/>
    </row>
    <row r="390" spans="1:5">
      <c r="A390" s="869"/>
      <c r="B390" s="1378"/>
      <c r="C390" s="869"/>
      <c r="D390" s="869"/>
      <c r="E390" s="869"/>
    </row>
    <row r="391" spans="1:5">
      <c r="A391" s="869"/>
      <c r="B391" s="1378"/>
      <c r="C391" s="869"/>
      <c r="D391" s="869"/>
      <c r="E391" s="869"/>
    </row>
    <row r="392" spans="1:5">
      <c r="A392" s="869"/>
      <c r="B392" s="1378"/>
      <c r="C392" s="869"/>
      <c r="D392" s="869"/>
      <c r="E392" s="869"/>
    </row>
    <row r="393" spans="1:5">
      <c r="A393" s="869"/>
      <c r="B393" s="1378"/>
      <c r="C393" s="869"/>
      <c r="D393" s="869"/>
      <c r="E393" s="869"/>
    </row>
    <row r="394" spans="1:5">
      <c r="A394" s="869"/>
      <c r="B394" s="1378"/>
      <c r="C394" s="869"/>
      <c r="D394" s="869"/>
      <c r="E394" s="869"/>
    </row>
    <row r="395" spans="1:5">
      <c r="A395" s="869"/>
      <c r="B395" s="1378"/>
      <c r="C395" s="869"/>
      <c r="D395" s="869"/>
      <c r="E395" s="869"/>
    </row>
    <row r="396" spans="1:5">
      <c r="A396" s="869"/>
      <c r="B396" s="1378"/>
      <c r="C396" s="869"/>
      <c r="D396" s="869"/>
      <c r="E396" s="869"/>
    </row>
    <row r="397" spans="1:5">
      <c r="A397" s="869"/>
      <c r="B397" s="1378"/>
      <c r="C397" s="869"/>
      <c r="D397" s="869"/>
      <c r="E397" s="869"/>
    </row>
    <row r="398" spans="1:5">
      <c r="A398" s="869"/>
      <c r="B398" s="1378"/>
      <c r="C398" s="869"/>
      <c r="D398" s="869"/>
      <c r="E398" s="869"/>
    </row>
    <row r="399" spans="1:5">
      <c r="A399" s="869"/>
      <c r="B399" s="1378"/>
      <c r="C399" s="869"/>
      <c r="D399" s="869"/>
      <c r="E399" s="869"/>
    </row>
    <row r="400" spans="1:5">
      <c r="A400" s="869"/>
      <c r="B400" s="1378"/>
      <c r="C400" s="869"/>
      <c r="D400" s="869"/>
      <c r="E400" s="869"/>
    </row>
    <row r="401" spans="1:5">
      <c r="A401" s="869"/>
      <c r="B401" s="1378"/>
      <c r="C401" s="869"/>
      <c r="D401" s="869"/>
      <c r="E401" s="869"/>
    </row>
    <row r="402" spans="1:5">
      <c r="A402" s="869"/>
      <c r="B402" s="1378"/>
      <c r="C402" s="869"/>
      <c r="D402" s="869"/>
      <c r="E402" s="869"/>
    </row>
    <row r="403" spans="1:5">
      <c r="A403" s="869"/>
      <c r="B403" s="1378"/>
      <c r="C403" s="869"/>
      <c r="D403" s="869"/>
      <c r="E403" s="869"/>
    </row>
    <row r="404" spans="1:5">
      <c r="A404" s="869"/>
      <c r="B404" s="1378"/>
      <c r="C404" s="869"/>
      <c r="D404" s="869"/>
      <c r="E404" s="869"/>
    </row>
    <row r="405" spans="1:5">
      <c r="A405" s="869"/>
      <c r="B405" s="1378"/>
      <c r="C405" s="869"/>
      <c r="D405" s="869"/>
      <c r="E405" s="869"/>
    </row>
    <row r="406" spans="1:5">
      <c r="A406" s="869"/>
      <c r="B406" s="1378"/>
      <c r="C406" s="869"/>
      <c r="D406" s="869"/>
      <c r="E406" s="869"/>
    </row>
    <row r="407" spans="1:5">
      <c r="A407" s="869"/>
      <c r="B407" s="1378"/>
      <c r="C407" s="869"/>
      <c r="D407" s="869"/>
      <c r="E407" s="869"/>
    </row>
    <row r="408" spans="1:5">
      <c r="A408" s="869"/>
      <c r="B408" s="1378"/>
      <c r="C408" s="869"/>
      <c r="D408" s="869"/>
      <c r="E408" s="869"/>
    </row>
    <row r="409" spans="1:5">
      <c r="A409" s="869"/>
      <c r="B409" s="1378"/>
      <c r="C409" s="869"/>
      <c r="D409" s="869"/>
      <c r="E409" s="869"/>
    </row>
    <row r="410" spans="1:5">
      <c r="A410" s="869"/>
      <c r="B410" s="1378"/>
      <c r="C410" s="869"/>
      <c r="D410" s="869"/>
      <c r="E410" s="869"/>
    </row>
    <row r="411" spans="1:5">
      <c r="A411" s="869"/>
      <c r="B411" s="1378"/>
      <c r="C411" s="869"/>
      <c r="D411" s="869"/>
      <c r="E411" s="869"/>
    </row>
    <row r="412" spans="1:5">
      <c r="A412" s="869"/>
      <c r="B412" s="1378"/>
      <c r="C412" s="869"/>
      <c r="D412" s="869"/>
      <c r="E412" s="869"/>
    </row>
    <row r="413" spans="1:5">
      <c r="A413" s="869"/>
      <c r="B413" s="1378"/>
      <c r="C413" s="869"/>
      <c r="D413" s="869"/>
      <c r="E413" s="869"/>
    </row>
    <row r="414" spans="1:5">
      <c r="A414" s="869"/>
      <c r="B414" s="1378"/>
      <c r="C414" s="869"/>
      <c r="D414" s="869"/>
      <c r="E414" s="869"/>
    </row>
    <row r="415" spans="1:5">
      <c r="A415" s="869"/>
      <c r="B415" s="1378"/>
      <c r="C415" s="869"/>
      <c r="D415" s="869"/>
      <c r="E415" s="869"/>
    </row>
    <row r="416" spans="1:5">
      <c r="A416" s="869"/>
      <c r="B416" s="1378"/>
      <c r="C416" s="869"/>
      <c r="D416" s="869"/>
      <c r="E416" s="869"/>
    </row>
    <row r="417" spans="1:5">
      <c r="A417" s="869"/>
      <c r="B417" s="1378"/>
      <c r="C417" s="869"/>
      <c r="D417" s="869"/>
      <c r="E417" s="869"/>
    </row>
    <row r="418" spans="1:5">
      <c r="A418" s="869"/>
      <c r="B418" s="1378"/>
      <c r="C418" s="869"/>
      <c r="D418" s="869"/>
      <c r="E418" s="869"/>
    </row>
    <row r="419" spans="1:5">
      <c r="A419" s="869"/>
      <c r="B419" s="1378"/>
      <c r="C419" s="869"/>
      <c r="D419" s="869"/>
      <c r="E419" s="869"/>
    </row>
    <row r="420" spans="1:5">
      <c r="A420" s="869"/>
      <c r="B420" s="1378"/>
      <c r="C420" s="869"/>
      <c r="D420" s="869"/>
      <c r="E420" s="869"/>
    </row>
    <row r="421" spans="1:5">
      <c r="A421" s="869"/>
      <c r="B421" s="1378"/>
      <c r="C421" s="869"/>
      <c r="D421" s="869"/>
      <c r="E421" s="869"/>
    </row>
    <row r="422" spans="1:5">
      <c r="A422" s="869"/>
      <c r="B422" s="1378"/>
      <c r="C422" s="869"/>
      <c r="D422" s="869"/>
      <c r="E422" s="869"/>
    </row>
    <row r="423" spans="1:5">
      <c r="A423" s="869"/>
      <c r="B423" s="1378"/>
      <c r="C423" s="869"/>
      <c r="D423" s="869"/>
      <c r="E423" s="869"/>
    </row>
    <row r="424" spans="1:5">
      <c r="A424" s="869"/>
      <c r="B424" s="1378"/>
      <c r="C424" s="869"/>
      <c r="D424" s="869"/>
      <c r="E424" s="869"/>
    </row>
    <row r="425" spans="1:5">
      <c r="A425" s="869"/>
      <c r="B425" s="1378"/>
      <c r="C425" s="869"/>
      <c r="D425" s="869"/>
      <c r="E425" s="869"/>
    </row>
    <row r="426" spans="1:5">
      <c r="A426" s="869"/>
      <c r="B426" s="1378"/>
      <c r="C426" s="869"/>
      <c r="D426" s="869"/>
      <c r="E426" s="869"/>
    </row>
    <row r="427" spans="1:5">
      <c r="A427" s="869"/>
      <c r="B427" s="1378"/>
      <c r="C427" s="869"/>
      <c r="D427" s="869"/>
      <c r="E427" s="869"/>
    </row>
    <row r="428" spans="1:5">
      <c r="A428" s="869"/>
      <c r="B428" s="1378"/>
      <c r="C428" s="869"/>
      <c r="D428" s="869"/>
      <c r="E428" s="869"/>
    </row>
    <row r="429" spans="1:5">
      <c r="A429" s="869"/>
      <c r="B429" s="1378"/>
      <c r="C429" s="869"/>
      <c r="D429" s="869"/>
      <c r="E429" s="869"/>
    </row>
    <row r="430" spans="1:5">
      <c r="A430" s="869"/>
      <c r="B430" s="1378"/>
      <c r="C430" s="869"/>
      <c r="D430" s="869"/>
      <c r="E430" s="869"/>
    </row>
    <row r="431" spans="1:5">
      <c r="A431" s="869"/>
      <c r="B431" s="1378"/>
      <c r="C431" s="869"/>
      <c r="D431" s="869"/>
      <c r="E431" s="869"/>
    </row>
    <row r="432" spans="1:5">
      <c r="A432" s="869"/>
      <c r="B432" s="1378"/>
      <c r="C432" s="869"/>
      <c r="D432" s="869"/>
      <c r="E432" s="869"/>
    </row>
    <row r="433" spans="1:5">
      <c r="A433" s="869"/>
      <c r="B433" s="1378"/>
      <c r="C433" s="869"/>
      <c r="D433" s="869"/>
      <c r="E433" s="869"/>
    </row>
    <row r="434" spans="1:5">
      <c r="A434" s="869"/>
      <c r="B434" s="1378"/>
      <c r="C434" s="869"/>
      <c r="D434" s="869"/>
      <c r="E434" s="869"/>
    </row>
    <row r="435" spans="1:5">
      <c r="A435" s="869"/>
      <c r="B435" s="1378"/>
      <c r="C435" s="869"/>
      <c r="D435" s="869"/>
      <c r="E435" s="869"/>
    </row>
    <row r="436" spans="1:5">
      <c r="A436" s="869"/>
      <c r="B436" s="1378"/>
      <c r="C436" s="869"/>
      <c r="D436" s="869"/>
      <c r="E436" s="869"/>
    </row>
    <row r="437" spans="1:5">
      <c r="A437" s="869"/>
      <c r="B437" s="1378"/>
      <c r="C437" s="869"/>
      <c r="D437" s="869"/>
      <c r="E437" s="869"/>
    </row>
    <row r="438" spans="1:5">
      <c r="A438" s="869"/>
      <c r="B438" s="1378"/>
      <c r="C438" s="869"/>
      <c r="D438" s="869"/>
      <c r="E438" s="869"/>
    </row>
    <row r="439" spans="1:5">
      <c r="A439" s="869"/>
      <c r="B439" s="1378"/>
      <c r="C439" s="869"/>
      <c r="D439" s="869"/>
      <c r="E439" s="869"/>
    </row>
    <row r="440" spans="1:5">
      <c r="A440" s="869"/>
      <c r="B440" s="1378"/>
      <c r="C440" s="869"/>
      <c r="D440" s="869"/>
      <c r="E440" s="869"/>
    </row>
    <row r="441" spans="1:5">
      <c r="A441" s="869"/>
      <c r="B441" s="1378"/>
      <c r="C441" s="869"/>
      <c r="D441" s="869"/>
      <c r="E441" s="869"/>
    </row>
    <row r="442" spans="1:5">
      <c r="A442" s="869"/>
      <c r="B442" s="1378"/>
      <c r="C442" s="869"/>
      <c r="D442" s="869"/>
      <c r="E442" s="869"/>
    </row>
    <row r="443" spans="1:5">
      <c r="A443" s="869"/>
      <c r="B443" s="1378"/>
      <c r="C443" s="869"/>
      <c r="D443" s="869"/>
      <c r="E443" s="869"/>
    </row>
    <row r="444" spans="1:5">
      <c r="A444" s="869"/>
      <c r="B444" s="1378"/>
      <c r="C444" s="869"/>
      <c r="D444" s="869"/>
      <c r="E444" s="869"/>
    </row>
    <row r="445" spans="1:5">
      <c r="A445" s="869"/>
      <c r="B445" s="1378"/>
      <c r="C445" s="869"/>
      <c r="D445" s="869"/>
      <c r="E445" s="869"/>
    </row>
    <row r="446" spans="1:5">
      <c r="A446" s="869"/>
      <c r="B446" s="1378"/>
      <c r="C446" s="869"/>
      <c r="D446" s="869"/>
      <c r="E446" s="869"/>
    </row>
    <row r="447" spans="1:5">
      <c r="A447" s="869"/>
      <c r="B447" s="1378"/>
      <c r="C447" s="869"/>
      <c r="D447" s="869"/>
      <c r="E447" s="869"/>
    </row>
    <row r="448" spans="1:5">
      <c r="A448" s="869"/>
      <c r="B448" s="1378"/>
      <c r="C448" s="869"/>
      <c r="D448" s="869"/>
      <c r="E448" s="869"/>
    </row>
    <row r="449" spans="1:5">
      <c r="A449" s="869"/>
      <c r="B449" s="1378"/>
      <c r="C449" s="869"/>
      <c r="D449" s="869"/>
      <c r="E449" s="869"/>
    </row>
    <row r="450" spans="1:5">
      <c r="A450" s="869"/>
      <c r="B450" s="1378"/>
      <c r="C450" s="869"/>
      <c r="D450" s="869"/>
      <c r="E450" s="869"/>
    </row>
    <row r="451" spans="1:5">
      <c r="A451" s="869"/>
      <c r="B451" s="1378"/>
      <c r="C451" s="869"/>
      <c r="D451" s="869"/>
      <c r="E451" s="869"/>
    </row>
    <row r="452" spans="1:5">
      <c r="A452" s="869"/>
      <c r="B452" s="1378"/>
      <c r="C452" s="869"/>
      <c r="D452" s="869"/>
      <c r="E452" s="869"/>
    </row>
    <row r="453" spans="1:5">
      <c r="A453" s="869"/>
      <c r="B453" s="1378"/>
      <c r="C453" s="869"/>
      <c r="D453" s="869"/>
      <c r="E453" s="869"/>
    </row>
    <row r="454" spans="1:5">
      <c r="A454" s="869"/>
      <c r="B454" s="1378"/>
      <c r="C454" s="869"/>
      <c r="D454" s="869"/>
      <c r="E454" s="869"/>
    </row>
    <row r="455" spans="1:5">
      <c r="A455" s="869"/>
      <c r="B455" s="1378"/>
      <c r="C455" s="869"/>
      <c r="D455" s="869"/>
      <c r="E455" s="869"/>
    </row>
    <row r="456" spans="1:5">
      <c r="A456" s="869"/>
      <c r="B456" s="1378"/>
      <c r="C456" s="869"/>
      <c r="D456" s="869"/>
      <c r="E456" s="869"/>
    </row>
    <row r="457" spans="1:5">
      <c r="A457" s="869"/>
      <c r="B457" s="1378"/>
      <c r="C457" s="869"/>
      <c r="D457" s="869"/>
      <c r="E457" s="869"/>
    </row>
    <row r="458" spans="1:5">
      <c r="A458" s="869"/>
      <c r="B458" s="1378"/>
      <c r="C458" s="869"/>
      <c r="D458" s="869"/>
      <c r="E458" s="869"/>
    </row>
    <row r="459" spans="1:5">
      <c r="A459" s="869"/>
      <c r="B459" s="1378"/>
      <c r="C459" s="869"/>
      <c r="D459" s="869"/>
      <c r="E459" s="869"/>
    </row>
    <row r="460" spans="1:5">
      <c r="A460" s="869"/>
      <c r="B460" s="1378"/>
      <c r="C460" s="869"/>
      <c r="D460" s="869"/>
      <c r="E460" s="869"/>
    </row>
    <row r="461" spans="1:5">
      <c r="A461" s="869"/>
      <c r="B461" s="1378"/>
      <c r="C461" s="869"/>
      <c r="D461" s="869"/>
      <c r="E461" s="869"/>
    </row>
    <row r="462" spans="1:5">
      <c r="A462" s="869"/>
      <c r="B462" s="1378"/>
      <c r="C462" s="869"/>
      <c r="D462" s="869"/>
      <c r="E462" s="869"/>
    </row>
    <row r="463" spans="1:5">
      <c r="A463" s="869"/>
      <c r="B463" s="1378"/>
      <c r="C463" s="869"/>
      <c r="D463" s="869"/>
      <c r="E463" s="869"/>
    </row>
    <row r="464" spans="1:5">
      <c r="A464" s="869"/>
      <c r="B464" s="1378"/>
      <c r="C464" s="869"/>
      <c r="D464" s="869"/>
      <c r="E464" s="869"/>
    </row>
    <row r="465" spans="1:5">
      <c r="A465" s="869"/>
      <c r="B465" s="1378"/>
      <c r="C465" s="869"/>
      <c r="D465" s="869"/>
      <c r="E465" s="869"/>
    </row>
    <row r="466" spans="1:5">
      <c r="A466" s="869"/>
      <c r="B466" s="1378"/>
      <c r="C466" s="869"/>
      <c r="D466" s="869"/>
      <c r="E466" s="869"/>
    </row>
    <row r="467" spans="1:5">
      <c r="A467" s="869"/>
      <c r="B467" s="1378"/>
      <c r="C467" s="869"/>
      <c r="D467" s="869"/>
      <c r="E467" s="869"/>
    </row>
    <row r="468" spans="1:5">
      <c r="A468" s="869"/>
      <c r="B468" s="1378"/>
      <c r="C468" s="869"/>
      <c r="D468" s="869"/>
      <c r="E468" s="869"/>
    </row>
    <row r="469" spans="1:5">
      <c r="A469" s="869"/>
      <c r="B469" s="1378"/>
      <c r="C469" s="869"/>
      <c r="D469" s="869"/>
      <c r="E469" s="869"/>
    </row>
    <row r="470" spans="1:5">
      <c r="A470" s="869"/>
      <c r="B470" s="1378"/>
      <c r="C470" s="869"/>
      <c r="D470" s="869"/>
      <c r="E470" s="869"/>
    </row>
    <row r="471" spans="1:5">
      <c r="A471" s="869"/>
      <c r="B471" s="1378"/>
      <c r="C471" s="869"/>
      <c r="D471" s="869"/>
      <c r="E471" s="869"/>
    </row>
    <row r="472" spans="1:5">
      <c r="A472" s="869"/>
      <c r="B472" s="1378"/>
      <c r="C472" s="869"/>
      <c r="D472" s="869"/>
      <c r="E472" s="869"/>
    </row>
    <row r="473" spans="1:5">
      <c r="A473" s="869"/>
      <c r="B473" s="1378"/>
      <c r="C473" s="869"/>
      <c r="D473" s="869"/>
      <c r="E473" s="869"/>
    </row>
    <row r="474" spans="1:5">
      <c r="A474" s="869"/>
      <c r="B474" s="1378"/>
      <c r="C474" s="869"/>
      <c r="D474" s="869"/>
      <c r="E474" s="869"/>
    </row>
    <row r="475" spans="1:5">
      <c r="A475" s="869"/>
      <c r="B475" s="1378"/>
      <c r="C475" s="869"/>
      <c r="D475" s="869"/>
      <c r="E475" s="869"/>
    </row>
    <row r="476" spans="1:5">
      <c r="A476" s="869"/>
      <c r="B476" s="1378"/>
      <c r="C476" s="869"/>
      <c r="D476" s="869"/>
      <c r="E476" s="869"/>
    </row>
    <row r="477" spans="1:5">
      <c r="A477" s="869"/>
      <c r="B477" s="1378"/>
      <c r="C477" s="869"/>
      <c r="D477" s="869"/>
      <c r="E477" s="869"/>
    </row>
    <row r="478" spans="1:5">
      <c r="A478" s="869"/>
      <c r="B478" s="1378"/>
      <c r="C478" s="869"/>
      <c r="D478" s="869"/>
      <c r="E478" s="869"/>
    </row>
    <row r="479" spans="1:5">
      <c r="A479" s="869"/>
      <c r="B479" s="1378"/>
      <c r="C479" s="869"/>
      <c r="D479" s="869"/>
      <c r="E479" s="869"/>
    </row>
    <row r="480" spans="1:5">
      <c r="A480" s="869"/>
      <c r="B480" s="1378"/>
      <c r="C480" s="869"/>
      <c r="D480" s="869"/>
      <c r="E480" s="869"/>
    </row>
    <row r="481" spans="1:5">
      <c r="A481" s="869"/>
      <c r="B481" s="1378"/>
      <c r="C481" s="869"/>
      <c r="D481" s="869"/>
      <c r="E481" s="869"/>
    </row>
    <row r="482" spans="1:5">
      <c r="A482" s="869"/>
      <c r="B482" s="1378"/>
      <c r="C482" s="869"/>
      <c r="D482" s="869"/>
      <c r="E482" s="869"/>
    </row>
    <row r="483" spans="1:5">
      <c r="A483" s="869"/>
      <c r="B483" s="1378"/>
      <c r="C483" s="869"/>
      <c r="D483" s="869"/>
      <c r="E483" s="869"/>
    </row>
    <row r="484" spans="1:5">
      <c r="A484" s="869"/>
      <c r="B484" s="1378"/>
      <c r="C484" s="869"/>
      <c r="D484" s="869"/>
      <c r="E484" s="869"/>
    </row>
    <row r="485" spans="1:5">
      <c r="A485" s="869"/>
      <c r="B485" s="1378"/>
      <c r="C485" s="869"/>
      <c r="D485" s="869"/>
      <c r="E485" s="869"/>
    </row>
    <row r="486" spans="1:5">
      <c r="A486" s="869"/>
      <c r="B486" s="1378"/>
      <c r="C486" s="869"/>
      <c r="D486" s="869"/>
      <c r="E486" s="869"/>
    </row>
    <row r="487" spans="1:5">
      <c r="A487" s="869"/>
      <c r="B487" s="1378"/>
      <c r="C487" s="869"/>
      <c r="D487" s="869"/>
      <c r="E487" s="869"/>
    </row>
    <row r="488" spans="1:5">
      <c r="A488" s="869"/>
      <c r="B488" s="1378"/>
      <c r="C488" s="869"/>
      <c r="D488" s="869"/>
      <c r="E488" s="869"/>
    </row>
    <row r="489" spans="1:5">
      <c r="A489" s="869"/>
      <c r="B489" s="1378"/>
      <c r="C489" s="869"/>
      <c r="D489" s="869"/>
      <c r="E489" s="869"/>
    </row>
    <row r="490" spans="1:5">
      <c r="A490" s="869"/>
      <c r="B490" s="1378"/>
      <c r="C490" s="869"/>
      <c r="D490" s="869"/>
      <c r="E490" s="869"/>
    </row>
    <row r="491" spans="1:5">
      <c r="A491" s="869"/>
      <c r="B491" s="1378"/>
      <c r="C491" s="869"/>
      <c r="D491" s="869"/>
      <c r="E491" s="869"/>
    </row>
    <row r="492" spans="1:5">
      <c r="A492" s="869"/>
      <c r="B492" s="1378"/>
      <c r="C492" s="869"/>
      <c r="D492" s="869"/>
      <c r="E492" s="869"/>
    </row>
    <row r="493" spans="1:5">
      <c r="A493" s="869"/>
      <c r="B493" s="1378"/>
      <c r="C493" s="869"/>
      <c r="D493" s="869"/>
      <c r="E493" s="869"/>
    </row>
    <row r="494" spans="1:5">
      <c r="A494" s="869"/>
      <c r="B494" s="1378"/>
      <c r="C494" s="869"/>
      <c r="D494" s="869"/>
      <c r="E494" s="869"/>
    </row>
    <row r="495" spans="1:5">
      <c r="A495" s="869"/>
      <c r="B495" s="1378"/>
      <c r="C495" s="869"/>
      <c r="D495" s="869"/>
      <c r="E495" s="869"/>
    </row>
    <row r="496" spans="1:5">
      <c r="A496" s="869"/>
      <c r="B496" s="1378"/>
      <c r="C496" s="869"/>
      <c r="D496" s="869"/>
      <c r="E496" s="869"/>
    </row>
    <row r="497" spans="1:5">
      <c r="A497" s="869"/>
      <c r="B497" s="1378"/>
      <c r="C497" s="869"/>
      <c r="D497" s="869"/>
      <c r="E497" s="869"/>
    </row>
    <row r="498" spans="1:5">
      <c r="A498" s="869"/>
      <c r="B498" s="1378"/>
      <c r="C498" s="869"/>
      <c r="D498" s="869"/>
      <c r="E498" s="869"/>
    </row>
    <row r="499" spans="1:5">
      <c r="A499" s="869"/>
      <c r="B499" s="1378"/>
      <c r="C499" s="869"/>
      <c r="D499" s="869"/>
      <c r="E499" s="869"/>
    </row>
    <row r="500" spans="1:5">
      <c r="A500" s="869"/>
      <c r="B500" s="1378"/>
      <c r="C500" s="869"/>
      <c r="D500" s="869"/>
      <c r="E500" s="869"/>
    </row>
    <row r="501" spans="1:5">
      <c r="A501" s="869"/>
      <c r="B501" s="1378"/>
      <c r="C501" s="869"/>
      <c r="D501" s="869"/>
      <c r="E501" s="869"/>
    </row>
    <row r="502" spans="1:5">
      <c r="A502" s="869"/>
      <c r="B502" s="1378"/>
      <c r="C502" s="869"/>
      <c r="D502" s="869"/>
      <c r="E502" s="869"/>
    </row>
    <row r="503" spans="1:5">
      <c r="A503" s="869"/>
      <c r="B503" s="1378"/>
      <c r="C503" s="869"/>
      <c r="D503" s="869"/>
      <c r="E503" s="869"/>
    </row>
    <row r="504" spans="1:5">
      <c r="A504" s="869"/>
      <c r="B504" s="1378"/>
      <c r="C504" s="869"/>
      <c r="D504" s="869"/>
      <c r="E504" s="869"/>
    </row>
    <row r="505" spans="1:5">
      <c r="A505" s="869"/>
      <c r="B505" s="1378"/>
      <c r="C505" s="869"/>
      <c r="D505" s="869"/>
      <c r="E505" s="869"/>
    </row>
    <row r="506" spans="1:5">
      <c r="A506" s="869"/>
      <c r="B506" s="1378"/>
      <c r="C506" s="869"/>
      <c r="D506" s="869"/>
      <c r="E506" s="869"/>
    </row>
    <row r="507" spans="1:5">
      <c r="A507" s="869"/>
      <c r="B507" s="1378"/>
      <c r="C507" s="869"/>
      <c r="D507" s="869"/>
      <c r="E507" s="869"/>
    </row>
    <row r="508" spans="1:5">
      <c r="A508" s="869"/>
      <c r="B508" s="1378"/>
      <c r="C508" s="869"/>
      <c r="D508" s="869"/>
      <c r="E508" s="869"/>
    </row>
    <row r="509" spans="1:5">
      <c r="A509" s="869"/>
      <c r="B509" s="1378"/>
      <c r="C509" s="869"/>
      <c r="D509" s="869"/>
      <c r="E509" s="869"/>
    </row>
    <row r="510" spans="1:5">
      <c r="A510" s="869"/>
      <c r="B510" s="1378"/>
      <c r="C510" s="869"/>
      <c r="D510" s="869"/>
      <c r="E510" s="869"/>
    </row>
    <row r="511" spans="1:5">
      <c r="A511" s="869"/>
      <c r="B511" s="1378"/>
      <c r="C511" s="869"/>
      <c r="D511" s="869"/>
      <c r="E511" s="869"/>
    </row>
    <row r="512" spans="1:5">
      <c r="A512" s="869"/>
      <c r="B512" s="1378"/>
      <c r="C512" s="869"/>
      <c r="D512" s="869"/>
      <c r="E512" s="869"/>
    </row>
    <row r="513" spans="1:5">
      <c r="A513" s="869"/>
      <c r="B513" s="1378"/>
      <c r="C513" s="869"/>
      <c r="D513" s="869"/>
      <c r="E513" s="869"/>
    </row>
    <row r="514" spans="1:5">
      <c r="A514" s="869"/>
      <c r="B514" s="1378"/>
      <c r="C514" s="869"/>
      <c r="D514" s="869"/>
      <c r="E514" s="869"/>
    </row>
    <row r="515" spans="1:5">
      <c r="A515" s="869"/>
      <c r="B515" s="1378"/>
      <c r="C515" s="869"/>
      <c r="D515" s="869"/>
      <c r="E515" s="869"/>
    </row>
    <row r="516" spans="1:5">
      <c r="A516" s="869"/>
      <c r="B516" s="1378"/>
      <c r="C516" s="869"/>
      <c r="D516" s="869"/>
      <c r="E516" s="869"/>
    </row>
    <row r="517" spans="1:5">
      <c r="A517" s="869"/>
      <c r="B517" s="1378"/>
      <c r="C517" s="869"/>
      <c r="D517" s="869"/>
      <c r="E517" s="869"/>
    </row>
    <row r="518" spans="1:5">
      <c r="A518" s="869"/>
      <c r="B518" s="1378"/>
      <c r="C518" s="869"/>
      <c r="D518" s="869"/>
      <c r="E518" s="869"/>
    </row>
    <row r="519" spans="1:5">
      <c r="A519" s="869"/>
      <c r="B519" s="1378"/>
      <c r="C519" s="869"/>
      <c r="D519" s="869"/>
      <c r="E519" s="869"/>
    </row>
    <row r="520" spans="1:5">
      <c r="A520" s="869"/>
      <c r="B520" s="1378"/>
      <c r="C520" s="869"/>
      <c r="D520" s="869"/>
      <c r="E520" s="869"/>
    </row>
    <row r="521" spans="1:5">
      <c r="A521" s="869"/>
      <c r="B521" s="1378"/>
      <c r="C521" s="869"/>
      <c r="D521" s="869"/>
      <c r="E521" s="869"/>
    </row>
    <row r="522" spans="1:5">
      <c r="A522" s="869"/>
      <c r="B522" s="1378"/>
      <c r="C522" s="869"/>
      <c r="D522" s="869"/>
      <c r="E522" s="869"/>
    </row>
    <row r="523" spans="1:5">
      <c r="A523" s="869"/>
      <c r="B523" s="1378"/>
      <c r="C523" s="869"/>
      <c r="D523" s="869"/>
      <c r="E523" s="869"/>
    </row>
    <row r="524" spans="1:5">
      <c r="A524" s="869"/>
      <c r="B524" s="1378"/>
      <c r="C524" s="869"/>
      <c r="D524" s="869"/>
      <c r="E524" s="869"/>
    </row>
    <row r="525" spans="1:5">
      <c r="A525" s="869"/>
      <c r="B525" s="1378"/>
      <c r="C525" s="869"/>
      <c r="D525" s="869"/>
      <c r="E525" s="869"/>
    </row>
    <row r="526" spans="1:5">
      <c r="A526" s="869"/>
      <c r="B526" s="1378"/>
      <c r="C526" s="869"/>
      <c r="D526" s="869"/>
      <c r="E526" s="869"/>
    </row>
    <row r="527" spans="1:5">
      <c r="A527" s="869"/>
      <c r="B527" s="1378"/>
      <c r="C527" s="869"/>
      <c r="D527" s="869"/>
      <c r="E527" s="869"/>
    </row>
    <row r="528" spans="1:5">
      <c r="A528" s="869"/>
      <c r="B528" s="1378"/>
      <c r="C528" s="869"/>
      <c r="D528" s="869"/>
      <c r="E528" s="869"/>
    </row>
    <row r="529" spans="1:5">
      <c r="A529" s="869"/>
      <c r="B529" s="1378"/>
      <c r="C529" s="869"/>
      <c r="D529" s="869"/>
      <c r="E529" s="869"/>
    </row>
    <row r="530" spans="1:5">
      <c r="A530" s="869"/>
      <c r="B530" s="1378"/>
      <c r="C530" s="869"/>
      <c r="D530" s="869"/>
      <c r="E530" s="869"/>
    </row>
    <row r="531" spans="1:5">
      <c r="A531" s="869"/>
      <c r="B531" s="1378"/>
      <c r="C531" s="869"/>
      <c r="D531" s="869"/>
      <c r="E531" s="869"/>
    </row>
    <row r="532" spans="1:5">
      <c r="A532" s="869"/>
      <c r="B532" s="1378"/>
      <c r="C532" s="869"/>
      <c r="D532" s="869"/>
      <c r="E532" s="869"/>
    </row>
    <row r="533" spans="1:5">
      <c r="A533" s="869"/>
      <c r="B533" s="1378"/>
      <c r="C533" s="869"/>
      <c r="D533" s="869"/>
      <c r="E533" s="869"/>
    </row>
    <row r="534" spans="1:5">
      <c r="A534" s="869"/>
      <c r="B534" s="1378"/>
      <c r="C534" s="869"/>
      <c r="D534" s="869"/>
      <c r="E534" s="869"/>
    </row>
    <row r="535" spans="1:5">
      <c r="A535" s="869"/>
      <c r="B535" s="1378"/>
      <c r="C535" s="869"/>
      <c r="D535" s="869"/>
      <c r="E535" s="869"/>
    </row>
    <row r="536" spans="1:5">
      <c r="A536" s="869"/>
      <c r="B536" s="1378"/>
      <c r="C536" s="869"/>
      <c r="D536" s="869"/>
      <c r="E536" s="869"/>
    </row>
    <row r="537" spans="1:5">
      <c r="A537" s="869"/>
      <c r="B537" s="1378"/>
      <c r="C537" s="869"/>
      <c r="D537" s="869"/>
      <c r="E537" s="869"/>
    </row>
    <row r="538" spans="1:5">
      <c r="A538" s="869"/>
      <c r="B538" s="1378"/>
      <c r="C538" s="869"/>
      <c r="D538" s="869"/>
      <c r="E538" s="869"/>
    </row>
    <row r="539" spans="1:5">
      <c r="A539" s="869"/>
      <c r="B539" s="1378"/>
      <c r="C539" s="869"/>
      <c r="D539" s="869"/>
      <c r="E539" s="869"/>
    </row>
    <row r="540" spans="1:5">
      <c r="A540" s="869"/>
      <c r="B540" s="1378"/>
      <c r="C540" s="869"/>
      <c r="D540" s="869"/>
      <c r="E540" s="869"/>
    </row>
    <row r="541" spans="1:5">
      <c r="A541" s="869"/>
      <c r="B541" s="1378"/>
      <c r="C541" s="869"/>
      <c r="D541" s="869"/>
      <c r="E541" s="869"/>
    </row>
    <row r="542" spans="1:5">
      <c r="A542" s="869"/>
      <c r="B542" s="1378"/>
      <c r="C542" s="869"/>
      <c r="D542" s="869"/>
      <c r="E542" s="869"/>
    </row>
    <row r="543" spans="1:5">
      <c r="A543" s="869"/>
      <c r="B543" s="1378"/>
      <c r="C543" s="869"/>
      <c r="D543" s="869"/>
      <c r="E543" s="869"/>
    </row>
    <row r="544" spans="1:5">
      <c r="A544" s="869"/>
      <c r="B544" s="1378"/>
      <c r="C544" s="869"/>
      <c r="D544" s="869"/>
      <c r="E544" s="869"/>
    </row>
    <row r="545" spans="1:5">
      <c r="A545" s="869"/>
      <c r="B545" s="1378"/>
      <c r="C545" s="869"/>
      <c r="D545" s="869"/>
      <c r="E545" s="869"/>
    </row>
    <row r="546" spans="1:5">
      <c r="A546" s="869"/>
      <c r="B546" s="1378"/>
      <c r="C546" s="869"/>
      <c r="D546" s="869"/>
      <c r="E546" s="869"/>
    </row>
    <row r="547" spans="1:5">
      <c r="A547" s="869"/>
      <c r="B547" s="1378"/>
      <c r="C547" s="869"/>
      <c r="D547" s="869"/>
      <c r="E547" s="869"/>
    </row>
    <row r="548" spans="1:5">
      <c r="A548" s="869"/>
      <c r="B548" s="1378"/>
      <c r="C548" s="869"/>
      <c r="D548" s="869"/>
      <c r="E548" s="869"/>
    </row>
    <row r="549" spans="1:5">
      <c r="A549" s="869"/>
      <c r="B549" s="1378"/>
      <c r="C549" s="869"/>
      <c r="D549" s="869"/>
      <c r="E549" s="869"/>
    </row>
    <row r="550" spans="1:5">
      <c r="A550" s="869"/>
      <c r="B550" s="1378"/>
      <c r="C550" s="869"/>
      <c r="D550" s="869"/>
      <c r="E550" s="869"/>
    </row>
    <row r="551" spans="1:5">
      <c r="A551" s="869"/>
      <c r="B551" s="1378"/>
      <c r="C551" s="869"/>
      <c r="D551" s="869"/>
      <c r="E551" s="869"/>
    </row>
    <row r="552" spans="1:5">
      <c r="A552" s="869"/>
      <c r="B552" s="1378"/>
      <c r="C552" s="869"/>
      <c r="D552" s="869"/>
      <c r="E552" s="869"/>
    </row>
    <row r="553" spans="1:5">
      <c r="A553" s="869"/>
      <c r="B553" s="1378"/>
      <c r="C553" s="869"/>
      <c r="D553" s="869"/>
      <c r="E553" s="869"/>
    </row>
    <row r="554" spans="1:5">
      <c r="A554" s="869"/>
      <c r="B554" s="1378"/>
      <c r="C554" s="869"/>
      <c r="D554" s="869"/>
      <c r="E554" s="869"/>
    </row>
    <row r="555" spans="1:5">
      <c r="A555" s="869"/>
      <c r="B555" s="1378"/>
      <c r="C555" s="869"/>
      <c r="D555" s="869"/>
      <c r="E555" s="869"/>
    </row>
    <row r="556" spans="1:5">
      <c r="A556" s="869"/>
      <c r="B556" s="1378"/>
      <c r="C556" s="869"/>
      <c r="D556" s="869"/>
      <c r="E556" s="869"/>
    </row>
    <row r="557" spans="1:5">
      <c r="A557" s="869"/>
      <c r="B557" s="1378"/>
      <c r="C557" s="869"/>
      <c r="D557" s="869"/>
      <c r="E557" s="869"/>
    </row>
    <row r="558" spans="1:5">
      <c r="A558" s="869"/>
      <c r="B558" s="1378"/>
      <c r="C558" s="869"/>
      <c r="D558" s="869"/>
      <c r="E558" s="869"/>
    </row>
    <row r="559" spans="1:5">
      <c r="A559" s="869"/>
      <c r="B559" s="1378"/>
      <c r="C559" s="869"/>
      <c r="D559" s="869"/>
      <c r="E559" s="869"/>
    </row>
    <row r="560" spans="1:5">
      <c r="A560" s="869"/>
      <c r="B560" s="1378"/>
      <c r="C560" s="869"/>
      <c r="D560" s="869"/>
      <c r="E560" s="869"/>
    </row>
    <row r="561" spans="1:5">
      <c r="A561" s="869"/>
      <c r="B561" s="1378"/>
      <c r="C561" s="869"/>
      <c r="D561" s="869"/>
      <c r="E561" s="869"/>
    </row>
    <row r="562" spans="1:5">
      <c r="A562" s="869"/>
      <c r="B562" s="1378"/>
      <c r="C562" s="869"/>
      <c r="D562" s="869"/>
      <c r="E562" s="869"/>
    </row>
    <row r="563" spans="1:5">
      <c r="A563" s="869"/>
      <c r="B563" s="1378"/>
      <c r="C563" s="869"/>
      <c r="D563" s="869"/>
      <c r="E563" s="869"/>
    </row>
    <row r="564" spans="1:5">
      <c r="A564" s="869"/>
      <c r="B564" s="1378"/>
      <c r="C564" s="869"/>
      <c r="D564" s="869"/>
      <c r="E564" s="869"/>
    </row>
    <row r="565" spans="1:5">
      <c r="A565" s="869"/>
      <c r="B565" s="1378"/>
      <c r="C565" s="869"/>
      <c r="D565" s="869"/>
      <c r="E565" s="869"/>
    </row>
    <row r="566" spans="1:5">
      <c r="A566" s="869"/>
      <c r="B566" s="1378"/>
      <c r="C566" s="869"/>
      <c r="D566" s="869"/>
      <c r="E566" s="869"/>
    </row>
    <row r="567" spans="1:5">
      <c r="A567" s="869"/>
      <c r="B567" s="1378"/>
      <c r="C567" s="869"/>
      <c r="D567" s="869"/>
      <c r="E567" s="869"/>
    </row>
    <row r="568" spans="1:5">
      <c r="A568" s="869"/>
      <c r="B568" s="1378"/>
      <c r="C568" s="869"/>
      <c r="D568" s="869"/>
      <c r="E568" s="869"/>
    </row>
    <row r="569" spans="1:5">
      <c r="A569" s="869"/>
      <c r="B569" s="1378"/>
      <c r="C569" s="869"/>
      <c r="D569" s="869"/>
      <c r="E569" s="869"/>
    </row>
    <row r="570" spans="1:5">
      <c r="A570" s="869"/>
      <c r="B570" s="1378"/>
      <c r="C570" s="869"/>
      <c r="D570" s="869"/>
      <c r="E570" s="869"/>
    </row>
    <row r="571" spans="1:5">
      <c r="A571" s="869"/>
      <c r="B571" s="1378"/>
      <c r="C571" s="869"/>
      <c r="D571" s="869"/>
      <c r="E571" s="869"/>
    </row>
    <row r="572" spans="1:5">
      <c r="A572" s="869"/>
      <c r="B572" s="1378"/>
      <c r="C572" s="869"/>
      <c r="D572" s="869"/>
      <c r="E572" s="869"/>
    </row>
    <row r="573" spans="1:5">
      <c r="A573" s="869"/>
      <c r="B573" s="1378"/>
      <c r="C573" s="869"/>
      <c r="D573" s="869"/>
      <c r="E573" s="869"/>
    </row>
    <row r="574" spans="1:5">
      <c r="A574" s="869"/>
      <c r="B574" s="1378"/>
      <c r="C574" s="869"/>
      <c r="D574" s="869"/>
      <c r="E574" s="869"/>
    </row>
    <row r="575" spans="1:5">
      <c r="A575" s="869"/>
      <c r="B575" s="1378"/>
      <c r="C575" s="869"/>
      <c r="D575" s="869"/>
      <c r="E575" s="869"/>
    </row>
    <row r="576" spans="1:5">
      <c r="A576" s="869"/>
      <c r="B576" s="1378"/>
      <c r="C576" s="869"/>
      <c r="D576" s="869"/>
      <c r="E576" s="869"/>
    </row>
    <row r="577" spans="1:5">
      <c r="A577" s="869"/>
      <c r="B577" s="1378"/>
      <c r="C577" s="869"/>
      <c r="D577" s="869"/>
      <c r="E577" s="869"/>
    </row>
    <row r="578" spans="1:5">
      <c r="A578" s="869"/>
      <c r="B578" s="1378"/>
      <c r="C578" s="869"/>
      <c r="D578" s="869"/>
      <c r="E578" s="869"/>
    </row>
    <row r="579" spans="1:5">
      <c r="A579" s="869"/>
      <c r="B579" s="1378"/>
      <c r="C579" s="869"/>
      <c r="D579" s="869"/>
      <c r="E579" s="869"/>
    </row>
    <row r="580" spans="1:5">
      <c r="A580" s="869"/>
      <c r="B580" s="1378"/>
      <c r="C580" s="869"/>
      <c r="D580" s="869"/>
      <c r="E580" s="869"/>
    </row>
    <row r="581" spans="1:5">
      <c r="A581" s="869"/>
      <c r="B581" s="1378"/>
      <c r="C581" s="869"/>
      <c r="D581" s="869"/>
      <c r="E581" s="869"/>
    </row>
    <row r="582" spans="1:5">
      <c r="A582" s="869"/>
      <c r="B582" s="1378"/>
      <c r="C582" s="869"/>
      <c r="D582" s="869"/>
      <c r="E582" s="869"/>
    </row>
    <row r="583" spans="1:5">
      <c r="A583" s="869"/>
      <c r="B583" s="1378"/>
      <c r="C583" s="869"/>
      <c r="D583" s="869"/>
      <c r="E583" s="869"/>
    </row>
    <row r="584" spans="1:5">
      <c r="A584" s="869"/>
      <c r="B584" s="1378"/>
      <c r="C584" s="869"/>
      <c r="D584" s="869"/>
      <c r="E584" s="869"/>
    </row>
    <row r="585" spans="1:5">
      <c r="A585" s="869"/>
      <c r="B585" s="1378"/>
      <c r="C585" s="869"/>
      <c r="D585" s="869"/>
      <c r="E585" s="869"/>
    </row>
    <row r="586" spans="1:5">
      <c r="A586" s="869"/>
      <c r="B586" s="1378"/>
      <c r="C586" s="869"/>
      <c r="D586" s="869"/>
      <c r="E586" s="869"/>
    </row>
    <row r="587" spans="1:5">
      <c r="A587" s="869"/>
      <c r="B587" s="1378"/>
      <c r="C587" s="869"/>
      <c r="D587" s="869"/>
      <c r="E587" s="869"/>
    </row>
    <row r="588" spans="1:5">
      <c r="A588" s="869"/>
      <c r="B588" s="1378"/>
      <c r="C588" s="869"/>
      <c r="D588" s="869"/>
      <c r="E588" s="869"/>
    </row>
    <row r="589" spans="1:5">
      <c r="A589" s="869"/>
      <c r="B589" s="1378"/>
      <c r="C589" s="869"/>
      <c r="D589" s="869"/>
      <c r="E589" s="869"/>
    </row>
    <row r="590" spans="1:5">
      <c r="A590" s="869"/>
      <c r="B590" s="1378"/>
      <c r="C590" s="869"/>
      <c r="D590" s="869"/>
      <c r="E590" s="869"/>
    </row>
    <row r="591" spans="1:5">
      <c r="A591" s="869"/>
      <c r="B591" s="1378"/>
      <c r="C591" s="869"/>
      <c r="D591" s="869"/>
      <c r="E591" s="869"/>
    </row>
    <row r="592" spans="1:5">
      <c r="A592" s="869"/>
      <c r="B592" s="1378"/>
      <c r="C592" s="869"/>
      <c r="D592" s="869"/>
      <c r="E592" s="869"/>
    </row>
    <row r="593" spans="1:5">
      <c r="A593" s="869"/>
      <c r="B593" s="1378"/>
      <c r="C593" s="869"/>
      <c r="D593" s="869"/>
      <c r="E593" s="869"/>
    </row>
    <row r="594" spans="1:5">
      <c r="A594" s="869"/>
      <c r="B594" s="1378"/>
      <c r="C594" s="869"/>
      <c r="D594" s="869"/>
      <c r="E594" s="869"/>
    </row>
    <row r="595" spans="1:5">
      <c r="A595" s="869"/>
      <c r="B595" s="1378"/>
      <c r="C595" s="869"/>
      <c r="D595" s="869"/>
      <c r="E595" s="869"/>
    </row>
    <row r="596" spans="1:5">
      <c r="A596" s="869"/>
      <c r="B596" s="1378"/>
      <c r="C596" s="869"/>
      <c r="D596" s="869"/>
      <c r="E596" s="869"/>
    </row>
    <row r="597" spans="1:5">
      <c r="A597" s="869"/>
      <c r="B597" s="1378"/>
      <c r="C597" s="869"/>
      <c r="D597" s="869"/>
      <c r="E597" s="869"/>
    </row>
    <row r="598" spans="1:5">
      <c r="A598" s="869"/>
      <c r="B598" s="1378"/>
      <c r="C598" s="869"/>
      <c r="D598" s="869"/>
      <c r="E598" s="869"/>
    </row>
    <row r="599" spans="1:5">
      <c r="A599" s="869"/>
      <c r="B599" s="1378"/>
      <c r="C599" s="869"/>
      <c r="D599" s="869"/>
      <c r="E599" s="869"/>
    </row>
    <row r="600" spans="1:5">
      <c r="A600" s="869"/>
      <c r="B600" s="1378"/>
      <c r="C600" s="869"/>
      <c r="D600" s="869"/>
      <c r="E600" s="869"/>
    </row>
    <row r="601" spans="1:5">
      <c r="A601" s="869"/>
      <c r="B601" s="1378"/>
      <c r="C601" s="869"/>
      <c r="D601" s="869"/>
      <c r="E601" s="869"/>
    </row>
    <row r="602" spans="1:5">
      <c r="A602" s="869"/>
      <c r="B602" s="1378"/>
      <c r="C602" s="869"/>
      <c r="D602" s="869"/>
      <c r="E602" s="869"/>
    </row>
    <row r="603" spans="1:5">
      <c r="A603" s="869"/>
      <c r="B603" s="1378"/>
      <c r="C603" s="869"/>
      <c r="D603" s="869"/>
      <c r="E603" s="869"/>
    </row>
    <row r="604" spans="1:5">
      <c r="A604" s="869"/>
      <c r="B604" s="1378"/>
      <c r="C604" s="869"/>
      <c r="D604" s="869"/>
      <c r="E604" s="869"/>
    </row>
    <row r="605" spans="1:5">
      <c r="A605" s="869"/>
      <c r="B605" s="1378"/>
      <c r="C605" s="869"/>
      <c r="D605" s="869"/>
      <c r="E605" s="869"/>
    </row>
    <row r="606" spans="1:5">
      <c r="A606" s="869"/>
      <c r="B606" s="1378"/>
      <c r="C606" s="869"/>
      <c r="D606" s="869"/>
      <c r="E606" s="869"/>
    </row>
    <row r="607" spans="1:5">
      <c r="A607" s="869"/>
      <c r="B607" s="1378"/>
      <c r="C607" s="869"/>
      <c r="D607" s="869"/>
      <c r="E607" s="869"/>
    </row>
    <row r="608" spans="1:5">
      <c r="A608" s="869"/>
      <c r="B608" s="1378"/>
      <c r="C608" s="869"/>
      <c r="D608" s="869"/>
      <c r="E608" s="869"/>
    </row>
    <row r="609" spans="1:5">
      <c r="A609" s="869"/>
      <c r="B609" s="1378"/>
      <c r="C609" s="869"/>
      <c r="D609" s="869"/>
      <c r="E609" s="869"/>
    </row>
    <row r="610" spans="1:5">
      <c r="A610" s="869"/>
      <c r="B610" s="1378"/>
      <c r="C610" s="869"/>
      <c r="D610" s="869"/>
      <c r="E610" s="869"/>
    </row>
    <row r="611" spans="1:5">
      <c r="A611" s="869"/>
      <c r="B611" s="1378"/>
      <c r="C611" s="869"/>
      <c r="D611" s="869"/>
      <c r="E611" s="869"/>
    </row>
    <row r="612" spans="1:5">
      <c r="A612" s="869"/>
      <c r="B612" s="1378"/>
      <c r="C612" s="869"/>
      <c r="D612" s="869"/>
      <c r="E612" s="869"/>
    </row>
    <row r="613" spans="1:5">
      <c r="A613" s="869"/>
      <c r="B613" s="1378"/>
      <c r="C613" s="869"/>
      <c r="D613" s="869"/>
      <c r="E613" s="869"/>
    </row>
    <row r="614" spans="1:5">
      <c r="A614" s="869"/>
      <c r="B614" s="1378"/>
      <c r="C614" s="869"/>
      <c r="D614" s="869"/>
      <c r="E614" s="869"/>
    </row>
    <row r="615" spans="1:5">
      <c r="A615" s="869"/>
      <c r="B615" s="1378"/>
      <c r="C615" s="869"/>
      <c r="D615" s="869"/>
      <c r="E615" s="869"/>
    </row>
    <row r="616" spans="1:5">
      <c r="A616" s="869"/>
      <c r="B616" s="1378"/>
      <c r="C616" s="869"/>
      <c r="D616" s="869"/>
      <c r="E616" s="869"/>
    </row>
    <row r="617" spans="1:5">
      <c r="A617" s="869"/>
      <c r="B617" s="1378"/>
      <c r="C617" s="869"/>
      <c r="D617" s="869"/>
      <c r="E617" s="869"/>
    </row>
    <row r="618" spans="1:5">
      <c r="A618" s="869"/>
      <c r="B618" s="1378"/>
      <c r="C618" s="869"/>
      <c r="D618" s="869"/>
      <c r="E618" s="869"/>
    </row>
    <row r="619" spans="1:5">
      <c r="A619" s="869"/>
      <c r="B619" s="1378"/>
      <c r="C619" s="869"/>
      <c r="D619" s="869"/>
      <c r="E619" s="869"/>
    </row>
    <row r="620" spans="1:5">
      <c r="A620" s="869"/>
      <c r="B620" s="1378"/>
      <c r="C620" s="869"/>
      <c r="D620" s="869"/>
      <c r="E620" s="869"/>
    </row>
    <row r="621" spans="1:5">
      <c r="A621" s="869"/>
      <c r="B621" s="1378"/>
      <c r="C621" s="869"/>
      <c r="D621" s="869"/>
      <c r="E621" s="869"/>
    </row>
    <row r="622" spans="1:5">
      <c r="A622" s="869"/>
      <c r="B622" s="1378"/>
      <c r="C622" s="869"/>
      <c r="D622" s="869"/>
      <c r="E622" s="869"/>
    </row>
    <row r="623" spans="1:5">
      <c r="A623" s="869"/>
      <c r="B623" s="1378"/>
      <c r="C623" s="869"/>
      <c r="D623" s="869"/>
      <c r="E623" s="869"/>
    </row>
    <row r="624" spans="1:5">
      <c r="A624" s="869"/>
      <c r="B624" s="1378"/>
      <c r="C624" s="869"/>
      <c r="D624" s="869"/>
      <c r="E624" s="869"/>
    </row>
    <row r="625" spans="1:5">
      <c r="A625" s="869"/>
      <c r="B625" s="1378"/>
      <c r="C625" s="869"/>
      <c r="D625" s="869"/>
      <c r="E625" s="869"/>
    </row>
    <row r="626" spans="1:5">
      <c r="A626" s="869"/>
      <c r="B626" s="1378"/>
      <c r="C626" s="869"/>
      <c r="D626" s="869"/>
      <c r="E626" s="869"/>
    </row>
    <row r="627" spans="1:5">
      <c r="A627" s="869"/>
      <c r="B627" s="1378"/>
      <c r="C627" s="869"/>
      <c r="D627" s="869"/>
      <c r="E627" s="869"/>
    </row>
    <row r="628" spans="1:5">
      <c r="A628" s="869"/>
      <c r="B628" s="1378"/>
      <c r="C628" s="869"/>
      <c r="D628" s="869"/>
      <c r="E628" s="869"/>
    </row>
    <row r="629" spans="1:5">
      <c r="A629" s="869"/>
      <c r="B629" s="1378"/>
      <c r="C629" s="869"/>
      <c r="D629" s="869"/>
      <c r="E629" s="869"/>
    </row>
    <row r="630" spans="1:5">
      <c r="A630" s="869"/>
      <c r="B630" s="1378"/>
      <c r="C630" s="869"/>
      <c r="D630" s="869"/>
      <c r="E630" s="869"/>
    </row>
    <row r="631" spans="1:5">
      <c r="A631" s="869"/>
      <c r="B631" s="1378"/>
      <c r="C631" s="869"/>
      <c r="D631" s="869"/>
      <c r="E631" s="869"/>
    </row>
    <row r="632" spans="1:5">
      <c r="A632" s="869"/>
      <c r="B632" s="1378"/>
      <c r="C632" s="869"/>
      <c r="D632" s="869"/>
      <c r="E632" s="869"/>
    </row>
    <row r="633" spans="1:5">
      <c r="A633" s="869"/>
      <c r="B633" s="1378"/>
      <c r="C633" s="869"/>
      <c r="D633" s="869"/>
      <c r="E633" s="869"/>
    </row>
    <row r="634" spans="1:5">
      <c r="A634" s="869"/>
      <c r="B634" s="1378"/>
      <c r="C634" s="869"/>
      <c r="D634" s="869"/>
      <c r="E634" s="869"/>
    </row>
    <row r="635" spans="1:5">
      <c r="A635" s="869"/>
      <c r="B635" s="1378"/>
      <c r="C635" s="869"/>
      <c r="D635" s="869"/>
      <c r="E635" s="869"/>
    </row>
    <row r="636" spans="1:5">
      <c r="A636" s="869"/>
      <c r="B636" s="1378"/>
      <c r="C636" s="869"/>
      <c r="D636" s="869"/>
      <c r="E636" s="869"/>
    </row>
    <row r="637" spans="1:5">
      <c r="A637" s="869"/>
      <c r="B637" s="1378"/>
      <c r="C637" s="869"/>
      <c r="D637" s="869"/>
      <c r="E637" s="869"/>
    </row>
    <row r="638" spans="1:5">
      <c r="A638" s="869"/>
      <c r="B638" s="1378"/>
      <c r="C638" s="869"/>
      <c r="D638" s="869"/>
      <c r="E638" s="869"/>
    </row>
    <row r="639" spans="1:5">
      <c r="A639" s="869"/>
      <c r="B639" s="1378"/>
      <c r="C639" s="869"/>
      <c r="D639" s="869"/>
      <c r="E639" s="869"/>
    </row>
    <row r="640" spans="1:5">
      <c r="A640" s="869"/>
      <c r="B640" s="1378"/>
      <c r="C640" s="869"/>
      <c r="D640" s="869"/>
      <c r="E640" s="869"/>
    </row>
    <row r="641" spans="1:5">
      <c r="A641" s="869"/>
      <c r="B641" s="1378"/>
      <c r="C641" s="869"/>
      <c r="D641" s="869"/>
      <c r="E641" s="869"/>
    </row>
    <row r="642" spans="1:5">
      <c r="A642" s="869"/>
      <c r="B642" s="1378"/>
      <c r="C642" s="869"/>
      <c r="D642" s="869"/>
      <c r="E642" s="869"/>
    </row>
    <row r="643" spans="1:5">
      <c r="A643" s="869"/>
      <c r="B643" s="1378"/>
      <c r="C643" s="869"/>
      <c r="D643" s="869"/>
      <c r="E643" s="869"/>
    </row>
    <row r="644" spans="1:5">
      <c r="A644" s="869"/>
      <c r="B644" s="1378"/>
      <c r="C644" s="869"/>
      <c r="D644" s="869"/>
      <c r="E644" s="869"/>
    </row>
    <row r="645" spans="1:5">
      <c r="A645" s="869"/>
      <c r="B645" s="1378"/>
      <c r="C645" s="869"/>
      <c r="D645" s="869"/>
      <c r="E645" s="869"/>
    </row>
    <row r="646" spans="1:5">
      <c r="A646" s="869"/>
      <c r="B646" s="1378"/>
      <c r="C646" s="869"/>
      <c r="D646" s="869"/>
      <c r="E646" s="869"/>
    </row>
    <row r="647" spans="1:5">
      <c r="A647" s="869"/>
      <c r="B647" s="1378"/>
      <c r="C647" s="869"/>
      <c r="D647" s="869"/>
      <c r="E647" s="869"/>
    </row>
    <row r="648" spans="1:5">
      <c r="A648" s="869"/>
      <c r="B648" s="1378"/>
      <c r="C648" s="869"/>
      <c r="D648" s="869"/>
      <c r="E648" s="869"/>
    </row>
    <row r="649" spans="1:5">
      <c r="A649" s="869"/>
      <c r="B649" s="1378"/>
      <c r="C649" s="869"/>
      <c r="D649" s="869"/>
      <c r="E649" s="869"/>
    </row>
    <row r="650" spans="1:5">
      <c r="A650" s="869"/>
      <c r="B650" s="1378"/>
      <c r="C650" s="869"/>
      <c r="D650" s="869"/>
      <c r="E650" s="869"/>
    </row>
    <row r="651" spans="1:5">
      <c r="A651" s="869"/>
      <c r="B651" s="1378"/>
      <c r="C651" s="869"/>
      <c r="D651" s="869"/>
      <c r="E651" s="869"/>
    </row>
    <row r="652" spans="1:5">
      <c r="A652" s="869"/>
      <c r="B652" s="1378"/>
      <c r="C652" s="869"/>
      <c r="D652" s="869"/>
      <c r="E652" s="869"/>
    </row>
    <row r="653" spans="1:5">
      <c r="A653" s="869"/>
      <c r="B653" s="1378"/>
      <c r="C653" s="869"/>
      <c r="D653" s="869"/>
      <c r="E653" s="869"/>
    </row>
    <row r="654" spans="1:5">
      <c r="A654" s="869"/>
      <c r="B654" s="1378"/>
      <c r="C654" s="869"/>
      <c r="D654" s="869"/>
      <c r="E654" s="869"/>
    </row>
    <row r="655" spans="1:5">
      <c r="A655" s="869"/>
      <c r="B655" s="1378"/>
      <c r="C655" s="869"/>
      <c r="D655" s="869"/>
      <c r="E655" s="869"/>
    </row>
    <row r="656" spans="1:5">
      <c r="A656" s="869"/>
      <c r="B656" s="1378"/>
      <c r="C656" s="869"/>
      <c r="D656" s="869"/>
      <c r="E656" s="869"/>
    </row>
    <row r="657" spans="1:5">
      <c r="A657" s="869"/>
      <c r="B657" s="1378"/>
      <c r="C657" s="869"/>
      <c r="D657" s="869"/>
      <c r="E657" s="869"/>
    </row>
    <row r="658" spans="1:5">
      <c r="A658" s="869"/>
      <c r="B658" s="1378"/>
      <c r="C658" s="869"/>
      <c r="D658" s="869"/>
      <c r="E658" s="869"/>
    </row>
    <row r="659" spans="1:5">
      <c r="A659" s="869"/>
      <c r="B659" s="1378"/>
      <c r="C659" s="869"/>
      <c r="D659" s="869"/>
      <c r="E659" s="869"/>
    </row>
    <row r="660" spans="1:5">
      <c r="A660" s="869"/>
      <c r="B660" s="1378"/>
      <c r="C660" s="869"/>
      <c r="D660" s="869"/>
      <c r="E660" s="869"/>
    </row>
    <row r="661" spans="1:5">
      <c r="A661" s="869"/>
      <c r="B661" s="1378"/>
      <c r="C661" s="869"/>
      <c r="D661" s="869"/>
      <c r="E661" s="869"/>
    </row>
    <row r="662" spans="1:5">
      <c r="A662" s="869"/>
      <c r="B662" s="1378"/>
      <c r="C662" s="869"/>
      <c r="D662" s="869"/>
      <c r="E662" s="869"/>
    </row>
    <row r="663" spans="1:5">
      <c r="A663" s="869"/>
      <c r="B663" s="1378"/>
      <c r="C663" s="869"/>
      <c r="D663" s="869"/>
      <c r="E663" s="869"/>
    </row>
    <row r="664" spans="1:5">
      <c r="A664" s="869"/>
      <c r="B664" s="1378"/>
      <c r="C664" s="869"/>
      <c r="D664" s="869"/>
      <c r="E664" s="869"/>
    </row>
    <row r="665" spans="1:5">
      <c r="A665" s="869"/>
      <c r="B665" s="1378"/>
      <c r="C665" s="869"/>
      <c r="D665" s="869"/>
      <c r="E665" s="869"/>
    </row>
    <row r="666" spans="1:5">
      <c r="A666" s="869"/>
      <c r="B666" s="1378"/>
      <c r="C666" s="869"/>
      <c r="D666" s="869"/>
      <c r="E666" s="869"/>
    </row>
    <row r="667" spans="1:5">
      <c r="A667" s="869"/>
      <c r="B667" s="1378"/>
      <c r="C667" s="869"/>
      <c r="D667" s="869"/>
      <c r="E667" s="869"/>
    </row>
    <row r="668" spans="1:5">
      <c r="A668" s="869"/>
      <c r="B668" s="1378"/>
      <c r="C668" s="869"/>
      <c r="D668" s="869"/>
      <c r="E668" s="869"/>
    </row>
    <row r="669" spans="1:5">
      <c r="A669" s="869"/>
      <c r="B669" s="1378"/>
      <c r="C669" s="869"/>
      <c r="D669" s="869"/>
      <c r="E669" s="869"/>
    </row>
    <row r="670" spans="1:5">
      <c r="A670" s="869"/>
      <c r="B670" s="1378"/>
      <c r="C670" s="869"/>
      <c r="D670" s="869"/>
      <c r="E670" s="869"/>
    </row>
    <row r="671" spans="1:5">
      <c r="A671" s="869"/>
      <c r="B671" s="1378"/>
      <c r="C671" s="869"/>
      <c r="D671" s="869"/>
      <c r="E671" s="869"/>
    </row>
    <row r="672" spans="1:5">
      <c r="A672" s="869"/>
      <c r="B672" s="1378"/>
      <c r="C672" s="869"/>
      <c r="D672" s="869"/>
      <c r="E672" s="869"/>
    </row>
    <row r="673" spans="1:5">
      <c r="A673" s="869"/>
      <c r="B673" s="1378"/>
      <c r="C673" s="869"/>
      <c r="D673" s="869"/>
      <c r="E673" s="869"/>
    </row>
    <row r="674" spans="1:5">
      <c r="A674" s="869"/>
      <c r="B674" s="1378"/>
      <c r="C674" s="869"/>
      <c r="D674" s="869"/>
      <c r="E674" s="869"/>
    </row>
    <row r="675" spans="1:5">
      <c r="A675" s="869"/>
      <c r="B675" s="1378"/>
      <c r="C675" s="869"/>
      <c r="D675" s="869"/>
      <c r="E675" s="869"/>
    </row>
    <row r="676" spans="1:5">
      <c r="A676" s="869"/>
      <c r="B676" s="1378"/>
      <c r="C676" s="869"/>
      <c r="D676" s="869"/>
      <c r="E676" s="869"/>
    </row>
    <row r="677" spans="1:5">
      <c r="A677" s="869"/>
      <c r="B677" s="1378"/>
      <c r="C677" s="869"/>
      <c r="D677" s="869"/>
      <c r="E677" s="869"/>
    </row>
    <row r="678" spans="1:5">
      <c r="A678" s="869"/>
      <c r="B678" s="1378"/>
      <c r="C678" s="869"/>
      <c r="D678" s="869"/>
      <c r="E678" s="869"/>
    </row>
    <row r="679" spans="1:5">
      <c r="A679" s="869"/>
      <c r="B679" s="1378"/>
      <c r="C679" s="869"/>
      <c r="D679" s="869"/>
      <c r="E679" s="869"/>
    </row>
    <row r="680" spans="1:5">
      <c r="A680" s="869"/>
      <c r="B680" s="1378"/>
      <c r="C680" s="869"/>
      <c r="D680" s="869"/>
      <c r="E680" s="869"/>
    </row>
    <row r="681" spans="1:5">
      <c r="A681" s="869"/>
      <c r="B681" s="1378"/>
      <c r="C681" s="869"/>
      <c r="D681" s="869"/>
      <c r="E681" s="869"/>
    </row>
    <row r="682" spans="1:5">
      <c r="A682" s="869"/>
      <c r="B682" s="1378"/>
      <c r="C682" s="869"/>
      <c r="D682" s="869"/>
      <c r="E682" s="869"/>
    </row>
    <row r="683" spans="1:5">
      <c r="A683" s="869"/>
      <c r="B683" s="1378"/>
      <c r="C683" s="869"/>
      <c r="D683" s="869"/>
      <c r="E683" s="869"/>
    </row>
    <row r="684" spans="1:5">
      <c r="A684" s="869"/>
      <c r="B684" s="1378"/>
      <c r="C684" s="869"/>
      <c r="D684" s="869"/>
      <c r="E684" s="869"/>
    </row>
    <row r="685" spans="1:5">
      <c r="A685" s="869"/>
      <c r="B685" s="1378"/>
      <c r="C685" s="869"/>
      <c r="D685" s="869"/>
      <c r="E685" s="869"/>
    </row>
    <row r="686" spans="1:5">
      <c r="A686" s="869"/>
      <c r="B686" s="1378"/>
      <c r="C686" s="869"/>
      <c r="D686" s="869"/>
      <c r="E686" s="869"/>
    </row>
    <row r="687" spans="1:5">
      <c r="A687" s="869"/>
      <c r="B687" s="1378"/>
      <c r="C687" s="869"/>
      <c r="D687" s="869"/>
      <c r="E687" s="869"/>
    </row>
    <row r="688" spans="1:5">
      <c r="A688" s="869"/>
      <c r="B688" s="1378"/>
      <c r="C688" s="869"/>
      <c r="D688" s="869"/>
      <c r="E688" s="869"/>
    </row>
    <row r="689" spans="1:5">
      <c r="A689" s="869"/>
      <c r="B689" s="1378"/>
      <c r="C689" s="869"/>
      <c r="D689" s="869"/>
      <c r="E689" s="869"/>
    </row>
    <row r="690" spans="1:5">
      <c r="A690" s="869"/>
      <c r="B690" s="1378"/>
      <c r="C690" s="869"/>
      <c r="D690" s="869"/>
      <c r="E690" s="869"/>
    </row>
    <row r="691" spans="1:5">
      <c r="A691" s="869"/>
      <c r="B691" s="1378"/>
      <c r="C691" s="869"/>
      <c r="D691" s="869"/>
      <c r="E691" s="869"/>
    </row>
    <row r="692" spans="1:5">
      <c r="A692" s="869"/>
      <c r="B692" s="1378"/>
      <c r="C692" s="869"/>
      <c r="D692" s="869"/>
      <c r="E692" s="869"/>
    </row>
    <row r="693" spans="1:5">
      <c r="A693" s="869"/>
      <c r="B693" s="1378"/>
      <c r="C693" s="869"/>
      <c r="D693" s="869"/>
      <c r="E693" s="869"/>
    </row>
    <row r="694" spans="1:5">
      <c r="A694" s="869"/>
      <c r="B694" s="1378"/>
      <c r="C694" s="869"/>
      <c r="D694" s="869"/>
      <c r="E694" s="869"/>
    </row>
    <row r="695" spans="1:5">
      <c r="A695" s="869"/>
      <c r="B695" s="1378"/>
      <c r="C695" s="869"/>
      <c r="D695" s="869"/>
      <c r="E695" s="869"/>
    </row>
    <row r="696" spans="1:5">
      <c r="A696" s="869"/>
      <c r="B696" s="1378"/>
      <c r="C696" s="869"/>
      <c r="D696" s="869"/>
      <c r="E696" s="869"/>
    </row>
    <row r="697" spans="1:5">
      <c r="A697" s="869"/>
      <c r="B697" s="1378"/>
      <c r="C697" s="869"/>
      <c r="D697" s="869"/>
      <c r="E697" s="869"/>
    </row>
    <row r="698" spans="1:5">
      <c r="A698" s="869"/>
      <c r="B698" s="1378"/>
      <c r="C698" s="869"/>
      <c r="D698" s="869"/>
      <c r="E698" s="869"/>
    </row>
    <row r="699" spans="1:5">
      <c r="A699" s="869"/>
      <c r="B699" s="1378"/>
      <c r="C699" s="869"/>
      <c r="D699" s="869"/>
      <c r="E699" s="869"/>
    </row>
    <row r="700" spans="1:5">
      <c r="A700" s="869"/>
      <c r="B700" s="1378"/>
      <c r="C700" s="869"/>
      <c r="D700" s="869"/>
      <c r="E700" s="869"/>
    </row>
    <row r="701" spans="1:5">
      <c r="A701" s="869"/>
      <c r="B701" s="1378"/>
      <c r="C701" s="869"/>
      <c r="D701" s="869"/>
      <c r="E701" s="869"/>
    </row>
    <row r="702" spans="1:5">
      <c r="A702" s="869"/>
      <c r="B702" s="1378"/>
      <c r="C702" s="869"/>
      <c r="D702" s="869"/>
      <c r="E702" s="869"/>
    </row>
    <row r="703" spans="1:5">
      <c r="A703" s="869"/>
      <c r="B703" s="1378"/>
      <c r="C703" s="869"/>
      <c r="D703" s="869"/>
      <c r="E703" s="869"/>
    </row>
    <row r="704" spans="1:5">
      <c r="A704" s="869"/>
      <c r="B704" s="1378"/>
      <c r="C704" s="869"/>
      <c r="D704" s="869"/>
      <c r="E704" s="869"/>
    </row>
    <row r="705" spans="1:5">
      <c r="A705" s="869"/>
      <c r="B705" s="1378"/>
      <c r="C705" s="869"/>
      <c r="D705" s="869"/>
      <c r="E705" s="869"/>
    </row>
    <row r="706" spans="1:5">
      <c r="A706" s="869"/>
      <c r="B706" s="1378"/>
      <c r="C706" s="869"/>
      <c r="D706" s="869"/>
      <c r="E706" s="869"/>
    </row>
    <row r="707" spans="1:5">
      <c r="A707" s="869"/>
      <c r="B707" s="1378"/>
      <c r="C707" s="869"/>
      <c r="D707" s="869"/>
      <c r="E707" s="869"/>
    </row>
    <row r="708" spans="1:5">
      <c r="A708" s="869"/>
      <c r="B708" s="1378"/>
      <c r="C708" s="869"/>
      <c r="D708" s="869"/>
      <c r="E708" s="869"/>
    </row>
    <row r="709" spans="1:5">
      <c r="A709" s="869"/>
      <c r="B709" s="1378"/>
      <c r="C709" s="869"/>
      <c r="D709" s="869"/>
      <c r="E709" s="869"/>
    </row>
    <row r="710" spans="1:5">
      <c r="A710" s="869"/>
      <c r="B710" s="1378"/>
      <c r="C710" s="869"/>
      <c r="D710" s="869"/>
      <c r="E710" s="869"/>
    </row>
    <row r="711" spans="1:5">
      <c r="A711" s="869"/>
      <c r="B711" s="1378"/>
      <c r="C711" s="869"/>
      <c r="D711" s="869"/>
      <c r="E711" s="869"/>
    </row>
    <row r="712" spans="1:5">
      <c r="A712" s="869"/>
      <c r="B712" s="1378"/>
      <c r="C712" s="869"/>
      <c r="D712" s="869"/>
      <c r="E712" s="869"/>
    </row>
    <row r="713" spans="1:5">
      <c r="A713" s="869"/>
      <c r="B713" s="1378"/>
      <c r="C713" s="869"/>
      <c r="D713" s="869"/>
      <c r="E713" s="869"/>
    </row>
    <row r="714" spans="1:5">
      <c r="A714" s="869"/>
      <c r="B714" s="1378"/>
      <c r="C714" s="869"/>
      <c r="D714" s="869"/>
      <c r="E714" s="869"/>
    </row>
    <row r="715" spans="1:5">
      <c r="A715" s="869"/>
      <c r="B715" s="1378"/>
      <c r="C715" s="869"/>
      <c r="D715" s="869"/>
      <c r="E715" s="869"/>
    </row>
    <row r="716" spans="1:5">
      <c r="A716" s="869"/>
      <c r="B716" s="1378"/>
      <c r="C716" s="869"/>
      <c r="D716" s="869"/>
      <c r="E716" s="869"/>
    </row>
    <row r="717" spans="1:5">
      <c r="A717" s="869"/>
      <c r="B717" s="1378"/>
      <c r="C717" s="869"/>
      <c r="D717" s="869"/>
      <c r="E717" s="869"/>
    </row>
    <row r="718" spans="1:5">
      <c r="A718" s="869"/>
      <c r="B718" s="1378"/>
      <c r="C718" s="869"/>
      <c r="D718" s="869"/>
      <c r="E718" s="869"/>
    </row>
    <row r="719" spans="1:5">
      <c r="A719" s="869"/>
      <c r="B719" s="1378"/>
      <c r="C719" s="869"/>
      <c r="D719" s="869"/>
      <c r="E719" s="869"/>
    </row>
    <row r="720" spans="1:5">
      <c r="A720" s="869"/>
      <c r="B720" s="1378"/>
      <c r="C720" s="869"/>
      <c r="D720" s="869"/>
      <c r="E720" s="869"/>
    </row>
    <row r="721" spans="1:5">
      <c r="A721" s="869"/>
      <c r="B721" s="1378"/>
      <c r="C721" s="869"/>
      <c r="D721" s="869"/>
      <c r="E721" s="869"/>
    </row>
    <row r="722" spans="1:5">
      <c r="A722" s="869"/>
      <c r="B722" s="1378"/>
      <c r="C722" s="869"/>
      <c r="D722" s="869"/>
      <c r="E722" s="869"/>
    </row>
    <row r="723" spans="1:5">
      <c r="A723" s="869"/>
      <c r="B723" s="1378"/>
      <c r="C723" s="869"/>
      <c r="D723" s="869"/>
      <c r="E723" s="869"/>
    </row>
    <row r="724" spans="1:5">
      <c r="A724" s="869"/>
      <c r="B724" s="1378"/>
      <c r="C724" s="869"/>
      <c r="D724" s="869"/>
      <c r="E724" s="869"/>
    </row>
    <row r="725" spans="1:5">
      <c r="A725" s="869"/>
      <c r="B725" s="1378"/>
      <c r="C725" s="869"/>
      <c r="D725" s="869"/>
      <c r="E725" s="869"/>
    </row>
    <row r="726" spans="1:5">
      <c r="A726" s="869"/>
      <c r="B726" s="1378"/>
      <c r="C726" s="869"/>
      <c r="D726" s="869"/>
      <c r="E726" s="869"/>
    </row>
    <row r="727" spans="1:5">
      <c r="A727" s="869"/>
      <c r="B727" s="1378"/>
      <c r="C727" s="869"/>
      <c r="D727" s="869"/>
      <c r="E727" s="869"/>
    </row>
    <row r="728" spans="1:5">
      <c r="A728" s="869"/>
      <c r="B728" s="1378"/>
      <c r="C728" s="869"/>
      <c r="D728" s="869"/>
      <c r="E728" s="869"/>
    </row>
    <row r="729" spans="1:5">
      <c r="A729" s="869"/>
      <c r="B729" s="1378"/>
      <c r="C729" s="869"/>
      <c r="D729" s="869"/>
      <c r="E729" s="869"/>
    </row>
    <row r="730" spans="1:5">
      <c r="A730" s="869"/>
      <c r="B730" s="1378"/>
      <c r="C730" s="869"/>
      <c r="D730" s="869"/>
      <c r="E730" s="869"/>
    </row>
    <row r="731" spans="1:5">
      <c r="A731" s="869"/>
      <c r="B731" s="1378"/>
      <c r="C731" s="869"/>
      <c r="D731" s="869"/>
      <c r="E731" s="869"/>
    </row>
    <row r="732" spans="1:5">
      <c r="A732" s="869"/>
      <c r="B732" s="1378"/>
      <c r="C732" s="869"/>
      <c r="D732" s="869"/>
      <c r="E732" s="869"/>
    </row>
    <row r="733" spans="1:5">
      <c r="A733" s="869"/>
      <c r="B733" s="1378"/>
      <c r="C733" s="869"/>
      <c r="D733" s="869"/>
      <c r="E733" s="869"/>
    </row>
    <row r="734" spans="1:5">
      <c r="A734" s="869"/>
      <c r="B734" s="1378"/>
      <c r="C734" s="869"/>
      <c r="D734" s="869"/>
      <c r="E734" s="869"/>
    </row>
    <row r="735" spans="1:5">
      <c r="A735" s="869"/>
      <c r="B735" s="1378"/>
      <c r="C735" s="869"/>
      <c r="D735" s="869"/>
      <c r="E735" s="869"/>
    </row>
    <row r="736" spans="1:5">
      <c r="A736" s="869"/>
      <c r="B736" s="1378"/>
      <c r="C736" s="869"/>
      <c r="D736" s="869"/>
      <c r="E736" s="869"/>
    </row>
    <row r="737" spans="1:5">
      <c r="A737" s="869"/>
      <c r="B737" s="1378"/>
      <c r="C737" s="869"/>
      <c r="D737" s="869"/>
      <c r="E737" s="869"/>
    </row>
    <row r="738" spans="1:5">
      <c r="A738" s="869"/>
      <c r="B738" s="1378"/>
      <c r="C738" s="869"/>
      <c r="D738" s="869"/>
      <c r="E738" s="869"/>
    </row>
    <row r="739" spans="1:5">
      <c r="A739" s="869"/>
      <c r="B739" s="1378"/>
      <c r="C739" s="869"/>
      <c r="D739" s="869"/>
      <c r="E739" s="869"/>
    </row>
    <row r="740" spans="1:5">
      <c r="A740" s="869"/>
      <c r="B740" s="1378"/>
      <c r="C740" s="869"/>
      <c r="D740" s="869"/>
      <c r="E740" s="869"/>
    </row>
    <row r="741" spans="1:5">
      <c r="A741" s="869"/>
      <c r="B741" s="1378"/>
      <c r="C741" s="869"/>
      <c r="D741" s="869"/>
      <c r="E741" s="869"/>
    </row>
    <row r="742" spans="1:5">
      <c r="A742" s="869"/>
      <c r="B742" s="1378"/>
      <c r="C742" s="869"/>
      <c r="D742" s="869"/>
      <c r="E742" s="869"/>
    </row>
    <row r="743" spans="1:5">
      <c r="A743" s="869"/>
      <c r="B743" s="1378"/>
      <c r="C743" s="869"/>
      <c r="D743" s="869"/>
      <c r="E743" s="869"/>
    </row>
    <row r="744" spans="1:5">
      <c r="A744" s="869"/>
      <c r="B744" s="1378"/>
      <c r="C744" s="869"/>
      <c r="D744" s="869"/>
      <c r="E744" s="869"/>
    </row>
    <row r="745" spans="1:5">
      <c r="A745" s="869"/>
      <c r="B745" s="1378"/>
      <c r="C745" s="869"/>
      <c r="D745" s="869"/>
      <c r="E745" s="869"/>
    </row>
    <row r="746" spans="1:5">
      <c r="A746" s="869"/>
      <c r="B746" s="1378"/>
      <c r="C746" s="869"/>
      <c r="D746" s="869"/>
      <c r="E746" s="869"/>
    </row>
    <row r="747" spans="1:5">
      <c r="A747" s="869"/>
      <c r="B747" s="1378"/>
      <c r="C747" s="869"/>
      <c r="D747" s="869"/>
      <c r="E747" s="869"/>
    </row>
    <row r="748" spans="1:5">
      <c r="A748" s="869"/>
      <c r="B748" s="1378"/>
      <c r="C748" s="869"/>
      <c r="D748" s="869"/>
      <c r="E748" s="869"/>
    </row>
    <row r="749" spans="1:5">
      <c r="A749" s="869"/>
      <c r="B749" s="1378"/>
      <c r="C749" s="869"/>
      <c r="D749" s="869"/>
      <c r="E749" s="869"/>
    </row>
    <row r="750" spans="1:5">
      <c r="A750" s="869"/>
      <c r="B750" s="1378"/>
      <c r="C750" s="869"/>
      <c r="D750" s="869"/>
      <c r="E750" s="869"/>
    </row>
    <row r="751" spans="1:5">
      <c r="A751" s="869"/>
      <c r="B751" s="1378"/>
      <c r="C751" s="869"/>
      <c r="D751" s="869"/>
      <c r="E751" s="869"/>
    </row>
    <row r="752" spans="1:5">
      <c r="A752" s="869"/>
      <c r="B752" s="1378"/>
      <c r="C752" s="869"/>
      <c r="D752" s="869"/>
      <c r="E752" s="869"/>
    </row>
    <row r="753" spans="1:5">
      <c r="A753" s="869"/>
      <c r="B753" s="1378"/>
      <c r="C753" s="869"/>
      <c r="D753" s="869"/>
      <c r="E753" s="869"/>
    </row>
    <row r="754" spans="1:5">
      <c r="A754" s="869"/>
      <c r="B754" s="1378"/>
      <c r="C754" s="869"/>
      <c r="D754" s="869"/>
      <c r="E754" s="869"/>
    </row>
    <row r="755" spans="1:5">
      <c r="A755" s="869"/>
      <c r="B755" s="1378"/>
      <c r="C755" s="869"/>
      <c r="D755" s="869"/>
      <c r="E755" s="869"/>
    </row>
    <row r="756" spans="1:5">
      <c r="A756" s="869"/>
      <c r="B756" s="1378"/>
      <c r="C756" s="869"/>
      <c r="D756" s="869"/>
      <c r="E756" s="869"/>
    </row>
    <row r="757" spans="1:5">
      <c r="A757" s="869"/>
      <c r="B757" s="1378"/>
      <c r="C757" s="869"/>
      <c r="D757" s="869"/>
      <c r="E757" s="869"/>
    </row>
    <row r="758" spans="1:5">
      <c r="A758" s="869"/>
      <c r="B758" s="1378"/>
      <c r="C758" s="869"/>
      <c r="D758" s="869"/>
      <c r="E758" s="869"/>
    </row>
    <row r="759" spans="1:5">
      <c r="A759" s="869"/>
      <c r="B759" s="1378"/>
      <c r="C759" s="869"/>
      <c r="D759" s="869"/>
      <c r="E759" s="869"/>
    </row>
    <row r="760" spans="1:5">
      <c r="A760" s="869"/>
      <c r="B760" s="1378"/>
      <c r="C760" s="869"/>
      <c r="D760" s="869"/>
      <c r="E760" s="869"/>
    </row>
    <row r="761" spans="1:5">
      <c r="A761" s="869"/>
      <c r="B761" s="1378"/>
      <c r="C761" s="869"/>
      <c r="D761" s="869"/>
      <c r="E761" s="869"/>
    </row>
    <row r="762" spans="1:5">
      <c r="A762" s="869"/>
      <c r="B762" s="1378"/>
      <c r="C762" s="869"/>
      <c r="D762" s="869"/>
      <c r="E762" s="869"/>
    </row>
    <row r="763" spans="1:5">
      <c r="A763" s="869"/>
      <c r="B763" s="1378"/>
      <c r="C763" s="869"/>
      <c r="D763" s="869"/>
      <c r="E763" s="869"/>
    </row>
    <row r="764" spans="1:5">
      <c r="A764" s="869"/>
      <c r="B764" s="1378"/>
      <c r="C764" s="869"/>
      <c r="D764" s="869"/>
      <c r="E764" s="869"/>
    </row>
    <row r="765" spans="1:5">
      <c r="A765" s="869"/>
      <c r="B765" s="1378"/>
      <c r="C765" s="869"/>
      <c r="D765" s="869"/>
      <c r="E765" s="869"/>
    </row>
    <row r="766" spans="1:5">
      <c r="A766" s="869"/>
      <c r="B766" s="1378"/>
      <c r="C766" s="869"/>
      <c r="D766" s="869"/>
      <c r="E766" s="869"/>
    </row>
    <row r="767" spans="1:5">
      <c r="A767" s="869"/>
      <c r="B767" s="1378"/>
      <c r="C767" s="869"/>
      <c r="D767" s="869"/>
      <c r="E767" s="869"/>
    </row>
    <row r="768" spans="1:5">
      <c r="A768" s="869"/>
      <c r="B768" s="1378"/>
      <c r="C768" s="869"/>
      <c r="D768" s="869"/>
      <c r="E768" s="869"/>
    </row>
    <row r="769" spans="1:5">
      <c r="A769" s="869"/>
      <c r="B769" s="1378"/>
      <c r="C769" s="869"/>
      <c r="D769" s="869"/>
      <c r="E769" s="869"/>
    </row>
    <row r="770" spans="1:5">
      <c r="A770" s="869"/>
      <c r="B770" s="1378"/>
      <c r="C770" s="869"/>
      <c r="D770" s="869"/>
      <c r="E770" s="869"/>
    </row>
    <row r="771" spans="1:5">
      <c r="A771" s="869"/>
      <c r="B771" s="1378"/>
      <c r="C771" s="869"/>
      <c r="D771" s="869"/>
      <c r="E771" s="869"/>
    </row>
    <row r="772" spans="1:5">
      <c r="A772" s="869"/>
      <c r="B772" s="1378"/>
      <c r="C772" s="869"/>
      <c r="D772" s="869"/>
      <c r="E772" s="869"/>
    </row>
    <row r="773" spans="1:5">
      <c r="A773" s="869"/>
      <c r="B773" s="1378"/>
      <c r="C773" s="869"/>
      <c r="D773" s="869"/>
      <c r="E773" s="869"/>
    </row>
    <row r="774" spans="1:5">
      <c r="A774" s="869"/>
      <c r="B774" s="1378"/>
      <c r="C774" s="869"/>
      <c r="D774" s="869"/>
      <c r="E774" s="869"/>
    </row>
    <row r="775" spans="1:5">
      <c r="A775" s="869"/>
      <c r="B775" s="1378"/>
      <c r="C775" s="869"/>
      <c r="D775" s="869"/>
      <c r="E775" s="869"/>
    </row>
    <row r="776" spans="1:5">
      <c r="A776" s="869"/>
      <c r="B776" s="1378"/>
      <c r="C776" s="869"/>
      <c r="D776" s="869"/>
      <c r="E776" s="869"/>
    </row>
    <row r="777" spans="1:5">
      <c r="A777" s="869"/>
      <c r="B777" s="1378"/>
      <c r="C777" s="869"/>
      <c r="D777" s="869"/>
      <c r="E777" s="869"/>
    </row>
    <row r="778" spans="1:5">
      <c r="A778" s="869"/>
      <c r="B778" s="1378"/>
      <c r="C778" s="869"/>
      <c r="D778" s="869"/>
      <c r="E778" s="869"/>
    </row>
    <row r="779" spans="1:5">
      <c r="A779" s="869"/>
      <c r="B779" s="1378"/>
      <c r="C779" s="869"/>
      <c r="D779" s="869"/>
      <c r="E779" s="869"/>
    </row>
    <row r="780" spans="1:5">
      <c r="A780" s="869"/>
      <c r="B780" s="1378"/>
      <c r="C780" s="869"/>
      <c r="D780" s="869"/>
      <c r="E780" s="869"/>
    </row>
    <row r="781" spans="1:5">
      <c r="A781" s="869"/>
      <c r="B781" s="1378"/>
      <c r="C781" s="869"/>
      <c r="D781" s="869"/>
      <c r="E781" s="869"/>
    </row>
    <row r="782" spans="1:5">
      <c r="A782" s="869"/>
      <c r="B782" s="1378"/>
      <c r="C782" s="869"/>
      <c r="D782" s="869"/>
      <c r="E782" s="869"/>
    </row>
    <row r="783" spans="1:5">
      <c r="A783" s="869"/>
      <c r="B783" s="1378"/>
      <c r="C783" s="869"/>
      <c r="D783" s="869"/>
      <c r="E783" s="869"/>
    </row>
    <row r="784" spans="1:5">
      <c r="A784" s="869"/>
      <c r="B784" s="1378"/>
      <c r="C784" s="869"/>
      <c r="D784" s="869"/>
      <c r="E784" s="869"/>
    </row>
    <row r="785" spans="1:5">
      <c r="A785" s="869"/>
      <c r="B785" s="1378"/>
      <c r="C785" s="869"/>
      <c r="D785" s="869"/>
      <c r="E785" s="869"/>
    </row>
    <row r="786" spans="1:5">
      <c r="A786" s="869"/>
      <c r="B786" s="1378"/>
      <c r="C786" s="869"/>
      <c r="D786" s="869"/>
      <c r="E786" s="869"/>
    </row>
    <row r="787" spans="1:5">
      <c r="A787" s="869"/>
      <c r="B787" s="1378"/>
      <c r="C787" s="869"/>
      <c r="D787" s="869"/>
      <c r="E787" s="869"/>
    </row>
    <row r="788" spans="1:5">
      <c r="A788" s="869"/>
      <c r="B788" s="1378"/>
      <c r="C788" s="869"/>
      <c r="D788" s="869"/>
      <c r="E788" s="869"/>
    </row>
    <row r="789" spans="1:5">
      <c r="A789" s="869"/>
      <c r="B789" s="1378"/>
      <c r="C789" s="869"/>
      <c r="D789" s="869"/>
      <c r="E789" s="869"/>
    </row>
    <row r="790" spans="1:5">
      <c r="A790" s="869"/>
      <c r="B790" s="1378"/>
      <c r="C790" s="869"/>
      <c r="D790" s="869"/>
      <c r="E790" s="869"/>
    </row>
    <row r="791" spans="1:5">
      <c r="A791" s="869"/>
      <c r="B791" s="1378"/>
      <c r="C791" s="869"/>
      <c r="D791" s="869"/>
      <c r="E791" s="869"/>
    </row>
    <row r="792" spans="1:5">
      <c r="A792" s="869"/>
      <c r="B792" s="1378"/>
      <c r="C792" s="869"/>
      <c r="D792" s="869"/>
      <c r="E792" s="869"/>
    </row>
    <row r="793" spans="1:5">
      <c r="A793" s="869"/>
      <c r="B793" s="1378"/>
      <c r="C793" s="869"/>
      <c r="D793" s="869"/>
      <c r="E793" s="869"/>
    </row>
    <row r="794" spans="1:5">
      <c r="A794" s="869"/>
      <c r="B794" s="1378"/>
      <c r="C794" s="869"/>
      <c r="D794" s="869"/>
      <c r="E794" s="869"/>
    </row>
    <row r="795" spans="1:5">
      <c r="A795" s="869"/>
      <c r="B795" s="1378"/>
      <c r="C795" s="869"/>
      <c r="D795" s="869"/>
      <c r="E795" s="869"/>
    </row>
    <row r="796" spans="1:5">
      <c r="A796" s="869"/>
      <c r="B796" s="1378"/>
      <c r="C796" s="869"/>
      <c r="D796" s="869"/>
      <c r="E796" s="869"/>
    </row>
    <row r="797" spans="1:5">
      <c r="A797" s="869"/>
      <c r="B797" s="1378"/>
      <c r="C797" s="869"/>
      <c r="D797" s="869"/>
      <c r="E797" s="869"/>
    </row>
    <row r="798" spans="1:5">
      <c r="A798" s="869"/>
      <c r="B798" s="1378"/>
      <c r="C798" s="869"/>
      <c r="D798" s="869"/>
      <c r="E798" s="869"/>
    </row>
    <row r="799" spans="1:5">
      <c r="A799" s="869"/>
      <c r="B799" s="1378"/>
      <c r="C799" s="869"/>
      <c r="D799" s="869"/>
      <c r="E799" s="869"/>
    </row>
    <row r="800" spans="1:5">
      <c r="A800" s="869"/>
      <c r="B800" s="1378"/>
      <c r="C800" s="869"/>
      <c r="D800" s="869"/>
      <c r="E800" s="869"/>
    </row>
    <row r="801" spans="1:5">
      <c r="A801" s="869"/>
      <c r="B801" s="1378"/>
      <c r="C801" s="869"/>
      <c r="D801" s="869"/>
      <c r="E801" s="869"/>
    </row>
    <row r="802" spans="1:5">
      <c r="A802" s="869"/>
      <c r="B802" s="1378"/>
      <c r="C802" s="869"/>
      <c r="D802" s="869"/>
      <c r="E802" s="869"/>
    </row>
    <row r="803" spans="1:5">
      <c r="A803" s="869"/>
      <c r="B803" s="1378"/>
      <c r="C803" s="869"/>
      <c r="D803" s="869"/>
      <c r="E803" s="869"/>
    </row>
    <row r="804" spans="1:5">
      <c r="A804" s="869"/>
      <c r="B804" s="1378"/>
      <c r="C804" s="869"/>
      <c r="D804" s="869"/>
      <c r="E804" s="869"/>
    </row>
    <row r="805" spans="1:5">
      <c r="A805" s="869"/>
      <c r="B805" s="1378"/>
      <c r="C805" s="869"/>
      <c r="D805" s="869"/>
      <c r="E805" s="869"/>
    </row>
    <row r="806" spans="1:5">
      <c r="A806" s="869"/>
      <c r="B806" s="1378"/>
      <c r="C806" s="869"/>
      <c r="D806" s="869"/>
      <c r="E806" s="869"/>
    </row>
    <row r="807" spans="1:5">
      <c r="A807" s="869"/>
      <c r="B807" s="1378"/>
      <c r="C807" s="869"/>
      <c r="D807" s="869"/>
      <c r="E807" s="869"/>
    </row>
    <row r="808" spans="1:5">
      <c r="A808" s="869"/>
      <c r="B808" s="1378"/>
      <c r="C808" s="869"/>
      <c r="D808" s="869"/>
      <c r="E808" s="869"/>
    </row>
    <row r="809" spans="1:5">
      <c r="A809" s="869"/>
      <c r="B809" s="1378"/>
      <c r="C809" s="869"/>
      <c r="D809" s="869"/>
      <c r="E809" s="869"/>
    </row>
    <row r="810" spans="1:5">
      <c r="A810" s="869"/>
      <c r="B810" s="1378"/>
      <c r="C810" s="869"/>
      <c r="D810" s="869"/>
      <c r="E810" s="869"/>
    </row>
    <row r="811" spans="1:5">
      <c r="A811" s="869"/>
      <c r="B811" s="1378"/>
      <c r="C811" s="869"/>
      <c r="D811" s="869"/>
      <c r="E811" s="869"/>
    </row>
    <row r="812" spans="1:5">
      <c r="A812" s="869"/>
      <c r="B812" s="1378"/>
      <c r="C812" s="869"/>
      <c r="D812" s="869"/>
      <c r="E812" s="869"/>
    </row>
    <row r="813" spans="1:5">
      <c r="A813" s="869"/>
      <c r="B813" s="1378"/>
      <c r="C813" s="869"/>
      <c r="D813" s="869"/>
      <c r="E813" s="869"/>
    </row>
    <row r="814" spans="1:5">
      <c r="A814" s="869"/>
      <c r="B814" s="1378"/>
      <c r="C814" s="869"/>
      <c r="D814" s="869"/>
      <c r="E814" s="869"/>
    </row>
    <row r="815" spans="1:5">
      <c r="A815" s="869"/>
      <c r="B815" s="1378"/>
      <c r="C815" s="869"/>
      <c r="D815" s="869"/>
      <c r="E815" s="869"/>
    </row>
    <row r="816" spans="1:5">
      <c r="A816" s="869"/>
      <c r="B816" s="1378"/>
      <c r="C816" s="869"/>
      <c r="D816" s="869"/>
      <c r="E816" s="869"/>
    </row>
    <row r="817" spans="1:5">
      <c r="A817" s="869"/>
      <c r="B817" s="1378"/>
      <c r="C817" s="869"/>
      <c r="D817" s="869"/>
      <c r="E817" s="869"/>
    </row>
    <row r="818" spans="1:5">
      <c r="A818" s="869"/>
      <c r="B818" s="1378"/>
      <c r="C818" s="869"/>
      <c r="D818" s="869"/>
      <c r="E818" s="869"/>
    </row>
    <row r="819" spans="1:5">
      <c r="A819" s="869"/>
      <c r="B819" s="1378"/>
      <c r="C819" s="869"/>
      <c r="D819" s="869"/>
      <c r="E819" s="869"/>
    </row>
    <row r="820" spans="1:5">
      <c r="A820" s="869"/>
      <c r="B820" s="1378"/>
      <c r="C820" s="869"/>
      <c r="D820" s="869"/>
      <c r="E820" s="869"/>
    </row>
    <row r="821" spans="1:5">
      <c r="A821" s="869"/>
      <c r="B821" s="1378"/>
      <c r="C821" s="869"/>
      <c r="D821" s="869"/>
      <c r="E821" s="869"/>
    </row>
    <row r="822" spans="1:5">
      <c r="A822" s="869"/>
      <c r="B822" s="1378"/>
      <c r="C822" s="869"/>
      <c r="D822" s="869"/>
      <c r="E822" s="869"/>
    </row>
    <row r="823" spans="1:5">
      <c r="A823" s="869"/>
      <c r="B823" s="1378"/>
      <c r="C823" s="869"/>
      <c r="D823" s="869"/>
      <c r="E823" s="869"/>
    </row>
    <row r="824" spans="1:5">
      <c r="A824" s="869"/>
      <c r="B824" s="1378"/>
      <c r="C824" s="869"/>
      <c r="D824" s="869"/>
      <c r="E824" s="869"/>
    </row>
    <row r="825" spans="1:5">
      <c r="A825" s="869"/>
      <c r="B825" s="1378"/>
      <c r="C825" s="869"/>
      <c r="D825" s="869"/>
      <c r="E825" s="869"/>
    </row>
    <row r="826" spans="1:5">
      <c r="A826" s="869"/>
      <c r="B826" s="1378"/>
      <c r="C826" s="869"/>
      <c r="D826" s="869"/>
      <c r="E826" s="869"/>
    </row>
    <row r="827" spans="1:5">
      <c r="A827" s="869"/>
      <c r="B827" s="1378"/>
      <c r="C827" s="869"/>
      <c r="D827" s="869"/>
      <c r="E827" s="869"/>
    </row>
    <row r="828" spans="1:5">
      <c r="A828" s="869"/>
      <c r="B828" s="1378"/>
      <c r="C828" s="869"/>
      <c r="D828" s="869"/>
      <c r="E828" s="869"/>
    </row>
    <row r="829" spans="1:5">
      <c r="A829" s="869"/>
      <c r="B829" s="1378"/>
      <c r="C829" s="869"/>
      <c r="D829" s="869"/>
      <c r="E829" s="869"/>
    </row>
    <row r="830" spans="1:5">
      <c r="A830" s="869"/>
      <c r="B830" s="1378"/>
      <c r="C830" s="869"/>
      <c r="D830" s="869"/>
      <c r="E830" s="869"/>
    </row>
    <row r="831" spans="1:5">
      <c r="A831" s="869"/>
      <c r="B831" s="1378"/>
      <c r="C831" s="869"/>
      <c r="D831" s="869"/>
      <c r="E831" s="869"/>
    </row>
    <row r="832" spans="1:5">
      <c r="A832" s="869"/>
      <c r="B832" s="1378"/>
      <c r="C832" s="869"/>
      <c r="D832" s="869"/>
      <c r="E832" s="869"/>
    </row>
    <row r="833" spans="1:5">
      <c r="A833" s="869"/>
      <c r="B833" s="1378"/>
      <c r="C833" s="869"/>
      <c r="D833" s="869"/>
      <c r="E833" s="869"/>
    </row>
    <row r="834" spans="1:5">
      <c r="A834" s="869"/>
      <c r="B834" s="1378"/>
      <c r="C834" s="869"/>
      <c r="D834" s="869"/>
      <c r="E834" s="869"/>
    </row>
    <row r="835" spans="1:5">
      <c r="A835" s="869"/>
      <c r="B835" s="1378"/>
      <c r="C835" s="869"/>
      <c r="D835" s="869"/>
      <c r="E835" s="869"/>
    </row>
    <row r="836" spans="1:5">
      <c r="A836" s="869"/>
      <c r="B836" s="1378"/>
      <c r="C836" s="869"/>
      <c r="D836" s="869"/>
      <c r="E836" s="869"/>
    </row>
    <row r="837" spans="1:5">
      <c r="A837" s="869"/>
      <c r="B837" s="1378"/>
      <c r="C837" s="869"/>
      <c r="D837" s="869"/>
      <c r="E837" s="869"/>
    </row>
    <row r="838" spans="1:5">
      <c r="A838" s="869"/>
      <c r="B838" s="1378"/>
      <c r="C838" s="869"/>
      <c r="D838" s="869"/>
      <c r="E838" s="869"/>
    </row>
    <row r="839" spans="1:5">
      <c r="A839" s="869"/>
      <c r="B839" s="1378"/>
      <c r="C839" s="869"/>
      <c r="D839" s="869"/>
      <c r="E839" s="869"/>
    </row>
    <row r="840" spans="1:5">
      <c r="A840" s="869"/>
      <c r="B840" s="1378"/>
      <c r="C840" s="869"/>
      <c r="D840" s="869"/>
      <c r="E840" s="869"/>
    </row>
    <row r="841" spans="1:5">
      <c r="A841" s="869"/>
      <c r="B841" s="1378"/>
      <c r="C841" s="869"/>
      <c r="D841" s="869"/>
      <c r="E841" s="869"/>
    </row>
    <row r="842" spans="1:5">
      <c r="A842" s="869"/>
      <c r="B842" s="1378"/>
      <c r="C842" s="869"/>
      <c r="D842" s="869"/>
      <c r="E842" s="869"/>
    </row>
    <row r="843" spans="1:5">
      <c r="A843" s="869"/>
      <c r="B843" s="1378"/>
      <c r="C843" s="869"/>
      <c r="D843" s="869"/>
      <c r="E843" s="869"/>
    </row>
    <row r="844" spans="1:5">
      <c r="A844" s="869"/>
      <c r="B844" s="1378"/>
      <c r="C844" s="869"/>
      <c r="D844" s="869"/>
      <c r="E844" s="869"/>
    </row>
    <row r="845" spans="1:5">
      <c r="A845" s="869"/>
      <c r="B845" s="1378"/>
      <c r="C845" s="869"/>
      <c r="D845" s="869"/>
      <c r="E845" s="869"/>
    </row>
    <row r="846" spans="1:5">
      <c r="A846" s="869"/>
      <c r="B846" s="1378"/>
      <c r="C846" s="869"/>
      <c r="D846" s="869"/>
      <c r="E846" s="869"/>
    </row>
    <row r="847" spans="1:5">
      <c r="A847" s="869"/>
      <c r="B847" s="1378"/>
      <c r="C847" s="869"/>
      <c r="D847" s="869"/>
      <c r="E847" s="869"/>
    </row>
    <row r="848" spans="1:5">
      <c r="A848" s="869"/>
      <c r="B848" s="1378"/>
      <c r="C848" s="869"/>
      <c r="D848" s="869"/>
      <c r="E848" s="869"/>
    </row>
    <row r="849" spans="1:5">
      <c r="A849" s="869"/>
      <c r="B849" s="1378"/>
      <c r="C849" s="869"/>
      <c r="D849" s="869"/>
      <c r="E849" s="869"/>
    </row>
    <row r="850" spans="1:5">
      <c r="A850" s="869"/>
      <c r="B850" s="1378"/>
      <c r="C850" s="869"/>
      <c r="D850" s="869"/>
      <c r="E850" s="869"/>
    </row>
    <row r="851" spans="1:5">
      <c r="A851" s="869"/>
      <c r="B851" s="1378"/>
      <c r="C851" s="869"/>
      <c r="D851" s="869"/>
      <c r="E851" s="869"/>
    </row>
    <row r="852" spans="1:5">
      <c r="A852" s="869"/>
      <c r="B852" s="1378"/>
      <c r="C852" s="869"/>
      <c r="D852" s="869"/>
      <c r="E852" s="869"/>
    </row>
    <row r="853" spans="1:5">
      <c r="A853" s="869"/>
      <c r="B853" s="1378"/>
      <c r="C853" s="869"/>
      <c r="D853" s="869"/>
      <c r="E853" s="869"/>
    </row>
    <row r="854" spans="1:5">
      <c r="A854" s="869"/>
      <c r="B854" s="1378"/>
      <c r="C854" s="869"/>
      <c r="D854" s="869"/>
      <c r="E854" s="869"/>
    </row>
    <row r="855" spans="1:5">
      <c r="A855" s="869"/>
      <c r="B855" s="1378"/>
      <c r="C855" s="869"/>
      <c r="D855" s="869"/>
      <c r="E855" s="869"/>
    </row>
    <row r="856" spans="1:5">
      <c r="A856" s="869"/>
      <c r="B856" s="1378"/>
      <c r="C856" s="869"/>
      <c r="D856" s="869"/>
      <c r="E856" s="869"/>
    </row>
    <row r="857" spans="1:5">
      <c r="A857" s="869"/>
      <c r="B857" s="1378"/>
      <c r="C857" s="869"/>
      <c r="D857" s="869"/>
      <c r="E857" s="869"/>
    </row>
    <row r="858" spans="1:5">
      <c r="A858" s="869"/>
      <c r="B858" s="1378"/>
      <c r="C858" s="869"/>
      <c r="D858" s="869"/>
      <c r="E858" s="869"/>
    </row>
    <row r="859" spans="1:5">
      <c r="A859" s="869"/>
      <c r="B859" s="1378"/>
      <c r="C859" s="869"/>
      <c r="D859" s="869"/>
      <c r="E859" s="869"/>
    </row>
    <row r="860" spans="1:5">
      <c r="A860" s="869"/>
      <c r="B860" s="1378"/>
      <c r="C860" s="869"/>
      <c r="D860" s="869"/>
      <c r="E860" s="869"/>
    </row>
    <row r="861" spans="1:5">
      <c r="A861" s="869"/>
      <c r="B861" s="1378"/>
      <c r="C861" s="869"/>
      <c r="D861" s="869"/>
      <c r="E861" s="869"/>
    </row>
    <row r="862" spans="1:5">
      <c r="A862" s="869"/>
      <c r="B862" s="1378"/>
      <c r="C862" s="869"/>
      <c r="D862" s="869"/>
      <c r="E862" s="869"/>
    </row>
    <row r="863" spans="1:5">
      <c r="A863" s="869"/>
      <c r="B863" s="1378"/>
      <c r="C863" s="869"/>
      <c r="D863" s="869"/>
      <c r="E863" s="869"/>
    </row>
    <row r="864" spans="1:5">
      <c r="A864" s="869"/>
      <c r="B864" s="1378"/>
      <c r="C864" s="869"/>
      <c r="D864" s="869"/>
      <c r="E864" s="869"/>
    </row>
    <row r="865" spans="1:5">
      <c r="A865" s="869"/>
      <c r="B865" s="1378"/>
      <c r="C865" s="869"/>
      <c r="D865" s="869"/>
      <c r="E865" s="869"/>
    </row>
    <row r="866" spans="1:5">
      <c r="A866" s="869"/>
      <c r="B866" s="1378"/>
      <c r="C866" s="869"/>
      <c r="D866" s="869"/>
      <c r="E866" s="869"/>
    </row>
    <row r="867" spans="1:5">
      <c r="A867" s="869"/>
      <c r="B867" s="1378"/>
      <c r="C867" s="869"/>
      <c r="D867" s="869"/>
      <c r="E867" s="869"/>
    </row>
    <row r="868" spans="1:5">
      <c r="A868" s="869"/>
      <c r="B868" s="1378"/>
      <c r="C868" s="869"/>
      <c r="D868" s="869"/>
      <c r="E868" s="869"/>
    </row>
    <row r="869" spans="1:5">
      <c r="A869" s="869"/>
      <c r="B869" s="1378"/>
      <c r="C869" s="869"/>
      <c r="D869" s="869"/>
      <c r="E869" s="869"/>
    </row>
    <row r="870" spans="1:5">
      <c r="A870" s="869"/>
      <c r="B870" s="1378"/>
      <c r="C870" s="869"/>
      <c r="D870" s="869"/>
      <c r="E870" s="869"/>
    </row>
    <row r="871" spans="1:5">
      <c r="A871" s="869"/>
      <c r="B871" s="1378"/>
      <c r="C871" s="869"/>
      <c r="D871" s="869"/>
      <c r="E871" s="869"/>
    </row>
    <row r="872" spans="1:5">
      <c r="A872" s="869"/>
      <c r="B872" s="1378"/>
      <c r="C872" s="869"/>
      <c r="D872" s="869"/>
      <c r="E872" s="869"/>
    </row>
    <row r="873" spans="1:5">
      <c r="A873" s="869"/>
      <c r="B873" s="1378"/>
      <c r="C873" s="869"/>
      <c r="D873" s="869"/>
      <c r="E873" s="869"/>
    </row>
    <row r="874" spans="1:5">
      <c r="A874" s="869"/>
      <c r="B874" s="1378"/>
      <c r="C874" s="869"/>
      <c r="D874" s="869"/>
      <c r="E874" s="869"/>
    </row>
    <row r="875" spans="1:5">
      <c r="A875" s="869"/>
      <c r="B875" s="1378"/>
      <c r="C875" s="869"/>
      <c r="D875" s="869"/>
      <c r="E875" s="869"/>
    </row>
    <row r="876" spans="1:5">
      <c r="A876" s="869"/>
      <c r="B876" s="1378"/>
      <c r="C876" s="869"/>
      <c r="D876" s="869"/>
      <c r="E876" s="869"/>
    </row>
    <row r="877" spans="1:5">
      <c r="A877" s="869"/>
      <c r="B877" s="1378"/>
      <c r="C877" s="869"/>
      <c r="D877" s="869"/>
      <c r="E877" s="869"/>
    </row>
    <row r="878" spans="1:5">
      <c r="A878" s="869"/>
      <c r="B878" s="1378"/>
      <c r="C878" s="869"/>
      <c r="D878" s="869"/>
      <c r="E878" s="869"/>
    </row>
    <row r="879" spans="1:5">
      <c r="A879" s="869"/>
      <c r="B879" s="1378"/>
      <c r="C879" s="869"/>
      <c r="D879" s="869"/>
      <c r="E879" s="869"/>
    </row>
    <row r="880" spans="1:5">
      <c r="A880" s="869"/>
      <c r="B880" s="1378"/>
      <c r="C880" s="869"/>
      <c r="D880" s="869"/>
      <c r="E880" s="869"/>
    </row>
    <row r="881" spans="1:5">
      <c r="A881" s="869"/>
      <c r="B881" s="1378"/>
      <c r="C881" s="869"/>
      <c r="D881" s="869"/>
      <c r="E881" s="869"/>
    </row>
    <row r="882" spans="1:5">
      <c r="A882" s="869"/>
      <c r="B882" s="1378"/>
      <c r="C882" s="869"/>
      <c r="D882" s="869"/>
      <c r="E882" s="869"/>
    </row>
    <row r="883" spans="1:5">
      <c r="A883" s="869"/>
      <c r="B883" s="1378"/>
      <c r="C883" s="869"/>
      <c r="D883" s="869"/>
      <c r="E883" s="869"/>
    </row>
    <row r="884" spans="1:5">
      <c r="A884" s="869"/>
      <c r="B884" s="1378"/>
      <c r="C884" s="869"/>
      <c r="D884" s="869"/>
      <c r="E884" s="869"/>
    </row>
    <row r="885" spans="1:5">
      <c r="A885" s="869"/>
      <c r="B885" s="1378"/>
      <c r="C885" s="869"/>
      <c r="D885" s="869"/>
      <c r="E885" s="869"/>
    </row>
    <row r="886" spans="1:5">
      <c r="A886" s="869"/>
      <c r="B886" s="1378"/>
      <c r="C886" s="869"/>
      <c r="D886" s="869"/>
      <c r="E886" s="869"/>
    </row>
    <row r="887" spans="1:5">
      <c r="A887" s="869"/>
      <c r="B887" s="1378"/>
      <c r="C887" s="869"/>
      <c r="D887" s="869"/>
      <c r="E887" s="869"/>
    </row>
    <row r="888" spans="1:5">
      <c r="A888" s="869"/>
      <c r="B888" s="1378"/>
      <c r="C888" s="869"/>
      <c r="D888" s="869"/>
      <c r="E888" s="869"/>
    </row>
    <row r="889" spans="1:5">
      <c r="A889" s="869"/>
      <c r="B889" s="1378"/>
      <c r="C889" s="869"/>
      <c r="D889" s="869"/>
      <c r="E889" s="869"/>
    </row>
    <row r="890" spans="1:5">
      <c r="A890" s="869"/>
      <c r="B890" s="1378"/>
      <c r="C890" s="869"/>
      <c r="D890" s="869"/>
      <c r="E890" s="869"/>
    </row>
    <row r="891" spans="1:5">
      <c r="A891" s="869"/>
      <c r="B891" s="1378"/>
      <c r="C891" s="869"/>
      <c r="D891" s="869"/>
      <c r="E891" s="869"/>
    </row>
    <row r="892" spans="1:5">
      <c r="A892" s="869"/>
      <c r="B892" s="1378"/>
      <c r="C892" s="869"/>
      <c r="D892" s="869"/>
      <c r="E892" s="869"/>
    </row>
    <row r="893" spans="1:5">
      <c r="A893" s="869"/>
      <c r="B893" s="1378"/>
      <c r="C893" s="869"/>
      <c r="D893" s="869"/>
      <c r="E893" s="869"/>
    </row>
    <row r="894" spans="1:5">
      <c r="A894" s="869"/>
      <c r="B894" s="1378"/>
      <c r="C894" s="869"/>
      <c r="D894" s="869"/>
      <c r="E894" s="869"/>
    </row>
    <row r="895" spans="1:5">
      <c r="A895" s="869"/>
      <c r="B895" s="1378"/>
      <c r="C895" s="869"/>
      <c r="D895" s="869"/>
      <c r="E895" s="869"/>
    </row>
    <row r="896" spans="1:5">
      <c r="A896" s="869"/>
      <c r="B896" s="1378"/>
      <c r="C896" s="869"/>
      <c r="D896" s="869"/>
      <c r="E896" s="869"/>
    </row>
    <row r="897" spans="1:5">
      <c r="A897" s="869"/>
      <c r="B897" s="1378"/>
      <c r="C897" s="869"/>
      <c r="D897" s="869"/>
      <c r="E897" s="869"/>
    </row>
    <row r="898" spans="1:5">
      <c r="A898" s="869"/>
      <c r="B898" s="1378"/>
      <c r="C898" s="869"/>
      <c r="D898" s="869"/>
      <c r="E898" s="869"/>
    </row>
    <row r="899" spans="1:5">
      <c r="A899" s="869"/>
      <c r="B899" s="1378"/>
      <c r="C899" s="869"/>
      <c r="D899" s="869"/>
      <c r="E899" s="869"/>
    </row>
    <row r="900" spans="1:5">
      <c r="A900" s="869"/>
      <c r="B900" s="1378"/>
      <c r="C900" s="869"/>
      <c r="D900" s="869"/>
      <c r="E900" s="869"/>
    </row>
    <row r="901" spans="1:5">
      <c r="A901" s="869"/>
      <c r="B901" s="1378"/>
      <c r="C901" s="869"/>
      <c r="D901" s="869"/>
      <c r="E901" s="869"/>
    </row>
    <row r="902" spans="1:5">
      <c r="A902" s="869"/>
      <c r="B902" s="1378"/>
      <c r="C902" s="869"/>
      <c r="D902" s="869"/>
      <c r="E902" s="869"/>
    </row>
    <row r="903" spans="1:5">
      <c r="A903" s="869"/>
      <c r="B903" s="1378"/>
      <c r="C903" s="869"/>
      <c r="D903" s="869"/>
      <c r="E903" s="869"/>
    </row>
    <row r="904" spans="1:5">
      <c r="A904" s="869"/>
      <c r="B904" s="1378"/>
      <c r="C904" s="869"/>
      <c r="D904" s="869"/>
      <c r="E904" s="869"/>
    </row>
    <row r="905" spans="1:5">
      <c r="A905" s="869"/>
      <c r="B905" s="1378"/>
      <c r="C905" s="869"/>
      <c r="D905" s="869"/>
      <c r="E905" s="869"/>
    </row>
    <row r="906" spans="1:5">
      <c r="A906" s="869"/>
      <c r="B906" s="1378"/>
      <c r="C906" s="869"/>
      <c r="D906" s="869"/>
      <c r="E906" s="869"/>
    </row>
    <row r="907" spans="1:5">
      <c r="A907" s="869"/>
      <c r="B907" s="1378"/>
      <c r="C907" s="869"/>
      <c r="D907" s="869"/>
      <c r="E907" s="869"/>
    </row>
    <row r="908" spans="1:5">
      <c r="A908" s="869"/>
      <c r="B908" s="1378"/>
      <c r="C908" s="869"/>
      <c r="D908" s="869"/>
      <c r="E908" s="869"/>
    </row>
    <row r="909" spans="1:5">
      <c r="A909" s="869"/>
      <c r="B909" s="1378"/>
      <c r="C909" s="869"/>
      <c r="D909" s="869"/>
      <c r="E909" s="869"/>
    </row>
    <row r="910" spans="1:5">
      <c r="A910" s="869"/>
      <c r="B910" s="1378"/>
      <c r="C910" s="869"/>
      <c r="D910" s="869"/>
      <c r="E910" s="869"/>
    </row>
    <row r="911" spans="1:5">
      <c r="A911" s="869"/>
      <c r="B911" s="1378"/>
      <c r="C911" s="869"/>
      <c r="D911" s="869"/>
      <c r="E911" s="869"/>
    </row>
    <row r="912" spans="1:5">
      <c r="A912" s="869"/>
      <c r="B912" s="1378"/>
      <c r="C912" s="869"/>
      <c r="D912" s="869"/>
      <c r="E912" s="869"/>
    </row>
    <row r="913" spans="1:5">
      <c r="A913" s="869"/>
      <c r="B913" s="1378"/>
      <c r="C913" s="869"/>
      <c r="D913" s="869"/>
      <c r="E913" s="869"/>
    </row>
    <row r="914" spans="1:5">
      <c r="A914" s="869"/>
      <c r="B914" s="1378"/>
      <c r="C914" s="869"/>
      <c r="D914" s="869"/>
      <c r="E914" s="869"/>
    </row>
    <row r="915" spans="1:5">
      <c r="A915" s="869"/>
      <c r="B915" s="1378"/>
      <c r="C915" s="869"/>
      <c r="D915" s="869"/>
      <c r="E915" s="869"/>
    </row>
    <row r="916" spans="1:5">
      <c r="A916" s="869"/>
      <c r="B916" s="1378"/>
      <c r="C916" s="869"/>
      <c r="D916" s="869"/>
      <c r="E916" s="869"/>
    </row>
    <row r="917" spans="1:5">
      <c r="A917" s="869"/>
      <c r="B917" s="1378"/>
      <c r="C917" s="869"/>
      <c r="D917" s="869"/>
      <c r="E917" s="869"/>
    </row>
    <row r="918" spans="1:5">
      <c r="A918" s="869"/>
      <c r="B918" s="1378"/>
      <c r="C918" s="869"/>
      <c r="D918" s="869"/>
      <c r="E918" s="869"/>
    </row>
    <row r="919" spans="1:5">
      <c r="A919" s="869"/>
      <c r="B919" s="1378"/>
      <c r="C919" s="869"/>
      <c r="D919" s="869"/>
      <c r="E919" s="869"/>
    </row>
    <row r="920" spans="1:5">
      <c r="A920" s="869"/>
      <c r="B920" s="1378"/>
      <c r="C920" s="869"/>
      <c r="D920" s="869"/>
      <c r="E920" s="869"/>
    </row>
    <row r="921" spans="1:5">
      <c r="A921" s="869"/>
      <c r="B921" s="1378"/>
      <c r="C921" s="869"/>
      <c r="D921" s="869"/>
      <c r="E921" s="869"/>
    </row>
    <row r="922" spans="1:5">
      <c r="A922" s="869"/>
      <c r="B922" s="1378"/>
      <c r="C922" s="869"/>
      <c r="D922" s="869"/>
      <c r="E922" s="869"/>
    </row>
    <row r="923" spans="1:5">
      <c r="A923" s="869"/>
      <c r="B923" s="1378"/>
      <c r="C923" s="869"/>
      <c r="D923" s="869"/>
      <c r="E923" s="869"/>
    </row>
    <row r="924" spans="1:5">
      <c r="A924" s="869"/>
      <c r="B924" s="1378"/>
      <c r="C924" s="869"/>
      <c r="D924" s="869"/>
      <c r="E924" s="869"/>
    </row>
    <row r="925" spans="1:5">
      <c r="A925" s="869"/>
      <c r="B925" s="1378"/>
      <c r="C925" s="869"/>
      <c r="D925" s="869"/>
      <c r="E925" s="869"/>
    </row>
    <row r="926" spans="1:5">
      <c r="A926" s="869"/>
      <c r="B926" s="1378"/>
      <c r="C926" s="869"/>
      <c r="D926" s="869"/>
      <c r="E926" s="869"/>
    </row>
    <row r="927" spans="1:5">
      <c r="A927" s="869"/>
      <c r="B927" s="1378"/>
      <c r="C927" s="869"/>
      <c r="D927" s="869"/>
      <c r="E927" s="869"/>
    </row>
    <row r="928" spans="1:5">
      <c r="A928" s="869"/>
      <c r="B928" s="1378"/>
      <c r="C928" s="869"/>
      <c r="D928" s="869"/>
      <c r="E928" s="869"/>
    </row>
    <row r="929" spans="1:5">
      <c r="A929" s="869"/>
      <c r="B929" s="1378"/>
      <c r="C929" s="869"/>
      <c r="D929" s="869"/>
      <c r="E929" s="869"/>
    </row>
    <row r="930" spans="1:5">
      <c r="A930" s="869"/>
      <c r="B930" s="1378"/>
      <c r="C930" s="869"/>
      <c r="D930" s="869"/>
      <c r="E930" s="869"/>
    </row>
    <row r="931" spans="1:5">
      <c r="A931" s="869"/>
      <c r="B931" s="1378"/>
      <c r="C931" s="869"/>
      <c r="D931" s="869"/>
      <c r="E931" s="869"/>
    </row>
    <row r="932" spans="1:5">
      <c r="A932" s="869"/>
      <c r="B932" s="1378"/>
      <c r="C932" s="869"/>
      <c r="D932" s="869"/>
      <c r="E932" s="869"/>
    </row>
    <row r="933" spans="1:5">
      <c r="A933" s="869"/>
      <c r="B933" s="1378"/>
      <c r="C933" s="869"/>
      <c r="D933" s="869"/>
      <c r="E933" s="869"/>
    </row>
    <row r="934" spans="1:5">
      <c r="A934" s="869"/>
      <c r="B934" s="1378"/>
      <c r="C934" s="869"/>
      <c r="D934" s="869"/>
      <c r="E934" s="869"/>
    </row>
    <row r="935" spans="1:5">
      <c r="A935" s="869"/>
      <c r="B935" s="1378"/>
      <c r="C935" s="869"/>
      <c r="D935" s="869"/>
      <c r="E935" s="869"/>
    </row>
    <row r="936" spans="1:5">
      <c r="A936" s="869"/>
      <c r="B936" s="1378"/>
      <c r="C936" s="869"/>
      <c r="D936" s="869"/>
      <c r="E936" s="869"/>
    </row>
    <row r="937" spans="1:5">
      <c r="A937" s="869"/>
      <c r="B937" s="1378"/>
      <c r="C937" s="869"/>
      <c r="D937" s="869"/>
      <c r="E937" s="869"/>
    </row>
    <row r="938" spans="1:5">
      <c r="A938" s="869"/>
      <c r="B938" s="1378"/>
      <c r="C938" s="869"/>
      <c r="D938" s="869"/>
      <c r="E938" s="869"/>
    </row>
    <row r="939" spans="1:5">
      <c r="A939" s="869"/>
      <c r="B939" s="1378"/>
      <c r="C939" s="869"/>
      <c r="D939" s="869"/>
      <c r="E939" s="869"/>
    </row>
    <row r="940" spans="1:5">
      <c r="A940" s="869"/>
      <c r="B940" s="1378"/>
      <c r="C940" s="869"/>
      <c r="D940" s="869"/>
      <c r="E940" s="869"/>
    </row>
    <row r="941" spans="1:5">
      <c r="A941" s="869"/>
      <c r="B941" s="1378"/>
      <c r="C941" s="869"/>
      <c r="D941" s="869"/>
      <c r="E941" s="869"/>
    </row>
    <row r="942" spans="1:5">
      <c r="A942" s="869"/>
      <c r="B942" s="1378"/>
      <c r="C942" s="869"/>
      <c r="D942" s="869"/>
      <c r="E942" s="869"/>
    </row>
    <row r="943" spans="1:5">
      <c r="A943" s="869"/>
      <c r="B943" s="1378"/>
      <c r="C943" s="869"/>
      <c r="D943" s="869"/>
      <c r="E943" s="869"/>
    </row>
    <row r="944" spans="1:5">
      <c r="A944" s="869"/>
      <c r="B944" s="1378"/>
      <c r="C944" s="869"/>
      <c r="D944" s="869"/>
      <c r="E944" s="869"/>
    </row>
    <row r="945" spans="1:5">
      <c r="A945" s="869"/>
      <c r="B945" s="1378"/>
      <c r="C945" s="869"/>
      <c r="D945" s="869"/>
      <c r="E945" s="869"/>
    </row>
    <row r="946" spans="1:5">
      <c r="A946" s="869"/>
      <c r="B946" s="1378"/>
      <c r="C946" s="869"/>
      <c r="D946" s="869"/>
      <c r="E946" s="869"/>
    </row>
    <row r="947" spans="1:5">
      <c r="A947" s="869"/>
      <c r="B947" s="1378"/>
      <c r="C947" s="869"/>
      <c r="D947" s="869"/>
      <c r="E947" s="869"/>
    </row>
    <row r="948" spans="1:5">
      <c r="A948" s="869"/>
      <c r="B948" s="1378"/>
      <c r="C948" s="869"/>
      <c r="D948" s="869"/>
      <c r="E948" s="869"/>
    </row>
    <row r="949" spans="1:5">
      <c r="A949" s="869"/>
      <c r="B949" s="1378"/>
      <c r="C949" s="869"/>
      <c r="D949" s="869"/>
      <c r="E949" s="869"/>
    </row>
    <row r="950" spans="1:5">
      <c r="A950" s="869"/>
      <c r="B950" s="1378"/>
      <c r="C950" s="869"/>
      <c r="D950" s="869"/>
      <c r="E950" s="869"/>
    </row>
    <row r="951" spans="1:5">
      <c r="A951" s="869"/>
      <c r="B951" s="1378"/>
      <c r="C951" s="869"/>
      <c r="D951" s="869"/>
      <c r="E951" s="869"/>
    </row>
    <row r="952" spans="1:5">
      <c r="A952" s="869"/>
      <c r="B952" s="1378"/>
      <c r="C952" s="869"/>
      <c r="D952" s="869"/>
      <c r="E952" s="869"/>
    </row>
    <row r="953" spans="1:5">
      <c r="A953" s="869"/>
      <c r="B953" s="1378"/>
      <c r="C953" s="869"/>
      <c r="D953" s="869"/>
      <c r="E953" s="869"/>
    </row>
    <row r="954" spans="1:5">
      <c r="A954" s="869"/>
      <c r="B954" s="1378"/>
      <c r="C954" s="869"/>
      <c r="D954" s="869"/>
      <c r="E954" s="869"/>
    </row>
    <row r="955" spans="1:5">
      <c r="A955" s="869"/>
      <c r="B955" s="1378"/>
      <c r="C955" s="869"/>
      <c r="D955" s="869"/>
      <c r="E955" s="869"/>
    </row>
    <row r="956" spans="1:5">
      <c r="A956" s="869"/>
      <c r="B956" s="1378"/>
      <c r="C956" s="869"/>
      <c r="D956" s="869"/>
      <c r="E956" s="869"/>
    </row>
    <row r="957" spans="1:5">
      <c r="A957" s="869"/>
      <c r="B957" s="1378"/>
      <c r="C957" s="869"/>
      <c r="D957" s="869"/>
      <c r="E957" s="869"/>
    </row>
    <row r="958" spans="1:5">
      <c r="A958" s="869"/>
      <c r="B958" s="1378"/>
      <c r="C958" s="869"/>
      <c r="D958" s="869"/>
      <c r="E958" s="869"/>
    </row>
    <row r="959" spans="1:5">
      <c r="A959" s="869"/>
      <c r="B959" s="1378"/>
      <c r="C959" s="869"/>
      <c r="D959" s="869"/>
      <c r="E959" s="869"/>
    </row>
    <row r="960" spans="1:5">
      <c r="A960" s="869"/>
      <c r="B960" s="1378"/>
      <c r="C960" s="869"/>
      <c r="D960" s="869"/>
      <c r="E960" s="869"/>
    </row>
    <row r="961" spans="1:5">
      <c r="A961" s="869"/>
      <c r="B961" s="1378"/>
      <c r="C961" s="869"/>
      <c r="D961" s="869"/>
      <c r="E961" s="869"/>
    </row>
    <row r="962" spans="1:5">
      <c r="A962" s="869"/>
      <c r="B962" s="1378"/>
      <c r="C962" s="869"/>
      <c r="D962" s="869"/>
      <c r="E962" s="869"/>
    </row>
    <row r="963" spans="1:5">
      <c r="A963" s="869"/>
      <c r="B963" s="1378"/>
      <c r="C963" s="869"/>
      <c r="D963" s="869"/>
      <c r="E963" s="869"/>
    </row>
    <row r="964" spans="1:5">
      <c r="A964" s="869"/>
      <c r="B964" s="1378"/>
      <c r="C964" s="869"/>
      <c r="D964" s="869"/>
      <c r="E964" s="869"/>
    </row>
    <row r="965" spans="1:5">
      <c r="A965" s="869"/>
      <c r="B965" s="1378"/>
      <c r="C965" s="869"/>
      <c r="D965" s="869"/>
      <c r="E965" s="869"/>
    </row>
    <row r="966" spans="1:5">
      <c r="A966" s="869"/>
      <c r="B966" s="1378"/>
      <c r="C966" s="869"/>
      <c r="D966" s="869"/>
      <c r="E966" s="869"/>
    </row>
    <row r="967" spans="1:5">
      <c r="A967" s="869"/>
      <c r="B967" s="1378"/>
      <c r="C967" s="869"/>
      <c r="D967" s="869"/>
      <c r="E967" s="869"/>
    </row>
    <row r="968" spans="1:5">
      <c r="A968" s="869"/>
      <c r="B968" s="1378"/>
      <c r="C968" s="869"/>
      <c r="D968" s="869"/>
      <c r="E968" s="869"/>
    </row>
    <row r="969" spans="1:5">
      <c r="A969" s="869"/>
      <c r="B969" s="1378"/>
      <c r="C969" s="869"/>
      <c r="D969" s="869"/>
      <c r="E969" s="869"/>
    </row>
    <row r="970" spans="1:5">
      <c r="A970" s="869"/>
      <c r="B970" s="1378"/>
      <c r="C970" s="869"/>
      <c r="D970" s="869"/>
      <c r="E970" s="869"/>
    </row>
    <row r="971" spans="1:5">
      <c r="A971" s="869"/>
      <c r="B971" s="1378"/>
      <c r="C971" s="869"/>
      <c r="D971" s="869"/>
      <c r="E971" s="869"/>
    </row>
    <row r="972" spans="1:5">
      <c r="A972" s="869"/>
      <c r="B972" s="1378"/>
      <c r="C972" s="869"/>
      <c r="D972" s="869"/>
      <c r="E972" s="869"/>
    </row>
    <row r="973" spans="1:5">
      <c r="A973" s="869"/>
      <c r="B973" s="1378"/>
      <c r="C973" s="869"/>
      <c r="D973" s="869"/>
      <c r="E973" s="869"/>
    </row>
    <row r="974" spans="1:5">
      <c r="A974" s="869"/>
      <c r="B974" s="1378"/>
      <c r="C974" s="869"/>
      <c r="D974" s="869"/>
      <c r="E974" s="869"/>
    </row>
    <row r="975" spans="1:5">
      <c r="A975" s="869"/>
      <c r="B975" s="1378"/>
      <c r="C975" s="869"/>
      <c r="D975" s="869"/>
      <c r="E975" s="869"/>
    </row>
    <row r="976" spans="1:5">
      <c r="A976" s="869"/>
      <c r="B976" s="1378"/>
      <c r="C976" s="869"/>
      <c r="D976" s="869"/>
      <c r="E976" s="869"/>
    </row>
    <row r="977" spans="1:5">
      <c r="A977" s="869"/>
      <c r="B977" s="1378"/>
      <c r="C977" s="869"/>
      <c r="D977" s="869"/>
      <c r="E977" s="869"/>
    </row>
    <row r="978" spans="1:5">
      <c r="A978" s="869"/>
      <c r="B978" s="1378"/>
      <c r="C978" s="869"/>
      <c r="D978" s="869"/>
      <c r="E978" s="869"/>
    </row>
    <row r="979" spans="1:5">
      <c r="A979" s="869"/>
      <c r="B979" s="1378"/>
      <c r="C979" s="869"/>
      <c r="D979" s="869"/>
      <c r="E979" s="869"/>
    </row>
  </sheetData>
  <mergeCells count="9">
    <mergeCell ref="A1:E1"/>
    <mergeCell ref="A2:G2"/>
    <mergeCell ref="B4:B7"/>
    <mergeCell ref="C4:F5"/>
    <mergeCell ref="G4:G7"/>
    <mergeCell ref="C6:C7"/>
    <mergeCell ref="D6:D7"/>
    <mergeCell ref="E6:E7"/>
    <mergeCell ref="F6:F7"/>
  </mergeCells>
  <hyperlinks>
    <hyperlink ref="A41" r:id="rId1"/>
  </hyperlinks>
  <pageMargins left="0.78740157480314965" right="0.78740157480314965" top="1.1811023622047245" bottom="0.78740157480314965" header="0" footer="0"/>
  <pageSetup paperSize="9" orientation="portrait" horizontalDpi="300" verticalDpi="300" r:id="rId2"/>
  <headerFooter alignWithMargins="0"/>
  <drawing r:id="rId3"/>
</worksheet>
</file>

<file path=xl/worksheets/sheet125.xml><?xml version="1.0" encoding="utf-8"?>
<worksheet xmlns="http://schemas.openxmlformats.org/spreadsheetml/2006/main" xmlns:r="http://schemas.openxmlformats.org/officeDocument/2006/relationships">
  <sheetPr codeName="Sheet125"/>
  <dimension ref="A1:M52"/>
  <sheetViews>
    <sheetView showGridLines="0" workbookViewId="0">
      <selection sqref="A1:E1"/>
    </sheetView>
  </sheetViews>
  <sheetFormatPr defaultRowHeight="11.25"/>
  <cols>
    <col min="1" max="1" width="23.28515625" style="1355" customWidth="1"/>
    <col min="2" max="2" width="11.140625" style="1355" customWidth="1"/>
    <col min="3" max="3" width="14.7109375" style="1355" customWidth="1"/>
    <col min="4" max="4" width="10.5703125" style="1355" customWidth="1"/>
    <col min="5" max="5" width="9" style="1355" customWidth="1"/>
    <col min="6" max="6" width="9.140625" style="1355"/>
    <col min="7" max="7" width="9.140625" style="1369"/>
    <col min="8" max="256" width="9.140625" style="1355"/>
    <col min="257" max="257" width="30.7109375" style="1355" customWidth="1"/>
    <col min="258" max="258" width="11.140625" style="1355" customWidth="1"/>
    <col min="259" max="259" width="14.7109375" style="1355" customWidth="1"/>
    <col min="260" max="260" width="10.5703125" style="1355" customWidth="1"/>
    <col min="261" max="261" width="9" style="1355" customWidth="1"/>
    <col min="262" max="512" width="9.140625" style="1355"/>
    <col min="513" max="513" width="30.7109375" style="1355" customWidth="1"/>
    <col min="514" max="514" width="11.140625" style="1355" customWidth="1"/>
    <col min="515" max="515" width="14.7109375" style="1355" customWidth="1"/>
    <col min="516" max="516" width="10.5703125" style="1355" customWidth="1"/>
    <col min="517" max="517" width="9" style="1355" customWidth="1"/>
    <col min="518" max="768" width="9.140625" style="1355"/>
    <col min="769" max="769" width="30.7109375" style="1355" customWidth="1"/>
    <col min="770" max="770" width="11.140625" style="1355" customWidth="1"/>
    <col min="771" max="771" width="14.7109375" style="1355" customWidth="1"/>
    <col min="772" max="772" width="10.5703125" style="1355" customWidth="1"/>
    <col min="773" max="773" width="9" style="1355" customWidth="1"/>
    <col min="774" max="1024" width="9.140625" style="1355"/>
    <col min="1025" max="1025" width="30.7109375" style="1355" customWidth="1"/>
    <col min="1026" max="1026" width="11.140625" style="1355" customWidth="1"/>
    <col min="1027" max="1027" width="14.7109375" style="1355" customWidth="1"/>
    <col min="1028" max="1028" width="10.5703125" style="1355" customWidth="1"/>
    <col min="1029" max="1029" width="9" style="1355" customWidth="1"/>
    <col min="1030" max="1280" width="9.140625" style="1355"/>
    <col min="1281" max="1281" width="30.7109375" style="1355" customWidth="1"/>
    <col min="1282" max="1282" width="11.140625" style="1355" customWidth="1"/>
    <col min="1283" max="1283" width="14.7109375" style="1355" customWidth="1"/>
    <col min="1284" max="1284" width="10.5703125" style="1355" customWidth="1"/>
    <col min="1285" max="1285" width="9" style="1355" customWidth="1"/>
    <col min="1286" max="1536" width="9.140625" style="1355"/>
    <col min="1537" max="1537" width="30.7109375" style="1355" customWidth="1"/>
    <col min="1538" max="1538" width="11.140625" style="1355" customWidth="1"/>
    <col min="1539" max="1539" width="14.7109375" style="1355" customWidth="1"/>
    <col min="1540" max="1540" width="10.5703125" style="1355" customWidth="1"/>
    <col min="1541" max="1541" width="9" style="1355" customWidth="1"/>
    <col min="1542" max="1792" width="9.140625" style="1355"/>
    <col min="1793" max="1793" width="30.7109375" style="1355" customWidth="1"/>
    <col min="1794" max="1794" width="11.140625" style="1355" customWidth="1"/>
    <col min="1795" max="1795" width="14.7109375" style="1355" customWidth="1"/>
    <col min="1796" max="1796" width="10.5703125" style="1355" customWidth="1"/>
    <col min="1797" max="1797" width="9" style="1355" customWidth="1"/>
    <col min="1798" max="2048" width="9.140625" style="1355"/>
    <col min="2049" max="2049" width="30.7109375" style="1355" customWidth="1"/>
    <col min="2050" max="2050" width="11.140625" style="1355" customWidth="1"/>
    <col min="2051" max="2051" width="14.7109375" style="1355" customWidth="1"/>
    <col min="2052" max="2052" width="10.5703125" style="1355" customWidth="1"/>
    <col min="2053" max="2053" width="9" style="1355" customWidth="1"/>
    <col min="2054" max="2304" width="9.140625" style="1355"/>
    <col min="2305" max="2305" width="30.7109375" style="1355" customWidth="1"/>
    <col min="2306" max="2306" width="11.140625" style="1355" customWidth="1"/>
    <col min="2307" max="2307" width="14.7109375" style="1355" customWidth="1"/>
    <col min="2308" max="2308" width="10.5703125" style="1355" customWidth="1"/>
    <col min="2309" max="2309" width="9" style="1355" customWidth="1"/>
    <col min="2310" max="2560" width="9.140625" style="1355"/>
    <col min="2561" max="2561" width="30.7109375" style="1355" customWidth="1"/>
    <col min="2562" max="2562" width="11.140625" style="1355" customWidth="1"/>
    <col min="2563" max="2563" width="14.7109375" style="1355" customWidth="1"/>
    <col min="2564" max="2564" width="10.5703125" style="1355" customWidth="1"/>
    <col min="2565" max="2565" width="9" style="1355" customWidth="1"/>
    <col min="2566" max="2816" width="9.140625" style="1355"/>
    <col min="2817" max="2817" width="30.7109375" style="1355" customWidth="1"/>
    <col min="2818" max="2818" width="11.140625" style="1355" customWidth="1"/>
    <col min="2819" max="2819" width="14.7109375" style="1355" customWidth="1"/>
    <col min="2820" max="2820" width="10.5703125" style="1355" customWidth="1"/>
    <col min="2821" max="2821" width="9" style="1355" customWidth="1"/>
    <col min="2822" max="3072" width="9.140625" style="1355"/>
    <col min="3073" max="3073" width="30.7109375" style="1355" customWidth="1"/>
    <col min="3074" max="3074" width="11.140625" style="1355" customWidth="1"/>
    <col min="3075" max="3075" width="14.7109375" style="1355" customWidth="1"/>
    <col min="3076" max="3076" width="10.5703125" style="1355" customWidth="1"/>
    <col min="3077" max="3077" width="9" style="1355" customWidth="1"/>
    <col min="3078" max="3328" width="9.140625" style="1355"/>
    <col min="3329" max="3329" width="30.7109375" style="1355" customWidth="1"/>
    <col min="3330" max="3330" width="11.140625" style="1355" customWidth="1"/>
    <col min="3331" max="3331" width="14.7109375" style="1355" customWidth="1"/>
    <col min="3332" max="3332" width="10.5703125" style="1355" customWidth="1"/>
    <col min="3333" max="3333" width="9" style="1355" customWidth="1"/>
    <col min="3334" max="3584" width="9.140625" style="1355"/>
    <col min="3585" max="3585" width="30.7109375" style="1355" customWidth="1"/>
    <col min="3586" max="3586" width="11.140625" style="1355" customWidth="1"/>
    <col min="3587" max="3587" width="14.7109375" style="1355" customWidth="1"/>
    <col min="3588" max="3588" width="10.5703125" style="1355" customWidth="1"/>
    <col min="3589" max="3589" width="9" style="1355" customWidth="1"/>
    <col min="3590" max="3840" width="9.140625" style="1355"/>
    <col min="3841" max="3841" width="30.7109375" style="1355" customWidth="1"/>
    <col min="3842" max="3842" width="11.140625" style="1355" customWidth="1"/>
    <col min="3843" max="3843" width="14.7109375" style="1355" customWidth="1"/>
    <col min="3844" max="3844" width="10.5703125" style="1355" customWidth="1"/>
    <col min="3845" max="3845" width="9" style="1355" customWidth="1"/>
    <col min="3846" max="4096" width="9.140625" style="1355"/>
    <col min="4097" max="4097" width="30.7109375" style="1355" customWidth="1"/>
    <col min="4098" max="4098" width="11.140625" style="1355" customWidth="1"/>
    <col min="4099" max="4099" width="14.7109375" style="1355" customWidth="1"/>
    <col min="4100" max="4100" width="10.5703125" style="1355" customWidth="1"/>
    <col min="4101" max="4101" width="9" style="1355" customWidth="1"/>
    <col min="4102" max="4352" width="9.140625" style="1355"/>
    <col min="4353" max="4353" width="30.7109375" style="1355" customWidth="1"/>
    <col min="4354" max="4354" width="11.140625" style="1355" customWidth="1"/>
    <col min="4355" max="4355" width="14.7109375" style="1355" customWidth="1"/>
    <col min="4356" max="4356" width="10.5703125" style="1355" customWidth="1"/>
    <col min="4357" max="4357" width="9" style="1355" customWidth="1"/>
    <col min="4358" max="4608" width="9.140625" style="1355"/>
    <col min="4609" max="4609" width="30.7109375" style="1355" customWidth="1"/>
    <col min="4610" max="4610" width="11.140625" style="1355" customWidth="1"/>
    <col min="4611" max="4611" width="14.7109375" style="1355" customWidth="1"/>
    <col min="4612" max="4612" width="10.5703125" style="1355" customWidth="1"/>
    <col min="4613" max="4613" width="9" style="1355" customWidth="1"/>
    <col min="4614" max="4864" width="9.140625" style="1355"/>
    <col min="4865" max="4865" width="30.7109375" style="1355" customWidth="1"/>
    <col min="4866" max="4866" width="11.140625" style="1355" customWidth="1"/>
    <col min="4867" max="4867" width="14.7109375" style="1355" customWidth="1"/>
    <col min="4868" max="4868" width="10.5703125" style="1355" customWidth="1"/>
    <col min="4869" max="4869" width="9" style="1355" customWidth="1"/>
    <col min="4870" max="5120" width="9.140625" style="1355"/>
    <col min="5121" max="5121" width="30.7109375" style="1355" customWidth="1"/>
    <col min="5122" max="5122" width="11.140625" style="1355" customWidth="1"/>
    <col min="5123" max="5123" width="14.7109375" style="1355" customWidth="1"/>
    <col min="5124" max="5124" width="10.5703125" style="1355" customWidth="1"/>
    <col min="5125" max="5125" width="9" style="1355" customWidth="1"/>
    <col min="5126" max="5376" width="9.140625" style="1355"/>
    <col min="5377" max="5377" width="30.7109375" style="1355" customWidth="1"/>
    <col min="5378" max="5378" width="11.140625" style="1355" customWidth="1"/>
    <col min="5379" max="5379" width="14.7109375" style="1355" customWidth="1"/>
    <col min="5380" max="5380" width="10.5703125" style="1355" customWidth="1"/>
    <col min="5381" max="5381" width="9" style="1355" customWidth="1"/>
    <col min="5382" max="5632" width="9.140625" style="1355"/>
    <col min="5633" max="5633" width="30.7109375" style="1355" customWidth="1"/>
    <col min="5634" max="5634" width="11.140625" style="1355" customWidth="1"/>
    <col min="5635" max="5635" width="14.7109375" style="1355" customWidth="1"/>
    <col min="5636" max="5636" width="10.5703125" style="1355" customWidth="1"/>
    <col min="5637" max="5637" width="9" style="1355" customWidth="1"/>
    <col min="5638" max="5888" width="9.140625" style="1355"/>
    <col min="5889" max="5889" width="30.7109375" style="1355" customWidth="1"/>
    <col min="5890" max="5890" width="11.140625" style="1355" customWidth="1"/>
    <col min="5891" max="5891" width="14.7109375" style="1355" customWidth="1"/>
    <col min="5892" max="5892" width="10.5703125" style="1355" customWidth="1"/>
    <col min="5893" max="5893" width="9" style="1355" customWidth="1"/>
    <col min="5894" max="6144" width="9.140625" style="1355"/>
    <col min="6145" max="6145" width="30.7109375" style="1355" customWidth="1"/>
    <col min="6146" max="6146" width="11.140625" style="1355" customWidth="1"/>
    <col min="6147" max="6147" width="14.7109375" style="1355" customWidth="1"/>
    <col min="6148" max="6148" width="10.5703125" style="1355" customWidth="1"/>
    <col min="6149" max="6149" width="9" style="1355" customWidth="1"/>
    <col min="6150" max="6400" width="9.140625" style="1355"/>
    <col min="6401" max="6401" width="30.7109375" style="1355" customWidth="1"/>
    <col min="6402" max="6402" width="11.140625" style="1355" customWidth="1"/>
    <col min="6403" max="6403" width="14.7109375" style="1355" customWidth="1"/>
    <col min="6404" max="6404" width="10.5703125" style="1355" customWidth="1"/>
    <col min="6405" max="6405" width="9" style="1355" customWidth="1"/>
    <col min="6406" max="6656" width="9.140625" style="1355"/>
    <col min="6657" max="6657" width="30.7109375" style="1355" customWidth="1"/>
    <col min="6658" max="6658" width="11.140625" style="1355" customWidth="1"/>
    <col min="6659" max="6659" width="14.7109375" style="1355" customWidth="1"/>
    <col min="6660" max="6660" width="10.5703125" style="1355" customWidth="1"/>
    <col min="6661" max="6661" width="9" style="1355" customWidth="1"/>
    <col min="6662" max="6912" width="9.140625" style="1355"/>
    <col min="6913" max="6913" width="30.7109375" style="1355" customWidth="1"/>
    <col min="6914" max="6914" width="11.140625" style="1355" customWidth="1"/>
    <col min="6915" max="6915" width="14.7109375" style="1355" customWidth="1"/>
    <col min="6916" max="6916" width="10.5703125" style="1355" customWidth="1"/>
    <col min="6917" max="6917" width="9" style="1355" customWidth="1"/>
    <col min="6918" max="7168" width="9.140625" style="1355"/>
    <col min="7169" max="7169" width="30.7109375" style="1355" customWidth="1"/>
    <col min="7170" max="7170" width="11.140625" style="1355" customWidth="1"/>
    <col min="7171" max="7171" width="14.7109375" style="1355" customWidth="1"/>
    <col min="7172" max="7172" width="10.5703125" style="1355" customWidth="1"/>
    <col min="7173" max="7173" width="9" style="1355" customWidth="1"/>
    <col min="7174" max="7424" width="9.140625" style="1355"/>
    <col min="7425" max="7425" width="30.7109375" style="1355" customWidth="1"/>
    <col min="7426" max="7426" width="11.140625" style="1355" customWidth="1"/>
    <col min="7427" max="7427" width="14.7109375" style="1355" customWidth="1"/>
    <col min="7428" max="7428" width="10.5703125" style="1355" customWidth="1"/>
    <col min="7429" max="7429" width="9" style="1355" customWidth="1"/>
    <col min="7430" max="7680" width="9.140625" style="1355"/>
    <col min="7681" max="7681" width="30.7109375" style="1355" customWidth="1"/>
    <col min="7682" max="7682" width="11.140625" style="1355" customWidth="1"/>
    <col min="7683" max="7683" width="14.7109375" style="1355" customWidth="1"/>
    <col min="7684" max="7684" width="10.5703125" style="1355" customWidth="1"/>
    <col min="7685" max="7685" width="9" style="1355" customWidth="1"/>
    <col min="7686" max="7936" width="9.140625" style="1355"/>
    <col min="7937" max="7937" width="30.7109375" style="1355" customWidth="1"/>
    <col min="7938" max="7938" width="11.140625" style="1355" customWidth="1"/>
    <col min="7939" max="7939" width="14.7109375" style="1355" customWidth="1"/>
    <col min="7940" max="7940" width="10.5703125" style="1355" customWidth="1"/>
    <col min="7941" max="7941" width="9" style="1355" customWidth="1"/>
    <col min="7942" max="8192" width="9.140625" style="1355"/>
    <col min="8193" max="8193" width="30.7109375" style="1355" customWidth="1"/>
    <col min="8194" max="8194" width="11.140625" style="1355" customWidth="1"/>
    <col min="8195" max="8195" width="14.7109375" style="1355" customWidth="1"/>
    <col min="8196" max="8196" width="10.5703125" style="1355" customWidth="1"/>
    <col min="8197" max="8197" width="9" style="1355" customWidth="1"/>
    <col min="8198" max="8448" width="9.140625" style="1355"/>
    <col min="8449" max="8449" width="30.7109375" style="1355" customWidth="1"/>
    <col min="8450" max="8450" width="11.140625" style="1355" customWidth="1"/>
    <col min="8451" max="8451" width="14.7109375" style="1355" customWidth="1"/>
    <col min="8452" max="8452" width="10.5703125" style="1355" customWidth="1"/>
    <col min="8453" max="8453" width="9" style="1355" customWidth="1"/>
    <col min="8454" max="8704" width="9.140625" style="1355"/>
    <col min="8705" max="8705" width="30.7109375" style="1355" customWidth="1"/>
    <col min="8706" max="8706" width="11.140625" style="1355" customWidth="1"/>
    <col min="8707" max="8707" width="14.7109375" style="1355" customWidth="1"/>
    <col min="8708" max="8708" width="10.5703125" style="1355" customWidth="1"/>
    <col min="8709" max="8709" width="9" style="1355" customWidth="1"/>
    <col min="8710" max="8960" width="9.140625" style="1355"/>
    <col min="8961" max="8961" width="30.7109375" style="1355" customWidth="1"/>
    <col min="8962" max="8962" width="11.140625" style="1355" customWidth="1"/>
    <col min="8963" max="8963" width="14.7109375" style="1355" customWidth="1"/>
    <col min="8964" max="8964" width="10.5703125" style="1355" customWidth="1"/>
    <col min="8965" max="8965" width="9" style="1355" customWidth="1"/>
    <col min="8966" max="9216" width="9.140625" style="1355"/>
    <col min="9217" max="9217" width="30.7109375" style="1355" customWidth="1"/>
    <col min="9218" max="9218" width="11.140625" style="1355" customWidth="1"/>
    <col min="9219" max="9219" width="14.7109375" style="1355" customWidth="1"/>
    <col min="9220" max="9220" width="10.5703125" style="1355" customWidth="1"/>
    <col min="9221" max="9221" width="9" style="1355" customWidth="1"/>
    <col min="9222" max="9472" width="9.140625" style="1355"/>
    <col min="9473" max="9473" width="30.7109375" style="1355" customWidth="1"/>
    <col min="9474" max="9474" width="11.140625" style="1355" customWidth="1"/>
    <col min="9475" max="9475" width="14.7109375" style="1355" customWidth="1"/>
    <col min="9476" max="9476" width="10.5703125" style="1355" customWidth="1"/>
    <col min="9477" max="9477" width="9" style="1355" customWidth="1"/>
    <col min="9478" max="9728" width="9.140625" style="1355"/>
    <col min="9729" max="9729" width="30.7109375" style="1355" customWidth="1"/>
    <col min="9730" max="9730" width="11.140625" style="1355" customWidth="1"/>
    <col min="9731" max="9731" width="14.7109375" style="1355" customWidth="1"/>
    <col min="9732" max="9732" width="10.5703125" style="1355" customWidth="1"/>
    <col min="9733" max="9733" width="9" style="1355" customWidth="1"/>
    <col min="9734" max="9984" width="9.140625" style="1355"/>
    <col min="9985" max="9985" width="30.7109375" style="1355" customWidth="1"/>
    <col min="9986" max="9986" width="11.140625" style="1355" customWidth="1"/>
    <col min="9987" max="9987" width="14.7109375" style="1355" customWidth="1"/>
    <col min="9988" max="9988" width="10.5703125" style="1355" customWidth="1"/>
    <col min="9989" max="9989" width="9" style="1355" customWidth="1"/>
    <col min="9990" max="10240" width="9.140625" style="1355"/>
    <col min="10241" max="10241" width="30.7109375" style="1355" customWidth="1"/>
    <col min="10242" max="10242" width="11.140625" style="1355" customWidth="1"/>
    <col min="10243" max="10243" width="14.7109375" style="1355" customWidth="1"/>
    <col min="10244" max="10244" width="10.5703125" style="1355" customWidth="1"/>
    <col min="10245" max="10245" width="9" style="1355" customWidth="1"/>
    <col min="10246" max="10496" width="9.140625" style="1355"/>
    <col min="10497" max="10497" width="30.7109375" style="1355" customWidth="1"/>
    <col min="10498" max="10498" width="11.140625" style="1355" customWidth="1"/>
    <col min="10499" max="10499" width="14.7109375" style="1355" customWidth="1"/>
    <col min="10500" max="10500" width="10.5703125" style="1355" customWidth="1"/>
    <col min="10501" max="10501" width="9" style="1355" customWidth="1"/>
    <col min="10502" max="10752" width="9.140625" style="1355"/>
    <col min="10753" max="10753" width="30.7109375" style="1355" customWidth="1"/>
    <col min="10754" max="10754" width="11.140625" style="1355" customWidth="1"/>
    <col min="10755" max="10755" width="14.7109375" style="1355" customWidth="1"/>
    <col min="10756" max="10756" width="10.5703125" style="1355" customWidth="1"/>
    <col min="10757" max="10757" width="9" style="1355" customWidth="1"/>
    <col min="10758" max="11008" width="9.140625" style="1355"/>
    <col min="11009" max="11009" width="30.7109375" style="1355" customWidth="1"/>
    <col min="11010" max="11010" width="11.140625" style="1355" customWidth="1"/>
    <col min="11011" max="11011" width="14.7109375" style="1355" customWidth="1"/>
    <col min="11012" max="11012" width="10.5703125" style="1355" customWidth="1"/>
    <col min="11013" max="11013" width="9" style="1355" customWidth="1"/>
    <col min="11014" max="11264" width="9.140625" style="1355"/>
    <col min="11265" max="11265" width="30.7109375" style="1355" customWidth="1"/>
    <col min="11266" max="11266" width="11.140625" style="1355" customWidth="1"/>
    <col min="11267" max="11267" width="14.7109375" style="1355" customWidth="1"/>
    <col min="11268" max="11268" width="10.5703125" style="1355" customWidth="1"/>
    <col min="11269" max="11269" width="9" style="1355" customWidth="1"/>
    <col min="11270" max="11520" width="9.140625" style="1355"/>
    <col min="11521" max="11521" width="30.7109375" style="1355" customWidth="1"/>
    <col min="11522" max="11522" width="11.140625" style="1355" customWidth="1"/>
    <col min="11523" max="11523" width="14.7109375" style="1355" customWidth="1"/>
    <col min="11524" max="11524" width="10.5703125" style="1355" customWidth="1"/>
    <col min="11525" max="11525" width="9" style="1355" customWidth="1"/>
    <col min="11526" max="11776" width="9.140625" style="1355"/>
    <col min="11777" max="11777" width="30.7109375" style="1355" customWidth="1"/>
    <col min="11778" max="11778" width="11.140625" style="1355" customWidth="1"/>
    <col min="11779" max="11779" width="14.7109375" style="1355" customWidth="1"/>
    <col min="11780" max="11780" width="10.5703125" style="1355" customWidth="1"/>
    <col min="11781" max="11781" width="9" style="1355" customWidth="1"/>
    <col min="11782" max="12032" width="9.140625" style="1355"/>
    <col min="12033" max="12033" width="30.7109375" style="1355" customWidth="1"/>
    <col min="12034" max="12034" width="11.140625" style="1355" customWidth="1"/>
    <col min="12035" max="12035" width="14.7109375" style="1355" customWidth="1"/>
    <col min="12036" max="12036" width="10.5703125" style="1355" customWidth="1"/>
    <col min="12037" max="12037" width="9" style="1355" customWidth="1"/>
    <col min="12038" max="12288" width="9.140625" style="1355"/>
    <col min="12289" max="12289" width="30.7109375" style="1355" customWidth="1"/>
    <col min="12290" max="12290" width="11.140625" style="1355" customWidth="1"/>
    <col min="12291" max="12291" width="14.7109375" style="1355" customWidth="1"/>
    <col min="12292" max="12292" width="10.5703125" style="1355" customWidth="1"/>
    <col min="12293" max="12293" width="9" style="1355" customWidth="1"/>
    <col min="12294" max="12544" width="9.140625" style="1355"/>
    <col min="12545" max="12545" width="30.7109375" style="1355" customWidth="1"/>
    <col min="12546" max="12546" width="11.140625" style="1355" customWidth="1"/>
    <col min="12547" max="12547" width="14.7109375" style="1355" customWidth="1"/>
    <col min="12548" max="12548" width="10.5703125" style="1355" customWidth="1"/>
    <col min="12549" max="12549" width="9" style="1355" customWidth="1"/>
    <col min="12550" max="12800" width="9.140625" style="1355"/>
    <col min="12801" max="12801" width="30.7109375" style="1355" customWidth="1"/>
    <col min="12802" max="12802" width="11.140625" style="1355" customWidth="1"/>
    <col min="12803" max="12803" width="14.7109375" style="1355" customWidth="1"/>
    <col min="12804" max="12804" width="10.5703125" style="1355" customWidth="1"/>
    <col min="12805" max="12805" width="9" style="1355" customWidth="1"/>
    <col min="12806" max="13056" width="9.140625" style="1355"/>
    <col min="13057" max="13057" width="30.7109375" style="1355" customWidth="1"/>
    <col min="13058" max="13058" width="11.140625" style="1355" customWidth="1"/>
    <col min="13059" max="13059" width="14.7109375" style="1355" customWidth="1"/>
    <col min="13060" max="13060" width="10.5703125" style="1355" customWidth="1"/>
    <col min="13061" max="13061" width="9" style="1355" customWidth="1"/>
    <col min="13062" max="13312" width="9.140625" style="1355"/>
    <col min="13313" max="13313" width="30.7109375" style="1355" customWidth="1"/>
    <col min="13314" max="13314" width="11.140625" style="1355" customWidth="1"/>
    <col min="13315" max="13315" width="14.7109375" style="1355" customWidth="1"/>
    <col min="13316" max="13316" width="10.5703125" style="1355" customWidth="1"/>
    <col min="13317" max="13317" width="9" style="1355" customWidth="1"/>
    <col min="13318" max="13568" width="9.140625" style="1355"/>
    <col min="13569" max="13569" width="30.7109375" style="1355" customWidth="1"/>
    <col min="13570" max="13570" width="11.140625" style="1355" customWidth="1"/>
    <col min="13571" max="13571" width="14.7109375" style="1355" customWidth="1"/>
    <col min="13572" max="13572" width="10.5703125" style="1355" customWidth="1"/>
    <col min="13573" max="13573" width="9" style="1355" customWidth="1"/>
    <col min="13574" max="13824" width="9.140625" style="1355"/>
    <col min="13825" max="13825" width="30.7109375" style="1355" customWidth="1"/>
    <col min="13826" max="13826" width="11.140625" style="1355" customWidth="1"/>
    <col min="13827" max="13827" width="14.7109375" style="1355" customWidth="1"/>
    <col min="13828" max="13828" width="10.5703125" style="1355" customWidth="1"/>
    <col min="13829" max="13829" width="9" style="1355" customWidth="1"/>
    <col min="13830" max="14080" width="9.140625" style="1355"/>
    <col min="14081" max="14081" width="30.7109375" style="1355" customWidth="1"/>
    <col min="14082" max="14082" width="11.140625" style="1355" customWidth="1"/>
    <col min="14083" max="14083" width="14.7109375" style="1355" customWidth="1"/>
    <col min="14084" max="14084" width="10.5703125" style="1355" customWidth="1"/>
    <col min="14085" max="14085" width="9" style="1355" customWidth="1"/>
    <col min="14086" max="14336" width="9.140625" style="1355"/>
    <col min="14337" max="14337" width="30.7109375" style="1355" customWidth="1"/>
    <col min="14338" max="14338" width="11.140625" style="1355" customWidth="1"/>
    <col min="14339" max="14339" width="14.7109375" style="1355" customWidth="1"/>
    <col min="14340" max="14340" width="10.5703125" style="1355" customWidth="1"/>
    <col min="14341" max="14341" width="9" style="1355" customWidth="1"/>
    <col min="14342" max="14592" width="9.140625" style="1355"/>
    <col min="14593" max="14593" width="30.7109375" style="1355" customWidth="1"/>
    <col min="14594" max="14594" width="11.140625" style="1355" customWidth="1"/>
    <col min="14595" max="14595" width="14.7109375" style="1355" customWidth="1"/>
    <col min="14596" max="14596" width="10.5703125" style="1355" customWidth="1"/>
    <col min="14597" max="14597" width="9" style="1355" customWidth="1"/>
    <col min="14598" max="14848" width="9.140625" style="1355"/>
    <col min="14849" max="14849" width="30.7109375" style="1355" customWidth="1"/>
    <col min="14850" max="14850" width="11.140625" style="1355" customWidth="1"/>
    <col min="14851" max="14851" width="14.7109375" style="1355" customWidth="1"/>
    <col min="14852" max="14852" width="10.5703125" style="1355" customWidth="1"/>
    <col min="14853" max="14853" width="9" style="1355" customWidth="1"/>
    <col min="14854" max="15104" width="9.140625" style="1355"/>
    <col min="15105" max="15105" width="30.7109375" style="1355" customWidth="1"/>
    <col min="15106" max="15106" width="11.140625" style="1355" customWidth="1"/>
    <col min="15107" max="15107" width="14.7109375" style="1355" customWidth="1"/>
    <col min="15108" max="15108" width="10.5703125" style="1355" customWidth="1"/>
    <col min="15109" max="15109" width="9" style="1355" customWidth="1"/>
    <col min="15110" max="15360" width="9.140625" style="1355"/>
    <col min="15361" max="15361" width="30.7109375" style="1355" customWidth="1"/>
    <col min="15362" max="15362" width="11.140625" style="1355" customWidth="1"/>
    <col min="15363" max="15363" width="14.7109375" style="1355" customWidth="1"/>
    <col min="15364" max="15364" width="10.5703125" style="1355" customWidth="1"/>
    <col min="15365" max="15365" width="9" style="1355" customWidth="1"/>
    <col min="15366" max="15616" width="9.140625" style="1355"/>
    <col min="15617" max="15617" width="30.7109375" style="1355" customWidth="1"/>
    <col min="15618" max="15618" width="11.140625" style="1355" customWidth="1"/>
    <col min="15619" max="15619" width="14.7109375" style="1355" customWidth="1"/>
    <col min="15620" max="15620" width="10.5703125" style="1355" customWidth="1"/>
    <col min="15621" max="15621" width="9" style="1355" customWidth="1"/>
    <col min="15622" max="15872" width="9.140625" style="1355"/>
    <col min="15873" max="15873" width="30.7109375" style="1355" customWidth="1"/>
    <col min="15874" max="15874" width="11.140625" style="1355" customWidth="1"/>
    <col min="15875" max="15875" width="14.7109375" style="1355" customWidth="1"/>
    <col min="15876" max="15876" width="10.5703125" style="1355" customWidth="1"/>
    <col min="15877" max="15877" width="9" style="1355" customWidth="1"/>
    <col min="15878" max="16128" width="9.140625" style="1355"/>
    <col min="16129" max="16129" width="30.7109375" style="1355" customWidth="1"/>
    <col min="16130" max="16130" width="11.140625" style="1355" customWidth="1"/>
    <col min="16131" max="16131" width="14.7109375" style="1355" customWidth="1"/>
    <col min="16132" max="16132" width="10.5703125" style="1355" customWidth="1"/>
    <col min="16133" max="16133" width="9" style="1355" customWidth="1"/>
    <col min="16134" max="16384" width="9.140625" style="1355"/>
  </cols>
  <sheetData>
    <row r="1" spans="1:13" ht="19.5" customHeight="1">
      <c r="A1" s="2287" t="s">
        <v>1565</v>
      </c>
      <c r="B1" s="2287"/>
      <c r="C1" s="2287"/>
      <c r="D1" s="2287"/>
      <c r="E1" s="2287"/>
    </row>
    <row r="2" spans="1:13" ht="21.75" customHeight="1">
      <c r="A2" s="2293" t="s">
        <v>1564</v>
      </c>
      <c r="B2" s="2293"/>
      <c r="C2" s="2293"/>
      <c r="D2" s="2293"/>
      <c r="E2" s="2293"/>
      <c r="F2" s="2295"/>
      <c r="G2" s="2295"/>
    </row>
    <row r="3" spans="1:13" s="1077" customFormat="1" ht="13.5" customHeight="1">
      <c r="A3" s="1177">
        <v>2017</v>
      </c>
      <c r="B3" s="1407"/>
      <c r="C3" s="1400"/>
      <c r="D3" s="1400"/>
      <c r="G3" s="1399" t="s">
        <v>1543</v>
      </c>
    </row>
    <row r="4" spans="1:13" s="1077" customFormat="1" ht="11.1" customHeight="1">
      <c r="A4" s="1877" t="s">
        <v>1542</v>
      </c>
      <c r="B4" s="2182" t="s">
        <v>0</v>
      </c>
      <c r="C4" s="2182" t="s">
        <v>1541</v>
      </c>
      <c r="D4" s="2183"/>
      <c r="E4" s="2183"/>
      <c r="F4" s="2183"/>
      <c r="G4" s="2182" t="s">
        <v>1540</v>
      </c>
    </row>
    <row r="5" spans="1:13" s="1077" customFormat="1" ht="11.1" customHeight="1">
      <c r="A5" s="1879"/>
      <c r="B5" s="2183"/>
      <c r="C5" s="2183"/>
      <c r="D5" s="2183"/>
      <c r="E5" s="2183"/>
      <c r="F5" s="2183"/>
      <c r="G5" s="2298"/>
    </row>
    <row r="6" spans="1:13" s="1077" customFormat="1" ht="11.1" customHeight="1">
      <c r="A6" s="1879"/>
      <c r="B6" s="2183"/>
      <c r="C6" s="2182" t="s">
        <v>0</v>
      </c>
      <c r="D6" s="2182" t="s">
        <v>1513</v>
      </c>
      <c r="E6" s="2182" t="s">
        <v>1539</v>
      </c>
      <c r="F6" s="2182" t="s">
        <v>1538</v>
      </c>
      <c r="G6" s="2298"/>
    </row>
    <row r="7" spans="1:13" s="1077" customFormat="1" ht="27.75" customHeight="1">
      <c r="A7" s="1880" t="s">
        <v>573</v>
      </c>
      <c r="B7" s="2183"/>
      <c r="C7" s="2183"/>
      <c r="D7" s="2182"/>
      <c r="E7" s="2182"/>
      <c r="F7" s="2182"/>
      <c r="G7" s="2298"/>
      <c r="H7" s="1420"/>
      <c r="I7" s="1420"/>
      <c r="J7" s="1420"/>
      <c r="K7" s="1420"/>
      <c r="L7" s="1420"/>
      <c r="M7" s="1420"/>
    </row>
    <row r="8" spans="1:13" s="1185" customFormat="1" ht="21.95" customHeight="1">
      <c r="A8" s="1406" t="s">
        <v>258</v>
      </c>
      <c r="B8" s="1383">
        <f t="shared" ref="B8:G8" si="0">SUM(B9:B11)</f>
        <v>70647.970000000045</v>
      </c>
      <c r="C8" s="1383">
        <f t="shared" si="0"/>
        <v>66873.186000000045</v>
      </c>
      <c r="D8" s="1383">
        <f t="shared" si="0"/>
        <v>55011.597000000045</v>
      </c>
      <c r="E8" s="1383">
        <f t="shared" si="0"/>
        <v>10835.005999999996</v>
      </c>
      <c r="F8" s="1383">
        <f t="shared" si="0"/>
        <v>1026.5830000000003</v>
      </c>
      <c r="G8" s="1383">
        <f t="shared" si="0"/>
        <v>3774.7839999999997</v>
      </c>
      <c r="H8" s="1396"/>
      <c r="I8" s="1396"/>
      <c r="J8" s="1396"/>
      <c r="K8" s="1396"/>
      <c r="L8" s="1396"/>
      <c r="M8" s="1396"/>
    </row>
    <row r="9" spans="1:13" s="1185" customFormat="1" ht="12" customHeight="1">
      <c r="A9" s="1421" t="s">
        <v>1563</v>
      </c>
      <c r="B9" s="1383">
        <f>C9+G9</f>
        <v>54903.245000000039</v>
      </c>
      <c r="C9" s="1383">
        <f>D9+E9+F9</f>
        <v>51755.513000000043</v>
      </c>
      <c r="D9" s="1394">
        <v>42421.681000000048</v>
      </c>
      <c r="E9" s="1394">
        <v>8393.3359999999939</v>
      </c>
      <c r="F9" s="1394">
        <v>940.49600000000021</v>
      </c>
      <c r="G9" s="1389">
        <v>3147.7319999999995</v>
      </c>
      <c r="H9" s="1396"/>
      <c r="I9" s="1396"/>
      <c r="J9" s="1396"/>
      <c r="K9" s="1396"/>
      <c r="L9" s="1396"/>
      <c r="M9" s="1396"/>
    </row>
    <row r="10" spans="1:13" s="1185" customFormat="1" ht="12" customHeight="1">
      <c r="A10" s="1423" t="s">
        <v>1562</v>
      </c>
      <c r="B10" s="1383">
        <f>C10+G10</f>
        <v>14693.503999999997</v>
      </c>
      <c r="C10" s="1383">
        <f>D10+E10+F10</f>
        <v>14238.035999999998</v>
      </c>
      <c r="D10" s="1394">
        <v>12125.852999999997</v>
      </c>
      <c r="E10" s="1394">
        <v>2053.7040000000011</v>
      </c>
      <c r="F10" s="1394">
        <v>58.479000000000056</v>
      </c>
      <c r="G10" s="1389">
        <v>455.46799999999973</v>
      </c>
      <c r="H10" s="1396"/>
      <c r="I10" s="1396"/>
      <c r="J10" s="1396"/>
      <c r="K10" s="1396"/>
      <c r="L10" s="1396"/>
      <c r="M10" s="1396"/>
    </row>
    <row r="11" spans="1:13" s="1185" customFormat="1" ht="12" customHeight="1">
      <c r="A11" s="1421" t="s">
        <v>1546</v>
      </c>
      <c r="B11" s="1383">
        <f>C11+G11</f>
        <v>1051.2210000000005</v>
      </c>
      <c r="C11" s="1383">
        <f>D11+E11+F11</f>
        <v>879.63700000000017</v>
      </c>
      <c r="D11" s="1394">
        <v>464.06300000000016</v>
      </c>
      <c r="E11" s="1394">
        <v>387.96600000000001</v>
      </c>
      <c r="F11" s="1394">
        <v>27.607999999999986</v>
      </c>
      <c r="G11" s="1389">
        <v>171.58400000000017</v>
      </c>
      <c r="H11" s="1396"/>
      <c r="I11" s="1396"/>
      <c r="J11" s="1396"/>
      <c r="K11" s="1396"/>
      <c r="L11" s="1396"/>
      <c r="M11" s="1396"/>
    </row>
    <row r="12" spans="1:13" s="1185" customFormat="1" ht="21.95" customHeight="1">
      <c r="A12" s="1402" t="s">
        <v>360</v>
      </c>
      <c r="B12" s="1383">
        <f t="shared" ref="B12:G12" si="1">SUM(B13:B15)</f>
        <v>69075.838000000047</v>
      </c>
      <c r="C12" s="1383">
        <f t="shared" si="1"/>
        <v>65364.448000000033</v>
      </c>
      <c r="D12" s="1383">
        <f t="shared" si="1"/>
        <v>53777.89500000004</v>
      </c>
      <c r="E12" s="1383">
        <f t="shared" si="1"/>
        <v>10592.873</v>
      </c>
      <c r="F12" s="1383">
        <f t="shared" si="1"/>
        <v>993.68000000000018</v>
      </c>
      <c r="G12" s="1383">
        <f t="shared" si="1"/>
        <v>3711.3900000000008</v>
      </c>
      <c r="H12" s="1193"/>
      <c r="I12" s="1193"/>
      <c r="J12" s="1193"/>
      <c r="K12" s="1193"/>
      <c r="L12" s="1193"/>
      <c r="M12" s="1193"/>
    </row>
    <row r="13" spans="1:13" s="1185" customFormat="1" ht="12" customHeight="1">
      <c r="A13" s="1421" t="s">
        <v>1563</v>
      </c>
      <c r="B13" s="1389">
        <f>C13+G13</f>
        <v>53486.239000000038</v>
      </c>
      <c r="C13" s="1389">
        <f>D13+E13+F13</f>
        <v>50401.901000000034</v>
      </c>
      <c r="D13" s="1394">
        <v>41329.157000000036</v>
      </c>
      <c r="E13" s="1394">
        <v>8165.1509999999971</v>
      </c>
      <c r="F13" s="1394">
        <v>907.59300000000019</v>
      </c>
      <c r="G13" s="1389">
        <v>3084.3380000000006</v>
      </c>
      <c r="H13" s="1193"/>
      <c r="I13" s="1193"/>
      <c r="J13" s="1193"/>
      <c r="K13" s="1193"/>
      <c r="L13" s="1193"/>
      <c r="M13" s="1193"/>
    </row>
    <row r="14" spans="1:13" s="1185" customFormat="1" ht="12" customHeight="1">
      <c r="A14" s="1422" t="s">
        <v>1562</v>
      </c>
      <c r="B14" s="1389">
        <f>C14+G14</f>
        <v>14538.377999999999</v>
      </c>
      <c r="C14" s="1389">
        <f>D14+E14+F14</f>
        <v>14082.91</v>
      </c>
      <c r="D14" s="1394">
        <v>11984.674999999999</v>
      </c>
      <c r="E14" s="1394">
        <v>2039.7560000000014</v>
      </c>
      <c r="F14" s="1394">
        <v>58.479000000000035</v>
      </c>
      <c r="G14" s="1389">
        <v>455.46799999999968</v>
      </c>
      <c r="H14" s="1193"/>
      <c r="I14" s="1193"/>
      <c r="J14" s="1401"/>
    </row>
    <row r="15" spans="1:13" s="1185" customFormat="1" ht="12" customHeight="1">
      <c r="A15" s="1421" t="s">
        <v>1546</v>
      </c>
      <c r="B15" s="1389">
        <f>C15+G15</f>
        <v>1051.2210000000005</v>
      </c>
      <c r="C15" s="1389">
        <f>D15+E15+F15</f>
        <v>879.63700000000028</v>
      </c>
      <c r="D15" s="1394">
        <v>464.06300000000022</v>
      </c>
      <c r="E15" s="1394">
        <v>387.96600000000012</v>
      </c>
      <c r="F15" s="1394">
        <v>27.60799999999999</v>
      </c>
      <c r="G15" s="1389">
        <v>171.58400000000023</v>
      </c>
      <c r="H15" s="1193"/>
      <c r="I15" s="1193"/>
      <c r="J15" s="1401"/>
    </row>
    <row r="16" spans="1:13" s="1185" customFormat="1" ht="21.95" customHeight="1">
      <c r="A16" s="1402" t="s">
        <v>1553</v>
      </c>
      <c r="B16" s="1383">
        <f t="shared" ref="B16:G16" si="2">SUM(B17:B19)</f>
        <v>24425.190999999988</v>
      </c>
      <c r="C16" s="1383">
        <f t="shared" si="2"/>
        <v>23774.208999999988</v>
      </c>
      <c r="D16" s="1383">
        <f t="shared" si="2"/>
        <v>19621.82499999999</v>
      </c>
      <c r="E16" s="1383">
        <f t="shared" si="2"/>
        <v>3831.6709999999989</v>
      </c>
      <c r="F16" s="1383">
        <f t="shared" si="2"/>
        <v>320.71299999999997</v>
      </c>
      <c r="G16" s="1383">
        <f t="shared" si="2"/>
        <v>650.9820000000002</v>
      </c>
      <c r="H16" s="1193"/>
      <c r="I16" s="1193"/>
      <c r="J16" s="1193"/>
      <c r="K16" s="1193"/>
      <c r="L16" s="1193"/>
      <c r="M16" s="1193"/>
    </row>
    <row r="17" spans="1:13" s="1077" customFormat="1" ht="12" customHeight="1">
      <c r="A17" s="1411" t="s">
        <v>1563</v>
      </c>
      <c r="B17" s="1389">
        <f>C17+G17</f>
        <v>16726.482999999989</v>
      </c>
      <c r="C17" s="1389">
        <f>D17+E17+F17</f>
        <v>16269.33599999999</v>
      </c>
      <c r="D17" s="1394">
        <v>13101.684999999992</v>
      </c>
      <c r="E17" s="1394">
        <v>2882.1999999999989</v>
      </c>
      <c r="F17" s="1394">
        <v>285.45099999999996</v>
      </c>
      <c r="G17" s="1389">
        <v>457.14700000000011</v>
      </c>
      <c r="H17" s="1193"/>
      <c r="I17" s="1193"/>
      <c r="J17" s="1193"/>
      <c r="K17" s="1193"/>
      <c r="L17" s="1193"/>
      <c r="M17" s="1193"/>
    </row>
    <row r="18" spans="1:13" s="1077" customFormat="1" ht="12" customHeight="1">
      <c r="A18" s="1412" t="s">
        <v>1562</v>
      </c>
      <c r="B18" s="1389">
        <f>C18+G18</f>
        <v>7361.9039999999968</v>
      </c>
      <c r="C18" s="1389">
        <f>D18+E18+F18</f>
        <v>7179.6819999999971</v>
      </c>
      <c r="D18" s="1394">
        <v>6286.801999999997</v>
      </c>
      <c r="E18" s="1394">
        <v>879.36</v>
      </c>
      <c r="F18" s="1394">
        <v>13.519999999999996</v>
      </c>
      <c r="G18" s="1389">
        <v>182.22200000000004</v>
      </c>
      <c r="H18" s="1193"/>
      <c r="I18" s="1193"/>
      <c r="J18" s="1401"/>
    </row>
    <row r="19" spans="1:13" s="1077" customFormat="1" ht="12" customHeight="1">
      <c r="A19" s="1411" t="s">
        <v>1546</v>
      </c>
      <c r="B19" s="1389">
        <f>C19+G19</f>
        <v>336.80399999999997</v>
      </c>
      <c r="C19" s="1389">
        <f>D19+E19+F19</f>
        <v>325.19099999999997</v>
      </c>
      <c r="D19" s="1394">
        <v>233.33799999999999</v>
      </c>
      <c r="E19" s="1394">
        <v>70.11099999999999</v>
      </c>
      <c r="F19" s="1394">
        <v>21.742000000000001</v>
      </c>
      <c r="G19" s="1389">
        <v>11.613</v>
      </c>
      <c r="H19" s="1193"/>
      <c r="I19" s="1193"/>
      <c r="J19" s="1401"/>
    </row>
    <row r="20" spans="1:13" s="1077" customFormat="1" ht="9" customHeight="1">
      <c r="A20" s="1195"/>
      <c r="B20" s="1389"/>
      <c r="C20" s="1394"/>
      <c r="D20" s="1394"/>
      <c r="E20" s="1394"/>
      <c r="F20" s="1420"/>
      <c r="G20" s="1396"/>
      <c r="H20" s="1193"/>
      <c r="I20" s="1193"/>
      <c r="J20" s="1401"/>
    </row>
    <row r="21" spans="1:13" s="1185" customFormat="1" ht="21.95" customHeight="1">
      <c r="A21" s="1402" t="s">
        <v>1552</v>
      </c>
      <c r="B21" s="1383">
        <f t="shared" ref="B21:G21" si="3">SUM(B22:B24)</f>
        <v>18467.338</v>
      </c>
      <c r="C21" s="1383">
        <f t="shared" si="3"/>
        <v>17576.659999999996</v>
      </c>
      <c r="D21" s="1383">
        <f t="shared" si="3"/>
        <v>13948.383999999998</v>
      </c>
      <c r="E21" s="1383">
        <f t="shared" si="3"/>
        <v>3502.3240000000001</v>
      </c>
      <c r="F21" s="1383">
        <f t="shared" si="3"/>
        <v>125.95200000000001</v>
      </c>
      <c r="G21" s="1383">
        <f t="shared" si="3"/>
        <v>890.67799999999988</v>
      </c>
      <c r="H21" s="1193"/>
      <c r="I21" s="1193"/>
      <c r="J21" s="1193"/>
      <c r="K21" s="1193"/>
      <c r="L21" s="1193"/>
      <c r="M21" s="1193"/>
    </row>
    <row r="22" spans="1:13" s="1077" customFormat="1" ht="12" customHeight="1">
      <c r="A22" s="1411" t="s">
        <v>1563</v>
      </c>
      <c r="B22" s="1389">
        <f>+C22+G22</f>
        <v>15578.123999999998</v>
      </c>
      <c r="C22" s="1389">
        <f>D22+E22+F22</f>
        <v>14708.149999999998</v>
      </c>
      <c r="D22" s="1394">
        <v>11630.771999999999</v>
      </c>
      <c r="E22" s="1394">
        <v>2963.915</v>
      </c>
      <c r="F22" s="1394">
        <v>113.46300000000001</v>
      </c>
      <c r="G22" s="1389">
        <v>869.97399999999982</v>
      </c>
      <c r="H22" s="1193"/>
      <c r="I22" s="1193"/>
      <c r="J22" s="1193"/>
      <c r="K22" s="1193"/>
      <c r="L22" s="1193"/>
      <c r="M22" s="1193"/>
    </row>
    <row r="23" spans="1:13" s="1077" customFormat="1" ht="12" customHeight="1">
      <c r="A23" s="1412" t="s">
        <v>1562</v>
      </c>
      <c r="B23" s="1389">
        <f>+C23+G23</f>
        <v>2664.5329999999994</v>
      </c>
      <c r="C23" s="1389">
        <f>D23+E23+F23</f>
        <v>2651.5719999999997</v>
      </c>
      <c r="D23" s="1394">
        <v>2257.6590000000001</v>
      </c>
      <c r="E23" s="1394">
        <v>383.64799999999991</v>
      </c>
      <c r="F23" s="1394">
        <v>10.265000000000006</v>
      </c>
      <c r="G23" s="1389">
        <v>12.96099999999999</v>
      </c>
      <c r="H23" s="1193"/>
      <c r="I23" s="1193"/>
      <c r="J23" s="1401"/>
    </row>
    <row r="24" spans="1:13" s="1077" customFormat="1" ht="12" customHeight="1">
      <c r="A24" s="1411" t="s">
        <v>1546</v>
      </c>
      <c r="B24" s="1389">
        <f>+C24+G24</f>
        <v>224.68099999999995</v>
      </c>
      <c r="C24" s="1389">
        <f>D24+E24+F24</f>
        <v>216.93799999999996</v>
      </c>
      <c r="D24" s="1394">
        <v>59.953000000000024</v>
      </c>
      <c r="E24" s="1394">
        <v>154.76099999999994</v>
      </c>
      <c r="F24" s="1419">
        <v>2.2240000000000002</v>
      </c>
      <c r="G24" s="1389">
        <v>7.7429999999999986</v>
      </c>
      <c r="H24" s="1193"/>
      <c r="I24" s="1193"/>
      <c r="J24" s="1401"/>
    </row>
    <row r="25" spans="1:13" s="1185" customFormat="1" ht="21.95" customHeight="1">
      <c r="A25" s="1402" t="s">
        <v>1551</v>
      </c>
      <c r="B25" s="1383">
        <f>+B26+B27+B28</f>
        <v>12575.937000000002</v>
      </c>
      <c r="C25" s="1383">
        <f>+C26+C27+C28</f>
        <v>11237.391</v>
      </c>
      <c r="D25" s="1383">
        <f>+D26+D27+D28</f>
        <v>9455.0149999999994</v>
      </c>
      <c r="E25" s="1383">
        <f>+E26+E27+E28</f>
        <v>1554.85</v>
      </c>
      <c r="F25" s="1383">
        <v>228</v>
      </c>
      <c r="G25" s="1383">
        <f>+G26+G27+G28</f>
        <v>1338.5459999999998</v>
      </c>
      <c r="H25" s="1193"/>
      <c r="I25" s="1193"/>
      <c r="J25" s="1193"/>
      <c r="K25" s="1193"/>
      <c r="L25" s="1193"/>
      <c r="M25" s="1193"/>
    </row>
    <row r="26" spans="1:13" s="1077" customFormat="1" ht="12" customHeight="1">
      <c r="A26" s="1411" t="s">
        <v>1563</v>
      </c>
      <c r="B26" s="1389">
        <v>10221.158000000001</v>
      </c>
      <c r="C26" s="1389">
        <v>9047.5590000000011</v>
      </c>
      <c r="D26" s="1394">
        <v>7777.34</v>
      </c>
      <c r="E26" s="1394">
        <v>1046.1270000000002</v>
      </c>
      <c r="F26" s="1413">
        <v>224.09200000000001</v>
      </c>
      <c r="G26" s="1389">
        <v>1173.5989999999997</v>
      </c>
      <c r="H26" s="1193"/>
      <c r="I26" s="1193"/>
      <c r="J26" s="1193"/>
      <c r="K26" s="1193"/>
      <c r="L26" s="1193"/>
      <c r="M26" s="1193"/>
    </row>
    <row r="27" spans="1:13" s="1077" customFormat="1" ht="12" customHeight="1">
      <c r="A27" s="1412" t="s">
        <v>1562</v>
      </c>
      <c r="B27" s="1389">
        <v>2137.1699999999996</v>
      </c>
      <c r="C27" s="1389">
        <v>1987.2189999999996</v>
      </c>
      <c r="D27" s="1394">
        <v>1610.5779999999997</v>
      </c>
      <c r="E27" s="1394">
        <v>376.20999999999992</v>
      </c>
      <c r="F27" s="1418" t="s">
        <v>378</v>
      </c>
      <c r="G27" s="1389">
        <v>149.95099999999996</v>
      </c>
      <c r="H27" s="1193"/>
      <c r="I27" s="1193"/>
      <c r="J27" s="1401"/>
    </row>
    <row r="28" spans="1:13" s="1077" customFormat="1" ht="12" customHeight="1">
      <c r="A28" s="1411" t="s">
        <v>1546</v>
      </c>
      <c r="B28" s="1389">
        <v>217.60899999999998</v>
      </c>
      <c r="C28" s="1389">
        <v>202.61299999999997</v>
      </c>
      <c r="D28" s="1394">
        <v>67.097000000000008</v>
      </c>
      <c r="E28" s="1394">
        <v>132.51299999999995</v>
      </c>
      <c r="F28" s="1417">
        <v>3.003000000000001</v>
      </c>
      <c r="G28" s="1389">
        <v>14.996000000000004</v>
      </c>
      <c r="H28" s="1193"/>
      <c r="I28" s="1193"/>
      <c r="J28" s="1401"/>
    </row>
    <row r="29" spans="1:13" s="1077" customFormat="1" ht="21.95" customHeight="1">
      <c r="A29" s="1406" t="s">
        <v>1560</v>
      </c>
      <c r="B29" s="1383">
        <v>8287.0529999999999</v>
      </c>
      <c r="C29" s="1383">
        <v>7755.3</v>
      </c>
      <c r="D29" s="1383">
        <v>6473.3249999999998</v>
      </c>
      <c r="E29" s="1383">
        <v>991.78</v>
      </c>
      <c r="F29" s="1383">
        <v>290.19499999999999</v>
      </c>
      <c r="G29" s="1383">
        <v>531.75300000000004</v>
      </c>
      <c r="H29" s="1193"/>
      <c r="I29" s="1193"/>
      <c r="J29" s="1193"/>
      <c r="K29" s="1193"/>
      <c r="L29" s="1193"/>
      <c r="M29" s="1193"/>
    </row>
    <row r="30" spans="1:13" s="1077" customFormat="1" ht="12" customHeight="1">
      <c r="A30" s="1411" t="s">
        <v>1563</v>
      </c>
      <c r="B30" s="1383">
        <v>6841.3630000000003</v>
      </c>
      <c r="C30" s="1383">
        <v>6523.64</v>
      </c>
      <c r="D30" s="1394">
        <v>5468.4960000000001</v>
      </c>
      <c r="E30" s="1394">
        <v>797.67899999999997</v>
      </c>
      <c r="F30" s="1413">
        <v>257.46499999999997</v>
      </c>
      <c r="G30" s="1389">
        <v>317.72300000000007</v>
      </c>
      <c r="H30" s="1193"/>
      <c r="I30" s="1193"/>
      <c r="J30" s="1193"/>
      <c r="K30" s="1193"/>
      <c r="L30" s="1193"/>
      <c r="M30" s="1193"/>
    </row>
    <row r="31" spans="1:13" s="1077" customFormat="1" ht="12" customHeight="1">
      <c r="A31" s="1412" t="s">
        <v>1562</v>
      </c>
      <c r="B31" s="1383">
        <v>1230.6469999999999</v>
      </c>
      <c r="C31" s="1383">
        <v>1153.8489999999999</v>
      </c>
      <c r="D31" s="1394">
        <v>955.06699999999989</v>
      </c>
      <c r="E31" s="1394">
        <v>166.19100000000006</v>
      </c>
      <c r="F31" s="1413">
        <v>32.591000000000001</v>
      </c>
      <c r="G31" s="1389">
        <v>76.798000000000016</v>
      </c>
      <c r="H31" s="1193"/>
      <c r="I31" s="1193"/>
      <c r="J31" s="1401"/>
    </row>
    <row r="32" spans="1:13" s="1077" customFormat="1" ht="12" customHeight="1">
      <c r="A32" s="1411" t="s">
        <v>1546</v>
      </c>
      <c r="B32" s="1383">
        <v>215.04300000000001</v>
      </c>
      <c r="C32" s="1383">
        <v>77.811000000000021</v>
      </c>
      <c r="D32" s="1394">
        <v>49.762000000000015</v>
      </c>
      <c r="E32" s="1394">
        <v>27.910000000000007</v>
      </c>
      <c r="F32" s="1416" t="s">
        <v>378</v>
      </c>
      <c r="G32" s="1389">
        <v>137.23199999999997</v>
      </c>
      <c r="H32" s="1193"/>
      <c r="I32" s="1193"/>
      <c r="J32" s="1401"/>
    </row>
    <row r="33" spans="1:13" s="1077" customFormat="1" ht="21.95" customHeight="1">
      <c r="A33" s="1402" t="s">
        <v>1559</v>
      </c>
      <c r="B33" s="1383">
        <f t="shared" ref="B33:G33" si="4">+B34+B35+B36</f>
        <v>5320.3189999999995</v>
      </c>
      <c r="C33" s="1383">
        <f t="shared" si="4"/>
        <v>5020.8879999999999</v>
      </c>
      <c r="D33" s="1383">
        <f t="shared" si="4"/>
        <v>4279.3459999999995</v>
      </c>
      <c r="E33" s="1383">
        <f t="shared" si="4"/>
        <v>712.24800000000005</v>
      </c>
      <c r="F33" s="1383">
        <f t="shared" si="4"/>
        <v>29.294</v>
      </c>
      <c r="G33" s="1383">
        <f t="shared" si="4"/>
        <v>299.43099999999998</v>
      </c>
      <c r="H33" s="1193"/>
      <c r="I33" s="1193"/>
      <c r="J33" s="1193"/>
      <c r="K33" s="1193"/>
      <c r="L33" s="1193"/>
      <c r="M33" s="1193"/>
    </row>
    <row r="34" spans="1:13" s="1077" customFormat="1" ht="12" customHeight="1">
      <c r="A34" s="1411" t="s">
        <v>1563</v>
      </c>
      <c r="B34" s="1383">
        <f>+C34+G34</f>
        <v>4119.1109999999999</v>
      </c>
      <c r="C34" s="1389">
        <f>SUM(D34:F34)</f>
        <v>3853.2159999999999</v>
      </c>
      <c r="D34" s="1413">
        <v>3350.864</v>
      </c>
      <c r="E34" s="1413">
        <v>475.23</v>
      </c>
      <c r="F34" s="1413">
        <v>27.122</v>
      </c>
      <c r="G34" s="1389">
        <v>265.89499999999998</v>
      </c>
      <c r="H34" s="1193"/>
      <c r="I34" s="1193"/>
      <c r="J34" s="1193"/>
      <c r="K34" s="1193"/>
      <c r="L34" s="1193"/>
      <c r="M34" s="1193"/>
    </row>
    <row r="35" spans="1:13" s="1077" customFormat="1" ht="12" customHeight="1">
      <c r="A35" s="1412" t="s">
        <v>1562</v>
      </c>
      <c r="B35" s="1383">
        <f>+C35+G35</f>
        <v>1144.124</v>
      </c>
      <c r="C35" s="1389">
        <f>+D35+E35+F35</f>
        <v>1110.588</v>
      </c>
      <c r="D35" s="1413">
        <v>874.56899999999996</v>
      </c>
      <c r="E35" s="1413">
        <v>234.34699999999998</v>
      </c>
      <c r="F35" s="1414">
        <v>1.6719999999999999</v>
      </c>
      <c r="G35" s="1415">
        <v>33.536000000000001</v>
      </c>
      <c r="H35" s="1193"/>
      <c r="I35" s="1193"/>
      <c r="J35" s="1401"/>
    </row>
    <row r="36" spans="1:13" s="1077" customFormat="1" ht="12" customHeight="1">
      <c r="A36" s="1411" t="s">
        <v>1546</v>
      </c>
      <c r="B36" s="1383">
        <f>+C36+G36</f>
        <v>57.083999999999996</v>
      </c>
      <c r="C36" s="1389">
        <f>+D36+E36+F36</f>
        <v>57.083999999999996</v>
      </c>
      <c r="D36" s="1413">
        <v>53.912999999999997</v>
      </c>
      <c r="E36" s="1414">
        <v>2.6710000000000003</v>
      </c>
      <c r="F36" s="1413">
        <v>0.50000000000000011</v>
      </c>
      <c r="G36" s="1389">
        <v>0</v>
      </c>
      <c r="H36" s="1193"/>
      <c r="I36" s="1193"/>
      <c r="J36" s="1401"/>
    </row>
    <row r="37" spans="1:13" s="1077" customFormat="1" ht="21.95" customHeight="1">
      <c r="A37" s="1402" t="s">
        <v>1558</v>
      </c>
      <c r="B37" s="1383">
        <f>SUM(B38:B40)</f>
        <v>819.38400000000024</v>
      </c>
      <c r="C37" s="1383">
        <f>+D37+E37+F37</f>
        <v>766.42500000000018</v>
      </c>
      <c r="D37" s="1383">
        <f>SUM(D38:D40)</f>
        <v>609.48300000000017</v>
      </c>
      <c r="E37" s="1383">
        <f>SUM(E38:E40)</f>
        <v>138.59900000000002</v>
      </c>
      <c r="F37" s="1383">
        <f>SUM(F38:F40)</f>
        <v>18.343</v>
      </c>
      <c r="G37" s="1383">
        <f>SUM(G38:G40)</f>
        <v>52.95900000000001</v>
      </c>
      <c r="H37" s="1193"/>
      <c r="I37" s="1193"/>
      <c r="J37" s="1401"/>
    </row>
    <row r="38" spans="1:13" s="1077" customFormat="1" ht="12" customHeight="1">
      <c r="A38" s="1411" t="s">
        <v>1563</v>
      </c>
      <c r="B38" s="1389">
        <f>C38+G38</f>
        <v>674.87000000000023</v>
      </c>
      <c r="C38" s="1389">
        <f>D38+E38+F38</f>
        <v>621.91100000000017</v>
      </c>
      <c r="D38" s="1389">
        <v>478.91700000000014</v>
      </c>
      <c r="E38" s="1389">
        <v>124.65100000000001</v>
      </c>
      <c r="F38" s="1389">
        <v>18.343</v>
      </c>
      <c r="G38" s="1389">
        <v>52.95900000000001</v>
      </c>
      <c r="H38" s="1193"/>
      <c r="I38" s="1193"/>
      <c r="J38" s="1401"/>
    </row>
    <row r="39" spans="1:13" s="1077" customFormat="1" ht="12" customHeight="1">
      <c r="A39" s="1412" t="s">
        <v>1562</v>
      </c>
      <c r="B39" s="1389">
        <f>C39+G39</f>
        <v>144.51400000000001</v>
      </c>
      <c r="C39" s="1389">
        <f>D39+E39+F39</f>
        <v>144.51400000000001</v>
      </c>
      <c r="D39" s="1389">
        <v>130.566</v>
      </c>
      <c r="E39" s="1389">
        <v>13.947999999999999</v>
      </c>
      <c r="F39" s="1389">
        <v>0</v>
      </c>
      <c r="G39" s="1389">
        <v>0</v>
      </c>
      <c r="H39" s="1193"/>
      <c r="I39" s="1193"/>
      <c r="J39" s="1401"/>
    </row>
    <row r="40" spans="1:13" s="1077" customFormat="1" ht="12" customHeight="1">
      <c r="A40" s="1411" t="s">
        <v>1546</v>
      </c>
      <c r="B40" s="1389">
        <f>C40+G40</f>
        <v>0</v>
      </c>
      <c r="C40" s="1389">
        <f>D40+E40+F40</f>
        <v>0</v>
      </c>
      <c r="D40" s="1389">
        <v>0</v>
      </c>
      <c r="E40" s="1389">
        <v>0</v>
      </c>
      <c r="F40" s="1389">
        <v>0</v>
      </c>
      <c r="G40" s="1389">
        <v>0</v>
      </c>
      <c r="H40" s="1193"/>
      <c r="I40" s="1193"/>
      <c r="J40" s="1401"/>
    </row>
    <row r="41" spans="1:13" s="1077" customFormat="1" ht="21.95" customHeight="1">
      <c r="A41" s="1019" t="s">
        <v>1557</v>
      </c>
      <c r="B41" s="1383">
        <f t="shared" ref="B41:G41" si="5">SUM(B42:B44)</f>
        <v>752.74799999999971</v>
      </c>
      <c r="C41" s="1383">
        <f t="shared" si="5"/>
        <v>742.36299999999972</v>
      </c>
      <c r="D41" s="1383">
        <f t="shared" si="5"/>
        <v>624.21899999999982</v>
      </c>
      <c r="E41" s="1383">
        <f t="shared" si="5"/>
        <v>103.53400000000002</v>
      </c>
      <c r="F41" s="1383">
        <f t="shared" si="5"/>
        <v>14.559999999999999</v>
      </c>
      <c r="G41" s="1383">
        <f t="shared" si="5"/>
        <v>10.435</v>
      </c>
      <c r="H41" s="1193"/>
      <c r="I41" s="1193"/>
      <c r="J41" s="1401"/>
    </row>
    <row r="42" spans="1:13" s="1077" customFormat="1" ht="12" customHeight="1">
      <c r="A42" s="1411" t="s">
        <v>1563</v>
      </c>
      <c r="B42" s="1389">
        <f>C42+G42</f>
        <v>742.13599999999974</v>
      </c>
      <c r="C42" s="1389">
        <f>D42+E42+F42</f>
        <v>731.70099999999979</v>
      </c>
      <c r="D42" s="1389">
        <v>613.60699999999986</v>
      </c>
      <c r="E42" s="1389">
        <v>103.53400000000002</v>
      </c>
      <c r="F42" s="1389">
        <v>14.559999999999999</v>
      </c>
      <c r="G42" s="1389">
        <v>10.435</v>
      </c>
      <c r="H42" s="1193"/>
      <c r="I42" s="1193"/>
      <c r="J42" s="1401"/>
    </row>
    <row r="43" spans="1:13" s="1077" customFormat="1" ht="12" customHeight="1">
      <c r="A43" s="1412" t="s">
        <v>1562</v>
      </c>
      <c r="B43" s="1389">
        <f>C43+G43</f>
        <v>10.612</v>
      </c>
      <c r="C43" s="1389">
        <f>D43+E43+F43</f>
        <v>10.612</v>
      </c>
      <c r="D43" s="1389">
        <v>10.612</v>
      </c>
      <c r="E43" s="1389">
        <v>0</v>
      </c>
      <c r="F43" s="1389">
        <v>0</v>
      </c>
      <c r="G43" s="1389">
        <v>0</v>
      </c>
      <c r="H43" s="1193"/>
      <c r="I43" s="1193"/>
      <c r="J43" s="1401"/>
    </row>
    <row r="44" spans="1:13" s="1077" customFormat="1" ht="12" customHeight="1">
      <c r="A44" s="1411" t="s">
        <v>1546</v>
      </c>
      <c r="B44" s="1410" t="s">
        <v>484</v>
      </c>
      <c r="C44" s="1389">
        <v>5.000000000000001E-2</v>
      </c>
      <c r="D44" s="1389">
        <v>0</v>
      </c>
      <c r="E44" s="1410">
        <v>0</v>
      </c>
      <c r="F44" s="1389">
        <v>0</v>
      </c>
      <c r="G44" s="1389">
        <v>0</v>
      </c>
      <c r="H44" s="1193"/>
      <c r="I44" s="1193"/>
      <c r="J44" s="1401"/>
    </row>
    <row r="45" spans="1:13" s="1077" customFormat="1" ht="5.25" customHeight="1" thickBot="1">
      <c r="A45" s="1792"/>
      <c r="B45" s="1792"/>
      <c r="C45" s="1792"/>
      <c r="D45" s="1792"/>
      <c r="E45" s="1792"/>
      <c r="F45" s="1792"/>
      <c r="G45" s="1679"/>
      <c r="H45" s="1193"/>
      <c r="I45" s="1193"/>
      <c r="J45" s="1401"/>
    </row>
    <row r="46" spans="1:13" s="1077" customFormat="1" ht="3.75" customHeight="1" thickTop="1">
      <c r="A46" s="997"/>
      <c r="B46" s="997"/>
      <c r="C46" s="997"/>
      <c r="D46" s="997"/>
      <c r="E46" s="997"/>
      <c r="F46" s="997"/>
      <c r="G46" s="1009"/>
    </row>
    <row r="47" spans="1:13" s="1077" customFormat="1" ht="12" customHeight="1">
      <c r="A47" s="1379" t="s">
        <v>1526</v>
      </c>
      <c r="B47" s="1379"/>
      <c r="C47" s="1379"/>
      <c r="D47" s="1379"/>
      <c r="E47" s="1379"/>
      <c r="F47" s="843"/>
      <c r="G47" s="1185"/>
    </row>
    <row r="48" spans="1:13" ht="15.75" customHeight="1">
      <c r="A48" s="1377" t="s">
        <v>564</v>
      </c>
      <c r="B48" s="869"/>
      <c r="C48" s="869"/>
      <c r="D48" s="869"/>
      <c r="E48" s="869"/>
    </row>
    <row r="49" spans="1:7" ht="26.25" customHeight="1">
      <c r="A49" s="2297" t="s">
        <v>1524</v>
      </c>
      <c r="B49" s="2297"/>
      <c r="C49" s="2297"/>
      <c r="D49" s="2297"/>
      <c r="E49" s="2297"/>
      <c r="F49" s="2297"/>
      <c r="G49" s="2297"/>
    </row>
    <row r="50" spans="1:7">
      <c r="A50" s="869"/>
      <c r="B50" s="869"/>
      <c r="C50" s="869"/>
      <c r="D50" s="869"/>
      <c r="E50" s="869"/>
    </row>
    <row r="51" spans="1:7">
      <c r="A51" s="869"/>
      <c r="B51" s="869"/>
      <c r="C51" s="869"/>
      <c r="D51" s="869"/>
      <c r="E51" s="869"/>
    </row>
    <row r="52" spans="1:7">
      <c r="A52" s="869"/>
      <c r="B52" s="869"/>
      <c r="C52" s="869"/>
      <c r="D52" s="869"/>
      <c r="E52" s="869"/>
    </row>
  </sheetData>
  <mergeCells count="10">
    <mergeCell ref="A49:G49"/>
    <mergeCell ref="A1:E1"/>
    <mergeCell ref="A2:G2"/>
    <mergeCell ref="B4:B7"/>
    <mergeCell ref="C4:F5"/>
    <mergeCell ref="G4:G7"/>
    <mergeCell ref="C6:C7"/>
    <mergeCell ref="D6:D7"/>
    <mergeCell ref="E6:E7"/>
    <mergeCell ref="F6:F7"/>
  </mergeCells>
  <hyperlinks>
    <hyperlink ref="A49" r:id="rId1"/>
    <hyperlink ref="A49:G49" r:id="rId2" display="Despesas em bibliotecas e arquivos (€) dos municípios por Localização geográfica (NUTS - 2013), Tipo de despesa e Domínio cultural (bibliotecas e arquivos); Anual"/>
  </hyperlinks>
  <pageMargins left="0.78740157480314965" right="0.78740157480314965" top="1.1811023622047245" bottom="0.78740157480314965" header="0" footer="0"/>
  <pageSetup paperSize="9" orientation="portrait" verticalDpi="300" r:id="rId3"/>
  <headerFooter alignWithMargins="0"/>
  <drawing r:id="rId4"/>
</worksheet>
</file>

<file path=xl/worksheets/sheet126.xml><?xml version="1.0" encoding="utf-8"?>
<worksheet xmlns="http://schemas.openxmlformats.org/spreadsheetml/2006/main" xmlns:r="http://schemas.openxmlformats.org/officeDocument/2006/relationships">
  <sheetPr codeName="Sheet126"/>
  <dimension ref="A1:M51"/>
  <sheetViews>
    <sheetView showGridLines="0" workbookViewId="0">
      <selection sqref="A1:E1"/>
    </sheetView>
  </sheetViews>
  <sheetFormatPr defaultRowHeight="11.25"/>
  <cols>
    <col min="1" max="1" width="26.5703125" style="1355" customWidth="1"/>
    <col min="2" max="2" width="10" style="1355" customWidth="1"/>
    <col min="3" max="3" width="7.85546875" style="1355" customWidth="1"/>
    <col min="4" max="4" width="12.7109375" style="1355" customWidth="1"/>
    <col min="5" max="5" width="11.5703125" style="1355" customWidth="1"/>
    <col min="6" max="6" width="9.140625" style="1355"/>
    <col min="7" max="7" width="9.140625" style="1369"/>
    <col min="8" max="255" width="9.140625" style="1355"/>
    <col min="256" max="256" width="37.5703125" style="1355" customWidth="1"/>
    <col min="257" max="257" width="11.140625" style="1355" customWidth="1"/>
    <col min="258" max="258" width="7.85546875" style="1355" customWidth="1"/>
    <col min="259" max="259" width="12.7109375" style="1355" customWidth="1"/>
    <col min="260" max="260" width="11.5703125" style="1355" customWidth="1"/>
    <col min="261" max="511" width="9.140625" style="1355"/>
    <col min="512" max="512" width="37.5703125" style="1355" customWidth="1"/>
    <col min="513" max="513" width="11.140625" style="1355" customWidth="1"/>
    <col min="514" max="514" width="7.85546875" style="1355" customWidth="1"/>
    <col min="515" max="515" width="12.7109375" style="1355" customWidth="1"/>
    <col min="516" max="516" width="11.5703125" style="1355" customWidth="1"/>
    <col min="517" max="767" width="9.140625" style="1355"/>
    <col min="768" max="768" width="37.5703125" style="1355" customWidth="1"/>
    <col min="769" max="769" width="11.140625" style="1355" customWidth="1"/>
    <col min="770" max="770" width="7.85546875" style="1355" customWidth="1"/>
    <col min="771" max="771" width="12.7109375" style="1355" customWidth="1"/>
    <col min="772" max="772" width="11.5703125" style="1355" customWidth="1"/>
    <col min="773" max="1023" width="9.140625" style="1355"/>
    <col min="1024" max="1024" width="37.5703125" style="1355" customWidth="1"/>
    <col min="1025" max="1025" width="11.140625" style="1355" customWidth="1"/>
    <col min="1026" max="1026" width="7.85546875" style="1355" customWidth="1"/>
    <col min="1027" max="1027" width="12.7109375" style="1355" customWidth="1"/>
    <col min="1028" max="1028" width="11.5703125" style="1355" customWidth="1"/>
    <col min="1029" max="1279" width="9.140625" style="1355"/>
    <col min="1280" max="1280" width="37.5703125" style="1355" customWidth="1"/>
    <col min="1281" max="1281" width="11.140625" style="1355" customWidth="1"/>
    <col min="1282" max="1282" width="7.85546875" style="1355" customWidth="1"/>
    <col min="1283" max="1283" width="12.7109375" style="1355" customWidth="1"/>
    <col min="1284" max="1284" width="11.5703125" style="1355" customWidth="1"/>
    <col min="1285" max="1535" width="9.140625" style="1355"/>
    <col min="1536" max="1536" width="37.5703125" style="1355" customWidth="1"/>
    <col min="1537" max="1537" width="11.140625" style="1355" customWidth="1"/>
    <col min="1538" max="1538" width="7.85546875" style="1355" customWidth="1"/>
    <col min="1539" max="1539" width="12.7109375" style="1355" customWidth="1"/>
    <col min="1540" max="1540" width="11.5703125" style="1355" customWidth="1"/>
    <col min="1541" max="1791" width="9.140625" style="1355"/>
    <col min="1792" max="1792" width="37.5703125" style="1355" customWidth="1"/>
    <col min="1793" max="1793" width="11.140625" style="1355" customWidth="1"/>
    <col min="1794" max="1794" width="7.85546875" style="1355" customWidth="1"/>
    <col min="1795" max="1795" width="12.7109375" style="1355" customWidth="1"/>
    <col min="1796" max="1796" width="11.5703125" style="1355" customWidth="1"/>
    <col min="1797" max="2047" width="9.140625" style="1355"/>
    <col min="2048" max="2048" width="37.5703125" style="1355" customWidth="1"/>
    <col min="2049" max="2049" width="11.140625" style="1355" customWidth="1"/>
    <col min="2050" max="2050" width="7.85546875" style="1355" customWidth="1"/>
    <col min="2051" max="2051" width="12.7109375" style="1355" customWidth="1"/>
    <col min="2052" max="2052" width="11.5703125" style="1355" customWidth="1"/>
    <col min="2053" max="2303" width="9.140625" style="1355"/>
    <col min="2304" max="2304" width="37.5703125" style="1355" customWidth="1"/>
    <col min="2305" max="2305" width="11.140625" style="1355" customWidth="1"/>
    <col min="2306" max="2306" width="7.85546875" style="1355" customWidth="1"/>
    <col min="2307" max="2307" width="12.7109375" style="1355" customWidth="1"/>
    <col min="2308" max="2308" width="11.5703125" style="1355" customWidth="1"/>
    <col min="2309" max="2559" width="9.140625" style="1355"/>
    <col min="2560" max="2560" width="37.5703125" style="1355" customWidth="1"/>
    <col min="2561" max="2561" width="11.140625" style="1355" customWidth="1"/>
    <col min="2562" max="2562" width="7.85546875" style="1355" customWidth="1"/>
    <col min="2563" max="2563" width="12.7109375" style="1355" customWidth="1"/>
    <col min="2564" max="2564" width="11.5703125" style="1355" customWidth="1"/>
    <col min="2565" max="2815" width="9.140625" style="1355"/>
    <col min="2816" max="2816" width="37.5703125" style="1355" customWidth="1"/>
    <col min="2817" max="2817" width="11.140625" style="1355" customWidth="1"/>
    <col min="2818" max="2818" width="7.85546875" style="1355" customWidth="1"/>
    <col min="2819" max="2819" width="12.7109375" style="1355" customWidth="1"/>
    <col min="2820" max="2820" width="11.5703125" style="1355" customWidth="1"/>
    <col min="2821" max="3071" width="9.140625" style="1355"/>
    <col min="3072" max="3072" width="37.5703125" style="1355" customWidth="1"/>
    <col min="3073" max="3073" width="11.140625" style="1355" customWidth="1"/>
    <col min="3074" max="3074" width="7.85546875" style="1355" customWidth="1"/>
    <col min="3075" max="3075" width="12.7109375" style="1355" customWidth="1"/>
    <col min="3076" max="3076" width="11.5703125" style="1355" customWidth="1"/>
    <col min="3077" max="3327" width="9.140625" style="1355"/>
    <col min="3328" max="3328" width="37.5703125" style="1355" customWidth="1"/>
    <col min="3329" max="3329" width="11.140625" style="1355" customWidth="1"/>
    <col min="3330" max="3330" width="7.85546875" style="1355" customWidth="1"/>
    <col min="3331" max="3331" width="12.7109375" style="1355" customWidth="1"/>
    <col min="3332" max="3332" width="11.5703125" style="1355" customWidth="1"/>
    <col min="3333" max="3583" width="9.140625" style="1355"/>
    <col min="3584" max="3584" width="37.5703125" style="1355" customWidth="1"/>
    <col min="3585" max="3585" width="11.140625" style="1355" customWidth="1"/>
    <col min="3586" max="3586" width="7.85546875" style="1355" customWidth="1"/>
    <col min="3587" max="3587" width="12.7109375" style="1355" customWidth="1"/>
    <col min="3588" max="3588" width="11.5703125" style="1355" customWidth="1"/>
    <col min="3589" max="3839" width="9.140625" style="1355"/>
    <col min="3840" max="3840" width="37.5703125" style="1355" customWidth="1"/>
    <col min="3841" max="3841" width="11.140625" style="1355" customWidth="1"/>
    <col min="3842" max="3842" width="7.85546875" style="1355" customWidth="1"/>
    <col min="3843" max="3843" width="12.7109375" style="1355" customWidth="1"/>
    <col min="3844" max="3844" width="11.5703125" style="1355" customWidth="1"/>
    <col min="3845" max="4095" width="9.140625" style="1355"/>
    <col min="4096" max="4096" width="37.5703125" style="1355" customWidth="1"/>
    <col min="4097" max="4097" width="11.140625" style="1355" customWidth="1"/>
    <col min="4098" max="4098" width="7.85546875" style="1355" customWidth="1"/>
    <col min="4099" max="4099" width="12.7109375" style="1355" customWidth="1"/>
    <col min="4100" max="4100" width="11.5703125" style="1355" customWidth="1"/>
    <col min="4101" max="4351" width="9.140625" style="1355"/>
    <col min="4352" max="4352" width="37.5703125" style="1355" customWidth="1"/>
    <col min="4353" max="4353" width="11.140625" style="1355" customWidth="1"/>
    <col min="4354" max="4354" width="7.85546875" style="1355" customWidth="1"/>
    <col min="4355" max="4355" width="12.7109375" style="1355" customWidth="1"/>
    <col min="4356" max="4356" width="11.5703125" style="1355" customWidth="1"/>
    <col min="4357" max="4607" width="9.140625" style="1355"/>
    <col min="4608" max="4608" width="37.5703125" style="1355" customWidth="1"/>
    <col min="4609" max="4609" width="11.140625" style="1355" customWidth="1"/>
    <col min="4610" max="4610" width="7.85546875" style="1355" customWidth="1"/>
    <col min="4611" max="4611" width="12.7109375" style="1355" customWidth="1"/>
    <col min="4612" max="4612" width="11.5703125" style="1355" customWidth="1"/>
    <col min="4613" max="4863" width="9.140625" style="1355"/>
    <col min="4864" max="4864" width="37.5703125" style="1355" customWidth="1"/>
    <col min="4865" max="4865" width="11.140625" style="1355" customWidth="1"/>
    <col min="4866" max="4866" width="7.85546875" style="1355" customWidth="1"/>
    <col min="4867" max="4867" width="12.7109375" style="1355" customWidth="1"/>
    <col min="4868" max="4868" width="11.5703125" style="1355" customWidth="1"/>
    <col min="4869" max="5119" width="9.140625" style="1355"/>
    <col min="5120" max="5120" width="37.5703125" style="1355" customWidth="1"/>
    <col min="5121" max="5121" width="11.140625" style="1355" customWidth="1"/>
    <col min="5122" max="5122" width="7.85546875" style="1355" customWidth="1"/>
    <col min="5123" max="5123" width="12.7109375" style="1355" customWidth="1"/>
    <col min="5124" max="5124" width="11.5703125" style="1355" customWidth="1"/>
    <col min="5125" max="5375" width="9.140625" style="1355"/>
    <col min="5376" max="5376" width="37.5703125" style="1355" customWidth="1"/>
    <col min="5377" max="5377" width="11.140625" style="1355" customWidth="1"/>
    <col min="5378" max="5378" width="7.85546875" style="1355" customWidth="1"/>
    <col min="5379" max="5379" width="12.7109375" style="1355" customWidth="1"/>
    <col min="5380" max="5380" width="11.5703125" style="1355" customWidth="1"/>
    <col min="5381" max="5631" width="9.140625" style="1355"/>
    <col min="5632" max="5632" width="37.5703125" style="1355" customWidth="1"/>
    <col min="5633" max="5633" width="11.140625" style="1355" customWidth="1"/>
    <col min="5634" max="5634" width="7.85546875" style="1355" customWidth="1"/>
    <col min="5635" max="5635" width="12.7109375" style="1355" customWidth="1"/>
    <col min="5636" max="5636" width="11.5703125" style="1355" customWidth="1"/>
    <col min="5637" max="5887" width="9.140625" style="1355"/>
    <col min="5888" max="5888" width="37.5703125" style="1355" customWidth="1"/>
    <col min="5889" max="5889" width="11.140625" style="1355" customWidth="1"/>
    <col min="5890" max="5890" width="7.85546875" style="1355" customWidth="1"/>
    <col min="5891" max="5891" width="12.7109375" style="1355" customWidth="1"/>
    <col min="5892" max="5892" width="11.5703125" style="1355" customWidth="1"/>
    <col min="5893" max="6143" width="9.140625" style="1355"/>
    <col min="6144" max="6144" width="37.5703125" style="1355" customWidth="1"/>
    <col min="6145" max="6145" width="11.140625" style="1355" customWidth="1"/>
    <col min="6146" max="6146" width="7.85546875" style="1355" customWidth="1"/>
    <col min="6147" max="6147" width="12.7109375" style="1355" customWidth="1"/>
    <col min="6148" max="6148" width="11.5703125" style="1355" customWidth="1"/>
    <col min="6149" max="6399" width="9.140625" style="1355"/>
    <col min="6400" max="6400" width="37.5703125" style="1355" customWidth="1"/>
    <col min="6401" max="6401" width="11.140625" style="1355" customWidth="1"/>
    <col min="6402" max="6402" width="7.85546875" style="1355" customWidth="1"/>
    <col min="6403" max="6403" width="12.7109375" style="1355" customWidth="1"/>
    <col min="6404" max="6404" width="11.5703125" style="1355" customWidth="1"/>
    <col min="6405" max="6655" width="9.140625" style="1355"/>
    <col min="6656" max="6656" width="37.5703125" style="1355" customWidth="1"/>
    <col min="6657" max="6657" width="11.140625" style="1355" customWidth="1"/>
    <col min="6658" max="6658" width="7.85546875" style="1355" customWidth="1"/>
    <col min="6659" max="6659" width="12.7109375" style="1355" customWidth="1"/>
    <col min="6660" max="6660" width="11.5703125" style="1355" customWidth="1"/>
    <col min="6661" max="6911" width="9.140625" style="1355"/>
    <col min="6912" max="6912" width="37.5703125" style="1355" customWidth="1"/>
    <col min="6913" max="6913" width="11.140625" style="1355" customWidth="1"/>
    <col min="6914" max="6914" width="7.85546875" style="1355" customWidth="1"/>
    <col min="6915" max="6915" width="12.7109375" style="1355" customWidth="1"/>
    <col min="6916" max="6916" width="11.5703125" style="1355" customWidth="1"/>
    <col min="6917" max="7167" width="9.140625" style="1355"/>
    <col min="7168" max="7168" width="37.5703125" style="1355" customWidth="1"/>
    <col min="7169" max="7169" width="11.140625" style="1355" customWidth="1"/>
    <col min="7170" max="7170" width="7.85546875" style="1355" customWidth="1"/>
    <col min="7171" max="7171" width="12.7109375" style="1355" customWidth="1"/>
    <col min="7172" max="7172" width="11.5703125" style="1355" customWidth="1"/>
    <col min="7173" max="7423" width="9.140625" style="1355"/>
    <col min="7424" max="7424" width="37.5703125" style="1355" customWidth="1"/>
    <col min="7425" max="7425" width="11.140625" style="1355" customWidth="1"/>
    <col min="7426" max="7426" width="7.85546875" style="1355" customWidth="1"/>
    <col min="7427" max="7427" width="12.7109375" style="1355" customWidth="1"/>
    <col min="7428" max="7428" width="11.5703125" style="1355" customWidth="1"/>
    <col min="7429" max="7679" width="9.140625" style="1355"/>
    <col min="7680" max="7680" width="37.5703125" style="1355" customWidth="1"/>
    <col min="7681" max="7681" width="11.140625" style="1355" customWidth="1"/>
    <col min="7682" max="7682" width="7.85546875" style="1355" customWidth="1"/>
    <col min="7683" max="7683" width="12.7109375" style="1355" customWidth="1"/>
    <col min="7684" max="7684" width="11.5703125" style="1355" customWidth="1"/>
    <col min="7685" max="7935" width="9.140625" style="1355"/>
    <col min="7936" max="7936" width="37.5703125" style="1355" customWidth="1"/>
    <col min="7937" max="7937" width="11.140625" style="1355" customWidth="1"/>
    <col min="7938" max="7938" width="7.85546875" style="1355" customWidth="1"/>
    <col min="7939" max="7939" width="12.7109375" style="1355" customWidth="1"/>
    <col min="7940" max="7940" width="11.5703125" style="1355" customWidth="1"/>
    <col min="7941" max="8191" width="9.140625" style="1355"/>
    <col min="8192" max="8192" width="37.5703125" style="1355" customWidth="1"/>
    <col min="8193" max="8193" width="11.140625" style="1355" customWidth="1"/>
    <col min="8194" max="8194" width="7.85546875" style="1355" customWidth="1"/>
    <col min="8195" max="8195" width="12.7109375" style="1355" customWidth="1"/>
    <col min="8196" max="8196" width="11.5703125" style="1355" customWidth="1"/>
    <col min="8197" max="8447" width="9.140625" style="1355"/>
    <col min="8448" max="8448" width="37.5703125" style="1355" customWidth="1"/>
    <col min="8449" max="8449" width="11.140625" style="1355" customWidth="1"/>
    <col min="8450" max="8450" width="7.85546875" style="1355" customWidth="1"/>
    <col min="8451" max="8451" width="12.7109375" style="1355" customWidth="1"/>
    <col min="8452" max="8452" width="11.5703125" style="1355" customWidth="1"/>
    <col min="8453" max="8703" width="9.140625" style="1355"/>
    <col min="8704" max="8704" width="37.5703125" style="1355" customWidth="1"/>
    <col min="8705" max="8705" width="11.140625" style="1355" customWidth="1"/>
    <col min="8706" max="8706" width="7.85546875" style="1355" customWidth="1"/>
    <col min="8707" max="8707" width="12.7109375" style="1355" customWidth="1"/>
    <col min="8708" max="8708" width="11.5703125" style="1355" customWidth="1"/>
    <col min="8709" max="8959" width="9.140625" style="1355"/>
    <col min="8960" max="8960" width="37.5703125" style="1355" customWidth="1"/>
    <col min="8961" max="8961" width="11.140625" style="1355" customWidth="1"/>
    <col min="8962" max="8962" width="7.85546875" style="1355" customWidth="1"/>
    <col min="8963" max="8963" width="12.7109375" style="1355" customWidth="1"/>
    <col min="8964" max="8964" width="11.5703125" style="1355" customWidth="1"/>
    <col min="8965" max="9215" width="9.140625" style="1355"/>
    <col min="9216" max="9216" width="37.5703125" style="1355" customWidth="1"/>
    <col min="9217" max="9217" width="11.140625" style="1355" customWidth="1"/>
    <col min="9218" max="9218" width="7.85546875" style="1355" customWidth="1"/>
    <col min="9219" max="9219" width="12.7109375" style="1355" customWidth="1"/>
    <col min="9220" max="9220" width="11.5703125" style="1355" customWidth="1"/>
    <col min="9221" max="9471" width="9.140625" style="1355"/>
    <col min="9472" max="9472" width="37.5703125" style="1355" customWidth="1"/>
    <col min="9473" max="9473" width="11.140625" style="1355" customWidth="1"/>
    <col min="9474" max="9474" width="7.85546875" style="1355" customWidth="1"/>
    <col min="9475" max="9475" width="12.7109375" style="1355" customWidth="1"/>
    <col min="9476" max="9476" width="11.5703125" style="1355" customWidth="1"/>
    <col min="9477" max="9727" width="9.140625" style="1355"/>
    <col min="9728" max="9728" width="37.5703125" style="1355" customWidth="1"/>
    <col min="9729" max="9729" width="11.140625" style="1355" customWidth="1"/>
    <col min="9730" max="9730" width="7.85546875" style="1355" customWidth="1"/>
    <col min="9731" max="9731" width="12.7109375" style="1355" customWidth="1"/>
    <col min="9732" max="9732" width="11.5703125" style="1355" customWidth="1"/>
    <col min="9733" max="9983" width="9.140625" style="1355"/>
    <col min="9984" max="9984" width="37.5703125" style="1355" customWidth="1"/>
    <col min="9985" max="9985" width="11.140625" style="1355" customWidth="1"/>
    <col min="9986" max="9986" width="7.85546875" style="1355" customWidth="1"/>
    <col min="9987" max="9987" width="12.7109375" style="1355" customWidth="1"/>
    <col min="9988" max="9988" width="11.5703125" style="1355" customWidth="1"/>
    <col min="9989" max="10239" width="9.140625" style="1355"/>
    <col min="10240" max="10240" width="37.5703125" style="1355" customWidth="1"/>
    <col min="10241" max="10241" width="11.140625" style="1355" customWidth="1"/>
    <col min="10242" max="10242" width="7.85546875" style="1355" customWidth="1"/>
    <col min="10243" max="10243" width="12.7109375" style="1355" customWidth="1"/>
    <col min="10244" max="10244" width="11.5703125" style="1355" customWidth="1"/>
    <col min="10245" max="10495" width="9.140625" style="1355"/>
    <col min="10496" max="10496" width="37.5703125" style="1355" customWidth="1"/>
    <col min="10497" max="10497" width="11.140625" style="1355" customWidth="1"/>
    <col min="10498" max="10498" width="7.85546875" style="1355" customWidth="1"/>
    <col min="10499" max="10499" width="12.7109375" style="1355" customWidth="1"/>
    <col min="10500" max="10500" width="11.5703125" style="1355" customWidth="1"/>
    <col min="10501" max="10751" width="9.140625" style="1355"/>
    <col min="10752" max="10752" width="37.5703125" style="1355" customWidth="1"/>
    <col min="10753" max="10753" width="11.140625" style="1355" customWidth="1"/>
    <col min="10754" max="10754" width="7.85546875" style="1355" customWidth="1"/>
    <col min="10755" max="10755" width="12.7109375" style="1355" customWidth="1"/>
    <col min="10756" max="10756" width="11.5703125" style="1355" customWidth="1"/>
    <col min="10757" max="11007" width="9.140625" style="1355"/>
    <col min="11008" max="11008" width="37.5703125" style="1355" customWidth="1"/>
    <col min="11009" max="11009" width="11.140625" style="1355" customWidth="1"/>
    <col min="11010" max="11010" width="7.85546875" style="1355" customWidth="1"/>
    <col min="11011" max="11011" width="12.7109375" style="1355" customWidth="1"/>
    <col min="11012" max="11012" width="11.5703125" style="1355" customWidth="1"/>
    <col min="11013" max="11263" width="9.140625" style="1355"/>
    <col min="11264" max="11264" width="37.5703125" style="1355" customWidth="1"/>
    <col min="11265" max="11265" width="11.140625" style="1355" customWidth="1"/>
    <col min="11266" max="11266" width="7.85546875" style="1355" customWidth="1"/>
    <col min="11267" max="11267" width="12.7109375" style="1355" customWidth="1"/>
    <col min="11268" max="11268" width="11.5703125" style="1355" customWidth="1"/>
    <col min="11269" max="11519" width="9.140625" style="1355"/>
    <col min="11520" max="11520" width="37.5703125" style="1355" customWidth="1"/>
    <col min="11521" max="11521" width="11.140625" style="1355" customWidth="1"/>
    <col min="11522" max="11522" width="7.85546875" style="1355" customWidth="1"/>
    <col min="11523" max="11523" width="12.7109375" style="1355" customWidth="1"/>
    <col min="11524" max="11524" width="11.5703125" style="1355" customWidth="1"/>
    <col min="11525" max="11775" width="9.140625" style="1355"/>
    <col min="11776" max="11776" width="37.5703125" style="1355" customWidth="1"/>
    <col min="11777" max="11777" width="11.140625" style="1355" customWidth="1"/>
    <col min="11778" max="11778" width="7.85546875" style="1355" customWidth="1"/>
    <col min="11779" max="11779" width="12.7109375" style="1355" customWidth="1"/>
    <col min="11780" max="11780" width="11.5703125" style="1355" customWidth="1"/>
    <col min="11781" max="12031" width="9.140625" style="1355"/>
    <col min="12032" max="12032" width="37.5703125" style="1355" customWidth="1"/>
    <col min="12033" max="12033" width="11.140625" style="1355" customWidth="1"/>
    <col min="12034" max="12034" width="7.85546875" style="1355" customWidth="1"/>
    <col min="12035" max="12035" width="12.7109375" style="1355" customWidth="1"/>
    <col min="12036" max="12036" width="11.5703125" style="1355" customWidth="1"/>
    <col min="12037" max="12287" width="9.140625" style="1355"/>
    <col min="12288" max="12288" width="37.5703125" style="1355" customWidth="1"/>
    <col min="12289" max="12289" width="11.140625" style="1355" customWidth="1"/>
    <col min="12290" max="12290" width="7.85546875" style="1355" customWidth="1"/>
    <col min="12291" max="12291" width="12.7109375" style="1355" customWidth="1"/>
    <col min="12292" max="12292" width="11.5703125" style="1355" customWidth="1"/>
    <col min="12293" max="12543" width="9.140625" style="1355"/>
    <col min="12544" max="12544" width="37.5703125" style="1355" customWidth="1"/>
    <col min="12545" max="12545" width="11.140625" style="1355" customWidth="1"/>
    <col min="12546" max="12546" width="7.85546875" style="1355" customWidth="1"/>
    <col min="12547" max="12547" width="12.7109375" style="1355" customWidth="1"/>
    <col min="12548" max="12548" width="11.5703125" style="1355" customWidth="1"/>
    <col min="12549" max="12799" width="9.140625" style="1355"/>
    <col min="12800" max="12800" width="37.5703125" style="1355" customWidth="1"/>
    <col min="12801" max="12801" width="11.140625" style="1355" customWidth="1"/>
    <col min="12802" max="12802" width="7.85546875" style="1355" customWidth="1"/>
    <col min="12803" max="12803" width="12.7109375" style="1355" customWidth="1"/>
    <col min="12804" max="12804" width="11.5703125" style="1355" customWidth="1"/>
    <col min="12805" max="13055" width="9.140625" style="1355"/>
    <col min="13056" max="13056" width="37.5703125" style="1355" customWidth="1"/>
    <col min="13057" max="13057" width="11.140625" style="1355" customWidth="1"/>
    <col min="13058" max="13058" width="7.85546875" style="1355" customWidth="1"/>
    <col min="13059" max="13059" width="12.7109375" style="1355" customWidth="1"/>
    <col min="13060" max="13060" width="11.5703125" style="1355" customWidth="1"/>
    <col min="13061" max="13311" width="9.140625" style="1355"/>
    <col min="13312" max="13312" width="37.5703125" style="1355" customWidth="1"/>
    <col min="13313" max="13313" width="11.140625" style="1355" customWidth="1"/>
    <col min="13314" max="13314" width="7.85546875" style="1355" customWidth="1"/>
    <col min="13315" max="13315" width="12.7109375" style="1355" customWidth="1"/>
    <col min="13316" max="13316" width="11.5703125" style="1355" customWidth="1"/>
    <col min="13317" max="13567" width="9.140625" style="1355"/>
    <col min="13568" max="13568" width="37.5703125" style="1355" customWidth="1"/>
    <col min="13569" max="13569" width="11.140625" style="1355" customWidth="1"/>
    <col min="13570" max="13570" width="7.85546875" style="1355" customWidth="1"/>
    <col min="13571" max="13571" width="12.7109375" style="1355" customWidth="1"/>
    <col min="13572" max="13572" width="11.5703125" style="1355" customWidth="1"/>
    <col min="13573" max="13823" width="9.140625" style="1355"/>
    <col min="13824" max="13824" width="37.5703125" style="1355" customWidth="1"/>
    <col min="13825" max="13825" width="11.140625" style="1355" customWidth="1"/>
    <col min="13826" max="13826" width="7.85546875" style="1355" customWidth="1"/>
    <col min="13827" max="13827" width="12.7109375" style="1355" customWidth="1"/>
    <col min="13828" max="13828" width="11.5703125" style="1355" customWidth="1"/>
    <col min="13829" max="14079" width="9.140625" style="1355"/>
    <col min="14080" max="14080" width="37.5703125" style="1355" customWidth="1"/>
    <col min="14081" max="14081" width="11.140625" style="1355" customWidth="1"/>
    <col min="14082" max="14082" width="7.85546875" style="1355" customWidth="1"/>
    <col min="14083" max="14083" width="12.7109375" style="1355" customWidth="1"/>
    <col min="14084" max="14084" width="11.5703125" style="1355" customWidth="1"/>
    <col min="14085" max="14335" width="9.140625" style="1355"/>
    <col min="14336" max="14336" width="37.5703125" style="1355" customWidth="1"/>
    <col min="14337" max="14337" width="11.140625" style="1355" customWidth="1"/>
    <col min="14338" max="14338" width="7.85546875" style="1355" customWidth="1"/>
    <col min="14339" max="14339" width="12.7109375" style="1355" customWidth="1"/>
    <col min="14340" max="14340" width="11.5703125" style="1355" customWidth="1"/>
    <col min="14341" max="14591" width="9.140625" style="1355"/>
    <col min="14592" max="14592" width="37.5703125" style="1355" customWidth="1"/>
    <col min="14593" max="14593" width="11.140625" style="1355" customWidth="1"/>
    <col min="14594" max="14594" width="7.85546875" style="1355" customWidth="1"/>
    <col min="14595" max="14595" width="12.7109375" style="1355" customWidth="1"/>
    <col min="14596" max="14596" width="11.5703125" style="1355" customWidth="1"/>
    <col min="14597" max="14847" width="9.140625" style="1355"/>
    <col min="14848" max="14848" width="37.5703125" style="1355" customWidth="1"/>
    <col min="14849" max="14849" width="11.140625" style="1355" customWidth="1"/>
    <col min="14850" max="14850" width="7.85546875" style="1355" customWidth="1"/>
    <col min="14851" max="14851" width="12.7109375" style="1355" customWidth="1"/>
    <col min="14852" max="14852" width="11.5703125" style="1355" customWidth="1"/>
    <col min="14853" max="15103" width="9.140625" style="1355"/>
    <col min="15104" max="15104" width="37.5703125" style="1355" customWidth="1"/>
    <col min="15105" max="15105" width="11.140625" style="1355" customWidth="1"/>
    <col min="15106" max="15106" width="7.85546875" style="1355" customWidth="1"/>
    <col min="15107" max="15107" width="12.7109375" style="1355" customWidth="1"/>
    <col min="15108" max="15108" width="11.5703125" style="1355" customWidth="1"/>
    <col min="15109" max="15359" width="9.140625" style="1355"/>
    <col min="15360" max="15360" width="37.5703125" style="1355" customWidth="1"/>
    <col min="15361" max="15361" width="11.140625" style="1355" customWidth="1"/>
    <col min="15362" max="15362" width="7.85546875" style="1355" customWidth="1"/>
    <col min="15363" max="15363" width="12.7109375" style="1355" customWidth="1"/>
    <col min="15364" max="15364" width="11.5703125" style="1355" customWidth="1"/>
    <col min="15365" max="15615" width="9.140625" style="1355"/>
    <col min="15616" max="15616" width="37.5703125" style="1355" customWidth="1"/>
    <col min="15617" max="15617" width="11.140625" style="1355" customWidth="1"/>
    <col min="15618" max="15618" width="7.85546875" style="1355" customWidth="1"/>
    <col min="15619" max="15619" width="12.7109375" style="1355" customWidth="1"/>
    <col min="15620" max="15620" width="11.5703125" style="1355" customWidth="1"/>
    <col min="15621" max="15871" width="9.140625" style="1355"/>
    <col min="15872" max="15872" width="37.5703125" style="1355" customWidth="1"/>
    <col min="15873" max="15873" width="11.140625" style="1355" customWidth="1"/>
    <col min="15874" max="15874" width="7.85546875" style="1355" customWidth="1"/>
    <col min="15875" max="15875" width="12.7109375" style="1355" customWidth="1"/>
    <col min="15876" max="15876" width="11.5703125" style="1355" customWidth="1"/>
    <col min="15877" max="16127" width="9.140625" style="1355"/>
    <col min="16128" max="16128" width="37.5703125" style="1355" customWidth="1"/>
    <col min="16129" max="16129" width="11.140625" style="1355" customWidth="1"/>
    <col min="16130" max="16130" width="7.85546875" style="1355" customWidth="1"/>
    <col min="16131" max="16131" width="12.7109375" style="1355" customWidth="1"/>
    <col min="16132" max="16132" width="11.5703125" style="1355" customWidth="1"/>
    <col min="16133" max="16384" width="9.140625" style="1355"/>
  </cols>
  <sheetData>
    <row r="1" spans="1:13" ht="19.5" customHeight="1">
      <c r="A1" s="2287" t="s">
        <v>1571</v>
      </c>
      <c r="B1" s="2287"/>
      <c r="C1" s="2287"/>
      <c r="D1" s="2287"/>
      <c r="E1" s="2287"/>
    </row>
    <row r="2" spans="1:13" ht="19.5" customHeight="1">
      <c r="A2" s="2293" t="s">
        <v>1570</v>
      </c>
      <c r="B2" s="2293"/>
      <c r="C2" s="2293"/>
      <c r="D2" s="2293"/>
      <c r="E2" s="2293"/>
      <c r="F2" s="2295"/>
      <c r="G2" s="2295"/>
    </row>
    <row r="3" spans="1:13" s="1077" customFormat="1" ht="12" customHeight="1">
      <c r="A3" s="1177">
        <v>2017</v>
      </c>
      <c r="B3" s="1407"/>
      <c r="C3" s="1400"/>
      <c r="D3" s="1400"/>
      <c r="G3" s="1399" t="s">
        <v>1543</v>
      </c>
    </row>
    <row r="4" spans="1:13" s="1077" customFormat="1" ht="11.1" customHeight="1">
      <c r="A4" s="1877" t="s">
        <v>1542</v>
      </c>
      <c r="B4" s="2182" t="s">
        <v>0</v>
      </c>
      <c r="C4" s="2182" t="s">
        <v>1541</v>
      </c>
      <c r="D4" s="2183"/>
      <c r="E4" s="2183"/>
      <c r="F4" s="2183"/>
      <c r="G4" s="2182" t="s">
        <v>1507</v>
      </c>
    </row>
    <row r="5" spans="1:13" s="1077" customFormat="1" ht="11.1" customHeight="1">
      <c r="A5" s="1879"/>
      <c r="B5" s="2183"/>
      <c r="C5" s="2183"/>
      <c r="D5" s="2183"/>
      <c r="E5" s="2183"/>
      <c r="F5" s="2183"/>
      <c r="G5" s="2182"/>
    </row>
    <row r="6" spans="1:13" s="1077" customFormat="1" ht="7.5" customHeight="1">
      <c r="A6" s="1879"/>
      <c r="B6" s="2183"/>
      <c r="C6" s="2182" t="s">
        <v>0</v>
      </c>
      <c r="D6" s="2182" t="s">
        <v>1513</v>
      </c>
      <c r="E6" s="2182" t="s">
        <v>1539</v>
      </c>
      <c r="F6" s="2182" t="s">
        <v>1538</v>
      </c>
      <c r="G6" s="2182"/>
    </row>
    <row r="7" spans="1:13" s="1077" customFormat="1" ht="17.25" customHeight="1">
      <c r="A7" s="1880" t="s">
        <v>573</v>
      </c>
      <c r="B7" s="2183"/>
      <c r="C7" s="2183"/>
      <c r="D7" s="2182"/>
      <c r="E7" s="2182"/>
      <c r="F7" s="2182"/>
      <c r="G7" s="2182"/>
      <c r="H7" s="1420"/>
      <c r="I7" s="1420"/>
      <c r="J7" s="1420"/>
      <c r="K7" s="1420"/>
      <c r="L7" s="1420"/>
      <c r="M7" s="1420"/>
    </row>
    <row r="8" spans="1:13" s="1393" customFormat="1" ht="25.5" customHeight="1">
      <c r="A8" s="1406" t="s">
        <v>258</v>
      </c>
      <c r="B8" s="1383">
        <f t="shared" ref="B8:G8" si="0">SUM(B9:B11)</f>
        <v>8466.2900000000009</v>
      </c>
      <c r="C8" s="1383">
        <f t="shared" si="0"/>
        <v>8276.0649999999987</v>
      </c>
      <c r="D8" s="1383">
        <f t="shared" si="0"/>
        <v>2104.0630000000001</v>
      </c>
      <c r="E8" s="1383">
        <f t="shared" si="0"/>
        <v>5939.003999999999</v>
      </c>
      <c r="F8" s="1383">
        <f t="shared" si="0"/>
        <v>232.99800000000013</v>
      </c>
      <c r="G8" s="1383">
        <f t="shared" si="0"/>
        <v>190.22500000000028</v>
      </c>
      <c r="H8" s="1396"/>
      <c r="I8" s="1396"/>
      <c r="J8" s="1396"/>
      <c r="K8" s="1396"/>
      <c r="L8" s="1396"/>
      <c r="M8" s="1396"/>
    </row>
    <row r="9" spans="1:13" s="1185" customFormat="1" ht="12" customHeight="1">
      <c r="A9" s="1421" t="s">
        <v>1569</v>
      </c>
      <c r="B9" s="1389">
        <f>C9+G9</f>
        <v>2396.1979999999999</v>
      </c>
      <c r="C9" s="1389">
        <f>D9+E9+F9</f>
        <v>2222.2949999999996</v>
      </c>
      <c r="D9" s="1389">
        <v>450.10699999999991</v>
      </c>
      <c r="E9" s="1389">
        <v>1670.2829999999997</v>
      </c>
      <c r="F9" s="1389">
        <v>101.90500000000004</v>
      </c>
      <c r="G9" s="1389">
        <v>173.9030000000003</v>
      </c>
    </row>
    <row r="10" spans="1:13" s="1185" customFormat="1" ht="15.75" customHeight="1">
      <c r="A10" s="1423" t="s">
        <v>1568</v>
      </c>
      <c r="B10" s="1383">
        <f>C10+G10</f>
        <v>4319.6900000000005</v>
      </c>
      <c r="C10" s="1383">
        <f>D10+E10+F10</f>
        <v>4306.0680000000002</v>
      </c>
      <c r="D10" s="1383">
        <v>1494.2329999999999</v>
      </c>
      <c r="E10" s="1383">
        <v>2725.2430000000004</v>
      </c>
      <c r="F10" s="1383">
        <v>86.592000000000084</v>
      </c>
      <c r="G10" s="1383">
        <v>13.621999999999998</v>
      </c>
      <c r="H10" s="1193"/>
      <c r="I10" s="1193"/>
      <c r="J10" s="1401"/>
    </row>
    <row r="11" spans="1:13" s="1185" customFormat="1" ht="12" customHeight="1">
      <c r="A11" s="1421" t="s">
        <v>1567</v>
      </c>
      <c r="B11" s="1389">
        <f>C11+G11</f>
        <v>1750.4019999999994</v>
      </c>
      <c r="C11" s="1389">
        <f>D11+E11+F11</f>
        <v>1747.7019999999993</v>
      </c>
      <c r="D11" s="1389">
        <v>159.72300000000004</v>
      </c>
      <c r="E11" s="1389">
        <v>1543.4779999999994</v>
      </c>
      <c r="F11" s="1389">
        <v>44.501000000000005</v>
      </c>
      <c r="G11" s="1389">
        <v>2.6999999999999984</v>
      </c>
      <c r="H11" s="1193"/>
      <c r="I11" s="1193"/>
      <c r="J11" s="1401"/>
    </row>
    <row r="12" spans="1:13" s="1393" customFormat="1" ht="21.95" customHeight="1">
      <c r="A12" s="1402" t="s">
        <v>360</v>
      </c>
      <c r="B12" s="1383">
        <f t="shared" ref="B12:G12" si="1">SUM(B13:B15)</f>
        <v>7953.0069999999987</v>
      </c>
      <c r="C12" s="1383">
        <f t="shared" si="1"/>
        <v>7762.7819999999983</v>
      </c>
      <c r="D12" s="1383">
        <f t="shared" si="1"/>
        <v>2076.855</v>
      </c>
      <c r="E12" s="1383">
        <f t="shared" si="1"/>
        <v>5480.6059999999989</v>
      </c>
      <c r="F12" s="1383">
        <f t="shared" si="1"/>
        <v>205.32100000000008</v>
      </c>
      <c r="G12" s="1383">
        <f t="shared" si="1"/>
        <v>190.22500000000019</v>
      </c>
      <c r="H12" s="1193"/>
      <c r="I12" s="1193"/>
      <c r="J12" s="1401"/>
    </row>
    <row r="13" spans="1:13" s="1185" customFormat="1" ht="12" customHeight="1">
      <c r="A13" s="1411" t="s">
        <v>1569</v>
      </c>
      <c r="B13" s="1389">
        <f>C13+G13</f>
        <v>2216.2299999999996</v>
      </c>
      <c r="C13" s="1389">
        <f>D13+E13+F13</f>
        <v>2042.3269999999995</v>
      </c>
      <c r="D13" s="1394">
        <v>438.17099999999999</v>
      </c>
      <c r="E13" s="1394">
        <v>1512.7629999999995</v>
      </c>
      <c r="F13" s="1394">
        <v>91.393000000000015</v>
      </c>
      <c r="G13" s="1394">
        <v>173.90300000000019</v>
      </c>
      <c r="H13" s="1193"/>
      <c r="I13" s="1193"/>
      <c r="J13" s="1401"/>
    </row>
    <row r="14" spans="1:13" s="1185" customFormat="1" ht="15.75" customHeight="1">
      <c r="A14" s="1412" t="s">
        <v>1568</v>
      </c>
      <c r="B14" s="1383">
        <f>C14+G14</f>
        <v>4127.7969999999996</v>
      </c>
      <c r="C14" s="1383">
        <f>D14+E14+F14</f>
        <v>4114.1749999999993</v>
      </c>
      <c r="D14" s="1386">
        <v>1481.5059999999999</v>
      </c>
      <c r="E14" s="1386">
        <v>2549.6879999999996</v>
      </c>
      <c r="F14" s="1386">
        <v>82.981000000000051</v>
      </c>
      <c r="G14" s="1386">
        <v>13.622</v>
      </c>
      <c r="H14" s="1193"/>
      <c r="I14" s="1193"/>
      <c r="J14" s="1401"/>
    </row>
    <row r="15" spans="1:13" s="1185" customFormat="1" ht="12" customHeight="1">
      <c r="A15" s="1411" t="s">
        <v>1567</v>
      </c>
      <c r="B15" s="1389">
        <f>C15+G15</f>
        <v>1608.9799999999998</v>
      </c>
      <c r="C15" s="1389">
        <f>D15+E15+F15</f>
        <v>1606.2799999999997</v>
      </c>
      <c r="D15" s="1394">
        <v>157.17799999999997</v>
      </c>
      <c r="E15" s="1394">
        <v>1418.155</v>
      </c>
      <c r="F15" s="1394">
        <v>30.947000000000003</v>
      </c>
      <c r="G15" s="1394">
        <v>2.6999999999999997</v>
      </c>
      <c r="H15" s="1193"/>
      <c r="I15" s="1193"/>
      <c r="J15" s="1401"/>
    </row>
    <row r="16" spans="1:13" s="1393" customFormat="1" ht="21.95" customHeight="1">
      <c r="A16" s="1402" t="s">
        <v>1553</v>
      </c>
      <c r="B16" s="1383">
        <f t="shared" ref="B16:G16" si="2">SUM(B17:B19)</f>
        <v>2056.1089999999995</v>
      </c>
      <c r="C16" s="1383">
        <f t="shared" si="2"/>
        <v>1973.0619999999994</v>
      </c>
      <c r="D16" s="1383">
        <f t="shared" si="2"/>
        <v>122.90499999999997</v>
      </c>
      <c r="E16" s="1383">
        <f t="shared" si="2"/>
        <v>1812.9269999999997</v>
      </c>
      <c r="F16" s="1383">
        <f t="shared" si="2"/>
        <v>37.230000000000004</v>
      </c>
      <c r="G16" s="1383">
        <f t="shared" si="2"/>
        <v>83.04700000000004</v>
      </c>
      <c r="H16" s="1193"/>
      <c r="I16" s="1193"/>
      <c r="J16" s="1401"/>
    </row>
    <row r="17" spans="1:10" s="1077" customFormat="1" ht="12" customHeight="1">
      <c r="A17" s="1411" t="s">
        <v>1569</v>
      </c>
      <c r="B17" s="1389">
        <f>C17+G17</f>
        <v>694.54799999999989</v>
      </c>
      <c r="C17" s="1389">
        <f>D17+E17+F17</f>
        <v>615.24299999999982</v>
      </c>
      <c r="D17" s="1394">
        <v>4.8179999999999978</v>
      </c>
      <c r="E17" s="1394">
        <v>602.92499999999984</v>
      </c>
      <c r="F17" s="1394">
        <v>7.5000000000000009</v>
      </c>
      <c r="G17" s="1394">
        <v>79.305000000000035</v>
      </c>
      <c r="H17" s="1193"/>
      <c r="I17" s="1193"/>
      <c r="J17" s="1401"/>
    </row>
    <row r="18" spans="1:10" s="1077" customFormat="1" ht="15.75" customHeight="1">
      <c r="A18" s="1412" t="s">
        <v>1568</v>
      </c>
      <c r="B18" s="1383">
        <f>C18+G18</f>
        <v>858.73699999999974</v>
      </c>
      <c r="C18" s="1383">
        <f>D18+E18+F18</f>
        <v>854.99499999999978</v>
      </c>
      <c r="D18" s="1386">
        <v>82.986999999999966</v>
      </c>
      <c r="E18" s="1386">
        <v>748.36199999999985</v>
      </c>
      <c r="F18" s="1386">
        <v>23.646000000000001</v>
      </c>
      <c r="G18" s="1386">
        <v>3.7419999999999991</v>
      </c>
      <c r="H18" s="1193"/>
      <c r="I18" s="1193"/>
      <c r="J18" s="1401"/>
    </row>
    <row r="19" spans="1:10" s="1077" customFormat="1" ht="12" customHeight="1">
      <c r="A19" s="1411" t="s">
        <v>1567</v>
      </c>
      <c r="B19" s="1389">
        <f>C19+G19</f>
        <v>502.82399999999996</v>
      </c>
      <c r="C19" s="1389">
        <f>D19+E19+F19</f>
        <v>502.82399999999996</v>
      </c>
      <c r="D19" s="1394">
        <v>35.1</v>
      </c>
      <c r="E19" s="1394">
        <v>461.63999999999993</v>
      </c>
      <c r="F19" s="1394">
        <v>6.0840000000000023</v>
      </c>
      <c r="G19" s="1394">
        <v>0</v>
      </c>
      <c r="H19" s="1193"/>
      <c r="I19" s="1193"/>
      <c r="J19" s="1401"/>
    </row>
    <row r="20" spans="1:10" s="1393" customFormat="1" ht="21.95" customHeight="1">
      <c r="A20" s="1402" t="s">
        <v>1552</v>
      </c>
      <c r="B20" s="1383">
        <f t="shared" ref="B20:G20" si="3">SUM(B21:B23)</f>
        <v>1693.933</v>
      </c>
      <c r="C20" s="1383">
        <f t="shared" si="3"/>
        <v>1631.6770000000001</v>
      </c>
      <c r="D20" s="1383">
        <f t="shared" si="3"/>
        <v>262.98200000000008</v>
      </c>
      <c r="E20" s="1383">
        <f t="shared" si="3"/>
        <v>1332.0349999999999</v>
      </c>
      <c r="F20" s="1383">
        <f t="shared" si="3"/>
        <v>36.659999999999997</v>
      </c>
      <c r="G20" s="1383">
        <f t="shared" si="3"/>
        <v>62.256000000000014</v>
      </c>
      <c r="H20" s="1193"/>
      <c r="I20" s="1193"/>
      <c r="J20" s="1401"/>
    </row>
    <row r="21" spans="1:10" s="1077" customFormat="1" ht="12" customHeight="1">
      <c r="A21" s="1411" t="s">
        <v>1569</v>
      </c>
      <c r="B21" s="1389">
        <f>C21+G21</f>
        <v>560.726</v>
      </c>
      <c r="C21" s="1389">
        <f>D21+E21+F21</f>
        <v>503.15299999999996</v>
      </c>
      <c r="D21" s="1394">
        <v>72.543999999999997</v>
      </c>
      <c r="E21" s="1394">
        <v>419.899</v>
      </c>
      <c r="F21" s="1394">
        <v>10.71</v>
      </c>
      <c r="G21" s="1394">
        <v>57.573000000000015</v>
      </c>
      <c r="H21" s="1193"/>
      <c r="I21" s="1193"/>
      <c r="J21" s="1401"/>
    </row>
    <row r="22" spans="1:10" s="1077" customFormat="1" ht="15.75" customHeight="1">
      <c r="A22" s="1412" t="s">
        <v>1568</v>
      </c>
      <c r="B22" s="1383">
        <f>C22+G22</f>
        <v>790.34100000000012</v>
      </c>
      <c r="C22" s="1383">
        <f>D22+E22+F22</f>
        <v>788.35800000000017</v>
      </c>
      <c r="D22" s="1386">
        <v>165.14500000000007</v>
      </c>
      <c r="E22" s="1386">
        <v>616.87300000000005</v>
      </c>
      <c r="F22" s="1386">
        <v>6.34</v>
      </c>
      <c r="G22" s="1386">
        <v>1.9829999999999999</v>
      </c>
      <c r="H22" s="1193"/>
      <c r="I22" s="1193"/>
      <c r="J22" s="1401"/>
    </row>
    <row r="23" spans="1:10" s="1077" customFormat="1" ht="12" customHeight="1">
      <c r="A23" s="1411" t="s">
        <v>1567</v>
      </c>
      <c r="B23" s="1389">
        <f>C23+G23</f>
        <v>342.86599999999993</v>
      </c>
      <c r="C23" s="1389">
        <f>D23+E23+F23</f>
        <v>340.16599999999994</v>
      </c>
      <c r="D23" s="1394">
        <v>25.292999999999992</v>
      </c>
      <c r="E23" s="1394">
        <v>295.26299999999992</v>
      </c>
      <c r="F23" s="1394">
        <v>19.609999999999992</v>
      </c>
      <c r="G23" s="1394">
        <v>2.7</v>
      </c>
      <c r="H23" s="1193"/>
      <c r="I23" s="1193"/>
      <c r="J23" s="1401"/>
    </row>
    <row r="24" spans="1:10" s="1393" customFormat="1" ht="21.95" customHeight="1">
      <c r="A24" s="1402" t="s">
        <v>1551</v>
      </c>
      <c r="B24" s="1383">
        <f t="shared" ref="B24:G24" si="4">SUM(B25:B27)</f>
        <v>2259.5569999999998</v>
      </c>
      <c r="C24" s="1383">
        <f t="shared" si="4"/>
        <v>2251.66</v>
      </c>
      <c r="D24" s="1383">
        <f t="shared" si="4"/>
        <v>1014.4349999999999</v>
      </c>
      <c r="E24" s="1383">
        <f t="shared" si="4"/>
        <v>1209.4369999999999</v>
      </c>
      <c r="F24" s="1383">
        <f t="shared" si="4"/>
        <v>27.788</v>
      </c>
      <c r="G24" s="1383">
        <f t="shared" si="4"/>
        <v>7.8969999999999994</v>
      </c>
      <c r="H24" s="1193"/>
      <c r="I24" s="1193"/>
      <c r="J24" s="1401"/>
    </row>
    <row r="25" spans="1:10" s="1077" customFormat="1" ht="12" customHeight="1">
      <c r="A25" s="1411" t="s">
        <v>1569</v>
      </c>
      <c r="B25" s="1389">
        <f>C25+G25</f>
        <v>516.37200000000007</v>
      </c>
      <c r="C25" s="1389">
        <f>D25+E25+F25</f>
        <v>516.37200000000007</v>
      </c>
      <c r="D25" s="1394">
        <v>253.63000000000005</v>
      </c>
      <c r="E25" s="1394">
        <v>246.22500000000002</v>
      </c>
      <c r="F25" s="1394">
        <v>16.516999999999999</v>
      </c>
      <c r="G25" s="1394">
        <v>0</v>
      </c>
      <c r="H25" s="1193"/>
      <c r="I25" s="1193"/>
      <c r="J25" s="1401"/>
    </row>
    <row r="26" spans="1:10" s="1077" customFormat="1" ht="15.75" customHeight="1">
      <c r="A26" s="1412" t="s">
        <v>1568</v>
      </c>
      <c r="B26" s="1383">
        <f>C26+G26</f>
        <v>1208.684</v>
      </c>
      <c r="C26" s="1383">
        <f>D26+E26+F26</f>
        <v>1200.787</v>
      </c>
      <c r="D26" s="1386">
        <v>760.80499999999995</v>
      </c>
      <c r="E26" s="1386">
        <v>428.71100000000001</v>
      </c>
      <c r="F26" s="1386">
        <v>11.271000000000001</v>
      </c>
      <c r="G26" s="1386">
        <v>7.8969999999999994</v>
      </c>
      <c r="H26" s="1193"/>
      <c r="I26" s="1193"/>
      <c r="J26" s="1401"/>
    </row>
    <row r="27" spans="1:10" s="1077" customFormat="1" ht="12" customHeight="1">
      <c r="A27" s="1411" t="s">
        <v>1567</v>
      </c>
      <c r="B27" s="1389">
        <f>C27+G27</f>
        <v>534.50099999999986</v>
      </c>
      <c r="C27" s="1389">
        <f>D27+E27+F27</f>
        <v>534.50099999999986</v>
      </c>
      <c r="D27" s="1394">
        <v>0</v>
      </c>
      <c r="E27" s="1394">
        <v>534.50099999999986</v>
      </c>
      <c r="F27" s="1394">
        <v>0</v>
      </c>
      <c r="G27" s="1394">
        <v>0</v>
      </c>
      <c r="H27" s="1193"/>
      <c r="I27" s="1193"/>
      <c r="J27" s="1401"/>
    </row>
    <row r="28" spans="1:10" s="1382" customFormat="1" ht="21.95" customHeight="1">
      <c r="A28" s="1406" t="s">
        <v>1560</v>
      </c>
      <c r="B28" s="1383">
        <f t="shared" ref="B28:G28" si="5">SUM(B29:B31)</f>
        <v>1324.9669999999996</v>
      </c>
      <c r="C28" s="1383">
        <f t="shared" si="5"/>
        <v>1287.9419999999996</v>
      </c>
      <c r="D28" s="1383">
        <f t="shared" si="5"/>
        <v>642.02999999999986</v>
      </c>
      <c r="E28" s="1383">
        <f t="shared" si="5"/>
        <v>549.18899999999985</v>
      </c>
      <c r="F28" s="1383">
        <f t="shared" si="5"/>
        <v>96.722999999999985</v>
      </c>
      <c r="G28" s="1383">
        <f t="shared" si="5"/>
        <v>37.025000000000013</v>
      </c>
      <c r="H28" s="1193"/>
      <c r="I28" s="1193"/>
      <c r="J28" s="1401"/>
    </row>
    <row r="29" spans="1:10" s="1077" customFormat="1" ht="12" customHeight="1">
      <c r="A29" s="1411" t="s">
        <v>1569</v>
      </c>
      <c r="B29" s="1389">
        <f>C29+G29</f>
        <v>323.98199999999997</v>
      </c>
      <c r="C29" s="1389">
        <f>D29+E29+F29</f>
        <v>286.95699999999994</v>
      </c>
      <c r="D29" s="1394">
        <v>107.17899999999999</v>
      </c>
      <c r="E29" s="1394">
        <v>130.03199999999995</v>
      </c>
      <c r="F29" s="1394">
        <v>49.745999999999995</v>
      </c>
      <c r="G29" s="1394">
        <v>37.025000000000013</v>
      </c>
      <c r="H29" s="1193"/>
      <c r="I29" s="1193"/>
      <c r="J29" s="1401"/>
    </row>
    <row r="30" spans="1:10" s="1077" customFormat="1" ht="15.75" customHeight="1">
      <c r="A30" s="1412" t="s">
        <v>1568</v>
      </c>
      <c r="B30" s="1389">
        <f>C30+G30</f>
        <v>811.04999999999973</v>
      </c>
      <c r="C30" s="1389">
        <f>D30+E30+F30</f>
        <v>811.04999999999973</v>
      </c>
      <c r="D30" s="1394">
        <v>438.06599999999992</v>
      </c>
      <c r="E30" s="1394">
        <v>331.25999999999988</v>
      </c>
      <c r="F30" s="1394">
        <v>41.72399999999999</v>
      </c>
      <c r="G30" s="1394">
        <v>0</v>
      </c>
      <c r="H30" s="1193"/>
      <c r="I30" s="1193"/>
      <c r="J30" s="1401"/>
    </row>
    <row r="31" spans="1:10" s="1077" customFormat="1" ht="12" customHeight="1">
      <c r="A31" s="1411" t="s">
        <v>1567</v>
      </c>
      <c r="B31" s="1389">
        <f>C31+G31</f>
        <v>189.935</v>
      </c>
      <c r="C31" s="1389">
        <f>D31+E31+F31</f>
        <v>189.935</v>
      </c>
      <c r="D31" s="1394">
        <v>96.784999999999997</v>
      </c>
      <c r="E31" s="1394">
        <v>87.897000000000006</v>
      </c>
      <c r="F31" s="1394">
        <v>5.2529999999999992</v>
      </c>
      <c r="G31" s="1394">
        <v>0</v>
      </c>
      <c r="H31" s="1193"/>
      <c r="I31" s="1193"/>
      <c r="J31" s="1401"/>
    </row>
    <row r="32" spans="1:10" s="1382" customFormat="1" ht="21.95" customHeight="1">
      <c r="A32" s="1402" t="s">
        <v>1559</v>
      </c>
      <c r="B32" s="1383">
        <f t="shared" ref="B32:G32" si="6">SUM(B33:B35)</f>
        <v>618.44100000000003</v>
      </c>
      <c r="C32" s="1383">
        <f t="shared" si="6"/>
        <v>618.44100000000003</v>
      </c>
      <c r="D32" s="1383">
        <f t="shared" si="6"/>
        <v>34.503</v>
      </c>
      <c r="E32" s="1383">
        <f t="shared" si="6"/>
        <v>577.01800000000014</v>
      </c>
      <c r="F32" s="1383">
        <f t="shared" si="6"/>
        <v>6.919999999999999</v>
      </c>
      <c r="G32" s="1383">
        <f t="shared" si="6"/>
        <v>0</v>
      </c>
      <c r="H32" s="1193"/>
      <c r="I32" s="1193"/>
      <c r="J32" s="1401"/>
    </row>
    <row r="33" spans="1:10" s="1077" customFormat="1" ht="12" customHeight="1">
      <c r="A33" s="1411" t="s">
        <v>1569</v>
      </c>
      <c r="B33" s="1389">
        <f>C33+G33</f>
        <v>120.60200000000003</v>
      </c>
      <c r="C33" s="1389">
        <f>D33+E33+F33</f>
        <v>120.60200000000003</v>
      </c>
      <c r="D33" s="1394">
        <v>0</v>
      </c>
      <c r="E33" s="1394">
        <v>113.68200000000003</v>
      </c>
      <c r="F33" s="1394">
        <v>6.919999999999999</v>
      </c>
      <c r="G33" s="1394">
        <v>0</v>
      </c>
      <c r="H33" s="1193"/>
      <c r="I33" s="1193"/>
      <c r="J33" s="1401"/>
    </row>
    <row r="34" spans="1:10" s="1077" customFormat="1" ht="15.75" customHeight="1">
      <c r="A34" s="1412" t="s">
        <v>1568</v>
      </c>
      <c r="B34" s="1389">
        <f>C34+G34</f>
        <v>458.98500000000001</v>
      </c>
      <c r="C34" s="1389">
        <f>D34+E34+F34</f>
        <v>458.98500000000001</v>
      </c>
      <c r="D34" s="1394">
        <v>34.503</v>
      </c>
      <c r="E34" s="1394">
        <v>424.48200000000003</v>
      </c>
      <c r="F34" s="1196">
        <v>0</v>
      </c>
      <c r="G34" s="1394">
        <v>0</v>
      </c>
      <c r="H34" s="1193"/>
      <c r="I34" s="1193"/>
      <c r="J34" s="1401"/>
    </row>
    <row r="35" spans="1:10" s="1077" customFormat="1" ht="12" customHeight="1">
      <c r="A35" s="1411" t="s">
        <v>1567</v>
      </c>
      <c r="B35" s="1389">
        <f>C35+G35</f>
        <v>38.853999999999999</v>
      </c>
      <c r="C35" s="1389">
        <f>D35+E35+F35</f>
        <v>38.853999999999999</v>
      </c>
      <c r="D35" s="1394">
        <v>0</v>
      </c>
      <c r="E35" s="1394">
        <v>38.853999999999999</v>
      </c>
      <c r="F35" s="1394">
        <v>0</v>
      </c>
      <c r="G35" s="1394">
        <v>0</v>
      </c>
      <c r="H35" s="1193"/>
      <c r="I35" s="1193"/>
      <c r="J35" s="1401"/>
    </row>
    <row r="36" spans="1:10" s="1382" customFormat="1" ht="21.95" customHeight="1">
      <c r="A36" s="1402" t="s">
        <v>1558</v>
      </c>
      <c r="B36" s="1383">
        <f t="shared" ref="B36:G36" si="7">SUM(B37:B39)</f>
        <v>352.13800000000003</v>
      </c>
      <c r="C36" s="1383">
        <f t="shared" si="7"/>
        <v>352.13800000000003</v>
      </c>
      <c r="D36" s="1383">
        <f t="shared" si="7"/>
        <v>25.454000000000008</v>
      </c>
      <c r="E36" s="1383">
        <f t="shared" si="7"/>
        <v>312.56100000000004</v>
      </c>
      <c r="F36" s="1383">
        <f t="shared" si="7"/>
        <v>14.123000000000006</v>
      </c>
      <c r="G36" s="1383">
        <f t="shared" si="7"/>
        <v>0</v>
      </c>
      <c r="H36" s="1193"/>
      <c r="I36" s="1193"/>
      <c r="J36" s="1401"/>
    </row>
    <row r="37" spans="1:10" s="1077" customFormat="1" ht="12" customHeight="1">
      <c r="A37" s="1411" t="s">
        <v>1569</v>
      </c>
      <c r="B37" s="1389">
        <f>C37+G37</f>
        <v>131.09800000000001</v>
      </c>
      <c r="C37" s="1389">
        <f>D37+E37+F37</f>
        <v>131.09800000000001</v>
      </c>
      <c r="D37" s="1394">
        <v>10.182000000000002</v>
      </c>
      <c r="E37" s="1394">
        <v>110.404</v>
      </c>
      <c r="F37" s="1394">
        <v>10.512000000000006</v>
      </c>
      <c r="G37" s="1196">
        <v>0</v>
      </c>
      <c r="H37" s="1193"/>
      <c r="I37" s="1193"/>
      <c r="J37" s="1401"/>
    </row>
    <row r="38" spans="1:10" s="1077" customFormat="1" ht="15.75" customHeight="1">
      <c r="A38" s="1412" t="s">
        <v>1568</v>
      </c>
      <c r="B38" s="1389">
        <f>C38+G38</f>
        <v>144.15800000000002</v>
      </c>
      <c r="C38" s="1389">
        <f>D38+E38+F38</f>
        <v>144.15800000000002</v>
      </c>
      <c r="D38" s="1394">
        <v>12.727000000000002</v>
      </c>
      <c r="E38" s="1394">
        <v>127.82000000000002</v>
      </c>
      <c r="F38" s="1394">
        <v>3.6110000000000002</v>
      </c>
      <c r="G38" s="1394">
        <v>0</v>
      </c>
      <c r="H38" s="1193"/>
      <c r="I38" s="1193"/>
      <c r="J38" s="1401"/>
    </row>
    <row r="39" spans="1:10" s="1077" customFormat="1" ht="12" customHeight="1">
      <c r="A39" s="1411" t="s">
        <v>1567</v>
      </c>
      <c r="B39" s="1389">
        <f>C39+G39</f>
        <v>76.882000000000005</v>
      </c>
      <c r="C39" s="1389">
        <f>D39+E39+F39</f>
        <v>76.882000000000005</v>
      </c>
      <c r="D39" s="1394">
        <v>2.5450000000000004</v>
      </c>
      <c r="E39" s="1394">
        <v>74.337000000000003</v>
      </c>
      <c r="F39" s="1394">
        <v>0</v>
      </c>
      <c r="G39" s="1196">
        <v>0</v>
      </c>
      <c r="H39" s="1193"/>
      <c r="I39" s="1193"/>
      <c r="J39" s="1401"/>
    </row>
    <row r="40" spans="1:10" s="1077" customFormat="1" ht="21.95" customHeight="1">
      <c r="A40" s="1402" t="s">
        <v>1557</v>
      </c>
      <c r="B40" s="1383">
        <f t="shared" ref="B40:G40" si="8">SUM(B41:B43)</f>
        <v>161.14499999999998</v>
      </c>
      <c r="C40" s="1383">
        <f t="shared" si="8"/>
        <v>161.14499999999998</v>
      </c>
      <c r="D40" s="1383">
        <f t="shared" si="8"/>
        <v>1.7540000000000004</v>
      </c>
      <c r="E40" s="1383">
        <f t="shared" si="8"/>
        <v>145.83699999999999</v>
      </c>
      <c r="F40" s="1383">
        <f t="shared" si="8"/>
        <v>13.554</v>
      </c>
      <c r="G40" s="1383">
        <f t="shared" si="8"/>
        <v>0</v>
      </c>
      <c r="H40" s="1193"/>
      <c r="I40" s="1193"/>
      <c r="J40" s="1401"/>
    </row>
    <row r="41" spans="1:10" s="1077" customFormat="1" ht="12" customHeight="1">
      <c r="A41" s="1411" t="s">
        <v>1569</v>
      </c>
      <c r="B41" s="1389">
        <f>C41+G41</f>
        <v>48.870000000000005</v>
      </c>
      <c r="C41" s="1389">
        <f>D41+E41+F41</f>
        <v>48.870000000000005</v>
      </c>
      <c r="D41" s="1394">
        <v>1.7540000000000004</v>
      </c>
      <c r="E41" s="1394">
        <v>47.116000000000007</v>
      </c>
      <c r="F41" s="1394">
        <v>0</v>
      </c>
      <c r="G41" s="1394">
        <v>0</v>
      </c>
      <c r="H41" s="1193"/>
      <c r="I41" s="1193"/>
      <c r="J41" s="1401"/>
    </row>
    <row r="42" spans="1:10" s="1077" customFormat="1" ht="15.75" customHeight="1">
      <c r="A42" s="1425" t="s">
        <v>1568</v>
      </c>
      <c r="B42" s="1389">
        <f>C42+G42</f>
        <v>47.734999999999992</v>
      </c>
      <c r="C42" s="1389">
        <f>D42+E42+F42</f>
        <v>47.734999999999992</v>
      </c>
      <c r="D42" s="1394">
        <v>0</v>
      </c>
      <c r="E42" s="1394">
        <v>47.734999999999992</v>
      </c>
      <c r="F42" s="1394">
        <v>0</v>
      </c>
      <c r="G42" s="1394">
        <v>0</v>
      </c>
      <c r="H42" s="1193"/>
      <c r="I42" s="1193"/>
      <c r="J42" s="1401"/>
    </row>
    <row r="43" spans="1:10" s="1077" customFormat="1" ht="12" customHeight="1">
      <c r="A43" s="1411" t="s">
        <v>1567</v>
      </c>
      <c r="B43" s="1389">
        <f>C43+G43</f>
        <v>64.539999999999992</v>
      </c>
      <c r="C43" s="1389">
        <f>D43+E43+F43</f>
        <v>64.539999999999992</v>
      </c>
      <c r="D43" s="1394">
        <v>0</v>
      </c>
      <c r="E43" s="1394">
        <v>50.985999999999997</v>
      </c>
      <c r="F43" s="1394">
        <v>13.554</v>
      </c>
      <c r="G43" s="1394">
        <v>0</v>
      </c>
      <c r="H43" s="1193"/>
      <c r="I43" s="1193"/>
      <c r="J43" s="1401"/>
    </row>
    <row r="44" spans="1:10" s="1077" customFormat="1" ht="3" customHeight="1" thickBot="1">
      <c r="A44" s="1792"/>
      <c r="B44" s="1792"/>
      <c r="C44" s="1792"/>
      <c r="D44" s="1792"/>
      <c r="E44" s="1792"/>
      <c r="F44" s="1792"/>
      <c r="G44" s="1679"/>
      <c r="H44" s="1193"/>
      <c r="I44" s="1193"/>
      <c r="J44" s="1401"/>
    </row>
    <row r="45" spans="1:10" s="1077" customFormat="1" ht="15.75" customHeight="1" thickTop="1">
      <c r="A45" s="1424" t="s">
        <v>1566</v>
      </c>
      <c r="B45" s="1379"/>
      <c r="C45" s="1379"/>
      <c r="D45" s="1379"/>
      <c r="E45" s="1379"/>
      <c r="F45" s="843"/>
      <c r="G45" s="1185"/>
    </row>
    <row r="46" spans="1:10" ht="14.25" customHeight="1">
      <c r="A46" s="1377" t="s">
        <v>564</v>
      </c>
      <c r="B46" s="869"/>
      <c r="C46" s="869"/>
      <c r="D46" s="869"/>
      <c r="E46" s="869"/>
    </row>
    <row r="47" spans="1:10" ht="27.75" customHeight="1">
      <c r="A47" s="2297" t="s">
        <v>1523</v>
      </c>
      <c r="B47" s="2297"/>
      <c r="C47" s="2297"/>
      <c r="D47" s="2297"/>
      <c r="E47" s="2297"/>
      <c r="F47" s="2297"/>
      <c r="G47" s="2297"/>
    </row>
    <row r="48" spans="1:10">
      <c r="A48" s="869"/>
      <c r="B48" s="869"/>
      <c r="C48" s="869"/>
      <c r="D48" s="869"/>
      <c r="E48" s="869"/>
    </row>
    <row r="49" spans="1:5" s="1355" customFormat="1">
      <c r="A49" s="869"/>
      <c r="B49" s="869"/>
      <c r="C49" s="869"/>
      <c r="D49" s="869"/>
      <c r="E49" s="869"/>
    </row>
    <row r="50" spans="1:5" s="1355" customFormat="1">
      <c r="A50" s="869"/>
      <c r="B50" s="869"/>
      <c r="C50" s="869"/>
      <c r="D50" s="869"/>
      <c r="E50" s="869"/>
    </row>
    <row r="51" spans="1:5" s="1355" customFormat="1">
      <c r="A51" s="869"/>
      <c r="B51" s="869"/>
      <c r="C51" s="869"/>
      <c r="D51" s="869"/>
      <c r="E51" s="869"/>
    </row>
  </sheetData>
  <mergeCells count="10">
    <mergeCell ref="A47:G47"/>
    <mergeCell ref="G4:G7"/>
    <mergeCell ref="A1:E1"/>
    <mergeCell ref="A2:G2"/>
    <mergeCell ref="B4:B7"/>
    <mergeCell ref="C4:F5"/>
    <mergeCell ref="C6:C7"/>
    <mergeCell ref="D6:D7"/>
    <mergeCell ref="E6:E7"/>
    <mergeCell ref="F6:F7"/>
  </mergeCells>
  <hyperlinks>
    <hyperlink ref="A47" r:id="rId1"/>
  </hyperlinks>
  <pageMargins left="0.78740157480314965" right="0.78740157480314965" top="1.1811023622047245" bottom="0.78740157480314965" header="0" footer="0"/>
  <pageSetup paperSize="9" orientation="portrait" horizontalDpi="300" verticalDpi="300" r:id="rId2"/>
  <headerFooter alignWithMargins="0"/>
  <drawing r:id="rId3"/>
</worksheet>
</file>

<file path=xl/worksheets/sheet127.xml><?xml version="1.0" encoding="utf-8"?>
<worksheet xmlns="http://schemas.openxmlformats.org/spreadsheetml/2006/main" xmlns:r="http://schemas.openxmlformats.org/officeDocument/2006/relationships">
  <sheetPr codeName="Sheet127"/>
  <dimension ref="A1:O936"/>
  <sheetViews>
    <sheetView showGridLines="0" workbookViewId="0">
      <selection sqref="A1:E1"/>
    </sheetView>
  </sheetViews>
  <sheetFormatPr defaultRowHeight="9"/>
  <cols>
    <col min="1" max="1" width="28.140625" style="1100" customWidth="1"/>
    <col min="2" max="2" width="9.140625" style="1101" customWidth="1"/>
    <col min="3" max="3" width="9.42578125" style="1100" customWidth="1"/>
    <col min="4" max="4" width="10.42578125" style="1100" customWidth="1"/>
    <col min="5" max="5" width="9.85546875" style="1100" customWidth="1"/>
    <col min="6" max="6" width="9.28515625" style="1100" customWidth="1"/>
    <col min="7" max="7" width="10.5703125" style="1100" customWidth="1"/>
    <col min="8" max="256" width="9.140625" style="1100"/>
    <col min="257" max="257" width="32.7109375" style="1100" customWidth="1"/>
    <col min="258" max="258" width="11.5703125" style="1100" customWidth="1"/>
    <col min="259" max="259" width="12.5703125" style="1100" customWidth="1"/>
    <col min="260" max="260" width="10.42578125" style="1100" customWidth="1"/>
    <col min="261" max="261" width="9.85546875" style="1100" customWidth="1"/>
    <col min="262" max="263" width="10.5703125" style="1100" customWidth="1"/>
    <col min="264" max="512" width="9.140625" style="1100"/>
    <col min="513" max="513" width="32.7109375" style="1100" customWidth="1"/>
    <col min="514" max="514" width="11.5703125" style="1100" customWidth="1"/>
    <col min="515" max="515" width="12.5703125" style="1100" customWidth="1"/>
    <col min="516" max="516" width="10.42578125" style="1100" customWidth="1"/>
    <col min="517" max="517" width="9.85546875" style="1100" customWidth="1"/>
    <col min="518" max="519" width="10.5703125" style="1100" customWidth="1"/>
    <col min="520" max="768" width="9.140625" style="1100"/>
    <col min="769" max="769" width="32.7109375" style="1100" customWidth="1"/>
    <col min="770" max="770" width="11.5703125" style="1100" customWidth="1"/>
    <col min="771" max="771" width="12.5703125" style="1100" customWidth="1"/>
    <col min="772" max="772" width="10.42578125" style="1100" customWidth="1"/>
    <col min="773" max="773" width="9.85546875" style="1100" customWidth="1"/>
    <col min="774" max="775" width="10.5703125" style="1100" customWidth="1"/>
    <col min="776" max="1024" width="9.140625" style="1100"/>
    <col min="1025" max="1025" width="32.7109375" style="1100" customWidth="1"/>
    <col min="1026" max="1026" width="11.5703125" style="1100" customWidth="1"/>
    <col min="1027" max="1027" width="12.5703125" style="1100" customWidth="1"/>
    <col min="1028" max="1028" width="10.42578125" style="1100" customWidth="1"/>
    <col min="1029" max="1029" width="9.85546875" style="1100" customWidth="1"/>
    <col min="1030" max="1031" width="10.5703125" style="1100" customWidth="1"/>
    <col min="1032" max="1280" width="9.140625" style="1100"/>
    <col min="1281" max="1281" width="32.7109375" style="1100" customWidth="1"/>
    <col min="1282" max="1282" width="11.5703125" style="1100" customWidth="1"/>
    <col min="1283" max="1283" width="12.5703125" style="1100" customWidth="1"/>
    <col min="1284" max="1284" width="10.42578125" style="1100" customWidth="1"/>
    <col min="1285" max="1285" width="9.85546875" style="1100" customWidth="1"/>
    <col min="1286" max="1287" width="10.5703125" style="1100" customWidth="1"/>
    <col min="1288" max="1536" width="9.140625" style="1100"/>
    <col min="1537" max="1537" width="32.7109375" style="1100" customWidth="1"/>
    <col min="1538" max="1538" width="11.5703125" style="1100" customWidth="1"/>
    <col min="1539" max="1539" width="12.5703125" style="1100" customWidth="1"/>
    <col min="1540" max="1540" width="10.42578125" style="1100" customWidth="1"/>
    <col min="1541" max="1541" width="9.85546875" style="1100" customWidth="1"/>
    <col min="1542" max="1543" width="10.5703125" style="1100" customWidth="1"/>
    <col min="1544" max="1792" width="9.140625" style="1100"/>
    <col min="1793" max="1793" width="32.7109375" style="1100" customWidth="1"/>
    <col min="1794" max="1794" width="11.5703125" style="1100" customWidth="1"/>
    <col min="1795" max="1795" width="12.5703125" style="1100" customWidth="1"/>
    <col min="1796" max="1796" width="10.42578125" style="1100" customWidth="1"/>
    <col min="1797" max="1797" width="9.85546875" style="1100" customWidth="1"/>
    <col min="1798" max="1799" width="10.5703125" style="1100" customWidth="1"/>
    <col min="1800" max="2048" width="9.140625" style="1100"/>
    <col min="2049" max="2049" width="32.7109375" style="1100" customWidth="1"/>
    <col min="2050" max="2050" width="11.5703125" style="1100" customWidth="1"/>
    <col min="2051" max="2051" width="12.5703125" style="1100" customWidth="1"/>
    <col min="2052" max="2052" width="10.42578125" style="1100" customWidth="1"/>
    <col min="2053" max="2053" width="9.85546875" style="1100" customWidth="1"/>
    <col min="2054" max="2055" width="10.5703125" style="1100" customWidth="1"/>
    <col min="2056" max="2304" width="9.140625" style="1100"/>
    <col min="2305" max="2305" width="32.7109375" style="1100" customWidth="1"/>
    <col min="2306" max="2306" width="11.5703125" style="1100" customWidth="1"/>
    <col min="2307" max="2307" width="12.5703125" style="1100" customWidth="1"/>
    <col min="2308" max="2308" width="10.42578125" style="1100" customWidth="1"/>
    <col min="2309" max="2309" width="9.85546875" style="1100" customWidth="1"/>
    <col min="2310" max="2311" width="10.5703125" style="1100" customWidth="1"/>
    <col min="2312" max="2560" width="9.140625" style="1100"/>
    <col min="2561" max="2561" width="32.7109375" style="1100" customWidth="1"/>
    <col min="2562" max="2562" width="11.5703125" style="1100" customWidth="1"/>
    <col min="2563" max="2563" width="12.5703125" style="1100" customWidth="1"/>
    <col min="2564" max="2564" width="10.42578125" style="1100" customWidth="1"/>
    <col min="2565" max="2565" width="9.85546875" style="1100" customWidth="1"/>
    <col min="2566" max="2567" width="10.5703125" style="1100" customWidth="1"/>
    <col min="2568" max="2816" width="9.140625" style="1100"/>
    <col min="2817" max="2817" width="32.7109375" style="1100" customWidth="1"/>
    <col min="2818" max="2818" width="11.5703125" style="1100" customWidth="1"/>
    <col min="2819" max="2819" width="12.5703125" style="1100" customWidth="1"/>
    <col min="2820" max="2820" width="10.42578125" style="1100" customWidth="1"/>
    <col min="2821" max="2821" width="9.85546875" style="1100" customWidth="1"/>
    <col min="2822" max="2823" width="10.5703125" style="1100" customWidth="1"/>
    <col min="2824" max="3072" width="9.140625" style="1100"/>
    <col min="3073" max="3073" width="32.7109375" style="1100" customWidth="1"/>
    <col min="3074" max="3074" width="11.5703125" style="1100" customWidth="1"/>
    <col min="3075" max="3075" width="12.5703125" style="1100" customWidth="1"/>
    <col min="3076" max="3076" width="10.42578125" style="1100" customWidth="1"/>
    <col min="3077" max="3077" width="9.85546875" style="1100" customWidth="1"/>
    <col min="3078" max="3079" width="10.5703125" style="1100" customWidth="1"/>
    <col min="3080" max="3328" width="9.140625" style="1100"/>
    <col min="3329" max="3329" width="32.7109375" style="1100" customWidth="1"/>
    <col min="3330" max="3330" width="11.5703125" style="1100" customWidth="1"/>
    <col min="3331" max="3331" width="12.5703125" style="1100" customWidth="1"/>
    <col min="3332" max="3332" width="10.42578125" style="1100" customWidth="1"/>
    <col min="3333" max="3333" width="9.85546875" style="1100" customWidth="1"/>
    <col min="3334" max="3335" width="10.5703125" style="1100" customWidth="1"/>
    <col min="3336" max="3584" width="9.140625" style="1100"/>
    <col min="3585" max="3585" width="32.7109375" style="1100" customWidth="1"/>
    <col min="3586" max="3586" width="11.5703125" style="1100" customWidth="1"/>
    <col min="3587" max="3587" width="12.5703125" style="1100" customWidth="1"/>
    <col min="3588" max="3588" width="10.42578125" style="1100" customWidth="1"/>
    <col min="3589" max="3589" width="9.85546875" style="1100" customWidth="1"/>
    <col min="3590" max="3591" width="10.5703125" style="1100" customWidth="1"/>
    <col min="3592" max="3840" width="9.140625" style="1100"/>
    <col min="3841" max="3841" width="32.7109375" style="1100" customWidth="1"/>
    <col min="3842" max="3842" width="11.5703125" style="1100" customWidth="1"/>
    <col min="3843" max="3843" width="12.5703125" style="1100" customWidth="1"/>
    <col min="3844" max="3844" width="10.42578125" style="1100" customWidth="1"/>
    <col min="3845" max="3845" width="9.85546875" style="1100" customWidth="1"/>
    <col min="3846" max="3847" width="10.5703125" style="1100" customWidth="1"/>
    <col min="3848" max="4096" width="9.140625" style="1100"/>
    <col min="4097" max="4097" width="32.7109375" style="1100" customWidth="1"/>
    <col min="4098" max="4098" width="11.5703125" style="1100" customWidth="1"/>
    <col min="4099" max="4099" width="12.5703125" style="1100" customWidth="1"/>
    <col min="4100" max="4100" width="10.42578125" style="1100" customWidth="1"/>
    <col min="4101" max="4101" width="9.85546875" style="1100" customWidth="1"/>
    <col min="4102" max="4103" width="10.5703125" style="1100" customWidth="1"/>
    <col min="4104" max="4352" width="9.140625" style="1100"/>
    <col min="4353" max="4353" width="32.7109375" style="1100" customWidth="1"/>
    <col min="4354" max="4354" width="11.5703125" style="1100" customWidth="1"/>
    <col min="4355" max="4355" width="12.5703125" style="1100" customWidth="1"/>
    <col min="4356" max="4356" width="10.42578125" style="1100" customWidth="1"/>
    <col min="4357" max="4357" width="9.85546875" style="1100" customWidth="1"/>
    <col min="4358" max="4359" width="10.5703125" style="1100" customWidth="1"/>
    <col min="4360" max="4608" width="9.140625" style="1100"/>
    <col min="4609" max="4609" width="32.7109375" style="1100" customWidth="1"/>
    <col min="4610" max="4610" width="11.5703125" style="1100" customWidth="1"/>
    <col min="4611" max="4611" width="12.5703125" style="1100" customWidth="1"/>
    <col min="4612" max="4612" width="10.42578125" style="1100" customWidth="1"/>
    <col min="4613" max="4613" width="9.85546875" style="1100" customWidth="1"/>
    <col min="4614" max="4615" width="10.5703125" style="1100" customWidth="1"/>
    <col min="4616" max="4864" width="9.140625" style="1100"/>
    <col min="4865" max="4865" width="32.7109375" style="1100" customWidth="1"/>
    <col min="4866" max="4866" width="11.5703125" style="1100" customWidth="1"/>
    <col min="4867" max="4867" width="12.5703125" style="1100" customWidth="1"/>
    <col min="4868" max="4868" width="10.42578125" style="1100" customWidth="1"/>
    <col min="4869" max="4869" width="9.85546875" style="1100" customWidth="1"/>
    <col min="4870" max="4871" width="10.5703125" style="1100" customWidth="1"/>
    <col min="4872" max="5120" width="9.140625" style="1100"/>
    <col min="5121" max="5121" width="32.7109375" style="1100" customWidth="1"/>
    <col min="5122" max="5122" width="11.5703125" style="1100" customWidth="1"/>
    <col min="5123" max="5123" width="12.5703125" style="1100" customWidth="1"/>
    <col min="5124" max="5124" width="10.42578125" style="1100" customWidth="1"/>
    <col min="5125" max="5125" width="9.85546875" style="1100" customWidth="1"/>
    <col min="5126" max="5127" width="10.5703125" style="1100" customWidth="1"/>
    <col min="5128" max="5376" width="9.140625" style="1100"/>
    <col min="5377" max="5377" width="32.7109375" style="1100" customWidth="1"/>
    <col min="5378" max="5378" width="11.5703125" style="1100" customWidth="1"/>
    <col min="5379" max="5379" width="12.5703125" style="1100" customWidth="1"/>
    <col min="5380" max="5380" width="10.42578125" style="1100" customWidth="1"/>
    <col min="5381" max="5381" width="9.85546875" style="1100" customWidth="1"/>
    <col min="5382" max="5383" width="10.5703125" style="1100" customWidth="1"/>
    <col min="5384" max="5632" width="9.140625" style="1100"/>
    <col min="5633" max="5633" width="32.7109375" style="1100" customWidth="1"/>
    <col min="5634" max="5634" width="11.5703125" style="1100" customWidth="1"/>
    <col min="5635" max="5635" width="12.5703125" style="1100" customWidth="1"/>
    <col min="5636" max="5636" width="10.42578125" style="1100" customWidth="1"/>
    <col min="5637" max="5637" width="9.85546875" style="1100" customWidth="1"/>
    <col min="5638" max="5639" width="10.5703125" style="1100" customWidth="1"/>
    <col min="5640" max="5888" width="9.140625" style="1100"/>
    <col min="5889" max="5889" width="32.7109375" style="1100" customWidth="1"/>
    <col min="5890" max="5890" width="11.5703125" style="1100" customWidth="1"/>
    <col min="5891" max="5891" width="12.5703125" style="1100" customWidth="1"/>
    <col min="5892" max="5892" width="10.42578125" style="1100" customWidth="1"/>
    <col min="5893" max="5893" width="9.85546875" style="1100" customWidth="1"/>
    <col min="5894" max="5895" width="10.5703125" style="1100" customWidth="1"/>
    <col min="5896" max="6144" width="9.140625" style="1100"/>
    <col min="6145" max="6145" width="32.7109375" style="1100" customWidth="1"/>
    <col min="6146" max="6146" width="11.5703125" style="1100" customWidth="1"/>
    <col min="6147" max="6147" width="12.5703125" style="1100" customWidth="1"/>
    <col min="6148" max="6148" width="10.42578125" style="1100" customWidth="1"/>
    <col min="6149" max="6149" width="9.85546875" style="1100" customWidth="1"/>
    <col min="6150" max="6151" width="10.5703125" style="1100" customWidth="1"/>
    <col min="6152" max="6400" width="9.140625" style="1100"/>
    <col min="6401" max="6401" width="32.7109375" style="1100" customWidth="1"/>
    <col min="6402" max="6402" width="11.5703125" style="1100" customWidth="1"/>
    <col min="6403" max="6403" width="12.5703125" style="1100" customWidth="1"/>
    <col min="6404" max="6404" width="10.42578125" style="1100" customWidth="1"/>
    <col min="6405" max="6405" width="9.85546875" style="1100" customWidth="1"/>
    <col min="6406" max="6407" width="10.5703125" style="1100" customWidth="1"/>
    <col min="6408" max="6656" width="9.140625" style="1100"/>
    <col min="6657" max="6657" width="32.7109375" style="1100" customWidth="1"/>
    <col min="6658" max="6658" width="11.5703125" style="1100" customWidth="1"/>
    <col min="6659" max="6659" width="12.5703125" style="1100" customWidth="1"/>
    <col min="6660" max="6660" width="10.42578125" style="1100" customWidth="1"/>
    <col min="6661" max="6661" width="9.85546875" style="1100" customWidth="1"/>
    <col min="6662" max="6663" width="10.5703125" style="1100" customWidth="1"/>
    <col min="6664" max="6912" width="9.140625" style="1100"/>
    <col min="6913" max="6913" width="32.7109375" style="1100" customWidth="1"/>
    <col min="6914" max="6914" width="11.5703125" style="1100" customWidth="1"/>
    <col min="6915" max="6915" width="12.5703125" style="1100" customWidth="1"/>
    <col min="6916" max="6916" width="10.42578125" style="1100" customWidth="1"/>
    <col min="6917" max="6917" width="9.85546875" style="1100" customWidth="1"/>
    <col min="6918" max="6919" width="10.5703125" style="1100" customWidth="1"/>
    <col min="6920" max="7168" width="9.140625" style="1100"/>
    <col min="7169" max="7169" width="32.7109375" style="1100" customWidth="1"/>
    <col min="7170" max="7170" width="11.5703125" style="1100" customWidth="1"/>
    <col min="7171" max="7171" width="12.5703125" style="1100" customWidth="1"/>
    <col min="7172" max="7172" width="10.42578125" style="1100" customWidth="1"/>
    <col min="7173" max="7173" width="9.85546875" style="1100" customWidth="1"/>
    <col min="7174" max="7175" width="10.5703125" style="1100" customWidth="1"/>
    <col min="7176" max="7424" width="9.140625" style="1100"/>
    <col min="7425" max="7425" width="32.7109375" style="1100" customWidth="1"/>
    <col min="7426" max="7426" width="11.5703125" style="1100" customWidth="1"/>
    <col min="7427" max="7427" width="12.5703125" style="1100" customWidth="1"/>
    <col min="7428" max="7428" width="10.42578125" style="1100" customWidth="1"/>
    <col min="7429" max="7429" width="9.85546875" style="1100" customWidth="1"/>
    <col min="7430" max="7431" width="10.5703125" style="1100" customWidth="1"/>
    <col min="7432" max="7680" width="9.140625" style="1100"/>
    <col min="7681" max="7681" width="32.7109375" style="1100" customWidth="1"/>
    <col min="7682" max="7682" width="11.5703125" style="1100" customWidth="1"/>
    <col min="7683" max="7683" width="12.5703125" style="1100" customWidth="1"/>
    <col min="7684" max="7684" width="10.42578125" style="1100" customWidth="1"/>
    <col min="7685" max="7685" width="9.85546875" style="1100" customWidth="1"/>
    <col min="7686" max="7687" width="10.5703125" style="1100" customWidth="1"/>
    <col min="7688" max="7936" width="9.140625" style="1100"/>
    <col min="7937" max="7937" width="32.7109375" style="1100" customWidth="1"/>
    <col min="7938" max="7938" width="11.5703125" style="1100" customWidth="1"/>
    <col min="7939" max="7939" width="12.5703125" style="1100" customWidth="1"/>
    <col min="7940" max="7940" width="10.42578125" style="1100" customWidth="1"/>
    <col min="7941" max="7941" width="9.85546875" style="1100" customWidth="1"/>
    <col min="7942" max="7943" width="10.5703125" style="1100" customWidth="1"/>
    <col min="7944" max="8192" width="9.140625" style="1100"/>
    <col min="8193" max="8193" width="32.7109375" style="1100" customWidth="1"/>
    <col min="8194" max="8194" width="11.5703125" style="1100" customWidth="1"/>
    <col min="8195" max="8195" width="12.5703125" style="1100" customWidth="1"/>
    <col min="8196" max="8196" width="10.42578125" style="1100" customWidth="1"/>
    <col min="8197" max="8197" width="9.85546875" style="1100" customWidth="1"/>
    <col min="8198" max="8199" width="10.5703125" style="1100" customWidth="1"/>
    <col min="8200" max="8448" width="9.140625" style="1100"/>
    <col min="8449" max="8449" width="32.7109375" style="1100" customWidth="1"/>
    <col min="8450" max="8450" width="11.5703125" style="1100" customWidth="1"/>
    <col min="8451" max="8451" width="12.5703125" style="1100" customWidth="1"/>
    <col min="8452" max="8452" width="10.42578125" style="1100" customWidth="1"/>
    <col min="8453" max="8453" width="9.85546875" style="1100" customWidth="1"/>
    <col min="8454" max="8455" width="10.5703125" style="1100" customWidth="1"/>
    <col min="8456" max="8704" width="9.140625" style="1100"/>
    <col min="8705" max="8705" width="32.7109375" style="1100" customWidth="1"/>
    <col min="8706" max="8706" width="11.5703125" style="1100" customWidth="1"/>
    <col min="8707" max="8707" width="12.5703125" style="1100" customWidth="1"/>
    <col min="8708" max="8708" width="10.42578125" style="1100" customWidth="1"/>
    <col min="8709" max="8709" width="9.85546875" style="1100" customWidth="1"/>
    <col min="8710" max="8711" width="10.5703125" style="1100" customWidth="1"/>
    <col min="8712" max="8960" width="9.140625" style="1100"/>
    <col min="8961" max="8961" width="32.7109375" style="1100" customWidth="1"/>
    <col min="8962" max="8962" width="11.5703125" style="1100" customWidth="1"/>
    <col min="8963" max="8963" width="12.5703125" style="1100" customWidth="1"/>
    <col min="8964" max="8964" width="10.42578125" style="1100" customWidth="1"/>
    <col min="8965" max="8965" width="9.85546875" style="1100" customWidth="1"/>
    <col min="8966" max="8967" width="10.5703125" style="1100" customWidth="1"/>
    <col min="8968" max="9216" width="9.140625" style="1100"/>
    <col min="9217" max="9217" width="32.7109375" style="1100" customWidth="1"/>
    <col min="9218" max="9218" width="11.5703125" style="1100" customWidth="1"/>
    <col min="9219" max="9219" width="12.5703125" style="1100" customWidth="1"/>
    <col min="9220" max="9220" width="10.42578125" style="1100" customWidth="1"/>
    <col min="9221" max="9221" width="9.85546875" style="1100" customWidth="1"/>
    <col min="9222" max="9223" width="10.5703125" style="1100" customWidth="1"/>
    <col min="9224" max="9472" width="9.140625" style="1100"/>
    <col min="9473" max="9473" width="32.7109375" style="1100" customWidth="1"/>
    <col min="9474" max="9474" width="11.5703125" style="1100" customWidth="1"/>
    <col min="9475" max="9475" width="12.5703125" style="1100" customWidth="1"/>
    <col min="9476" max="9476" width="10.42578125" style="1100" customWidth="1"/>
    <col min="9477" max="9477" width="9.85546875" style="1100" customWidth="1"/>
    <col min="9478" max="9479" width="10.5703125" style="1100" customWidth="1"/>
    <col min="9480" max="9728" width="9.140625" style="1100"/>
    <col min="9729" max="9729" width="32.7109375" style="1100" customWidth="1"/>
    <col min="9730" max="9730" width="11.5703125" style="1100" customWidth="1"/>
    <col min="9731" max="9731" width="12.5703125" style="1100" customWidth="1"/>
    <col min="9732" max="9732" width="10.42578125" style="1100" customWidth="1"/>
    <col min="9733" max="9733" width="9.85546875" style="1100" customWidth="1"/>
    <col min="9734" max="9735" width="10.5703125" style="1100" customWidth="1"/>
    <col min="9736" max="9984" width="9.140625" style="1100"/>
    <col min="9985" max="9985" width="32.7109375" style="1100" customWidth="1"/>
    <col min="9986" max="9986" width="11.5703125" style="1100" customWidth="1"/>
    <col min="9987" max="9987" width="12.5703125" style="1100" customWidth="1"/>
    <col min="9988" max="9988" width="10.42578125" style="1100" customWidth="1"/>
    <col min="9989" max="9989" width="9.85546875" style="1100" customWidth="1"/>
    <col min="9990" max="9991" width="10.5703125" style="1100" customWidth="1"/>
    <col min="9992" max="10240" width="9.140625" style="1100"/>
    <col min="10241" max="10241" width="32.7109375" style="1100" customWidth="1"/>
    <col min="10242" max="10242" width="11.5703125" style="1100" customWidth="1"/>
    <col min="10243" max="10243" width="12.5703125" style="1100" customWidth="1"/>
    <col min="10244" max="10244" width="10.42578125" style="1100" customWidth="1"/>
    <col min="10245" max="10245" width="9.85546875" style="1100" customWidth="1"/>
    <col min="10246" max="10247" width="10.5703125" style="1100" customWidth="1"/>
    <col min="10248" max="10496" width="9.140625" style="1100"/>
    <col min="10497" max="10497" width="32.7109375" style="1100" customWidth="1"/>
    <col min="10498" max="10498" width="11.5703125" style="1100" customWidth="1"/>
    <col min="10499" max="10499" width="12.5703125" style="1100" customWidth="1"/>
    <col min="10500" max="10500" width="10.42578125" style="1100" customWidth="1"/>
    <col min="10501" max="10501" width="9.85546875" style="1100" customWidth="1"/>
    <col min="10502" max="10503" width="10.5703125" style="1100" customWidth="1"/>
    <col min="10504" max="10752" width="9.140625" style="1100"/>
    <col min="10753" max="10753" width="32.7109375" style="1100" customWidth="1"/>
    <col min="10754" max="10754" width="11.5703125" style="1100" customWidth="1"/>
    <col min="10755" max="10755" width="12.5703125" style="1100" customWidth="1"/>
    <col min="10756" max="10756" width="10.42578125" style="1100" customWidth="1"/>
    <col min="10757" max="10757" width="9.85546875" style="1100" customWidth="1"/>
    <col min="10758" max="10759" width="10.5703125" style="1100" customWidth="1"/>
    <col min="10760" max="11008" width="9.140625" style="1100"/>
    <col min="11009" max="11009" width="32.7109375" style="1100" customWidth="1"/>
    <col min="11010" max="11010" width="11.5703125" style="1100" customWidth="1"/>
    <col min="11011" max="11011" width="12.5703125" style="1100" customWidth="1"/>
    <col min="11012" max="11012" width="10.42578125" style="1100" customWidth="1"/>
    <col min="11013" max="11013" width="9.85546875" style="1100" customWidth="1"/>
    <col min="11014" max="11015" width="10.5703125" style="1100" customWidth="1"/>
    <col min="11016" max="11264" width="9.140625" style="1100"/>
    <col min="11265" max="11265" width="32.7109375" style="1100" customWidth="1"/>
    <col min="11266" max="11266" width="11.5703125" style="1100" customWidth="1"/>
    <col min="11267" max="11267" width="12.5703125" style="1100" customWidth="1"/>
    <col min="11268" max="11268" width="10.42578125" style="1100" customWidth="1"/>
    <col min="11269" max="11269" width="9.85546875" style="1100" customWidth="1"/>
    <col min="11270" max="11271" width="10.5703125" style="1100" customWidth="1"/>
    <col min="11272" max="11520" width="9.140625" style="1100"/>
    <col min="11521" max="11521" width="32.7109375" style="1100" customWidth="1"/>
    <col min="11522" max="11522" width="11.5703125" style="1100" customWidth="1"/>
    <col min="11523" max="11523" width="12.5703125" style="1100" customWidth="1"/>
    <col min="11524" max="11524" width="10.42578125" style="1100" customWidth="1"/>
    <col min="11525" max="11525" width="9.85546875" style="1100" customWidth="1"/>
    <col min="11526" max="11527" width="10.5703125" style="1100" customWidth="1"/>
    <col min="11528" max="11776" width="9.140625" style="1100"/>
    <col min="11777" max="11777" width="32.7109375" style="1100" customWidth="1"/>
    <col min="11778" max="11778" width="11.5703125" style="1100" customWidth="1"/>
    <col min="11779" max="11779" width="12.5703125" style="1100" customWidth="1"/>
    <col min="11780" max="11780" width="10.42578125" style="1100" customWidth="1"/>
    <col min="11781" max="11781" width="9.85546875" style="1100" customWidth="1"/>
    <col min="11782" max="11783" width="10.5703125" style="1100" customWidth="1"/>
    <col min="11784" max="12032" width="9.140625" style="1100"/>
    <col min="12033" max="12033" width="32.7109375" style="1100" customWidth="1"/>
    <col min="12034" max="12034" width="11.5703125" style="1100" customWidth="1"/>
    <col min="12035" max="12035" width="12.5703125" style="1100" customWidth="1"/>
    <col min="12036" max="12036" width="10.42578125" style="1100" customWidth="1"/>
    <col min="12037" max="12037" width="9.85546875" style="1100" customWidth="1"/>
    <col min="12038" max="12039" width="10.5703125" style="1100" customWidth="1"/>
    <col min="12040" max="12288" width="9.140625" style="1100"/>
    <col min="12289" max="12289" width="32.7109375" style="1100" customWidth="1"/>
    <col min="12290" max="12290" width="11.5703125" style="1100" customWidth="1"/>
    <col min="12291" max="12291" width="12.5703125" style="1100" customWidth="1"/>
    <col min="12292" max="12292" width="10.42578125" style="1100" customWidth="1"/>
    <col min="12293" max="12293" width="9.85546875" style="1100" customWidth="1"/>
    <col min="12294" max="12295" width="10.5703125" style="1100" customWidth="1"/>
    <col min="12296" max="12544" width="9.140625" style="1100"/>
    <col min="12545" max="12545" width="32.7109375" style="1100" customWidth="1"/>
    <col min="12546" max="12546" width="11.5703125" style="1100" customWidth="1"/>
    <col min="12547" max="12547" width="12.5703125" style="1100" customWidth="1"/>
    <col min="12548" max="12548" width="10.42578125" style="1100" customWidth="1"/>
    <col min="12549" max="12549" width="9.85546875" style="1100" customWidth="1"/>
    <col min="12550" max="12551" width="10.5703125" style="1100" customWidth="1"/>
    <col min="12552" max="12800" width="9.140625" style="1100"/>
    <col min="12801" max="12801" width="32.7109375" style="1100" customWidth="1"/>
    <col min="12802" max="12802" width="11.5703125" style="1100" customWidth="1"/>
    <col min="12803" max="12803" width="12.5703125" style="1100" customWidth="1"/>
    <col min="12804" max="12804" width="10.42578125" style="1100" customWidth="1"/>
    <col min="12805" max="12805" width="9.85546875" style="1100" customWidth="1"/>
    <col min="12806" max="12807" width="10.5703125" style="1100" customWidth="1"/>
    <col min="12808" max="13056" width="9.140625" style="1100"/>
    <col min="13057" max="13057" width="32.7109375" style="1100" customWidth="1"/>
    <col min="13058" max="13058" width="11.5703125" style="1100" customWidth="1"/>
    <col min="13059" max="13059" width="12.5703125" style="1100" customWidth="1"/>
    <col min="13060" max="13060" width="10.42578125" style="1100" customWidth="1"/>
    <col min="13061" max="13061" width="9.85546875" style="1100" customWidth="1"/>
    <col min="13062" max="13063" width="10.5703125" style="1100" customWidth="1"/>
    <col min="13064" max="13312" width="9.140625" style="1100"/>
    <col min="13313" max="13313" width="32.7109375" style="1100" customWidth="1"/>
    <col min="13314" max="13314" width="11.5703125" style="1100" customWidth="1"/>
    <col min="13315" max="13315" width="12.5703125" style="1100" customWidth="1"/>
    <col min="13316" max="13316" width="10.42578125" style="1100" customWidth="1"/>
    <col min="13317" max="13317" width="9.85546875" style="1100" customWidth="1"/>
    <col min="13318" max="13319" width="10.5703125" style="1100" customWidth="1"/>
    <col min="13320" max="13568" width="9.140625" style="1100"/>
    <col min="13569" max="13569" width="32.7109375" style="1100" customWidth="1"/>
    <col min="13570" max="13570" width="11.5703125" style="1100" customWidth="1"/>
    <col min="13571" max="13571" width="12.5703125" style="1100" customWidth="1"/>
    <col min="13572" max="13572" width="10.42578125" style="1100" customWidth="1"/>
    <col min="13573" max="13573" width="9.85546875" style="1100" customWidth="1"/>
    <col min="13574" max="13575" width="10.5703125" style="1100" customWidth="1"/>
    <col min="13576" max="13824" width="9.140625" style="1100"/>
    <col min="13825" max="13825" width="32.7109375" style="1100" customWidth="1"/>
    <col min="13826" max="13826" width="11.5703125" style="1100" customWidth="1"/>
    <col min="13827" max="13827" width="12.5703125" style="1100" customWidth="1"/>
    <col min="13828" max="13828" width="10.42578125" style="1100" customWidth="1"/>
    <col min="13829" max="13829" width="9.85546875" style="1100" customWidth="1"/>
    <col min="13830" max="13831" width="10.5703125" style="1100" customWidth="1"/>
    <col min="13832" max="14080" width="9.140625" style="1100"/>
    <col min="14081" max="14081" width="32.7109375" style="1100" customWidth="1"/>
    <col min="14082" max="14082" width="11.5703125" style="1100" customWidth="1"/>
    <col min="14083" max="14083" width="12.5703125" style="1100" customWidth="1"/>
    <col min="14084" max="14084" width="10.42578125" style="1100" customWidth="1"/>
    <col min="14085" max="14085" width="9.85546875" style="1100" customWidth="1"/>
    <col min="14086" max="14087" width="10.5703125" style="1100" customWidth="1"/>
    <col min="14088" max="14336" width="9.140625" style="1100"/>
    <col min="14337" max="14337" width="32.7109375" style="1100" customWidth="1"/>
    <col min="14338" max="14338" width="11.5703125" style="1100" customWidth="1"/>
    <col min="14339" max="14339" width="12.5703125" style="1100" customWidth="1"/>
    <col min="14340" max="14340" width="10.42578125" style="1100" customWidth="1"/>
    <col min="14341" max="14341" width="9.85546875" style="1100" customWidth="1"/>
    <col min="14342" max="14343" width="10.5703125" style="1100" customWidth="1"/>
    <col min="14344" max="14592" width="9.140625" style="1100"/>
    <col min="14593" max="14593" width="32.7109375" style="1100" customWidth="1"/>
    <col min="14594" max="14594" width="11.5703125" style="1100" customWidth="1"/>
    <col min="14595" max="14595" width="12.5703125" style="1100" customWidth="1"/>
    <col min="14596" max="14596" width="10.42578125" style="1100" customWidth="1"/>
    <col min="14597" max="14597" width="9.85546875" style="1100" customWidth="1"/>
    <col min="14598" max="14599" width="10.5703125" style="1100" customWidth="1"/>
    <col min="14600" max="14848" width="9.140625" style="1100"/>
    <col min="14849" max="14849" width="32.7109375" style="1100" customWidth="1"/>
    <col min="14850" max="14850" width="11.5703125" style="1100" customWidth="1"/>
    <col min="14851" max="14851" width="12.5703125" style="1100" customWidth="1"/>
    <col min="14852" max="14852" width="10.42578125" style="1100" customWidth="1"/>
    <col min="14853" max="14853" width="9.85546875" style="1100" customWidth="1"/>
    <col min="14854" max="14855" width="10.5703125" style="1100" customWidth="1"/>
    <col min="14856" max="15104" width="9.140625" style="1100"/>
    <col min="15105" max="15105" width="32.7109375" style="1100" customWidth="1"/>
    <col min="15106" max="15106" width="11.5703125" style="1100" customWidth="1"/>
    <col min="15107" max="15107" width="12.5703125" style="1100" customWidth="1"/>
    <col min="15108" max="15108" width="10.42578125" style="1100" customWidth="1"/>
    <col min="15109" max="15109" width="9.85546875" style="1100" customWidth="1"/>
    <col min="15110" max="15111" width="10.5703125" style="1100" customWidth="1"/>
    <col min="15112" max="15360" width="9.140625" style="1100"/>
    <col min="15361" max="15361" width="32.7109375" style="1100" customWidth="1"/>
    <col min="15362" max="15362" width="11.5703125" style="1100" customWidth="1"/>
    <col min="15363" max="15363" width="12.5703125" style="1100" customWidth="1"/>
    <col min="15364" max="15364" width="10.42578125" style="1100" customWidth="1"/>
    <col min="15365" max="15365" width="9.85546875" style="1100" customWidth="1"/>
    <col min="15366" max="15367" width="10.5703125" style="1100" customWidth="1"/>
    <col min="15368" max="15616" width="9.140625" style="1100"/>
    <col min="15617" max="15617" width="32.7109375" style="1100" customWidth="1"/>
    <col min="15618" max="15618" width="11.5703125" style="1100" customWidth="1"/>
    <col min="15619" max="15619" width="12.5703125" style="1100" customWidth="1"/>
    <col min="15620" max="15620" width="10.42578125" style="1100" customWidth="1"/>
    <col min="15621" max="15621" width="9.85546875" style="1100" customWidth="1"/>
    <col min="15622" max="15623" width="10.5703125" style="1100" customWidth="1"/>
    <col min="15624" max="15872" width="9.140625" style="1100"/>
    <col min="15873" max="15873" width="32.7109375" style="1100" customWidth="1"/>
    <col min="15874" max="15874" width="11.5703125" style="1100" customWidth="1"/>
    <col min="15875" max="15875" width="12.5703125" style="1100" customWidth="1"/>
    <col min="15876" max="15876" width="10.42578125" style="1100" customWidth="1"/>
    <col min="15877" max="15877" width="9.85546875" style="1100" customWidth="1"/>
    <col min="15878" max="15879" width="10.5703125" style="1100" customWidth="1"/>
    <col min="15880" max="16128" width="9.140625" style="1100"/>
    <col min="16129" max="16129" width="32.7109375" style="1100" customWidth="1"/>
    <col min="16130" max="16130" width="11.5703125" style="1100" customWidth="1"/>
    <col min="16131" max="16131" width="12.5703125" style="1100" customWidth="1"/>
    <col min="16132" max="16132" width="10.42578125" style="1100" customWidth="1"/>
    <col min="16133" max="16133" width="9.85546875" style="1100" customWidth="1"/>
    <col min="16134" max="16135" width="10.5703125" style="1100" customWidth="1"/>
    <col min="16136" max="16384" width="9.140625" style="1100"/>
  </cols>
  <sheetData>
    <row r="1" spans="1:15" ht="19.5" customHeight="1">
      <c r="A1" s="2287" t="s">
        <v>1576</v>
      </c>
      <c r="B1" s="2287"/>
      <c r="C1" s="2287"/>
      <c r="D1" s="2287"/>
      <c r="E1" s="2287"/>
    </row>
    <row r="2" spans="1:15" ht="19.5" customHeight="1">
      <c r="A2" s="2293" t="s">
        <v>1575</v>
      </c>
      <c r="B2" s="2293"/>
      <c r="C2" s="2293"/>
      <c r="D2" s="2293"/>
      <c r="E2" s="2293"/>
      <c r="F2" s="2295"/>
      <c r="G2" s="2295"/>
    </row>
    <row r="3" spans="1:15" s="1077" customFormat="1" ht="12.95" customHeight="1">
      <c r="A3" s="1177">
        <v>2017</v>
      </c>
      <c r="B3" s="1407"/>
      <c r="C3" s="1400"/>
      <c r="D3" s="1400"/>
      <c r="G3" s="1399" t="s">
        <v>1543</v>
      </c>
    </row>
    <row r="4" spans="1:15" s="1077" customFormat="1" ht="11.1" customHeight="1">
      <c r="A4" s="1872" t="s">
        <v>1542</v>
      </c>
      <c r="B4" s="2182" t="s">
        <v>0</v>
      </c>
      <c r="C4" s="2182" t="s">
        <v>1541</v>
      </c>
      <c r="D4" s="2183"/>
      <c r="E4" s="2183"/>
      <c r="F4" s="2183"/>
      <c r="G4" s="2182" t="s">
        <v>1540</v>
      </c>
    </row>
    <row r="5" spans="1:15" s="1077" customFormat="1" ht="11.1" customHeight="1">
      <c r="A5" s="1873"/>
      <c r="B5" s="2183"/>
      <c r="C5" s="2183"/>
      <c r="D5" s="2183"/>
      <c r="E5" s="2183"/>
      <c r="F5" s="2183"/>
      <c r="G5" s="2229"/>
    </row>
    <row r="6" spans="1:15" s="1077" customFormat="1" ht="11.1" customHeight="1">
      <c r="A6" s="1873"/>
      <c r="B6" s="2183"/>
      <c r="C6" s="2182" t="s">
        <v>0</v>
      </c>
      <c r="D6" s="2182" t="s">
        <v>1513</v>
      </c>
      <c r="E6" s="2182" t="s">
        <v>1539</v>
      </c>
      <c r="F6" s="2182" t="s">
        <v>1538</v>
      </c>
      <c r="G6" s="2229"/>
    </row>
    <row r="7" spans="1:15" s="1077" customFormat="1" ht="28.5" customHeight="1">
      <c r="A7" s="1865" t="s">
        <v>573</v>
      </c>
      <c r="B7" s="2183"/>
      <c r="C7" s="2183"/>
      <c r="D7" s="2182"/>
      <c r="E7" s="2182"/>
      <c r="F7" s="2182"/>
      <c r="G7" s="2229"/>
      <c r="H7" s="1420"/>
      <c r="I7" s="1420"/>
      <c r="J7" s="1420"/>
      <c r="K7" s="1420"/>
      <c r="L7" s="1420"/>
      <c r="M7" s="1420"/>
    </row>
    <row r="8" spans="1:15" s="1077" customFormat="1" ht="6" customHeight="1">
      <c r="A8" s="997" t="s">
        <v>192</v>
      </c>
      <c r="B8" s="1009"/>
      <c r="C8" s="997"/>
      <c r="D8" s="997"/>
      <c r="E8" s="997"/>
    </row>
    <row r="9" spans="1:15" s="1185" customFormat="1" ht="35.1" customHeight="1">
      <c r="A9" s="1406" t="s">
        <v>258</v>
      </c>
      <c r="B9" s="1383">
        <f t="shared" ref="B9:G9" si="0">SUM(B10:B13)</f>
        <v>10413.561000000002</v>
      </c>
      <c r="C9" s="1383">
        <f t="shared" si="0"/>
        <v>9113.3150000000023</v>
      </c>
      <c r="D9" s="1383">
        <f t="shared" si="0"/>
        <v>2943.2410000000004</v>
      </c>
      <c r="E9" s="1383">
        <f t="shared" si="0"/>
        <v>4399.4579999999996</v>
      </c>
      <c r="F9" s="1383">
        <f t="shared" si="0"/>
        <v>1770.6160000000004</v>
      </c>
      <c r="G9" s="1383">
        <f t="shared" si="0"/>
        <v>1300.2460000000001</v>
      </c>
      <c r="H9" s="1193"/>
      <c r="I9" s="1193"/>
      <c r="J9" s="1193"/>
      <c r="K9" s="1193"/>
      <c r="L9" s="1193"/>
      <c r="M9" s="1193"/>
      <c r="N9" s="1401"/>
    </row>
    <row r="10" spans="1:15" s="1185" customFormat="1" ht="15" customHeight="1">
      <c r="A10" s="1019" t="s">
        <v>1574</v>
      </c>
      <c r="B10" s="1389">
        <f>C10+G10</f>
        <v>5542.7480000000014</v>
      </c>
      <c r="C10" s="1389">
        <f>D10+E10+F10</f>
        <v>4289.9640000000009</v>
      </c>
      <c r="D10" s="1389">
        <v>1620.1980000000003</v>
      </c>
      <c r="E10" s="1389">
        <v>2517.3720000000003</v>
      </c>
      <c r="F10" s="1389">
        <v>152.39399999999998</v>
      </c>
      <c r="G10" s="1389">
        <v>1252.7840000000001</v>
      </c>
      <c r="H10" s="1193"/>
      <c r="I10" s="1193"/>
      <c r="J10" s="1401"/>
    </row>
    <row r="11" spans="1:15" s="1185" customFormat="1" ht="15" customHeight="1">
      <c r="A11" s="841" t="s">
        <v>1573</v>
      </c>
      <c r="B11" s="1389">
        <f>C11+G11</f>
        <v>870.41099999999972</v>
      </c>
      <c r="C11" s="1389">
        <f>D11+E11+F11</f>
        <v>842.6519999999997</v>
      </c>
      <c r="D11" s="1389">
        <v>313.9499999999997</v>
      </c>
      <c r="E11" s="1389">
        <v>378.51499999999999</v>
      </c>
      <c r="F11" s="1389">
        <v>150.18700000000001</v>
      </c>
      <c r="G11" s="1389">
        <v>27.75899999999999</v>
      </c>
      <c r="H11" s="1193"/>
      <c r="I11" s="1193"/>
      <c r="J11" s="1401"/>
    </row>
    <row r="12" spans="1:15" s="1185" customFormat="1" ht="15" customHeight="1">
      <c r="A12" s="841" t="s">
        <v>1572</v>
      </c>
      <c r="B12" s="1389">
        <f>C12+G12</f>
        <v>1993.2999999999995</v>
      </c>
      <c r="C12" s="1389">
        <f>D12+E12+F12</f>
        <v>1991.5969999999995</v>
      </c>
      <c r="D12" s="1389">
        <v>886.71899999999982</v>
      </c>
      <c r="E12" s="1389">
        <v>815.14899999999955</v>
      </c>
      <c r="F12" s="1389">
        <v>289.72900000000004</v>
      </c>
      <c r="G12" s="1389">
        <v>1.7030000000000003</v>
      </c>
      <c r="H12" s="1193"/>
      <c r="I12" s="1193"/>
      <c r="J12" s="1401"/>
    </row>
    <row r="13" spans="1:15" s="1185" customFormat="1" ht="15" customHeight="1">
      <c r="A13" s="841" t="s">
        <v>1546</v>
      </c>
      <c r="B13" s="1389">
        <f>C13+G13</f>
        <v>2007.1020000000008</v>
      </c>
      <c r="C13" s="1389">
        <f>D13+E13+F13</f>
        <v>1989.1020000000008</v>
      </c>
      <c r="D13" s="1389">
        <v>122.37400000000018</v>
      </c>
      <c r="E13" s="1389">
        <v>688.42200000000037</v>
      </c>
      <c r="F13" s="1389">
        <v>1178.3060000000003</v>
      </c>
      <c r="G13" s="1389">
        <v>17.999999999999986</v>
      </c>
      <c r="H13" s="1193"/>
      <c r="I13" s="1193"/>
      <c r="J13" s="1401"/>
    </row>
    <row r="14" spans="1:15" s="1077" customFormat="1" ht="9.9499999999999993" customHeight="1">
      <c r="A14" s="841"/>
      <c r="B14" s="1389"/>
      <c r="C14" s="1394"/>
      <c r="D14" s="1394"/>
      <c r="E14" s="1394"/>
    </row>
    <row r="15" spans="1:15" s="1185" customFormat="1" ht="35.1" customHeight="1">
      <c r="A15" s="1402" t="s">
        <v>360</v>
      </c>
      <c r="B15" s="1383">
        <f t="shared" ref="B15:G15" si="1">SUM(B16:B19)</f>
        <v>10073.563999999998</v>
      </c>
      <c r="C15" s="1383">
        <f t="shared" si="1"/>
        <v>8811.5529999999999</v>
      </c>
      <c r="D15" s="1383">
        <f t="shared" si="1"/>
        <v>2779.4260000000004</v>
      </c>
      <c r="E15" s="1383">
        <f t="shared" si="1"/>
        <v>4285.2749999999996</v>
      </c>
      <c r="F15" s="1383">
        <f t="shared" si="1"/>
        <v>1746.8519999999999</v>
      </c>
      <c r="G15" s="1383">
        <f t="shared" si="1"/>
        <v>1262.0109999999995</v>
      </c>
      <c r="H15" s="1193"/>
      <c r="I15" s="1193"/>
      <c r="J15" s="1401"/>
      <c r="K15" s="1401"/>
      <c r="L15" s="1401"/>
      <c r="M15" s="1401"/>
      <c r="N15" s="1401"/>
      <c r="O15" s="1401"/>
    </row>
    <row r="16" spans="1:15" s="1185" customFormat="1" ht="15" customHeight="1">
      <c r="A16" s="1019" t="s">
        <v>1574</v>
      </c>
      <c r="B16" s="1389">
        <f>C16+G16</f>
        <v>5454.9089999999997</v>
      </c>
      <c r="C16" s="1389">
        <f>D16+E16+F16</f>
        <v>4240.3600000000006</v>
      </c>
      <c r="D16" s="1389">
        <v>1620.1980000000001</v>
      </c>
      <c r="E16" s="1389">
        <v>2469.9679999999998</v>
      </c>
      <c r="F16" s="1389">
        <v>150.19400000000002</v>
      </c>
      <c r="G16" s="1389">
        <v>1214.5489999999995</v>
      </c>
      <c r="H16" s="1193"/>
      <c r="I16" s="1193"/>
      <c r="J16" s="1401"/>
    </row>
    <row r="17" spans="1:10" s="1185" customFormat="1" ht="15" customHeight="1">
      <c r="A17" s="841" t="s">
        <v>1573</v>
      </c>
      <c r="B17" s="1389">
        <f>C17+G17</f>
        <v>822.72199999999975</v>
      </c>
      <c r="C17" s="1389">
        <f>D17+E17+F17</f>
        <v>794.96299999999974</v>
      </c>
      <c r="D17" s="1389">
        <v>303.59999999999985</v>
      </c>
      <c r="E17" s="1389">
        <v>343.01099999999991</v>
      </c>
      <c r="F17" s="1389">
        <v>148.352</v>
      </c>
      <c r="G17" s="1389">
        <v>27.758999999999983</v>
      </c>
      <c r="H17" s="1193"/>
      <c r="I17" s="1193"/>
      <c r="J17" s="1401"/>
    </row>
    <row r="18" spans="1:10" s="1185" customFormat="1" ht="15" customHeight="1">
      <c r="A18" s="841" t="s">
        <v>1572</v>
      </c>
      <c r="B18" s="1389">
        <f>C18+G18</f>
        <v>1790.7040000000002</v>
      </c>
      <c r="C18" s="1389">
        <f>D18+E18+F18</f>
        <v>1789.0010000000002</v>
      </c>
      <c r="D18" s="1389">
        <v>733.25400000000025</v>
      </c>
      <c r="E18" s="1389">
        <v>785.74699999999996</v>
      </c>
      <c r="F18" s="1389">
        <v>269.99999999999994</v>
      </c>
      <c r="G18" s="1389">
        <v>1.7030000000000007</v>
      </c>
      <c r="H18" s="1193"/>
      <c r="I18" s="1193"/>
      <c r="J18" s="1401"/>
    </row>
    <row r="19" spans="1:10" s="1185" customFormat="1" ht="15" customHeight="1">
      <c r="A19" s="841" t="s">
        <v>1546</v>
      </c>
      <c r="B19" s="1389">
        <f>C19+G19</f>
        <v>2005.229</v>
      </c>
      <c r="C19" s="1389">
        <f>D19+E19+F19</f>
        <v>1987.229</v>
      </c>
      <c r="D19" s="1389">
        <v>122.37400000000015</v>
      </c>
      <c r="E19" s="1389">
        <v>686.54900000000009</v>
      </c>
      <c r="F19" s="1389">
        <v>1178.3059999999998</v>
      </c>
      <c r="G19" s="1389">
        <v>17.999999999999982</v>
      </c>
      <c r="H19" s="1193"/>
      <c r="I19" s="1193"/>
      <c r="J19" s="1401"/>
    </row>
    <row r="20" spans="1:10" s="1077" customFormat="1" ht="9.9499999999999993" customHeight="1">
      <c r="A20" s="1195"/>
      <c r="B20" s="1389"/>
      <c r="C20" s="1394"/>
      <c r="D20" s="1394"/>
      <c r="E20" s="1394"/>
      <c r="H20" s="1193"/>
      <c r="I20" s="1193"/>
      <c r="J20" s="1401"/>
    </row>
    <row r="21" spans="1:10" s="1185" customFormat="1" ht="35.1" customHeight="1">
      <c r="A21" s="1402" t="s">
        <v>1553</v>
      </c>
      <c r="B21" s="1383">
        <f t="shared" ref="B21:G21" si="2">SUM(B22:B25)</f>
        <v>3113.5650000000001</v>
      </c>
      <c r="C21" s="1383">
        <f t="shared" si="2"/>
        <v>2550.9010000000003</v>
      </c>
      <c r="D21" s="1383">
        <f t="shared" si="2"/>
        <v>704.39499999999987</v>
      </c>
      <c r="E21" s="1383">
        <f t="shared" si="2"/>
        <v>1344.4150000000004</v>
      </c>
      <c r="F21" s="1383">
        <f t="shared" si="2"/>
        <v>502.09100000000012</v>
      </c>
      <c r="G21" s="1383">
        <f t="shared" si="2"/>
        <v>562.66399999999976</v>
      </c>
      <c r="H21" s="1193"/>
      <c r="I21" s="1193"/>
      <c r="J21" s="1401"/>
    </row>
    <row r="22" spans="1:10" s="1077" customFormat="1" ht="15" customHeight="1">
      <c r="A22" s="1126" t="s">
        <v>1574</v>
      </c>
      <c r="B22" s="1389">
        <f>C22+G22</f>
        <v>1818.7919999999999</v>
      </c>
      <c r="C22" s="1389">
        <f>D22+E22+F22</f>
        <v>1277.7310000000002</v>
      </c>
      <c r="D22" s="1394">
        <v>520.52699999999993</v>
      </c>
      <c r="E22" s="1394">
        <v>733.4730000000003</v>
      </c>
      <c r="F22" s="1394">
        <v>23.731000000000002</v>
      </c>
      <c r="G22" s="1389">
        <v>541.06099999999981</v>
      </c>
      <c r="H22" s="1193"/>
      <c r="I22" s="1193"/>
      <c r="J22" s="1401"/>
    </row>
    <row r="23" spans="1:10" s="1077" customFormat="1" ht="15" customHeight="1">
      <c r="A23" s="843" t="s">
        <v>1573</v>
      </c>
      <c r="B23" s="1389">
        <f>C23+G23</f>
        <v>302.45600000000002</v>
      </c>
      <c r="C23" s="1389">
        <f>D23+E23+F23</f>
        <v>298.85300000000001</v>
      </c>
      <c r="D23" s="1394">
        <v>59.62299999999999</v>
      </c>
      <c r="E23" s="1394">
        <v>185.82999999999998</v>
      </c>
      <c r="F23" s="1394">
        <v>53.400000000000013</v>
      </c>
      <c r="G23" s="1389">
        <v>3.602999999999998</v>
      </c>
      <c r="H23" s="1193"/>
      <c r="I23" s="1193"/>
      <c r="J23" s="1401"/>
    </row>
    <row r="24" spans="1:10" s="1077" customFormat="1" ht="15" customHeight="1">
      <c r="A24" s="843" t="s">
        <v>1572</v>
      </c>
      <c r="B24" s="1389">
        <f>C24+G24</f>
        <v>452.68899999999996</v>
      </c>
      <c r="C24" s="1389">
        <f>D24+E24+F24</f>
        <v>452.68899999999996</v>
      </c>
      <c r="D24" s="1394">
        <v>124.245</v>
      </c>
      <c r="E24" s="1394">
        <v>328.44399999999996</v>
      </c>
      <c r="F24" s="1394">
        <v>0</v>
      </c>
      <c r="G24" s="1389">
        <v>0</v>
      </c>
      <c r="H24" s="1193"/>
      <c r="I24" s="1193"/>
      <c r="J24" s="1401"/>
    </row>
    <row r="25" spans="1:10" s="1077" customFormat="1" ht="15" customHeight="1">
      <c r="A25" s="843" t="s">
        <v>1546</v>
      </c>
      <c r="B25" s="1389">
        <f>C25+G25</f>
        <v>539.62800000000016</v>
      </c>
      <c r="C25" s="1389">
        <f>D25+E25+F25</f>
        <v>521.62800000000016</v>
      </c>
      <c r="D25" s="1394">
        <v>0</v>
      </c>
      <c r="E25" s="1394">
        <v>96.668000000000049</v>
      </c>
      <c r="F25" s="1394">
        <v>424.96000000000009</v>
      </c>
      <c r="G25" s="1389">
        <v>17.999999999999996</v>
      </c>
      <c r="H25" s="1193"/>
      <c r="I25" s="1193"/>
      <c r="J25" s="1401"/>
    </row>
    <row r="26" spans="1:10" s="1077" customFormat="1" ht="9.9499999999999993" customHeight="1">
      <c r="A26" s="1195"/>
      <c r="B26" s="1389"/>
      <c r="C26" s="1394"/>
      <c r="D26" s="1394"/>
      <c r="E26" s="1394"/>
      <c r="H26" s="1193"/>
      <c r="I26" s="1193"/>
      <c r="J26" s="1401"/>
    </row>
    <row r="27" spans="1:10" s="1185" customFormat="1" ht="35.1" customHeight="1">
      <c r="A27" s="1402" t="s">
        <v>1552</v>
      </c>
      <c r="B27" s="1383">
        <f t="shared" ref="B27:G27" si="3">SUM(B28:B31)</f>
        <v>2911.3909999999996</v>
      </c>
      <c r="C27" s="1383">
        <f t="shared" si="3"/>
        <v>2668.3329999999996</v>
      </c>
      <c r="D27" s="1383">
        <f t="shared" si="3"/>
        <v>629.11000000000013</v>
      </c>
      <c r="E27" s="1383">
        <f t="shared" si="3"/>
        <v>1144.182</v>
      </c>
      <c r="F27" s="1383">
        <f t="shared" si="3"/>
        <v>895.04099999999994</v>
      </c>
      <c r="G27" s="1383">
        <f t="shared" si="3"/>
        <v>243.05800000000008</v>
      </c>
      <c r="H27" s="1193"/>
      <c r="I27" s="1193"/>
      <c r="J27" s="1401"/>
    </row>
    <row r="28" spans="1:10" s="1077" customFormat="1" ht="15" customHeight="1">
      <c r="A28" s="1126" t="s">
        <v>1574</v>
      </c>
      <c r="B28" s="1389">
        <f>C28+G28</f>
        <v>1349.2959999999998</v>
      </c>
      <c r="C28" s="1389">
        <f>D28+E28+F28</f>
        <v>1106.8089999999997</v>
      </c>
      <c r="D28" s="1394">
        <v>265.27600000000001</v>
      </c>
      <c r="E28" s="1394">
        <v>778.07699999999988</v>
      </c>
      <c r="F28" s="1394">
        <v>63.456000000000017</v>
      </c>
      <c r="G28" s="1389">
        <v>242.48700000000008</v>
      </c>
      <c r="H28" s="1193"/>
      <c r="I28" s="1193"/>
      <c r="J28" s="1401"/>
    </row>
    <row r="29" spans="1:10" s="1077" customFormat="1" ht="15" customHeight="1">
      <c r="A29" s="843" t="s">
        <v>1573</v>
      </c>
      <c r="B29" s="1389">
        <f>C29+G29</f>
        <v>206.01699999999997</v>
      </c>
      <c r="C29" s="1389">
        <f>D29+E29+F29</f>
        <v>205.44599999999997</v>
      </c>
      <c r="D29" s="1394">
        <v>48.229999999999976</v>
      </c>
      <c r="E29" s="1394">
        <v>64.272999999999982</v>
      </c>
      <c r="F29" s="1394">
        <v>92.942999999999998</v>
      </c>
      <c r="G29" s="1389">
        <v>0.57100000000000006</v>
      </c>
      <c r="H29" s="1193"/>
      <c r="I29" s="1193"/>
      <c r="J29" s="1401"/>
    </row>
    <row r="30" spans="1:10" s="1077" customFormat="1" ht="15" customHeight="1">
      <c r="A30" s="843" t="s">
        <v>1572</v>
      </c>
      <c r="B30" s="1389">
        <f>C30+G30</f>
        <v>489.01600000000008</v>
      </c>
      <c r="C30" s="1389">
        <f>D30+E30+F30</f>
        <v>489.01600000000008</v>
      </c>
      <c r="D30" s="1394">
        <v>282.41100000000012</v>
      </c>
      <c r="E30" s="1394">
        <v>206.60499999999993</v>
      </c>
      <c r="F30" s="1394">
        <v>0</v>
      </c>
      <c r="G30" s="1428">
        <v>0</v>
      </c>
      <c r="H30" s="1193"/>
      <c r="I30" s="1193"/>
      <c r="J30" s="1401"/>
    </row>
    <row r="31" spans="1:10" s="1077" customFormat="1" ht="15" customHeight="1">
      <c r="A31" s="843" t="s">
        <v>1546</v>
      </c>
      <c r="B31" s="1389">
        <f>C31+G31</f>
        <v>867.0619999999999</v>
      </c>
      <c r="C31" s="1389">
        <f>D31+E31+F31</f>
        <v>867.0619999999999</v>
      </c>
      <c r="D31" s="1394">
        <v>33.192999999999991</v>
      </c>
      <c r="E31" s="1394">
        <v>95.22699999999999</v>
      </c>
      <c r="F31" s="1394">
        <v>738.64199999999994</v>
      </c>
      <c r="G31" s="1389">
        <v>0</v>
      </c>
      <c r="H31" s="1193"/>
      <c r="I31" s="1193"/>
      <c r="J31" s="1401"/>
    </row>
    <row r="32" spans="1:10" s="1077" customFormat="1" ht="9.9499999999999993" customHeight="1">
      <c r="A32" s="843"/>
      <c r="B32" s="1405"/>
      <c r="C32" s="1404"/>
      <c r="D32" s="1404"/>
      <c r="E32" s="1404"/>
      <c r="H32" s="1193"/>
      <c r="I32" s="1193"/>
      <c r="J32" s="1401"/>
    </row>
    <row r="33" spans="1:10" s="1185" customFormat="1" ht="35.1" customHeight="1">
      <c r="A33" s="1402" t="s">
        <v>1551</v>
      </c>
      <c r="B33" s="1383">
        <f t="shared" ref="B33:G33" si="4">SUM(B34:B37)</f>
        <v>2767.1269999999995</v>
      </c>
      <c r="C33" s="1383">
        <f t="shared" si="4"/>
        <v>2490.4529999999995</v>
      </c>
      <c r="D33" s="1383">
        <f t="shared" si="4"/>
        <v>887.01099999999997</v>
      </c>
      <c r="E33" s="1383">
        <f t="shared" si="4"/>
        <v>1268.5059999999999</v>
      </c>
      <c r="F33" s="1383">
        <f t="shared" si="4"/>
        <v>334.93599999999998</v>
      </c>
      <c r="G33" s="1383">
        <f t="shared" si="4"/>
        <v>276.67399999999998</v>
      </c>
      <c r="H33" s="1193"/>
      <c r="I33" s="1193"/>
      <c r="J33" s="1401"/>
    </row>
    <row r="34" spans="1:10" s="1077" customFormat="1" ht="15" customHeight="1">
      <c r="A34" s="1126" t="s">
        <v>1574</v>
      </c>
      <c r="B34" s="1389">
        <f>C34+G34</f>
        <v>1794.5529999999999</v>
      </c>
      <c r="C34" s="1389">
        <f>D34+E34+F34</f>
        <v>1530.6009999999999</v>
      </c>
      <c r="D34" s="1394">
        <v>709.12700000000007</v>
      </c>
      <c r="E34" s="1394">
        <v>758.5379999999999</v>
      </c>
      <c r="F34" s="1394">
        <v>62.935999999999993</v>
      </c>
      <c r="G34" s="1389">
        <v>263.952</v>
      </c>
      <c r="H34" s="1193"/>
      <c r="I34" s="1193"/>
      <c r="J34" s="1401"/>
    </row>
    <row r="35" spans="1:10" s="1077" customFormat="1" ht="15" customHeight="1">
      <c r="A35" s="843" t="s">
        <v>1573</v>
      </c>
      <c r="B35" s="1389">
        <f>C35+G35</f>
        <v>96.272000000000006</v>
      </c>
      <c r="C35" s="1389">
        <f>D35+E35+F35</f>
        <v>84.050000000000011</v>
      </c>
      <c r="D35" s="1394">
        <v>44.256000000000007</v>
      </c>
      <c r="E35" s="1394">
        <v>37.794000000000004</v>
      </c>
      <c r="F35" s="1394">
        <v>2</v>
      </c>
      <c r="G35" s="1389">
        <v>12.222</v>
      </c>
      <c r="H35" s="1193"/>
      <c r="I35" s="1193"/>
      <c r="J35" s="1401"/>
    </row>
    <row r="36" spans="1:10" s="1077" customFormat="1" ht="15" customHeight="1">
      <c r="A36" s="843" t="s">
        <v>1572</v>
      </c>
      <c r="B36" s="1389">
        <f>C36+G36</f>
        <v>516.16</v>
      </c>
      <c r="C36" s="1389">
        <f>D36+E36+F36</f>
        <v>515.66</v>
      </c>
      <c r="D36" s="1394">
        <v>133.62799999999996</v>
      </c>
      <c r="E36" s="1394">
        <v>112.03200000000002</v>
      </c>
      <c r="F36" s="1394">
        <v>270</v>
      </c>
      <c r="G36" s="1389">
        <v>0.5</v>
      </c>
      <c r="H36" s="1193"/>
      <c r="I36" s="1193"/>
      <c r="J36" s="1401"/>
    </row>
    <row r="37" spans="1:10" s="1077" customFormat="1" ht="15" customHeight="1">
      <c r="A37" s="843" t="s">
        <v>1546</v>
      </c>
      <c r="B37" s="1389">
        <f>C37+G37</f>
        <v>360.142</v>
      </c>
      <c r="C37" s="1389">
        <f>D37+E37+F37</f>
        <v>360.142</v>
      </c>
      <c r="D37" s="1394">
        <v>0</v>
      </c>
      <c r="E37" s="1394">
        <v>360.142</v>
      </c>
      <c r="F37" s="1394">
        <v>0</v>
      </c>
      <c r="G37" s="1389">
        <v>0</v>
      </c>
      <c r="H37" s="1193"/>
      <c r="I37" s="1193"/>
      <c r="J37" s="1401"/>
    </row>
    <row r="38" spans="1:10" s="1077" customFormat="1" ht="9.75" customHeight="1" thickBot="1">
      <c r="A38" s="1792"/>
      <c r="B38" s="1792"/>
      <c r="C38" s="1792"/>
      <c r="D38" s="1792"/>
      <c r="E38" s="1792"/>
      <c r="F38" s="1792"/>
      <c r="G38" s="1792"/>
    </row>
    <row r="39" spans="1:10" ht="9.75" thickTop="1">
      <c r="A39" s="1131"/>
      <c r="B39" s="1426"/>
      <c r="C39" s="1131"/>
      <c r="D39" s="1131"/>
      <c r="E39" s="1131"/>
    </row>
    <row r="40" spans="1:10">
      <c r="A40" s="1131"/>
      <c r="B40" s="1426"/>
      <c r="C40" s="1131"/>
      <c r="D40" s="1131"/>
      <c r="E40" s="1131"/>
    </row>
    <row r="41" spans="1:10">
      <c r="A41" s="1427"/>
      <c r="B41" s="1426"/>
      <c r="C41" s="1131"/>
      <c r="D41" s="1131"/>
      <c r="E41" s="1131"/>
    </row>
    <row r="42" spans="1:10">
      <c r="A42" s="1131"/>
      <c r="B42" s="1426"/>
      <c r="C42" s="1131"/>
      <c r="D42" s="1131"/>
      <c r="E42" s="1131"/>
    </row>
    <row r="43" spans="1:10">
      <c r="A43" s="1131"/>
      <c r="B43" s="1426"/>
      <c r="C43" s="1131"/>
      <c r="D43" s="1131"/>
      <c r="E43" s="1131"/>
    </row>
    <row r="44" spans="1:10">
      <c r="A44" s="1131"/>
      <c r="B44" s="1426"/>
      <c r="C44" s="1131"/>
      <c r="D44" s="1131"/>
      <c r="E44" s="1131"/>
    </row>
    <row r="45" spans="1:10">
      <c r="A45" s="1131"/>
      <c r="B45" s="1426"/>
      <c r="C45" s="1131"/>
      <c r="D45" s="1131"/>
      <c r="E45" s="1131"/>
    </row>
    <row r="46" spans="1:10">
      <c r="A46" s="1131"/>
      <c r="B46" s="1426"/>
      <c r="C46" s="1131"/>
      <c r="D46" s="1131"/>
      <c r="E46" s="1131"/>
    </row>
    <row r="47" spans="1:10">
      <c r="A47" s="1131"/>
      <c r="B47" s="1426"/>
      <c r="C47" s="1131"/>
      <c r="D47" s="1131"/>
      <c r="E47" s="1131"/>
    </row>
    <row r="48" spans="1:10">
      <c r="A48" s="1131"/>
      <c r="B48" s="1426"/>
      <c r="C48" s="1131"/>
      <c r="D48" s="1131"/>
      <c r="E48" s="1131"/>
    </row>
    <row r="49" spans="1:5">
      <c r="A49" s="1131"/>
      <c r="B49" s="1426"/>
      <c r="C49" s="1131"/>
      <c r="D49" s="1131"/>
      <c r="E49" s="1131"/>
    </row>
    <row r="50" spans="1:5">
      <c r="A50" s="1131"/>
      <c r="B50" s="1426"/>
      <c r="C50" s="1131"/>
      <c r="D50" s="1131"/>
      <c r="E50" s="1131"/>
    </row>
    <row r="51" spans="1:5">
      <c r="A51" s="1131"/>
      <c r="B51" s="1426"/>
      <c r="C51" s="1131"/>
      <c r="D51" s="1131"/>
      <c r="E51" s="1131"/>
    </row>
    <row r="52" spans="1:5">
      <c r="A52" s="1131"/>
      <c r="B52" s="1426"/>
      <c r="C52" s="1131"/>
      <c r="D52" s="1131"/>
      <c r="E52" s="1131"/>
    </row>
    <row r="53" spans="1:5">
      <c r="A53" s="1131"/>
      <c r="B53" s="1426"/>
      <c r="C53" s="1131"/>
      <c r="D53" s="1131"/>
      <c r="E53" s="1131"/>
    </row>
    <row r="54" spans="1:5">
      <c r="A54" s="1131"/>
      <c r="B54" s="1426"/>
      <c r="C54" s="1131"/>
      <c r="D54" s="1131"/>
      <c r="E54" s="1131"/>
    </row>
    <row r="55" spans="1:5">
      <c r="A55" s="1131"/>
      <c r="B55" s="1426"/>
      <c r="C55" s="1131"/>
      <c r="D55" s="1131"/>
      <c r="E55" s="1131"/>
    </row>
    <row r="56" spans="1:5">
      <c r="A56" s="1131"/>
      <c r="B56" s="1426"/>
      <c r="C56" s="1131"/>
      <c r="D56" s="1131"/>
      <c r="E56" s="1131"/>
    </row>
    <row r="57" spans="1:5">
      <c r="A57" s="1131"/>
      <c r="B57" s="1426"/>
      <c r="C57" s="1131"/>
      <c r="D57" s="1131"/>
      <c r="E57" s="1131"/>
    </row>
    <row r="58" spans="1:5">
      <c r="A58" s="1131"/>
      <c r="B58" s="1426"/>
      <c r="C58" s="1131"/>
      <c r="D58" s="1131"/>
      <c r="E58" s="1131"/>
    </row>
    <row r="59" spans="1:5">
      <c r="A59" s="1131"/>
      <c r="B59" s="1426"/>
      <c r="C59" s="1131"/>
      <c r="D59" s="1131"/>
      <c r="E59" s="1131"/>
    </row>
    <row r="60" spans="1:5">
      <c r="A60" s="1131"/>
      <c r="B60" s="1426"/>
      <c r="C60" s="1131"/>
      <c r="D60" s="1131"/>
      <c r="E60" s="1131"/>
    </row>
    <row r="61" spans="1:5">
      <c r="A61" s="1131"/>
      <c r="B61" s="1426"/>
      <c r="C61" s="1131"/>
      <c r="D61" s="1131"/>
      <c r="E61" s="1131"/>
    </row>
    <row r="62" spans="1:5">
      <c r="A62" s="1131"/>
      <c r="B62" s="1426"/>
      <c r="C62" s="1131"/>
      <c r="D62" s="1131"/>
      <c r="E62" s="1131"/>
    </row>
    <row r="63" spans="1:5">
      <c r="A63" s="1131"/>
      <c r="B63" s="1426"/>
      <c r="C63" s="1131"/>
      <c r="D63" s="1131"/>
      <c r="E63" s="1131"/>
    </row>
    <row r="64" spans="1:5">
      <c r="A64" s="1131"/>
      <c r="B64" s="1426"/>
      <c r="C64" s="1131"/>
      <c r="D64" s="1131"/>
      <c r="E64" s="1131"/>
    </row>
    <row r="65" spans="1:5">
      <c r="A65" s="1131"/>
      <c r="B65" s="1426"/>
      <c r="C65" s="1131"/>
      <c r="D65" s="1131"/>
      <c r="E65" s="1131"/>
    </row>
    <row r="66" spans="1:5">
      <c r="A66" s="1131"/>
      <c r="B66" s="1426"/>
      <c r="C66" s="1131"/>
      <c r="D66" s="1131"/>
      <c r="E66" s="1131"/>
    </row>
    <row r="67" spans="1:5">
      <c r="A67" s="1131"/>
      <c r="B67" s="1426"/>
      <c r="C67" s="1131"/>
      <c r="D67" s="1131"/>
      <c r="E67" s="1131"/>
    </row>
    <row r="68" spans="1:5">
      <c r="A68" s="1131"/>
      <c r="B68" s="1426"/>
      <c r="C68" s="1131"/>
      <c r="D68" s="1131"/>
      <c r="E68" s="1131"/>
    </row>
    <row r="69" spans="1:5">
      <c r="A69" s="1131"/>
      <c r="B69" s="1426"/>
      <c r="C69" s="1131"/>
      <c r="D69" s="1131"/>
      <c r="E69" s="1131"/>
    </row>
    <row r="70" spans="1:5">
      <c r="A70" s="1131"/>
      <c r="B70" s="1426"/>
      <c r="C70" s="1131"/>
      <c r="D70" s="1131"/>
      <c r="E70" s="1131"/>
    </row>
    <row r="71" spans="1:5">
      <c r="A71" s="1131"/>
      <c r="B71" s="1426"/>
      <c r="C71" s="1131"/>
      <c r="D71" s="1131"/>
      <c r="E71" s="1131"/>
    </row>
    <row r="72" spans="1:5">
      <c r="A72" s="1131"/>
      <c r="B72" s="1426"/>
      <c r="C72" s="1131"/>
      <c r="D72" s="1131"/>
      <c r="E72" s="1131"/>
    </row>
    <row r="73" spans="1:5">
      <c r="A73" s="1131"/>
      <c r="B73" s="1426"/>
      <c r="C73" s="1131"/>
      <c r="D73" s="1131"/>
      <c r="E73" s="1131"/>
    </row>
    <row r="74" spans="1:5">
      <c r="A74" s="1131"/>
      <c r="B74" s="1426"/>
      <c r="C74" s="1131"/>
      <c r="D74" s="1131"/>
      <c r="E74" s="1131"/>
    </row>
    <row r="75" spans="1:5">
      <c r="A75" s="1131"/>
      <c r="B75" s="1426"/>
      <c r="C75" s="1131"/>
      <c r="D75" s="1131"/>
      <c r="E75" s="1131"/>
    </row>
    <row r="76" spans="1:5">
      <c r="A76" s="1131"/>
      <c r="B76" s="1426"/>
      <c r="C76" s="1131"/>
      <c r="D76" s="1131"/>
      <c r="E76" s="1131"/>
    </row>
    <row r="77" spans="1:5">
      <c r="A77" s="1131"/>
      <c r="B77" s="1426"/>
      <c r="C77" s="1131"/>
      <c r="D77" s="1131"/>
      <c r="E77" s="1131"/>
    </row>
    <row r="78" spans="1:5">
      <c r="A78" s="1131"/>
      <c r="B78" s="1426"/>
      <c r="C78" s="1131"/>
      <c r="D78" s="1131"/>
      <c r="E78" s="1131"/>
    </row>
    <row r="79" spans="1:5">
      <c r="A79" s="1131"/>
      <c r="B79" s="1426"/>
      <c r="C79" s="1131"/>
      <c r="D79" s="1131"/>
      <c r="E79" s="1131"/>
    </row>
    <row r="80" spans="1:5">
      <c r="A80" s="1131"/>
      <c r="B80" s="1426"/>
      <c r="C80" s="1131"/>
      <c r="D80" s="1131"/>
      <c r="E80" s="1131"/>
    </row>
    <row r="81" spans="1:5">
      <c r="A81" s="1131"/>
      <c r="B81" s="1426"/>
      <c r="C81" s="1131"/>
      <c r="D81" s="1131"/>
      <c r="E81" s="1131"/>
    </row>
    <row r="82" spans="1:5">
      <c r="A82" s="1131"/>
      <c r="B82" s="1426"/>
      <c r="C82" s="1131"/>
      <c r="D82" s="1131"/>
      <c r="E82" s="1131"/>
    </row>
    <row r="83" spans="1:5">
      <c r="A83" s="1131"/>
      <c r="B83" s="1426"/>
      <c r="C83" s="1131"/>
      <c r="D83" s="1131"/>
      <c r="E83" s="1131"/>
    </row>
    <row r="84" spans="1:5">
      <c r="A84" s="1131"/>
      <c r="B84" s="1426"/>
      <c r="C84" s="1131"/>
      <c r="D84" s="1131"/>
      <c r="E84" s="1131"/>
    </row>
    <row r="85" spans="1:5">
      <c r="A85" s="1131"/>
      <c r="B85" s="1426"/>
      <c r="C85" s="1131"/>
      <c r="D85" s="1131"/>
      <c r="E85" s="1131"/>
    </row>
    <row r="86" spans="1:5">
      <c r="A86" s="1131"/>
      <c r="B86" s="1426"/>
      <c r="C86" s="1131"/>
      <c r="D86" s="1131"/>
      <c r="E86" s="1131"/>
    </row>
    <row r="87" spans="1:5">
      <c r="A87" s="1131"/>
      <c r="B87" s="1426"/>
      <c r="C87" s="1131"/>
      <c r="D87" s="1131"/>
      <c r="E87" s="1131"/>
    </row>
    <row r="88" spans="1:5">
      <c r="A88" s="1131"/>
      <c r="B88" s="1426"/>
      <c r="C88" s="1131"/>
      <c r="D88" s="1131"/>
      <c r="E88" s="1131"/>
    </row>
    <row r="89" spans="1:5">
      <c r="A89" s="1131"/>
      <c r="B89" s="1426"/>
      <c r="C89" s="1131"/>
      <c r="D89" s="1131"/>
      <c r="E89" s="1131"/>
    </row>
    <row r="90" spans="1:5">
      <c r="A90" s="1131"/>
      <c r="B90" s="1426"/>
      <c r="C90" s="1131"/>
      <c r="D90" s="1131"/>
      <c r="E90" s="1131"/>
    </row>
    <row r="91" spans="1:5">
      <c r="A91" s="1131"/>
      <c r="B91" s="1426"/>
      <c r="C91" s="1131"/>
      <c r="D91" s="1131"/>
      <c r="E91" s="1131"/>
    </row>
    <row r="92" spans="1:5">
      <c r="A92" s="1131"/>
      <c r="B92" s="1426"/>
      <c r="C92" s="1131"/>
      <c r="D92" s="1131"/>
      <c r="E92" s="1131"/>
    </row>
    <row r="93" spans="1:5">
      <c r="A93" s="1131"/>
      <c r="B93" s="1426"/>
      <c r="C93" s="1131"/>
      <c r="D93" s="1131"/>
      <c r="E93" s="1131"/>
    </row>
    <row r="94" spans="1:5">
      <c r="A94" s="1131"/>
      <c r="B94" s="1426"/>
      <c r="C94" s="1131"/>
      <c r="D94" s="1131"/>
      <c r="E94" s="1131"/>
    </row>
    <row r="95" spans="1:5">
      <c r="A95" s="1131"/>
      <c r="B95" s="1426"/>
      <c r="C95" s="1131"/>
      <c r="D95" s="1131"/>
      <c r="E95" s="1131"/>
    </row>
    <row r="96" spans="1:5">
      <c r="A96" s="1131"/>
      <c r="B96" s="1426"/>
      <c r="C96" s="1131"/>
      <c r="D96" s="1131"/>
      <c r="E96" s="1131"/>
    </row>
    <row r="97" spans="1:5">
      <c r="A97" s="1131"/>
      <c r="B97" s="1426"/>
      <c r="C97" s="1131"/>
      <c r="D97" s="1131"/>
      <c r="E97" s="1131"/>
    </row>
    <row r="98" spans="1:5">
      <c r="A98" s="1131"/>
      <c r="B98" s="1426"/>
      <c r="C98" s="1131"/>
      <c r="D98" s="1131"/>
      <c r="E98" s="1131"/>
    </row>
    <row r="99" spans="1:5">
      <c r="A99" s="1131"/>
      <c r="B99" s="1426"/>
      <c r="C99" s="1131"/>
      <c r="D99" s="1131"/>
      <c r="E99" s="1131"/>
    </row>
    <row r="100" spans="1:5">
      <c r="A100" s="1131"/>
      <c r="B100" s="1426"/>
      <c r="C100" s="1131"/>
      <c r="D100" s="1131"/>
      <c r="E100" s="1131"/>
    </row>
    <row r="101" spans="1:5">
      <c r="A101" s="1131"/>
      <c r="B101" s="1426"/>
      <c r="C101" s="1131"/>
      <c r="D101" s="1131"/>
      <c r="E101" s="1131"/>
    </row>
    <row r="102" spans="1:5">
      <c r="A102" s="1131"/>
      <c r="B102" s="1426"/>
      <c r="C102" s="1131"/>
      <c r="D102" s="1131"/>
      <c r="E102" s="1131"/>
    </row>
    <row r="103" spans="1:5">
      <c r="A103" s="1131"/>
      <c r="B103" s="1426"/>
      <c r="C103" s="1131"/>
      <c r="D103" s="1131"/>
      <c r="E103" s="1131"/>
    </row>
    <row r="104" spans="1:5">
      <c r="A104" s="1131"/>
      <c r="B104" s="1426"/>
      <c r="C104" s="1131"/>
      <c r="D104" s="1131"/>
      <c r="E104" s="1131"/>
    </row>
    <row r="105" spans="1:5">
      <c r="A105" s="1131"/>
      <c r="B105" s="1426"/>
      <c r="C105" s="1131"/>
      <c r="D105" s="1131"/>
      <c r="E105" s="1131"/>
    </row>
    <row r="106" spans="1:5">
      <c r="A106" s="1131"/>
      <c r="B106" s="1426"/>
      <c r="C106" s="1131"/>
      <c r="D106" s="1131"/>
      <c r="E106" s="1131"/>
    </row>
    <row r="107" spans="1:5">
      <c r="A107" s="1131"/>
      <c r="B107" s="1426"/>
      <c r="C107" s="1131"/>
      <c r="D107" s="1131"/>
      <c r="E107" s="1131"/>
    </row>
    <row r="108" spans="1:5">
      <c r="A108" s="1131"/>
      <c r="B108" s="1426"/>
      <c r="C108" s="1131"/>
      <c r="D108" s="1131"/>
      <c r="E108" s="1131"/>
    </row>
    <row r="109" spans="1:5">
      <c r="A109" s="1131"/>
      <c r="B109" s="1426"/>
      <c r="C109" s="1131"/>
      <c r="D109" s="1131"/>
      <c r="E109" s="1131"/>
    </row>
    <row r="110" spans="1:5">
      <c r="A110" s="1131"/>
      <c r="B110" s="1426"/>
      <c r="C110" s="1131"/>
      <c r="D110" s="1131"/>
      <c r="E110" s="1131"/>
    </row>
    <row r="111" spans="1:5">
      <c r="A111" s="1131"/>
      <c r="B111" s="1426"/>
      <c r="C111" s="1131"/>
      <c r="D111" s="1131"/>
      <c r="E111" s="1131"/>
    </row>
    <row r="112" spans="1:5">
      <c r="A112" s="1131"/>
      <c r="B112" s="1426"/>
      <c r="C112" s="1131"/>
      <c r="D112" s="1131"/>
      <c r="E112" s="1131"/>
    </row>
    <row r="113" spans="1:5">
      <c r="A113" s="1131"/>
      <c r="B113" s="1426"/>
      <c r="C113" s="1131"/>
      <c r="D113" s="1131"/>
      <c r="E113" s="1131"/>
    </row>
    <row r="114" spans="1:5">
      <c r="A114" s="1131"/>
      <c r="B114" s="1426"/>
      <c r="C114" s="1131"/>
      <c r="D114" s="1131"/>
      <c r="E114" s="1131"/>
    </row>
    <row r="115" spans="1:5">
      <c r="A115" s="1131"/>
      <c r="B115" s="1426"/>
      <c r="C115" s="1131"/>
      <c r="D115" s="1131"/>
      <c r="E115" s="1131"/>
    </row>
    <row r="116" spans="1:5">
      <c r="A116" s="1131"/>
      <c r="B116" s="1426"/>
      <c r="C116" s="1131"/>
      <c r="D116" s="1131"/>
      <c r="E116" s="1131"/>
    </row>
    <row r="117" spans="1:5">
      <c r="A117" s="1131"/>
      <c r="B117" s="1426"/>
      <c r="C117" s="1131"/>
      <c r="D117" s="1131"/>
      <c r="E117" s="1131"/>
    </row>
    <row r="118" spans="1:5">
      <c r="A118" s="1131"/>
      <c r="B118" s="1426"/>
      <c r="C118" s="1131"/>
      <c r="D118" s="1131"/>
      <c r="E118" s="1131"/>
    </row>
    <row r="119" spans="1:5">
      <c r="A119" s="1131"/>
      <c r="B119" s="1426"/>
      <c r="C119" s="1131"/>
      <c r="D119" s="1131"/>
      <c r="E119" s="1131"/>
    </row>
    <row r="120" spans="1:5">
      <c r="A120" s="1131"/>
      <c r="B120" s="1426"/>
      <c r="C120" s="1131"/>
      <c r="D120" s="1131"/>
      <c r="E120" s="1131"/>
    </row>
    <row r="121" spans="1:5">
      <c r="A121" s="1131"/>
      <c r="B121" s="1426"/>
      <c r="C121" s="1131"/>
      <c r="D121" s="1131"/>
      <c r="E121" s="1131"/>
    </row>
    <row r="122" spans="1:5">
      <c r="A122" s="1131"/>
      <c r="B122" s="1426"/>
      <c r="C122" s="1131"/>
      <c r="D122" s="1131"/>
      <c r="E122" s="1131"/>
    </row>
    <row r="123" spans="1:5">
      <c r="A123" s="1131"/>
      <c r="B123" s="1426"/>
      <c r="C123" s="1131"/>
      <c r="D123" s="1131"/>
      <c r="E123" s="1131"/>
    </row>
    <row r="124" spans="1:5">
      <c r="A124" s="1131"/>
      <c r="B124" s="1426"/>
      <c r="C124" s="1131"/>
      <c r="D124" s="1131"/>
      <c r="E124" s="1131"/>
    </row>
    <row r="125" spans="1:5">
      <c r="A125" s="1131"/>
      <c r="B125" s="1426"/>
      <c r="C125" s="1131"/>
      <c r="D125" s="1131"/>
      <c r="E125" s="1131"/>
    </row>
    <row r="126" spans="1:5">
      <c r="A126" s="1131"/>
      <c r="B126" s="1426"/>
      <c r="C126" s="1131"/>
      <c r="D126" s="1131"/>
      <c r="E126" s="1131"/>
    </row>
    <row r="127" spans="1:5">
      <c r="A127" s="1131"/>
      <c r="B127" s="1426"/>
      <c r="C127" s="1131"/>
      <c r="D127" s="1131"/>
      <c r="E127" s="1131"/>
    </row>
    <row r="128" spans="1:5">
      <c r="A128" s="1131"/>
      <c r="B128" s="1426"/>
      <c r="C128" s="1131"/>
      <c r="D128" s="1131"/>
      <c r="E128" s="1131"/>
    </row>
    <row r="129" spans="1:5">
      <c r="A129" s="1131"/>
      <c r="B129" s="1426"/>
      <c r="C129" s="1131"/>
      <c r="D129" s="1131"/>
      <c r="E129" s="1131"/>
    </row>
    <row r="130" spans="1:5">
      <c r="A130" s="1131"/>
      <c r="B130" s="1426"/>
      <c r="C130" s="1131"/>
      <c r="D130" s="1131"/>
      <c r="E130" s="1131"/>
    </row>
    <row r="131" spans="1:5">
      <c r="A131" s="1131"/>
      <c r="B131" s="1426"/>
      <c r="C131" s="1131"/>
      <c r="D131" s="1131"/>
      <c r="E131" s="1131"/>
    </row>
    <row r="132" spans="1:5">
      <c r="A132" s="1131"/>
      <c r="B132" s="1426"/>
      <c r="C132" s="1131"/>
      <c r="D132" s="1131"/>
      <c r="E132" s="1131"/>
    </row>
    <row r="133" spans="1:5">
      <c r="A133" s="1131"/>
      <c r="B133" s="1426"/>
      <c r="C133" s="1131"/>
      <c r="D133" s="1131"/>
      <c r="E133" s="1131"/>
    </row>
    <row r="134" spans="1:5">
      <c r="A134" s="1131"/>
      <c r="B134" s="1426"/>
      <c r="C134" s="1131"/>
      <c r="D134" s="1131"/>
      <c r="E134" s="1131"/>
    </row>
    <row r="135" spans="1:5">
      <c r="A135" s="1131"/>
      <c r="B135" s="1426"/>
      <c r="C135" s="1131"/>
      <c r="D135" s="1131"/>
      <c r="E135" s="1131"/>
    </row>
    <row r="136" spans="1:5">
      <c r="A136" s="1131"/>
      <c r="B136" s="1426"/>
      <c r="C136" s="1131"/>
      <c r="D136" s="1131"/>
      <c r="E136" s="1131"/>
    </row>
    <row r="137" spans="1:5">
      <c r="A137" s="1131"/>
      <c r="B137" s="1426"/>
      <c r="C137" s="1131"/>
      <c r="D137" s="1131"/>
      <c r="E137" s="1131"/>
    </row>
    <row r="138" spans="1:5">
      <c r="A138" s="1131"/>
      <c r="B138" s="1426"/>
      <c r="C138" s="1131"/>
      <c r="D138" s="1131"/>
      <c r="E138" s="1131"/>
    </row>
    <row r="139" spans="1:5">
      <c r="A139" s="1131"/>
      <c r="B139" s="1426"/>
      <c r="C139" s="1131"/>
      <c r="D139" s="1131"/>
      <c r="E139" s="1131"/>
    </row>
    <row r="140" spans="1:5">
      <c r="A140" s="1131"/>
      <c r="B140" s="1426"/>
      <c r="C140" s="1131"/>
      <c r="D140" s="1131"/>
      <c r="E140" s="1131"/>
    </row>
    <row r="141" spans="1:5">
      <c r="A141" s="1131"/>
      <c r="B141" s="1426"/>
      <c r="C141" s="1131"/>
      <c r="D141" s="1131"/>
      <c r="E141" s="1131"/>
    </row>
    <row r="142" spans="1:5">
      <c r="A142" s="1131"/>
      <c r="B142" s="1426"/>
      <c r="C142" s="1131"/>
      <c r="D142" s="1131"/>
      <c r="E142" s="1131"/>
    </row>
    <row r="143" spans="1:5">
      <c r="A143" s="1131"/>
      <c r="B143" s="1426"/>
      <c r="C143" s="1131"/>
      <c r="D143" s="1131"/>
      <c r="E143" s="1131"/>
    </row>
    <row r="144" spans="1:5">
      <c r="A144" s="1131"/>
      <c r="B144" s="1426"/>
      <c r="C144" s="1131"/>
      <c r="D144" s="1131"/>
      <c r="E144" s="1131"/>
    </row>
    <row r="145" spans="1:5">
      <c r="A145" s="1131"/>
      <c r="B145" s="1426"/>
      <c r="C145" s="1131"/>
      <c r="D145" s="1131"/>
      <c r="E145" s="1131"/>
    </row>
    <row r="146" spans="1:5">
      <c r="A146" s="1131"/>
      <c r="B146" s="1426"/>
      <c r="C146" s="1131"/>
      <c r="D146" s="1131"/>
      <c r="E146" s="1131"/>
    </row>
    <row r="147" spans="1:5">
      <c r="A147" s="1131"/>
      <c r="B147" s="1426"/>
      <c r="C147" s="1131"/>
      <c r="D147" s="1131"/>
      <c r="E147" s="1131"/>
    </row>
    <row r="148" spans="1:5">
      <c r="A148" s="1131"/>
      <c r="B148" s="1426"/>
      <c r="C148" s="1131"/>
      <c r="D148" s="1131"/>
      <c r="E148" s="1131"/>
    </row>
    <row r="149" spans="1:5">
      <c r="A149" s="1131"/>
      <c r="B149" s="1426"/>
      <c r="C149" s="1131"/>
      <c r="D149" s="1131"/>
      <c r="E149" s="1131"/>
    </row>
    <row r="150" spans="1:5">
      <c r="A150" s="1131"/>
      <c r="B150" s="1426"/>
      <c r="C150" s="1131"/>
      <c r="D150" s="1131"/>
      <c r="E150" s="1131"/>
    </row>
    <row r="151" spans="1:5">
      <c r="A151" s="1131"/>
      <c r="B151" s="1426"/>
      <c r="C151" s="1131"/>
      <c r="D151" s="1131"/>
      <c r="E151" s="1131"/>
    </row>
    <row r="152" spans="1:5">
      <c r="A152" s="1131"/>
      <c r="B152" s="1426"/>
      <c r="C152" s="1131"/>
      <c r="D152" s="1131"/>
      <c r="E152" s="1131"/>
    </row>
    <row r="153" spans="1:5">
      <c r="A153" s="1131"/>
      <c r="B153" s="1426"/>
      <c r="C153" s="1131"/>
      <c r="D153" s="1131"/>
      <c r="E153" s="1131"/>
    </row>
    <row r="154" spans="1:5">
      <c r="A154" s="1131"/>
      <c r="B154" s="1426"/>
      <c r="C154" s="1131"/>
      <c r="D154" s="1131"/>
      <c r="E154" s="1131"/>
    </row>
    <row r="155" spans="1:5">
      <c r="A155" s="1131"/>
      <c r="B155" s="1426"/>
      <c r="C155" s="1131"/>
      <c r="D155" s="1131"/>
      <c r="E155" s="1131"/>
    </row>
    <row r="156" spans="1:5">
      <c r="A156" s="1131"/>
      <c r="B156" s="1426"/>
      <c r="C156" s="1131"/>
      <c r="D156" s="1131"/>
      <c r="E156" s="1131"/>
    </row>
    <row r="157" spans="1:5">
      <c r="A157" s="1131"/>
      <c r="B157" s="1426"/>
      <c r="C157" s="1131"/>
      <c r="D157" s="1131"/>
      <c r="E157" s="1131"/>
    </row>
    <row r="158" spans="1:5">
      <c r="A158" s="1131"/>
      <c r="B158" s="1426"/>
      <c r="C158" s="1131"/>
      <c r="D158" s="1131"/>
      <c r="E158" s="1131"/>
    </row>
    <row r="159" spans="1:5">
      <c r="A159" s="1131"/>
      <c r="B159" s="1426"/>
      <c r="C159" s="1131"/>
      <c r="D159" s="1131"/>
      <c r="E159" s="1131"/>
    </row>
    <row r="160" spans="1:5">
      <c r="A160" s="1131"/>
      <c r="B160" s="1426"/>
      <c r="C160" s="1131"/>
      <c r="D160" s="1131"/>
      <c r="E160" s="1131"/>
    </row>
    <row r="161" spans="1:5">
      <c r="A161" s="1131"/>
      <c r="B161" s="1426"/>
      <c r="C161" s="1131"/>
      <c r="D161" s="1131"/>
      <c r="E161" s="1131"/>
    </row>
    <row r="162" spans="1:5">
      <c r="A162" s="1131"/>
      <c r="B162" s="1426"/>
      <c r="C162" s="1131"/>
      <c r="D162" s="1131"/>
      <c r="E162" s="1131"/>
    </row>
    <row r="163" spans="1:5">
      <c r="A163" s="1131"/>
      <c r="B163" s="1426"/>
      <c r="C163" s="1131"/>
      <c r="D163" s="1131"/>
      <c r="E163" s="1131"/>
    </row>
    <row r="164" spans="1:5">
      <c r="A164" s="1131"/>
      <c r="B164" s="1426"/>
      <c r="C164" s="1131"/>
      <c r="D164" s="1131"/>
      <c r="E164" s="1131"/>
    </row>
    <row r="165" spans="1:5">
      <c r="A165" s="1131"/>
      <c r="B165" s="1426"/>
      <c r="C165" s="1131"/>
      <c r="D165" s="1131"/>
      <c r="E165" s="1131"/>
    </row>
    <row r="166" spans="1:5">
      <c r="A166" s="1131"/>
      <c r="B166" s="1426"/>
      <c r="C166" s="1131"/>
      <c r="D166" s="1131"/>
      <c r="E166" s="1131"/>
    </row>
    <row r="167" spans="1:5">
      <c r="A167" s="1131"/>
      <c r="B167" s="1426"/>
      <c r="C167" s="1131"/>
      <c r="D167" s="1131"/>
      <c r="E167" s="1131"/>
    </row>
    <row r="168" spans="1:5">
      <c r="A168" s="1131"/>
      <c r="B168" s="1426"/>
      <c r="C168" s="1131"/>
      <c r="D168" s="1131"/>
      <c r="E168" s="1131"/>
    </row>
    <row r="169" spans="1:5">
      <c r="A169" s="1131"/>
      <c r="B169" s="1426"/>
      <c r="C169" s="1131"/>
      <c r="D169" s="1131"/>
      <c r="E169" s="1131"/>
    </row>
    <row r="170" spans="1:5">
      <c r="A170" s="1131"/>
      <c r="B170" s="1426"/>
      <c r="C170" s="1131"/>
      <c r="D170" s="1131"/>
      <c r="E170" s="1131"/>
    </row>
    <row r="171" spans="1:5">
      <c r="A171" s="1131"/>
      <c r="B171" s="1426"/>
      <c r="C171" s="1131"/>
      <c r="D171" s="1131"/>
      <c r="E171" s="1131"/>
    </row>
    <row r="172" spans="1:5">
      <c r="A172" s="1131"/>
      <c r="B172" s="1426"/>
      <c r="C172" s="1131"/>
      <c r="D172" s="1131"/>
      <c r="E172" s="1131"/>
    </row>
    <row r="173" spans="1:5">
      <c r="A173" s="1131"/>
      <c r="B173" s="1426"/>
      <c r="C173" s="1131"/>
      <c r="D173" s="1131"/>
      <c r="E173" s="1131"/>
    </row>
    <row r="174" spans="1:5">
      <c r="A174" s="1131"/>
      <c r="B174" s="1426"/>
      <c r="C174" s="1131"/>
      <c r="D174" s="1131"/>
      <c r="E174" s="1131"/>
    </row>
    <row r="175" spans="1:5">
      <c r="A175" s="1131"/>
      <c r="B175" s="1426"/>
      <c r="C175" s="1131"/>
      <c r="D175" s="1131"/>
      <c r="E175" s="1131"/>
    </row>
    <row r="176" spans="1:5">
      <c r="A176" s="1131"/>
      <c r="B176" s="1426"/>
      <c r="C176" s="1131"/>
      <c r="D176" s="1131"/>
      <c r="E176" s="1131"/>
    </row>
    <row r="177" spans="1:5">
      <c r="A177" s="1131"/>
      <c r="B177" s="1426"/>
      <c r="C177" s="1131"/>
      <c r="D177" s="1131"/>
      <c r="E177" s="1131"/>
    </row>
    <row r="178" spans="1:5">
      <c r="A178" s="1131"/>
      <c r="B178" s="1426"/>
      <c r="C178" s="1131"/>
      <c r="D178" s="1131"/>
      <c r="E178" s="1131"/>
    </row>
    <row r="179" spans="1:5">
      <c r="A179" s="1131"/>
      <c r="B179" s="1426"/>
      <c r="C179" s="1131"/>
      <c r="D179" s="1131"/>
      <c r="E179" s="1131"/>
    </row>
    <row r="180" spans="1:5">
      <c r="A180" s="1131"/>
      <c r="B180" s="1426"/>
      <c r="C180" s="1131"/>
      <c r="D180" s="1131"/>
      <c r="E180" s="1131"/>
    </row>
    <row r="181" spans="1:5">
      <c r="A181" s="1131"/>
      <c r="B181" s="1426"/>
      <c r="C181" s="1131"/>
      <c r="D181" s="1131"/>
      <c r="E181" s="1131"/>
    </row>
    <row r="182" spans="1:5">
      <c r="A182" s="1131"/>
      <c r="B182" s="1426"/>
      <c r="C182" s="1131"/>
      <c r="D182" s="1131"/>
      <c r="E182" s="1131"/>
    </row>
    <row r="183" spans="1:5">
      <c r="A183" s="1131"/>
      <c r="B183" s="1426"/>
      <c r="C183" s="1131"/>
      <c r="D183" s="1131"/>
      <c r="E183" s="1131"/>
    </row>
    <row r="184" spans="1:5">
      <c r="A184" s="1131"/>
      <c r="B184" s="1426"/>
      <c r="C184" s="1131"/>
      <c r="D184" s="1131"/>
      <c r="E184" s="1131"/>
    </row>
    <row r="185" spans="1:5">
      <c r="A185" s="1131"/>
      <c r="B185" s="1426"/>
      <c r="C185" s="1131"/>
      <c r="D185" s="1131"/>
      <c r="E185" s="1131"/>
    </row>
    <row r="186" spans="1:5">
      <c r="A186" s="1131"/>
      <c r="B186" s="1426"/>
      <c r="C186" s="1131"/>
      <c r="D186" s="1131"/>
      <c r="E186" s="1131"/>
    </row>
    <row r="187" spans="1:5">
      <c r="A187" s="1131"/>
      <c r="B187" s="1426"/>
      <c r="C187" s="1131"/>
      <c r="D187" s="1131"/>
      <c r="E187" s="1131"/>
    </row>
    <row r="188" spans="1:5">
      <c r="A188" s="1131"/>
      <c r="B188" s="1426"/>
      <c r="C188" s="1131"/>
      <c r="D188" s="1131"/>
      <c r="E188" s="1131"/>
    </row>
    <row r="189" spans="1:5">
      <c r="A189" s="1131"/>
      <c r="B189" s="1426"/>
      <c r="C189" s="1131"/>
      <c r="D189" s="1131"/>
      <c r="E189" s="1131"/>
    </row>
    <row r="190" spans="1:5">
      <c r="A190" s="1131"/>
      <c r="B190" s="1426"/>
      <c r="C190" s="1131"/>
      <c r="D190" s="1131"/>
      <c r="E190" s="1131"/>
    </row>
    <row r="191" spans="1:5">
      <c r="A191" s="1131"/>
      <c r="B191" s="1426"/>
      <c r="C191" s="1131"/>
      <c r="D191" s="1131"/>
      <c r="E191" s="1131"/>
    </row>
    <row r="192" spans="1:5">
      <c r="A192" s="1131"/>
      <c r="B192" s="1426"/>
      <c r="C192" s="1131"/>
      <c r="D192" s="1131"/>
      <c r="E192" s="1131"/>
    </row>
    <row r="193" spans="1:5">
      <c r="A193" s="1131"/>
      <c r="B193" s="1426"/>
      <c r="C193" s="1131"/>
      <c r="D193" s="1131"/>
      <c r="E193" s="1131"/>
    </row>
    <row r="194" spans="1:5">
      <c r="A194" s="1131"/>
      <c r="B194" s="1426"/>
      <c r="C194" s="1131"/>
      <c r="D194" s="1131"/>
      <c r="E194" s="1131"/>
    </row>
    <row r="195" spans="1:5">
      <c r="A195" s="1131"/>
      <c r="B195" s="1426"/>
      <c r="C195" s="1131"/>
      <c r="D195" s="1131"/>
      <c r="E195" s="1131"/>
    </row>
    <row r="196" spans="1:5">
      <c r="A196" s="1131"/>
      <c r="B196" s="1426"/>
      <c r="C196" s="1131"/>
      <c r="D196" s="1131"/>
      <c r="E196" s="1131"/>
    </row>
    <row r="197" spans="1:5">
      <c r="A197" s="1131"/>
      <c r="B197" s="1426"/>
      <c r="C197" s="1131"/>
      <c r="D197" s="1131"/>
      <c r="E197" s="1131"/>
    </row>
    <row r="198" spans="1:5">
      <c r="A198" s="1131"/>
      <c r="B198" s="1426"/>
      <c r="C198" s="1131"/>
      <c r="D198" s="1131"/>
      <c r="E198" s="1131"/>
    </row>
    <row r="199" spans="1:5">
      <c r="A199" s="1131"/>
      <c r="B199" s="1426"/>
      <c r="C199" s="1131"/>
      <c r="D199" s="1131"/>
      <c r="E199" s="1131"/>
    </row>
    <row r="200" spans="1:5">
      <c r="A200" s="1131"/>
      <c r="B200" s="1426"/>
      <c r="C200" s="1131"/>
      <c r="D200" s="1131"/>
      <c r="E200" s="1131"/>
    </row>
    <row r="201" spans="1:5">
      <c r="A201" s="1131"/>
      <c r="B201" s="1426"/>
      <c r="C201" s="1131"/>
      <c r="D201" s="1131"/>
      <c r="E201" s="1131"/>
    </row>
    <row r="202" spans="1:5">
      <c r="A202" s="1131"/>
      <c r="B202" s="1426"/>
      <c r="C202" s="1131"/>
      <c r="D202" s="1131"/>
      <c r="E202" s="1131"/>
    </row>
    <row r="203" spans="1:5">
      <c r="A203" s="1131"/>
      <c r="B203" s="1426"/>
      <c r="C203" s="1131"/>
      <c r="D203" s="1131"/>
      <c r="E203" s="1131"/>
    </row>
    <row r="204" spans="1:5">
      <c r="A204" s="1131"/>
      <c r="B204" s="1426"/>
      <c r="C204" s="1131"/>
      <c r="D204" s="1131"/>
      <c r="E204" s="1131"/>
    </row>
    <row r="205" spans="1:5">
      <c r="A205" s="1131"/>
      <c r="B205" s="1426"/>
      <c r="C205" s="1131"/>
      <c r="D205" s="1131"/>
      <c r="E205" s="1131"/>
    </row>
    <row r="206" spans="1:5">
      <c r="A206" s="1131"/>
      <c r="B206" s="1426"/>
      <c r="C206" s="1131"/>
      <c r="D206" s="1131"/>
      <c r="E206" s="1131"/>
    </row>
    <row r="207" spans="1:5">
      <c r="A207" s="1131"/>
      <c r="B207" s="1426"/>
      <c r="C207" s="1131"/>
      <c r="D207" s="1131"/>
      <c r="E207" s="1131"/>
    </row>
    <row r="208" spans="1:5">
      <c r="A208" s="1131"/>
      <c r="B208" s="1426"/>
      <c r="C208" s="1131"/>
      <c r="D208" s="1131"/>
      <c r="E208" s="1131"/>
    </row>
    <row r="209" spans="1:5">
      <c r="A209" s="1131"/>
      <c r="B209" s="1426"/>
      <c r="C209" s="1131"/>
      <c r="D209" s="1131"/>
      <c r="E209" s="1131"/>
    </row>
    <row r="210" spans="1:5">
      <c r="A210" s="1131"/>
      <c r="B210" s="1426"/>
      <c r="C210" s="1131"/>
      <c r="D210" s="1131"/>
      <c r="E210" s="1131"/>
    </row>
    <row r="211" spans="1:5">
      <c r="A211" s="1131"/>
      <c r="B211" s="1426"/>
      <c r="C211" s="1131"/>
      <c r="D211" s="1131"/>
      <c r="E211" s="1131"/>
    </row>
    <row r="212" spans="1:5">
      <c r="A212" s="1131"/>
      <c r="B212" s="1426"/>
      <c r="C212" s="1131"/>
      <c r="D212" s="1131"/>
      <c r="E212" s="1131"/>
    </row>
    <row r="213" spans="1:5">
      <c r="A213" s="1131"/>
      <c r="B213" s="1426"/>
      <c r="C213" s="1131"/>
      <c r="D213" s="1131"/>
      <c r="E213" s="1131"/>
    </row>
    <row r="214" spans="1:5">
      <c r="A214" s="1131"/>
      <c r="B214" s="1426"/>
      <c r="C214" s="1131"/>
      <c r="D214" s="1131"/>
      <c r="E214" s="1131"/>
    </row>
    <row r="215" spans="1:5">
      <c r="A215" s="1131"/>
      <c r="B215" s="1426"/>
      <c r="C215" s="1131"/>
      <c r="D215" s="1131"/>
      <c r="E215" s="1131"/>
    </row>
    <row r="216" spans="1:5">
      <c r="A216" s="1131"/>
      <c r="B216" s="1426"/>
      <c r="C216" s="1131"/>
      <c r="D216" s="1131"/>
      <c r="E216" s="1131"/>
    </row>
    <row r="217" spans="1:5">
      <c r="A217" s="1131"/>
      <c r="B217" s="1426"/>
      <c r="C217" s="1131"/>
      <c r="D217" s="1131"/>
      <c r="E217" s="1131"/>
    </row>
    <row r="218" spans="1:5">
      <c r="A218" s="1131"/>
      <c r="B218" s="1426"/>
      <c r="C218" s="1131"/>
      <c r="D218" s="1131"/>
      <c r="E218" s="1131"/>
    </row>
    <row r="219" spans="1:5">
      <c r="A219" s="1131"/>
      <c r="B219" s="1426"/>
      <c r="C219" s="1131"/>
      <c r="D219" s="1131"/>
      <c r="E219" s="1131"/>
    </row>
    <row r="220" spans="1:5">
      <c r="A220" s="1131"/>
      <c r="B220" s="1426"/>
      <c r="C220" s="1131"/>
      <c r="D220" s="1131"/>
      <c r="E220" s="1131"/>
    </row>
    <row r="221" spans="1:5">
      <c r="A221" s="1131"/>
      <c r="B221" s="1426"/>
      <c r="C221" s="1131"/>
      <c r="D221" s="1131"/>
      <c r="E221" s="1131"/>
    </row>
    <row r="222" spans="1:5">
      <c r="A222" s="1131"/>
      <c r="B222" s="1426"/>
      <c r="C222" s="1131"/>
      <c r="D222" s="1131"/>
      <c r="E222" s="1131"/>
    </row>
    <row r="223" spans="1:5">
      <c r="A223" s="1131"/>
      <c r="B223" s="1426"/>
      <c r="C223" s="1131"/>
      <c r="D223" s="1131"/>
      <c r="E223" s="1131"/>
    </row>
    <row r="224" spans="1:5">
      <c r="A224" s="1131"/>
      <c r="B224" s="1426"/>
      <c r="C224" s="1131"/>
      <c r="D224" s="1131"/>
      <c r="E224" s="1131"/>
    </row>
    <row r="225" spans="1:5">
      <c r="A225" s="1131"/>
      <c r="B225" s="1426"/>
      <c r="C225" s="1131"/>
      <c r="D225" s="1131"/>
      <c r="E225" s="1131"/>
    </row>
    <row r="226" spans="1:5">
      <c r="A226" s="1131"/>
      <c r="B226" s="1426"/>
      <c r="C226" s="1131"/>
      <c r="D226" s="1131"/>
      <c r="E226" s="1131"/>
    </row>
    <row r="227" spans="1:5">
      <c r="A227" s="1131"/>
      <c r="B227" s="1426"/>
      <c r="C227" s="1131"/>
      <c r="D227" s="1131"/>
      <c r="E227" s="1131"/>
    </row>
    <row r="228" spans="1:5">
      <c r="A228" s="1131"/>
      <c r="B228" s="1426"/>
      <c r="C228" s="1131"/>
      <c r="D228" s="1131"/>
      <c r="E228" s="1131"/>
    </row>
    <row r="229" spans="1:5">
      <c r="A229" s="1131"/>
      <c r="B229" s="1426"/>
      <c r="C229" s="1131"/>
      <c r="D229" s="1131"/>
      <c r="E229" s="1131"/>
    </row>
    <row r="230" spans="1:5">
      <c r="A230" s="1131"/>
      <c r="B230" s="1426"/>
      <c r="C230" s="1131"/>
      <c r="D230" s="1131"/>
      <c r="E230" s="1131"/>
    </row>
    <row r="231" spans="1:5">
      <c r="A231" s="1131"/>
      <c r="B231" s="1426"/>
      <c r="C231" s="1131"/>
      <c r="D231" s="1131"/>
      <c r="E231" s="1131"/>
    </row>
    <row r="232" spans="1:5">
      <c r="A232" s="1131"/>
      <c r="B232" s="1426"/>
      <c r="C232" s="1131"/>
      <c r="D232" s="1131"/>
      <c r="E232" s="1131"/>
    </row>
    <row r="233" spans="1:5">
      <c r="A233" s="1131"/>
      <c r="B233" s="1426"/>
      <c r="C233" s="1131"/>
      <c r="D233" s="1131"/>
      <c r="E233" s="1131"/>
    </row>
    <row r="234" spans="1:5">
      <c r="A234" s="1131"/>
      <c r="B234" s="1426"/>
      <c r="C234" s="1131"/>
      <c r="D234" s="1131"/>
      <c r="E234" s="1131"/>
    </row>
    <row r="235" spans="1:5">
      <c r="A235" s="1131"/>
      <c r="B235" s="1426"/>
      <c r="C235" s="1131"/>
      <c r="D235" s="1131"/>
      <c r="E235" s="1131"/>
    </row>
    <row r="236" spans="1:5">
      <c r="A236" s="1131"/>
      <c r="B236" s="1426"/>
      <c r="C236" s="1131"/>
      <c r="D236" s="1131"/>
      <c r="E236" s="1131"/>
    </row>
    <row r="237" spans="1:5">
      <c r="A237" s="1131"/>
      <c r="B237" s="1426"/>
      <c r="C237" s="1131"/>
      <c r="D237" s="1131"/>
      <c r="E237" s="1131"/>
    </row>
    <row r="238" spans="1:5">
      <c r="A238" s="1131"/>
      <c r="B238" s="1426"/>
      <c r="C238" s="1131"/>
      <c r="D238" s="1131"/>
      <c r="E238" s="1131"/>
    </row>
    <row r="239" spans="1:5">
      <c r="A239" s="1131"/>
      <c r="B239" s="1426"/>
      <c r="C239" s="1131"/>
      <c r="D239" s="1131"/>
      <c r="E239" s="1131"/>
    </row>
    <row r="240" spans="1:5">
      <c r="A240" s="1131"/>
      <c r="B240" s="1426"/>
      <c r="C240" s="1131"/>
      <c r="D240" s="1131"/>
      <c r="E240" s="1131"/>
    </row>
    <row r="241" spans="1:5">
      <c r="A241" s="1131"/>
      <c r="B241" s="1426"/>
      <c r="C241" s="1131"/>
      <c r="D241" s="1131"/>
      <c r="E241" s="1131"/>
    </row>
    <row r="242" spans="1:5">
      <c r="A242" s="1131"/>
      <c r="B242" s="1426"/>
      <c r="C242" s="1131"/>
      <c r="D242" s="1131"/>
      <c r="E242" s="1131"/>
    </row>
    <row r="243" spans="1:5">
      <c r="A243" s="1131"/>
      <c r="B243" s="1426"/>
      <c r="C243" s="1131"/>
      <c r="D243" s="1131"/>
      <c r="E243" s="1131"/>
    </row>
    <row r="244" spans="1:5">
      <c r="A244" s="1131"/>
      <c r="B244" s="1426"/>
      <c r="C244" s="1131"/>
      <c r="D244" s="1131"/>
      <c r="E244" s="1131"/>
    </row>
    <row r="245" spans="1:5">
      <c r="A245" s="1131"/>
      <c r="B245" s="1426"/>
      <c r="C245" s="1131"/>
      <c r="D245" s="1131"/>
      <c r="E245" s="1131"/>
    </row>
    <row r="246" spans="1:5">
      <c r="A246" s="1131"/>
      <c r="B246" s="1426"/>
      <c r="C246" s="1131"/>
      <c r="D246" s="1131"/>
      <c r="E246" s="1131"/>
    </row>
    <row r="247" spans="1:5">
      <c r="A247" s="1131"/>
      <c r="B247" s="1426"/>
      <c r="C247" s="1131"/>
      <c r="D247" s="1131"/>
      <c r="E247" s="1131"/>
    </row>
    <row r="248" spans="1:5">
      <c r="A248" s="1131"/>
      <c r="B248" s="1426"/>
      <c r="C248" s="1131"/>
      <c r="D248" s="1131"/>
      <c r="E248" s="1131"/>
    </row>
    <row r="249" spans="1:5">
      <c r="A249" s="1131"/>
      <c r="B249" s="1426"/>
      <c r="C249" s="1131"/>
      <c r="D249" s="1131"/>
      <c r="E249" s="1131"/>
    </row>
    <row r="250" spans="1:5">
      <c r="A250" s="1131"/>
      <c r="B250" s="1426"/>
      <c r="C250" s="1131"/>
      <c r="D250" s="1131"/>
      <c r="E250" s="1131"/>
    </row>
    <row r="251" spans="1:5">
      <c r="A251" s="1131"/>
      <c r="B251" s="1426"/>
      <c r="C251" s="1131"/>
      <c r="D251" s="1131"/>
      <c r="E251" s="1131"/>
    </row>
    <row r="252" spans="1:5">
      <c r="A252" s="1131"/>
      <c r="B252" s="1426"/>
      <c r="C252" s="1131"/>
      <c r="D252" s="1131"/>
      <c r="E252" s="1131"/>
    </row>
    <row r="253" spans="1:5">
      <c r="A253" s="1131"/>
      <c r="B253" s="1426"/>
      <c r="C253" s="1131"/>
      <c r="D253" s="1131"/>
      <c r="E253" s="1131"/>
    </row>
    <row r="254" spans="1:5">
      <c r="A254" s="1131"/>
      <c r="B254" s="1426"/>
      <c r="C254" s="1131"/>
      <c r="D254" s="1131"/>
      <c r="E254" s="1131"/>
    </row>
    <row r="255" spans="1:5">
      <c r="A255" s="1131"/>
      <c r="B255" s="1426"/>
      <c r="C255" s="1131"/>
      <c r="D255" s="1131"/>
      <c r="E255" s="1131"/>
    </row>
    <row r="256" spans="1:5">
      <c r="A256" s="1131"/>
      <c r="B256" s="1426"/>
      <c r="C256" s="1131"/>
      <c r="D256" s="1131"/>
      <c r="E256" s="1131"/>
    </row>
    <row r="257" spans="1:5">
      <c r="A257" s="1131"/>
      <c r="B257" s="1426"/>
      <c r="C257" s="1131"/>
      <c r="D257" s="1131"/>
      <c r="E257" s="1131"/>
    </row>
    <row r="258" spans="1:5">
      <c r="A258" s="1131"/>
      <c r="B258" s="1426"/>
      <c r="C258" s="1131"/>
      <c r="D258" s="1131"/>
      <c r="E258" s="1131"/>
    </row>
    <row r="259" spans="1:5">
      <c r="A259" s="1131"/>
      <c r="B259" s="1426"/>
      <c r="C259" s="1131"/>
      <c r="D259" s="1131"/>
      <c r="E259" s="1131"/>
    </row>
    <row r="260" spans="1:5">
      <c r="A260" s="1131"/>
      <c r="B260" s="1426"/>
      <c r="C260" s="1131"/>
      <c r="D260" s="1131"/>
      <c r="E260" s="1131"/>
    </row>
    <row r="261" spans="1:5">
      <c r="A261" s="1131"/>
      <c r="B261" s="1426"/>
      <c r="C261" s="1131"/>
      <c r="D261" s="1131"/>
      <c r="E261" s="1131"/>
    </row>
    <row r="262" spans="1:5">
      <c r="A262" s="1131"/>
      <c r="B262" s="1426"/>
      <c r="C262" s="1131"/>
      <c r="D262" s="1131"/>
      <c r="E262" s="1131"/>
    </row>
    <row r="263" spans="1:5">
      <c r="A263" s="1131"/>
      <c r="B263" s="1426"/>
      <c r="C263" s="1131"/>
      <c r="D263" s="1131"/>
      <c r="E263" s="1131"/>
    </row>
    <row r="264" spans="1:5">
      <c r="A264" s="1131"/>
      <c r="B264" s="1426"/>
      <c r="C264" s="1131"/>
      <c r="D264" s="1131"/>
      <c r="E264" s="1131"/>
    </row>
    <row r="265" spans="1:5">
      <c r="A265" s="1131"/>
      <c r="B265" s="1426"/>
      <c r="C265" s="1131"/>
      <c r="D265" s="1131"/>
      <c r="E265" s="1131"/>
    </row>
    <row r="266" spans="1:5">
      <c r="A266" s="1131"/>
      <c r="B266" s="1426"/>
      <c r="C266" s="1131"/>
      <c r="D266" s="1131"/>
      <c r="E266" s="1131"/>
    </row>
    <row r="267" spans="1:5">
      <c r="A267" s="1131"/>
      <c r="B267" s="1426"/>
      <c r="C267" s="1131"/>
      <c r="D267" s="1131"/>
      <c r="E267" s="1131"/>
    </row>
    <row r="268" spans="1:5">
      <c r="A268" s="1131"/>
      <c r="B268" s="1426"/>
      <c r="C268" s="1131"/>
      <c r="D268" s="1131"/>
      <c r="E268" s="1131"/>
    </row>
    <row r="269" spans="1:5">
      <c r="A269" s="1131"/>
      <c r="B269" s="1426"/>
      <c r="C269" s="1131"/>
      <c r="D269" s="1131"/>
      <c r="E269" s="1131"/>
    </row>
    <row r="270" spans="1:5">
      <c r="A270" s="1131"/>
      <c r="B270" s="1426"/>
      <c r="C270" s="1131"/>
      <c r="D270" s="1131"/>
      <c r="E270" s="1131"/>
    </row>
    <row r="271" spans="1:5">
      <c r="A271" s="1131"/>
      <c r="B271" s="1426"/>
      <c r="C271" s="1131"/>
      <c r="D271" s="1131"/>
      <c r="E271" s="1131"/>
    </row>
    <row r="272" spans="1:5">
      <c r="A272" s="1131"/>
      <c r="B272" s="1426"/>
      <c r="C272" s="1131"/>
      <c r="D272" s="1131"/>
      <c r="E272" s="1131"/>
    </row>
    <row r="273" spans="1:5">
      <c r="A273" s="1131"/>
      <c r="B273" s="1426"/>
      <c r="C273" s="1131"/>
      <c r="D273" s="1131"/>
      <c r="E273" s="1131"/>
    </row>
    <row r="274" spans="1:5">
      <c r="A274" s="1131"/>
      <c r="B274" s="1426"/>
      <c r="C274" s="1131"/>
      <c r="D274" s="1131"/>
      <c r="E274" s="1131"/>
    </row>
    <row r="275" spans="1:5">
      <c r="A275" s="1131"/>
      <c r="B275" s="1426"/>
      <c r="C275" s="1131"/>
      <c r="D275" s="1131"/>
      <c r="E275" s="1131"/>
    </row>
    <row r="276" spans="1:5">
      <c r="A276" s="1131"/>
      <c r="B276" s="1426"/>
      <c r="C276" s="1131"/>
      <c r="D276" s="1131"/>
      <c r="E276" s="1131"/>
    </row>
    <row r="277" spans="1:5">
      <c r="A277" s="1131"/>
      <c r="B277" s="1426"/>
      <c r="C277" s="1131"/>
      <c r="D277" s="1131"/>
      <c r="E277" s="1131"/>
    </row>
    <row r="278" spans="1:5">
      <c r="A278" s="1131"/>
      <c r="B278" s="1426"/>
      <c r="C278" s="1131"/>
      <c r="D278" s="1131"/>
      <c r="E278" s="1131"/>
    </row>
    <row r="279" spans="1:5">
      <c r="A279" s="1131"/>
      <c r="B279" s="1426"/>
      <c r="C279" s="1131"/>
      <c r="D279" s="1131"/>
      <c r="E279" s="1131"/>
    </row>
    <row r="280" spans="1:5">
      <c r="A280" s="1131"/>
      <c r="B280" s="1426"/>
      <c r="C280" s="1131"/>
      <c r="D280" s="1131"/>
      <c r="E280" s="1131"/>
    </row>
    <row r="281" spans="1:5">
      <c r="A281" s="1131"/>
      <c r="B281" s="1426"/>
      <c r="C281" s="1131"/>
      <c r="D281" s="1131"/>
      <c r="E281" s="1131"/>
    </row>
    <row r="282" spans="1:5">
      <c r="A282" s="1131"/>
      <c r="B282" s="1426"/>
      <c r="C282" s="1131"/>
      <c r="D282" s="1131"/>
      <c r="E282" s="1131"/>
    </row>
    <row r="283" spans="1:5">
      <c r="A283" s="1131"/>
      <c r="B283" s="1426"/>
      <c r="C283" s="1131"/>
      <c r="D283" s="1131"/>
      <c r="E283" s="1131"/>
    </row>
    <row r="284" spans="1:5">
      <c r="A284" s="1131"/>
      <c r="B284" s="1426"/>
      <c r="C284" s="1131"/>
      <c r="D284" s="1131"/>
      <c r="E284" s="1131"/>
    </row>
    <row r="285" spans="1:5">
      <c r="A285" s="1131"/>
      <c r="B285" s="1426"/>
      <c r="C285" s="1131"/>
      <c r="D285" s="1131"/>
      <c r="E285" s="1131"/>
    </row>
    <row r="286" spans="1:5">
      <c r="A286" s="1131"/>
      <c r="B286" s="1426"/>
      <c r="C286" s="1131"/>
      <c r="D286" s="1131"/>
      <c r="E286" s="1131"/>
    </row>
    <row r="287" spans="1:5">
      <c r="A287" s="1131"/>
      <c r="B287" s="1426"/>
      <c r="C287" s="1131"/>
      <c r="D287" s="1131"/>
      <c r="E287" s="1131"/>
    </row>
    <row r="288" spans="1:5">
      <c r="A288" s="1131"/>
      <c r="B288" s="1426"/>
      <c r="C288" s="1131"/>
      <c r="D288" s="1131"/>
      <c r="E288" s="1131"/>
    </row>
    <row r="289" spans="1:5">
      <c r="A289" s="1131"/>
      <c r="B289" s="1426"/>
      <c r="C289" s="1131"/>
      <c r="D289" s="1131"/>
      <c r="E289" s="1131"/>
    </row>
    <row r="290" spans="1:5">
      <c r="A290" s="1131"/>
      <c r="B290" s="1426"/>
      <c r="C290" s="1131"/>
      <c r="D290" s="1131"/>
      <c r="E290" s="1131"/>
    </row>
    <row r="291" spans="1:5">
      <c r="A291" s="1131"/>
      <c r="B291" s="1426"/>
      <c r="C291" s="1131"/>
      <c r="D291" s="1131"/>
      <c r="E291" s="1131"/>
    </row>
    <row r="292" spans="1:5">
      <c r="A292" s="1131"/>
      <c r="B292" s="1426"/>
      <c r="C292" s="1131"/>
      <c r="D292" s="1131"/>
      <c r="E292" s="1131"/>
    </row>
    <row r="293" spans="1:5">
      <c r="A293" s="1131"/>
      <c r="B293" s="1426"/>
      <c r="C293" s="1131"/>
      <c r="D293" s="1131"/>
      <c r="E293" s="1131"/>
    </row>
    <row r="294" spans="1:5">
      <c r="A294" s="1131"/>
      <c r="B294" s="1426"/>
      <c r="C294" s="1131"/>
      <c r="D294" s="1131"/>
      <c r="E294" s="1131"/>
    </row>
    <row r="295" spans="1:5">
      <c r="A295" s="1131"/>
      <c r="B295" s="1426"/>
      <c r="C295" s="1131"/>
      <c r="D295" s="1131"/>
      <c r="E295" s="1131"/>
    </row>
    <row r="296" spans="1:5">
      <c r="A296" s="1131"/>
      <c r="B296" s="1426"/>
      <c r="C296" s="1131"/>
      <c r="D296" s="1131"/>
      <c r="E296" s="1131"/>
    </row>
    <row r="297" spans="1:5">
      <c r="A297" s="1131"/>
      <c r="B297" s="1426"/>
      <c r="C297" s="1131"/>
      <c r="D297" s="1131"/>
      <c r="E297" s="1131"/>
    </row>
    <row r="298" spans="1:5">
      <c r="A298" s="1131"/>
      <c r="B298" s="1426"/>
      <c r="C298" s="1131"/>
      <c r="D298" s="1131"/>
      <c r="E298" s="1131"/>
    </row>
    <row r="299" spans="1:5">
      <c r="A299" s="1131"/>
      <c r="B299" s="1426"/>
      <c r="C299" s="1131"/>
      <c r="D299" s="1131"/>
      <c r="E299" s="1131"/>
    </row>
    <row r="300" spans="1:5">
      <c r="A300" s="1131"/>
      <c r="B300" s="1426"/>
      <c r="C300" s="1131"/>
      <c r="D300" s="1131"/>
      <c r="E300" s="1131"/>
    </row>
    <row r="301" spans="1:5">
      <c r="A301" s="1131"/>
      <c r="B301" s="1426"/>
      <c r="C301" s="1131"/>
      <c r="D301" s="1131"/>
      <c r="E301" s="1131"/>
    </row>
    <row r="302" spans="1:5">
      <c r="A302" s="1131"/>
      <c r="B302" s="1426"/>
      <c r="C302" s="1131"/>
      <c r="D302" s="1131"/>
      <c r="E302" s="1131"/>
    </row>
    <row r="303" spans="1:5">
      <c r="A303" s="1131"/>
      <c r="B303" s="1426"/>
      <c r="C303" s="1131"/>
      <c r="D303" s="1131"/>
      <c r="E303" s="1131"/>
    </row>
    <row r="304" spans="1:5">
      <c r="A304" s="1131"/>
      <c r="B304" s="1426"/>
      <c r="C304" s="1131"/>
      <c r="D304" s="1131"/>
      <c r="E304" s="1131"/>
    </row>
    <row r="305" spans="1:5">
      <c r="A305" s="1131"/>
      <c r="B305" s="1426"/>
      <c r="C305" s="1131"/>
      <c r="D305" s="1131"/>
      <c r="E305" s="1131"/>
    </row>
    <row r="306" spans="1:5">
      <c r="A306" s="1131"/>
      <c r="B306" s="1426"/>
      <c r="C306" s="1131"/>
      <c r="D306" s="1131"/>
      <c r="E306" s="1131"/>
    </row>
    <row r="307" spans="1:5">
      <c r="A307" s="1131"/>
      <c r="B307" s="1426"/>
      <c r="C307" s="1131"/>
      <c r="D307" s="1131"/>
      <c r="E307" s="1131"/>
    </row>
    <row r="308" spans="1:5">
      <c r="A308" s="1131"/>
      <c r="B308" s="1426"/>
      <c r="C308" s="1131"/>
      <c r="D308" s="1131"/>
      <c r="E308" s="1131"/>
    </row>
    <row r="309" spans="1:5">
      <c r="A309" s="1131"/>
      <c r="B309" s="1426"/>
      <c r="C309" s="1131"/>
      <c r="D309" s="1131"/>
      <c r="E309" s="1131"/>
    </row>
    <row r="310" spans="1:5">
      <c r="A310" s="1131"/>
      <c r="B310" s="1426"/>
      <c r="C310" s="1131"/>
      <c r="D310" s="1131"/>
      <c r="E310" s="1131"/>
    </row>
    <row r="311" spans="1:5">
      <c r="A311" s="1131"/>
      <c r="B311" s="1426"/>
      <c r="C311" s="1131"/>
      <c r="D311" s="1131"/>
      <c r="E311" s="1131"/>
    </row>
    <row r="312" spans="1:5">
      <c r="A312" s="1131"/>
      <c r="B312" s="1426"/>
      <c r="C312" s="1131"/>
      <c r="D312" s="1131"/>
      <c r="E312" s="1131"/>
    </row>
    <row r="313" spans="1:5">
      <c r="A313" s="1131"/>
      <c r="B313" s="1426"/>
      <c r="C313" s="1131"/>
      <c r="D313" s="1131"/>
      <c r="E313" s="1131"/>
    </row>
    <row r="314" spans="1:5">
      <c r="A314" s="1131"/>
      <c r="B314" s="1426"/>
      <c r="C314" s="1131"/>
      <c r="D314" s="1131"/>
      <c r="E314" s="1131"/>
    </row>
    <row r="315" spans="1:5">
      <c r="A315" s="1131"/>
      <c r="B315" s="1426"/>
      <c r="C315" s="1131"/>
      <c r="D315" s="1131"/>
      <c r="E315" s="1131"/>
    </row>
    <row r="316" spans="1:5">
      <c r="A316" s="1131"/>
      <c r="B316" s="1426"/>
      <c r="C316" s="1131"/>
      <c r="D316" s="1131"/>
      <c r="E316" s="1131"/>
    </row>
    <row r="317" spans="1:5">
      <c r="A317" s="1131"/>
      <c r="B317" s="1426"/>
      <c r="C317" s="1131"/>
      <c r="D317" s="1131"/>
      <c r="E317" s="1131"/>
    </row>
    <row r="318" spans="1:5">
      <c r="A318" s="1131"/>
      <c r="B318" s="1426"/>
      <c r="C318" s="1131"/>
      <c r="D318" s="1131"/>
      <c r="E318" s="1131"/>
    </row>
    <row r="319" spans="1:5">
      <c r="A319" s="1131"/>
      <c r="B319" s="1426"/>
      <c r="C319" s="1131"/>
      <c r="D319" s="1131"/>
      <c r="E319" s="1131"/>
    </row>
    <row r="320" spans="1:5">
      <c r="A320" s="1131"/>
      <c r="B320" s="1426"/>
      <c r="C320" s="1131"/>
      <c r="D320" s="1131"/>
      <c r="E320" s="1131"/>
    </row>
    <row r="321" spans="1:5">
      <c r="A321" s="1131"/>
      <c r="B321" s="1426"/>
      <c r="C321" s="1131"/>
      <c r="D321" s="1131"/>
      <c r="E321" s="1131"/>
    </row>
    <row r="322" spans="1:5">
      <c r="A322" s="1131"/>
      <c r="B322" s="1426"/>
      <c r="C322" s="1131"/>
      <c r="D322" s="1131"/>
      <c r="E322" s="1131"/>
    </row>
    <row r="323" spans="1:5">
      <c r="A323" s="1131"/>
      <c r="B323" s="1426"/>
      <c r="C323" s="1131"/>
      <c r="D323" s="1131"/>
      <c r="E323" s="1131"/>
    </row>
    <row r="324" spans="1:5">
      <c r="A324" s="1131"/>
      <c r="B324" s="1426"/>
      <c r="C324" s="1131"/>
      <c r="D324" s="1131"/>
      <c r="E324" s="1131"/>
    </row>
    <row r="325" spans="1:5">
      <c r="A325" s="1131"/>
      <c r="B325" s="1426"/>
      <c r="C325" s="1131"/>
      <c r="D325" s="1131"/>
      <c r="E325" s="1131"/>
    </row>
    <row r="326" spans="1:5">
      <c r="A326" s="1131"/>
      <c r="B326" s="1426"/>
      <c r="C326" s="1131"/>
      <c r="D326" s="1131"/>
      <c r="E326" s="1131"/>
    </row>
    <row r="327" spans="1:5">
      <c r="A327" s="1131"/>
      <c r="B327" s="1426"/>
      <c r="C327" s="1131"/>
      <c r="D327" s="1131"/>
      <c r="E327" s="1131"/>
    </row>
    <row r="328" spans="1:5">
      <c r="A328" s="1131"/>
      <c r="B328" s="1426"/>
      <c r="C328" s="1131"/>
      <c r="D328" s="1131"/>
      <c r="E328" s="1131"/>
    </row>
    <row r="329" spans="1:5">
      <c r="A329" s="1131"/>
      <c r="B329" s="1426"/>
      <c r="C329" s="1131"/>
      <c r="D329" s="1131"/>
      <c r="E329" s="1131"/>
    </row>
    <row r="330" spans="1:5">
      <c r="A330" s="1131"/>
      <c r="B330" s="1426"/>
      <c r="C330" s="1131"/>
      <c r="D330" s="1131"/>
      <c r="E330" s="1131"/>
    </row>
    <row r="331" spans="1:5">
      <c r="A331" s="1131"/>
      <c r="B331" s="1426"/>
      <c r="C331" s="1131"/>
      <c r="D331" s="1131"/>
      <c r="E331" s="1131"/>
    </row>
    <row r="332" spans="1:5">
      <c r="A332" s="1131"/>
      <c r="B332" s="1426"/>
      <c r="C332" s="1131"/>
      <c r="D332" s="1131"/>
      <c r="E332" s="1131"/>
    </row>
    <row r="333" spans="1:5">
      <c r="A333" s="1131"/>
      <c r="B333" s="1426"/>
      <c r="C333" s="1131"/>
      <c r="D333" s="1131"/>
      <c r="E333" s="1131"/>
    </row>
    <row r="334" spans="1:5">
      <c r="A334" s="1131"/>
      <c r="B334" s="1426"/>
      <c r="C334" s="1131"/>
      <c r="D334" s="1131"/>
      <c r="E334" s="1131"/>
    </row>
    <row r="335" spans="1:5">
      <c r="A335" s="1131"/>
      <c r="B335" s="1426"/>
      <c r="C335" s="1131"/>
      <c r="D335" s="1131"/>
      <c r="E335" s="1131"/>
    </row>
    <row r="336" spans="1:5">
      <c r="A336" s="1131"/>
      <c r="B336" s="1426"/>
      <c r="C336" s="1131"/>
      <c r="D336" s="1131"/>
      <c r="E336" s="1131"/>
    </row>
    <row r="337" spans="1:5">
      <c r="A337" s="1131"/>
      <c r="B337" s="1426"/>
      <c r="C337" s="1131"/>
      <c r="D337" s="1131"/>
      <c r="E337" s="1131"/>
    </row>
    <row r="338" spans="1:5">
      <c r="A338" s="1131"/>
      <c r="B338" s="1426"/>
      <c r="C338" s="1131"/>
      <c r="D338" s="1131"/>
      <c r="E338" s="1131"/>
    </row>
    <row r="339" spans="1:5">
      <c r="A339" s="1131"/>
      <c r="B339" s="1426"/>
      <c r="C339" s="1131"/>
      <c r="D339" s="1131"/>
      <c r="E339" s="1131"/>
    </row>
    <row r="340" spans="1:5">
      <c r="A340" s="1131"/>
      <c r="B340" s="1426"/>
      <c r="C340" s="1131"/>
      <c r="D340" s="1131"/>
      <c r="E340" s="1131"/>
    </row>
    <row r="341" spans="1:5">
      <c r="A341" s="1131"/>
      <c r="B341" s="1426"/>
      <c r="C341" s="1131"/>
      <c r="D341" s="1131"/>
      <c r="E341" s="1131"/>
    </row>
    <row r="342" spans="1:5">
      <c r="A342" s="1131"/>
      <c r="B342" s="1426"/>
      <c r="C342" s="1131"/>
      <c r="D342" s="1131"/>
      <c r="E342" s="1131"/>
    </row>
    <row r="343" spans="1:5">
      <c r="A343" s="1131"/>
      <c r="B343" s="1426"/>
      <c r="C343" s="1131"/>
      <c r="D343" s="1131"/>
      <c r="E343" s="1131"/>
    </row>
    <row r="344" spans="1:5">
      <c r="A344" s="1131"/>
      <c r="B344" s="1426"/>
      <c r="C344" s="1131"/>
      <c r="D344" s="1131"/>
      <c r="E344" s="1131"/>
    </row>
    <row r="345" spans="1:5">
      <c r="A345" s="1131"/>
      <c r="B345" s="1426"/>
      <c r="C345" s="1131"/>
      <c r="D345" s="1131"/>
      <c r="E345" s="1131"/>
    </row>
    <row r="346" spans="1:5">
      <c r="A346" s="1131"/>
      <c r="B346" s="1426"/>
      <c r="C346" s="1131"/>
      <c r="D346" s="1131"/>
      <c r="E346" s="1131"/>
    </row>
    <row r="347" spans="1:5">
      <c r="A347" s="1131"/>
      <c r="B347" s="1426"/>
      <c r="C347" s="1131"/>
      <c r="D347" s="1131"/>
      <c r="E347" s="1131"/>
    </row>
    <row r="348" spans="1:5">
      <c r="A348" s="1131"/>
      <c r="B348" s="1426"/>
      <c r="C348" s="1131"/>
      <c r="D348" s="1131"/>
      <c r="E348" s="1131"/>
    </row>
    <row r="349" spans="1:5">
      <c r="A349" s="1131"/>
      <c r="B349" s="1426"/>
      <c r="C349" s="1131"/>
      <c r="D349" s="1131"/>
      <c r="E349" s="1131"/>
    </row>
    <row r="350" spans="1:5">
      <c r="A350" s="1131"/>
      <c r="B350" s="1426"/>
      <c r="C350" s="1131"/>
      <c r="D350" s="1131"/>
      <c r="E350" s="1131"/>
    </row>
    <row r="351" spans="1:5">
      <c r="A351" s="1131"/>
      <c r="B351" s="1426"/>
      <c r="C351" s="1131"/>
      <c r="D351" s="1131"/>
      <c r="E351" s="1131"/>
    </row>
    <row r="352" spans="1:5">
      <c r="A352" s="1131"/>
      <c r="B352" s="1426"/>
      <c r="C352" s="1131"/>
      <c r="D352" s="1131"/>
      <c r="E352" s="1131"/>
    </row>
    <row r="353" spans="1:5">
      <c r="A353" s="1131"/>
      <c r="B353" s="1426"/>
      <c r="C353" s="1131"/>
      <c r="D353" s="1131"/>
      <c r="E353" s="1131"/>
    </row>
    <row r="354" spans="1:5">
      <c r="A354" s="1131"/>
      <c r="B354" s="1426"/>
      <c r="C354" s="1131"/>
      <c r="D354" s="1131"/>
      <c r="E354" s="1131"/>
    </row>
    <row r="355" spans="1:5">
      <c r="A355" s="1131"/>
      <c r="B355" s="1426"/>
      <c r="C355" s="1131"/>
      <c r="D355" s="1131"/>
      <c r="E355" s="1131"/>
    </row>
    <row r="356" spans="1:5">
      <c r="A356" s="1131"/>
      <c r="B356" s="1426"/>
      <c r="C356" s="1131"/>
      <c r="D356" s="1131"/>
      <c r="E356" s="1131"/>
    </row>
    <row r="357" spans="1:5">
      <c r="A357" s="1131"/>
      <c r="B357" s="1426"/>
      <c r="C357" s="1131"/>
      <c r="D357" s="1131"/>
      <c r="E357" s="1131"/>
    </row>
    <row r="358" spans="1:5">
      <c r="A358" s="1131"/>
      <c r="B358" s="1426"/>
      <c r="C358" s="1131"/>
      <c r="D358" s="1131"/>
      <c r="E358" s="1131"/>
    </row>
    <row r="359" spans="1:5">
      <c r="A359" s="1131"/>
      <c r="B359" s="1426"/>
      <c r="C359" s="1131"/>
      <c r="D359" s="1131"/>
      <c r="E359" s="1131"/>
    </row>
    <row r="360" spans="1:5">
      <c r="A360" s="1131"/>
      <c r="B360" s="1426"/>
      <c r="C360" s="1131"/>
      <c r="D360" s="1131"/>
      <c r="E360" s="1131"/>
    </row>
    <row r="361" spans="1:5">
      <c r="A361" s="1131"/>
      <c r="B361" s="1426"/>
      <c r="C361" s="1131"/>
      <c r="D361" s="1131"/>
      <c r="E361" s="1131"/>
    </row>
    <row r="362" spans="1:5">
      <c r="A362" s="1131"/>
      <c r="B362" s="1426"/>
      <c r="C362" s="1131"/>
      <c r="D362" s="1131"/>
      <c r="E362" s="1131"/>
    </row>
    <row r="363" spans="1:5">
      <c r="A363" s="1131"/>
      <c r="B363" s="1426"/>
      <c r="C363" s="1131"/>
      <c r="D363" s="1131"/>
      <c r="E363" s="1131"/>
    </row>
    <row r="364" spans="1:5">
      <c r="A364" s="1131"/>
      <c r="B364" s="1426"/>
      <c r="C364" s="1131"/>
      <c r="D364" s="1131"/>
      <c r="E364" s="1131"/>
    </row>
    <row r="365" spans="1:5">
      <c r="A365" s="1131"/>
      <c r="B365" s="1426"/>
      <c r="C365" s="1131"/>
      <c r="D365" s="1131"/>
      <c r="E365" s="1131"/>
    </row>
    <row r="366" spans="1:5">
      <c r="A366" s="1131"/>
      <c r="B366" s="1426"/>
      <c r="C366" s="1131"/>
      <c r="D366" s="1131"/>
      <c r="E366" s="1131"/>
    </row>
    <row r="367" spans="1:5">
      <c r="A367" s="1131"/>
      <c r="B367" s="1426"/>
      <c r="C367" s="1131"/>
      <c r="D367" s="1131"/>
      <c r="E367" s="1131"/>
    </row>
    <row r="368" spans="1:5">
      <c r="A368" s="1131"/>
      <c r="B368" s="1426"/>
      <c r="C368" s="1131"/>
      <c r="D368" s="1131"/>
      <c r="E368" s="1131"/>
    </row>
    <row r="369" spans="1:5">
      <c r="A369" s="1131"/>
      <c r="B369" s="1426"/>
      <c r="C369" s="1131"/>
      <c r="D369" s="1131"/>
      <c r="E369" s="1131"/>
    </row>
    <row r="370" spans="1:5">
      <c r="A370" s="1131"/>
      <c r="B370" s="1426"/>
      <c r="C370" s="1131"/>
      <c r="D370" s="1131"/>
      <c r="E370" s="1131"/>
    </row>
    <row r="371" spans="1:5">
      <c r="A371" s="1131"/>
      <c r="B371" s="1426"/>
      <c r="C371" s="1131"/>
      <c r="D371" s="1131"/>
      <c r="E371" s="1131"/>
    </row>
    <row r="372" spans="1:5">
      <c r="A372" s="1131"/>
      <c r="B372" s="1426"/>
      <c r="C372" s="1131"/>
      <c r="D372" s="1131"/>
      <c r="E372" s="1131"/>
    </row>
    <row r="373" spans="1:5">
      <c r="A373" s="1131"/>
      <c r="B373" s="1426"/>
      <c r="C373" s="1131"/>
      <c r="D373" s="1131"/>
      <c r="E373" s="1131"/>
    </row>
    <row r="374" spans="1:5">
      <c r="A374" s="1131"/>
      <c r="B374" s="1426"/>
      <c r="C374" s="1131"/>
      <c r="D374" s="1131"/>
      <c r="E374" s="1131"/>
    </row>
    <row r="375" spans="1:5">
      <c r="A375" s="1131"/>
      <c r="B375" s="1426"/>
      <c r="C375" s="1131"/>
      <c r="D375" s="1131"/>
      <c r="E375" s="1131"/>
    </row>
    <row r="376" spans="1:5">
      <c r="A376" s="1131"/>
      <c r="B376" s="1426"/>
      <c r="C376" s="1131"/>
      <c r="D376" s="1131"/>
      <c r="E376" s="1131"/>
    </row>
    <row r="377" spans="1:5">
      <c r="A377" s="1131"/>
      <c r="B377" s="1426"/>
      <c r="C377" s="1131"/>
      <c r="D377" s="1131"/>
      <c r="E377" s="1131"/>
    </row>
    <row r="378" spans="1:5">
      <c r="A378" s="1131"/>
      <c r="B378" s="1426"/>
      <c r="C378" s="1131"/>
      <c r="D378" s="1131"/>
      <c r="E378" s="1131"/>
    </row>
    <row r="379" spans="1:5">
      <c r="A379" s="1131"/>
      <c r="B379" s="1426"/>
      <c r="C379" s="1131"/>
      <c r="D379" s="1131"/>
      <c r="E379" s="1131"/>
    </row>
    <row r="380" spans="1:5">
      <c r="A380" s="1131"/>
      <c r="B380" s="1426"/>
      <c r="C380" s="1131"/>
      <c r="D380" s="1131"/>
      <c r="E380" s="1131"/>
    </row>
    <row r="381" spans="1:5">
      <c r="A381" s="1131"/>
      <c r="B381" s="1426"/>
      <c r="C381" s="1131"/>
      <c r="D381" s="1131"/>
      <c r="E381" s="1131"/>
    </row>
    <row r="382" spans="1:5">
      <c r="A382" s="1131"/>
      <c r="B382" s="1426"/>
      <c r="C382" s="1131"/>
      <c r="D382" s="1131"/>
      <c r="E382" s="1131"/>
    </row>
    <row r="383" spans="1:5">
      <c r="A383" s="1131"/>
      <c r="B383" s="1426"/>
      <c r="C383" s="1131"/>
      <c r="D383" s="1131"/>
      <c r="E383" s="1131"/>
    </row>
    <row r="384" spans="1:5">
      <c r="A384" s="1131"/>
      <c r="B384" s="1426"/>
      <c r="C384" s="1131"/>
      <c r="D384" s="1131"/>
      <c r="E384" s="1131"/>
    </row>
    <row r="385" spans="1:5">
      <c r="A385" s="1131"/>
      <c r="B385" s="1426"/>
      <c r="C385" s="1131"/>
      <c r="D385" s="1131"/>
      <c r="E385" s="1131"/>
    </row>
    <row r="386" spans="1:5">
      <c r="A386" s="1131"/>
      <c r="B386" s="1426"/>
      <c r="C386" s="1131"/>
      <c r="D386" s="1131"/>
      <c r="E386" s="1131"/>
    </row>
    <row r="387" spans="1:5">
      <c r="A387" s="1131"/>
      <c r="B387" s="1426"/>
      <c r="C387" s="1131"/>
      <c r="D387" s="1131"/>
      <c r="E387" s="1131"/>
    </row>
    <row r="388" spans="1:5">
      <c r="A388" s="1131"/>
      <c r="B388" s="1426"/>
      <c r="C388" s="1131"/>
      <c r="D388" s="1131"/>
      <c r="E388" s="1131"/>
    </row>
    <row r="389" spans="1:5">
      <c r="A389" s="1131"/>
      <c r="B389" s="1426"/>
      <c r="C389" s="1131"/>
      <c r="D389" s="1131"/>
      <c r="E389" s="1131"/>
    </row>
    <row r="390" spans="1:5">
      <c r="A390" s="1131"/>
      <c r="B390" s="1426"/>
      <c r="C390" s="1131"/>
      <c r="D390" s="1131"/>
      <c r="E390" s="1131"/>
    </row>
    <row r="391" spans="1:5">
      <c r="A391" s="1131"/>
      <c r="B391" s="1426"/>
      <c r="C391" s="1131"/>
      <c r="D391" s="1131"/>
      <c r="E391" s="1131"/>
    </row>
    <row r="392" spans="1:5">
      <c r="A392" s="1131"/>
      <c r="B392" s="1426"/>
      <c r="C392" s="1131"/>
      <c r="D392" s="1131"/>
      <c r="E392" s="1131"/>
    </row>
    <row r="393" spans="1:5">
      <c r="A393" s="1131"/>
      <c r="B393" s="1426"/>
      <c r="C393" s="1131"/>
      <c r="D393" s="1131"/>
      <c r="E393" s="1131"/>
    </row>
    <row r="394" spans="1:5">
      <c r="A394" s="1131"/>
      <c r="B394" s="1426"/>
      <c r="C394" s="1131"/>
      <c r="D394" s="1131"/>
      <c r="E394" s="1131"/>
    </row>
    <row r="395" spans="1:5">
      <c r="A395" s="1131"/>
      <c r="B395" s="1426"/>
      <c r="C395" s="1131"/>
      <c r="D395" s="1131"/>
      <c r="E395" s="1131"/>
    </row>
    <row r="396" spans="1:5">
      <c r="A396" s="1131"/>
      <c r="B396" s="1426"/>
      <c r="C396" s="1131"/>
      <c r="D396" s="1131"/>
      <c r="E396" s="1131"/>
    </row>
    <row r="397" spans="1:5">
      <c r="A397" s="1131"/>
      <c r="B397" s="1426"/>
      <c r="C397" s="1131"/>
      <c r="D397" s="1131"/>
      <c r="E397" s="1131"/>
    </row>
    <row r="398" spans="1:5">
      <c r="A398" s="1131"/>
      <c r="B398" s="1426"/>
      <c r="C398" s="1131"/>
      <c r="D398" s="1131"/>
      <c r="E398" s="1131"/>
    </row>
    <row r="399" spans="1:5">
      <c r="A399" s="1131"/>
      <c r="B399" s="1426"/>
      <c r="C399" s="1131"/>
      <c r="D399" s="1131"/>
      <c r="E399" s="1131"/>
    </row>
    <row r="400" spans="1:5">
      <c r="A400" s="1131"/>
      <c r="B400" s="1426"/>
      <c r="C400" s="1131"/>
      <c r="D400" s="1131"/>
      <c r="E400" s="1131"/>
    </row>
    <row r="401" spans="1:5">
      <c r="A401" s="1131"/>
      <c r="B401" s="1426"/>
      <c r="C401" s="1131"/>
      <c r="D401" s="1131"/>
      <c r="E401" s="1131"/>
    </row>
    <row r="402" spans="1:5">
      <c r="A402" s="1131"/>
      <c r="B402" s="1426"/>
      <c r="C402" s="1131"/>
      <c r="D402" s="1131"/>
      <c r="E402" s="1131"/>
    </row>
    <row r="403" spans="1:5">
      <c r="A403" s="1131"/>
      <c r="B403" s="1426"/>
      <c r="C403" s="1131"/>
      <c r="D403" s="1131"/>
      <c r="E403" s="1131"/>
    </row>
    <row r="404" spans="1:5">
      <c r="A404" s="1131"/>
      <c r="B404" s="1426"/>
      <c r="C404" s="1131"/>
      <c r="D404" s="1131"/>
      <c r="E404" s="1131"/>
    </row>
    <row r="405" spans="1:5">
      <c r="A405" s="1131"/>
      <c r="B405" s="1426"/>
      <c r="C405" s="1131"/>
      <c r="D405" s="1131"/>
      <c r="E405" s="1131"/>
    </row>
    <row r="406" spans="1:5">
      <c r="A406" s="1131"/>
      <c r="B406" s="1426"/>
      <c r="C406" s="1131"/>
      <c r="D406" s="1131"/>
      <c r="E406" s="1131"/>
    </row>
    <row r="407" spans="1:5">
      <c r="A407" s="1131"/>
      <c r="B407" s="1426"/>
      <c r="C407" s="1131"/>
      <c r="D407" s="1131"/>
      <c r="E407" s="1131"/>
    </row>
    <row r="408" spans="1:5">
      <c r="A408" s="1131"/>
      <c r="B408" s="1426"/>
      <c r="C408" s="1131"/>
      <c r="D408" s="1131"/>
      <c r="E408" s="1131"/>
    </row>
    <row r="409" spans="1:5">
      <c r="A409" s="1131"/>
      <c r="B409" s="1426"/>
      <c r="C409" s="1131"/>
      <c r="D409" s="1131"/>
      <c r="E409" s="1131"/>
    </row>
    <row r="410" spans="1:5">
      <c r="A410" s="1131"/>
      <c r="B410" s="1426"/>
      <c r="C410" s="1131"/>
      <c r="D410" s="1131"/>
      <c r="E410" s="1131"/>
    </row>
    <row r="411" spans="1:5">
      <c r="A411" s="1131"/>
      <c r="B411" s="1426"/>
      <c r="C411" s="1131"/>
      <c r="D411" s="1131"/>
      <c r="E411" s="1131"/>
    </row>
    <row r="412" spans="1:5">
      <c r="A412" s="1131"/>
      <c r="B412" s="1426"/>
      <c r="C412" s="1131"/>
      <c r="D412" s="1131"/>
      <c r="E412" s="1131"/>
    </row>
    <row r="413" spans="1:5">
      <c r="A413" s="1131"/>
      <c r="B413" s="1426"/>
      <c r="C413" s="1131"/>
      <c r="D413" s="1131"/>
      <c r="E413" s="1131"/>
    </row>
    <row r="414" spans="1:5">
      <c r="A414" s="1131"/>
      <c r="B414" s="1426"/>
      <c r="C414" s="1131"/>
      <c r="D414" s="1131"/>
      <c r="E414" s="1131"/>
    </row>
    <row r="415" spans="1:5">
      <c r="A415" s="1131"/>
      <c r="B415" s="1426"/>
      <c r="C415" s="1131"/>
      <c r="D415" s="1131"/>
      <c r="E415" s="1131"/>
    </row>
    <row r="416" spans="1:5">
      <c r="A416" s="1131"/>
      <c r="B416" s="1426"/>
      <c r="C416" s="1131"/>
      <c r="D416" s="1131"/>
      <c r="E416" s="1131"/>
    </row>
    <row r="417" spans="1:5">
      <c r="A417" s="1131"/>
      <c r="B417" s="1426"/>
      <c r="C417" s="1131"/>
      <c r="D417" s="1131"/>
      <c r="E417" s="1131"/>
    </row>
    <row r="418" spans="1:5">
      <c r="A418" s="1131"/>
      <c r="B418" s="1426"/>
      <c r="C418" s="1131"/>
      <c r="D418" s="1131"/>
      <c r="E418" s="1131"/>
    </row>
    <row r="419" spans="1:5">
      <c r="A419" s="1131"/>
      <c r="B419" s="1426"/>
      <c r="C419" s="1131"/>
      <c r="D419" s="1131"/>
      <c r="E419" s="1131"/>
    </row>
    <row r="420" spans="1:5">
      <c r="A420" s="1131"/>
      <c r="B420" s="1426"/>
      <c r="C420" s="1131"/>
      <c r="D420" s="1131"/>
      <c r="E420" s="1131"/>
    </row>
    <row r="421" spans="1:5">
      <c r="A421" s="1131"/>
      <c r="B421" s="1426"/>
      <c r="C421" s="1131"/>
      <c r="D421" s="1131"/>
      <c r="E421" s="1131"/>
    </row>
    <row r="422" spans="1:5">
      <c r="A422" s="1131"/>
      <c r="B422" s="1426"/>
      <c r="C422" s="1131"/>
      <c r="D422" s="1131"/>
      <c r="E422" s="1131"/>
    </row>
    <row r="423" spans="1:5">
      <c r="A423" s="1131"/>
      <c r="B423" s="1426"/>
      <c r="C423" s="1131"/>
      <c r="D423" s="1131"/>
      <c r="E423" s="1131"/>
    </row>
    <row r="424" spans="1:5">
      <c r="A424" s="1131"/>
      <c r="B424" s="1426"/>
      <c r="C424" s="1131"/>
      <c r="D424" s="1131"/>
      <c r="E424" s="1131"/>
    </row>
    <row r="425" spans="1:5">
      <c r="A425" s="1131"/>
      <c r="B425" s="1426"/>
      <c r="C425" s="1131"/>
      <c r="D425" s="1131"/>
      <c r="E425" s="1131"/>
    </row>
    <row r="426" spans="1:5">
      <c r="A426" s="1131"/>
      <c r="B426" s="1426"/>
      <c r="C426" s="1131"/>
      <c r="D426" s="1131"/>
      <c r="E426" s="1131"/>
    </row>
    <row r="427" spans="1:5">
      <c r="A427" s="1131"/>
      <c r="B427" s="1426"/>
      <c r="C427" s="1131"/>
      <c r="D427" s="1131"/>
      <c r="E427" s="1131"/>
    </row>
    <row r="428" spans="1:5">
      <c r="A428" s="1131"/>
      <c r="B428" s="1426"/>
      <c r="C428" s="1131"/>
      <c r="D428" s="1131"/>
      <c r="E428" s="1131"/>
    </row>
    <row r="429" spans="1:5">
      <c r="A429" s="1131"/>
      <c r="B429" s="1426"/>
      <c r="C429" s="1131"/>
      <c r="D429" s="1131"/>
      <c r="E429" s="1131"/>
    </row>
    <row r="430" spans="1:5">
      <c r="A430" s="1131"/>
      <c r="B430" s="1426"/>
      <c r="C430" s="1131"/>
      <c r="D430" s="1131"/>
      <c r="E430" s="1131"/>
    </row>
    <row r="431" spans="1:5">
      <c r="A431" s="1131"/>
      <c r="B431" s="1426"/>
      <c r="C431" s="1131"/>
      <c r="D431" s="1131"/>
      <c r="E431" s="1131"/>
    </row>
    <row r="432" spans="1:5">
      <c r="A432" s="1131"/>
      <c r="B432" s="1426"/>
      <c r="C432" s="1131"/>
      <c r="D432" s="1131"/>
      <c r="E432" s="1131"/>
    </row>
    <row r="433" spans="1:5">
      <c r="A433" s="1131"/>
      <c r="B433" s="1426"/>
      <c r="C433" s="1131"/>
      <c r="D433" s="1131"/>
      <c r="E433" s="1131"/>
    </row>
    <row r="434" spans="1:5">
      <c r="A434" s="1131"/>
      <c r="B434" s="1426"/>
      <c r="C434" s="1131"/>
      <c r="D434" s="1131"/>
      <c r="E434" s="1131"/>
    </row>
    <row r="435" spans="1:5">
      <c r="A435" s="1131"/>
      <c r="B435" s="1426"/>
      <c r="C435" s="1131"/>
      <c r="D435" s="1131"/>
      <c r="E435" s="1131"/>
    </row>
    <row r="436" spans="1:5">
      <c r="A436" s="1131"/>
      <c r="B436" s="1426"/>
      <c r="C436" s="1131"/>
      <c r="D436" s="1131"/>
      <c r="E436" s="1131"/>
    </row>
    <row r="437" spans="1:5">
      <c r="A437" s="1131"/>
      <c r="B437" s="1426"/>
      <c r="C437" s="1131"/>
      <c r="D437" s="1131"/>
      <c r="E437" s="1131"/>
    </row>
    <row r="438" spans="1:5">
      <c r="A438" s="1131"/>
      <c r="B438" s="1426"/>
      <c r="C438" s="1131"/>
      <c r="D438" s="1131"/>
      <c r="E438" s="1131"/>
    </row>
    <row r="439" spans="1:5">
      <c r="A439" s="1131"/>
      <c r="B439" s="1426"/>
      <c r="C439" s="1131"/>
      <c r="D439" s="1131"/>
      <c r="E439" s="1131"/>
    </row>
    <row r="440" spans="1:5">
      <c r="A440" s="1131"/>
      <c r="B440" s="1426"/>
      <c r="C440" s="1131"/>
      <c r="D440" s="1131"/>
      <c r="E440" s="1131"/>
    </row>
    <row r="441" spans="1:5">
      <c r="A441" s="1131"/>
      <c r="B441" s="1426"/>
      <c r="C441" s="1131"/>
      <c r="D441" s="1131"/>
      <c r="E441" s="1131"/>
    </row>
    <row r="442" spans="1:5">
      <c r="A442" s="1131"/>
      <c r="B442" s="1426"/>
      <c r="C442" s="1131"/>
      <c r="D442" s="1131"/>
      <c r="E442" s="1131"/>
    </row>
    <row r="443" spans="1:5">
      <c r="A443" s="1131"/>
      <c r="B443" s="1426"/>
      <c r="C443" s="1131"/>
      <c r="D443" s="1131"/>
      <c r="E443" s="1131"/>
    </row>
    <row r="444" spans="1:5">
      <c r="A444" s="1131"/>
      <c r="B444" s="1426"/>
      <c r="C444" s="1131"/>
      <c r="D444" s="1131"/>
      <c r="E444" s="1131"/>
    </row>
    <row r="445" spans="1:5">
      <c r="A445" s="1131"/>
      <c r="B445" s="1426"/>
      <c r="C445" s="1131"/>
      <c r="D445" s="1131"/>
      <c r="E445" s="1131"/>
    </row>
    <row r="446" spans="1:5">
      <c r="A446" s="1131"/>
      <c r="B446" s="1426"/>
      <c r="C446" s="1131"/>
      <c r="D446" s="1131"/>
      <c r="E446" s="1131"/>
    </row>
    <row r="447" spans="1:5">
      <c r="A447" s="1131"/>
      <c r="B447" s="1426"/>
      <c r="C447" s="1131"/>
      <c r="D447" s="1131"/>
      <c r="E447" s="1131"/>
    </row>
    <row r="448" spans="1:5">
      <c r="A448" s="1131"/>
      <c r="B448" s="1426"/>
      <c r="C448" s="1131"/>
      <c r="D448" s="1131"/>
      <c r="E448" s="1131"/>
    </row>
    <row r="449" spans="1:5">
      <c r="A449" s="1131"/>
      <c r="B449" s="1426"/>
      <c r="C449" s="1131"/>
      <c r="D449" s="1131"/>
      <c r="E449" s="1131"/>
    </row>
    <row r="450" spans="1:5">
      <c r="A450" s="1131"/>
      <c r="B450" s="1426"/>
      <c r="C450" s="1131"/>
      <c r="D450" s="1131"/>
      <c r="E450" s="1131"/>
    </row>
    <row r="451" spans="1:5">
      <c r="A451" s="1131"/>
      <c r="B451" s="1426"/>
      <c r="C451" s="1131"/>
      <c r="D451" s="1131"/>
      <c r="E451" s="1131"/>
    </row>
    <row r="452" spans="1:5">
      <c r="A452" s="1131"/>
      <c r="B452" s="1426"/>
      <c r="C452" s="1131"/>
      <c r="D452" s="1131"/>
      <c r="E452" s="1131"/>
    </row>
    <row r="453" spans="1:5">
      <c r="A453" s="1131"/>
      <c r="B453" s="1426"/>
      <c r="C453" s="1131"/>
      <c r="D453" s="1131"/>
      <c r="E453" s="1131"/>
    </row>
    <row r="454" spans="1:5">
      <c r="A454" s="1131"/>
      <c r="B454" s="1426"/>
      <c r="C454" s="1131"/>
      <c r="D454" s="1131"/>
      <c r="E454" s="1131"/>
    </row>
    <row r="455" spans="1:5">
      <c r="A455" s="1131"/>
      <c r="B455" s="1426"/>
      <c r="C455" s="1131"/>
      <c r="D455" s="1131"/>
      <c r="E455" s="1131"/>
    </row>
    <row r="456" spans="1:5">
      <c r="A456" s="1131"/>
      <c r="B456" s="1426"/>
      <c r="C456" s="1131"/>
      <c r="D456" s="1131"/>
      <c r="E456" s="1131"/>
    </row>
    <row r="457" spans="1:5">
      <c r="A457" s="1131"/>
      <c r="B457" s="1426"/>
      <c r="C457" s="1131"/>
      <c r="D457" s="1131"/>
      <c r="E457" s="1131"/>
    </row>
    <row r="458" spans="1:5">
      <c r="A458" s="1131"/>
      <c r="B458" s="1426"/>
      <c r="C458" s="1131"/>
      <c r="D458" s="1131"/>
      <c r="E458" s="1131"/>
    </row>
    <row r="459" spans="1:5">
      <c r="A459" s="1131"/>
      <c r="B459" s="1426"/>
      <c r="C459" s="1131"/>
      <c r="D459" s="1131"/>
      <c r="E459" s="1131"/>
    </row>
    <row r="460" spans="1:5">
      <c r="A460" s="1131"/>
      <c r="B460" s="1426"/>
      <c r="C460" s="1131"/>
      <c r="D460" s="1131"/>
      <c r="E460" s="1131"/>
    </row>
    <row r="461" spans="1:5">
      <c r="A461" s="1131"/>
      <c r="B461" s="1426"/>
      <c r="C461" s="1131"/>
      <c r="D461" s="1131"/>
      <c r="E461" s="1131"/>
    </row>
    <row r="462" spans="1:5">
      <c r="A462" s="1131"/>
      <c r="B462" s="1426"/>
      <c r="C462" s="1131"/>
      <c r="D462" s="1131"/>
      <c r="E462" s="1131"/>
    </row>
    <row r="463" spans="1:5">
      <c r="A463" s="1131"/>
      <c r="B463" s="1426"/>
      <c r="C463" s="1131"/>
      <c r="D463" s="1131"/>
      <c r="E463" s="1131"/>
    </row>
    <row r="464" spans="1:5">
      <c r="A464" s="1131"/>
      <c r="B464" s="1426"/>
      <c r="C464" s="1131"/>
      <c r="D464" s="1131"/>
      <c r="E464" s="1131"/>
    </row>
    <row r="465" spans="1:5">
      <c r="A465" s="1131"/>
      <c r="B465" s="1426"/>
      <c r="C465" s="1131"/>
      <c r="D465" s="1131"/>
      <c r="E465" s="1131"/>
    </row>
    <row r="466" spans="1:5">
      <c r="A466" s="1131"/>
      <c r="B466" s="1426"/>
      <c r="C466" s="1131"/>
      <c r="D466" s="1131"/>
      <c r="E466" s="1131"/>
    </row>
    <row r="467" spans="1:5">
      <c r="A467" s="1131"/>
      <c r="B467" s="1426"/>
      <c r="C467" s="1131"/>
      <c r="D467" s="1131"/>
      <c r="E467" s="1131"/>
    </row>
    <row r="468" spans="1:5">
      <c r="A468" s="1131"/>
      <c r="B468" s="1426"/>
      <c r="C468" s="1131"/>
      <c r="D468" s="1131"/>
      <c r="E468" s="1131"/>
    </row>
    <row r="469" spans="1:5">
      <c r="A469" s="1131"/>
      <c r="B469" s="1426"/>
      <c r="C469" s="1131"/>
      <c r="D469" s="1131"/>
      <c r="E469" s="1131"/>
    </row>
    <row r="470" spans="1:5">
      <c r="A470" s="1131"/>
      <c r="B470" s="1426"/>
      <c r="C470" s="1131"/>
      <c r="D470" s="1131"/>
      <c r="E470" s="1131"/>
    </row>
    <row r="471" spans="1:5">
      <c r="A471" s="1131"/>
      <c r="B471" s="1426"/>
      <c r="C471" s="1131"/>
      <c r="D471" s="1131"/>
      <c r="E471" s="1131"/>
    </row>
    <row r="472" spans="1:5">
      <c r="A472" s="1131"/>
      <c r="B472" s="1426"/>
      <c r="C472" s="1131"/>
      <c r="D472" s="1131"/>
      <c r="E472" s="1131"/>
    </row>
    <row r="473" spans="1:5">
      <c r="A473" s="1131"/>
      <c r="B473" s="1426"/>
      <c r="C473" s="1131"/>
      <c r="D473" s="1131"/>
      <c r="E473" s="1131"/>
    </row>
    <row r="474" spans="1:5">
      <c r="A474" s="1131"/>
      <c r="B474" s="1426"/>
      <c r="C474" s="1131"/>
      <c r="D474" s="1131"/>
      <c r="E474" s="1131"/>
    </row>
    <row r="475" spans="1:5">
      <c r="A475" s="1131"/>
      <c r="B475" s="1426"/>
      <c r="C475" s="1131"/>
      <c r="D475" s="1131"/>
      <c r="E475" s="1131"/>
    </row>
    <row r="476" spans="1:5">
      <c r="A476" s="1131"/>
      <c r="B476" s="1426"/>
      <c r="C476" s="1131"/>
      <c r="D476" s="1131"/>
      <c r="E476" s="1131"/>
    </row>
    <row r="477" spans="1:5">
      <c r="A477" s="1131"/>
      <c r="B477" s="1426"/>
      <c r="C477" s="1131"/>
      <c r="D477" s="1131"/>
      <c r="E477" s="1131"/>
    </row>
    <row r="478" spans="1:5">
      <c r="A478" s="1131"/>
      <c r="B478" s="1426"/>
      <c r="C478" s="1131"/>
      <c r="D478" s="1131"/>
      <c r="E478" s="1131"/>
    </row>
    <row r="479" spans="1:5">
      <c r="A479" s="1131"/>
      <c r="B479" s="1426"/>
      <c r="C479" s="1131"/>
      <c r="D479" s="1131"/>
      <c r="E479" s="1131"/>
    </row>
    <row r="480" spans="1:5">
      <c r="A480" s="1131"/>
      <c r="B480" s="1426"/>
      <c r="C480" s="1131"/>
      <c r="D480" s="1131"/>
      <c r="E480" s="1131"/>
    </row>
    <row r="481" spans="1:5">
      <c r="A481" s="1131"/>
      <c r="B481" s="1426"/>
      <c r="C481" s="1131"/>
      <c r="D481" s="1131"/>
      <c r="E481" s="1131"/>
    </row>
    <row r="482" spans="1:5">
      <c r="A482" s="1131"/>
      <c r="B482" s="1426"/>
      <c r="C482" s="1131"/>
      <c r="D482" s="1131"/>
      <c r="E482" s="1131"/>
    </row>
    <row r="483" spans="1:5">
      <c r="A483" s="1131"/>
      <c r="B483" s="1426"/>
      <c r="C483" s="1131"/>
      <c r="D483" s="1131"/>
      <c r="E483" s="1131"/>
    </row>
    <row r="484" spans="1:5">
      <c r="A484" s="1131"/>
      <c r="B484" s="1426"/>
      <c r="C484" s="1131"/>
      <c r="D484" s="1131"/>
      <c r="E484" s="1131"/>
    </row>
    <row r="485" spans="1:5">
      <c r="A485" s="1131"/>
      <c r="B485" s="1426"/>
      <c r="C485" s="1131"/>
      <c r="D485" s="1131"/>
      <c r="E485" s="1131"/>
    </row>
    <row r="486" spans="1:5">
      <c r="A486" s="1131"/>
      <c r="B486" s="1426"/>
      <c r="C486" s="1131"/>
      <c r="D486" s="1131"/>
      <c r="E486" s="1131"/>
    </row>
    <row r="487" spans="1:5">
      <c r="A487" s="1131"/>
      <c r="B487" s="1426"/>
      <c r="C487" s="1131"/>
      <c r="D487" s="1131"/>
      <c r="E487" s="1131"/>
    </row>
    <row r="488" spans="1:5">
      <c r="A488" s="1131"/>
      <c r="B488" s="1426"/>
      <c r="C488" s="1131"/>
      <c r="D488" s="1131"/>
      <c r="E488" s="1131"/>
    </row>
    <row r="489" spans="1:5">
      <c r="A489" s="1131"/>
      <c r="B489" s="1426"/>
      <c r="C489" s="1131"/>
      <c r="D489" s="1131"/>
      <c r="E489" s="1131"/>
    </row>
    <row r="490" spans="1:5">
      <c r="A490" s="1131"/>
      <c r="B490" s="1426"/>
      <c r="C490" s="1131"/>
      <c r="D490" s="1131"/>
      <c r="E490" s="1131"/>
    </row>
    <row r="491" spans="1:5">
      <c r="A491" s="1131"/>
      <c r="B491" s="1426"/>
      <c r="C491" s="1131"/>
      <c r="D491" s="1131"/>
      <c r="E491" s="1131"/>
    </row>
    <row r="492" spans="1:5">
      <c r="A492" s="1131"/>
      <c r="B492" s="1426"/>
      <c r="C492" s="1131"/>
      <c r="D492" s="1131"/>
      <c r="E492" s="1131"/>
    </row>
    <row r="493" spans="1:5">
      <c r="A493" s="1131"/>
      <c r="B493" s="1426"/>
      <c r="C493" s="1131"/>
      <c r="D493" s="1131"/>
      <c r="E493" s="1131"/>
    </row>
    <row r="494" spans="1:5">
      <c r="A494" s="1131"/>
      <c r="B494" s="1426"/>
      <c r="C494" s="1131"/>
      <c r="D494" s="1131"/>
      <c r="E494" s="1131"/>
    </row>
    <row r="495" spans="1:5">
      <c r="A495" s="1131"/>
      <c r="B495" s="1426"/>
      <c r="C495" s="1131"/>
      <c r="D495" s="1131"/>
      <c r="E495" s="1131"/>
    </row>
    <row r="496" spans="1:5">
      <c r="A496" s="1131"/>
      <c r="B496" s="1426"/>
      <c r="C496" s="1131"/>
      <c r="D496" s="1131"/>
      <c r="E496" s="1131"/>
    </row>
    <row r="497" spans="1:5">
      <c r="A497" s="1131"/>
      <c r="B497" s="1426"/>
      <c r="C497" s="1131"/>
      <c r="D497" s="1131"/>
      <c r="E497" s="1131"/>
    </row>
    <row r="498" spans="1:5">
      <c r="A498" s="1131"/>
      <c r="B498" s="1426"/>
      <c r="C498" s="1131"/>
      <c r="D498" s="1131"/>
      <c r="E498" s="1131"/>
    </row>
    <row r="499" spans="1:5">
      <c r="A499" s="1131"/>
      <c r="B499" s="1426"/>
      <c r="C499" s="1131"/>
      <c r="D499" s="1131"/>
      <c r="E499" s="1131"/>
    </row>
    <row r="500" spans="1:5">
      <c r="A500" s="1131"/>
      <c r="B500" s="1426"/>
      <c r="C500" s="1131"/>
      <c r="D500" s="1131"/>
      <c r="E500" s="1131"/>
    </row>
    <row r="501" spans="1:5">
      <c r="A501" s="1131"/>
      <c r="B501" s="1426"/>
      <c r="C501" s="1131"/>
      <c r="D501" s="1131"/>
      <c r="E501" s="1131"/>
    </row>
    <row r="502" spans="1:5">
      <c r="A502" s="1131"/>
      <c r="B502" s="1426"/>
      <c r="C502" s="1131"/>
      <c r="D502" s="1131"/>
      <c r="E502" s="1131"/>
    </row>
    <row r="503" spans="1:5">
      <c r="A503" s="1131"/>
      <c r="B503" s="1426"/>
      <c r="C503" s="1131"/>
      <c r="D503" s="1131"/>
      <c r="E503" s="1131"/>
    </row>
    <row r="504" spans="1:5">
      <c r="A504" s="1131"/>
      <c r="B504" s="1426"/>
      <c r="C504" s="1131"/>
      <c r="D504" s="1131"/>
      <c r="E504" s="1131"/>
    </row>
    <row r="505" spans="1:5">
      <c r="A505" s="1131"/>
      <c r="B505" s="1426"/>
      <c r="C505" s="1131"/>
      <c r="D505" s="1131"/>
      <c r="E505" s="1131"/>
    </row>
    <row r="506" spans="1:5">
      <c r="A506" s="1131"/>
      <c r="B506" s="1426"/>
      <c r="C506" s="1131"/>
      <c r="D506" s="1131"/>
      <c r="E506" s="1131"/>
    </row>
    <row r="507" spans="1:5">
      <c r="A507" s="1131"/>
      <c r="B507" s="1426"/>
      <c r="C507" s="1131"/>
      <c r="D507" s="1131"/>
      <c r="E507" s="1131"/>
    </row>
    <row r="508" spans="1:5">
      <c r="A508" s="1131"/>
      <c r="B508" s="1426"/>
      <c r="C508" s="1131"/>
      <c r="D508" s="1131"/>
      <c r="E508" s="1131"/>
    </row>
    <row r="509" spans="1:5">
      <c r="A509" s="1131"/>
      <c r="B509" s="1426"/>
      <c r="C509" s="1131"/>
      <c r="D509" s="1131"/>
      <c r="E509" s="1131"/>
    </row>
    <row r="510" spans="1:5">
      <c r="A510" s="1131"/>
      <c r="B510" s="1426"/>
      <c r="C510" s="1131"/>
      <c r="D510" s="1131"/>
      <c r="E510" s="1131"/>
    </row>
    <row r="511" spans="1:5">
      <c r="A511" s="1131"/>
      <c r="B511" s="1426"/>
      <c r="C511" s="1131"/>
      <c r="D511" s="1131"/>
      <c r="E511" s="1131"/>
    </row>
    <row r="512" spans="1:5">
      <c r="A512" s="1131"/>
      <c r="B512" s="1426"/>
      <c r="C512" s="1131"/>
      <c r="D512" s="1131"/>
      <c r="E512" s="1131"/>
    </row>
    <row r="513" spans="1:5">
      <c r="A513" s="1131"/>
      <c r="B513" s="1426"/>
      <c r="C513" s="1131"/>
      <c r="D513" s="1131"/>
      <c r="E513" s="1131"/>
    </row>
    <row r="514" spans="1:5">
      <c r="A514" s="1131"/>
      <c r="B514" s="1426"/>
      <c r="C514" s="1131"/>
      <c r="D514" s="1131"/>
      <c r="E514" s="1131"/>
    </row>
    <row r="515" spans="1:5">
      <c r="A515" s="1131"/>
      <c r="B515" s="1426"/>
      <c r="C515" s="1131"/>
      <c r="D515" s="1131"/>
      <c r="E515" s="1131"/>
    </row>
    <row r="516" spans="1:5">
      <c r="A516" s="1131"/>
      <c r="B516" s="1426"/>
      <c r="C516" s="1131"/>
      <c r="D516" s="1131"/>
      <c r="E516" s="1131"/>
    </row>
    <row r="517" spans="1:5">
      <c r="A517" s="1131"/>
      <c r="B517" s="1426"/>
      <c r="C517" s="1131"/>
      <c r="D517" s="1131"/>
      <c r="E517" s="1131"/>
    </row>
    <row r="518" spans="1:5">
      <c r="A518" s="1131"/>
      <c r="B518" s="1426"/>
      <c r="C518" s="1131"/>
      <c r="D518" s="1131"/>
      <c r="E518" s="1131"/>
    </row>
    <row r="519" spans="1:5">
      <c r="A519" s="1131"/>
      <c r="B519" s="1426"/>
      <c r="C519" s="1131"/>
      <c r="D519" s="1131"/>
      <c r="E519" s="1131"/>
    </row>
    <row r="520" spans="1:5">
      <c r="A520" s="1131"/>
      <c r="B520" s="1426"/>
      <c r="C520" s="1131"/>
      <c r="D520" s="1131"/>
      <c r="E520" s="1131"/>
    </row>
    <row r="521" spans="1:5">
      <c r="A521" s="1131"/>
      <c r="B521" s="1426"/>
      <c r="C521" s="1131"/>
      <c r="D521" s="1131"/>
      <c r="E521" s="1131"/>
    </row>
    <row r="522" spans="1:5">
      <c r="A522" s="1131"/>
      <c r="B522" s="1426"/>
      <c r="C522" s="1131"/>
      <c r="D522" s="1131"/>
      <c r="E522" s="1131"/>
    </row>
    <row r="523" spans="1:5">
      <c r="A523" s="1131"/>
      <c r="B523" s="1426"/>
      <c r="C523" s="1131"/>
      <c r="D523" s="1131"/>
      <c r="E523" s="1131"/>
    </row>
    <row r="524" spans="1:5">
      <c r="A524" s="1131"/>
      <c r="B524" s="1426"/>
      <c r="C524" s="1131"/>
      <c r="D524" s="1131"/>
      <c r="E524" s="1131"/>
    </row>
    <row r="525" spans="1:5">
      <c r="A525" s="1131"/>
      <c r="B525" s="1426"/>
      <c r="C525" s="1131"/>
      <c r="D525" s="1131"/>
      <c r="E525" s="1131"/>
    </row>
    <row r="526" spans="1:5">
      <c r="A526" s="1131"/>
      <c r="B526" s="1426"/>
      <c r="C526" s="1131"/>
      <c r="D526" s="1131"/>
      <c r="E526" s="1131"/>
    </row>
    <row r="527" spans="1:5">
      <c r="A527" s="1131"/>
      <c r="B527" s="1426"/>
      <c r="C527" s="1131"/>
      <c r="D527" s="1131"/>
      <c r="E527" s="1131"/>
    </row>
    <row r="528" spans="1:5">
      <c r="A528" s="1131"/>
      <c r="B528" s="1426"/>
      <c r="C528" s="1131"/>
      <c r="D528" s="1131"/>
      <c r="E528" s="1131"/>
    </row>
    <row r="529" spans="1:5">
      <c r="A529" s="1131"/>
      <c r="B529" s="1426"/>
      <c r="C529" s="1131"/>
      <c r="D529" s="1131"/>
      <c r="E529" s="1131"/>
    </row>
    <row r="530" spans="1:5">
      <c r="A530" s="1131"/>
      <c r="B530" s="1426"/>
      <c r="C530" s="1131"/>
      <c r="D530" s="1131"/>
      <c r="E530" s="1131"/>
    </row>
    <row r="531" spans="1:5">
      <c r="A531" s="1131"/>
      <c r="B531" s="1426"/>
      <c r="C531" s="1131"/>
      <c r="D531" s="1131"/>
      <c r="E531" s="1131"/>
    </row>
    <row r="532" spans="1:5">
      <c r="A532" s="1131"/>
      <c r="B532" s="1426"/>
      <c r="C532" s="1131"/>
      <c r="D532" s="1131"/>
      <c r="E532" s="1131"/>
    </row>
    <row r="533" spans="1:5">
      <c r="A533" s="1131"/>
      <c r="B533" s="1426"/>
      <c r="C533" s="1131"/>
      <c r="D533" s="1131"/>
      <c r="E533" s="1131"/>
    </row>
    <row r="534" spans="1:5">
      <c r="A534" s="1131"/>
      <c r="B534" s="1426"/>
      <c r="C534" s="1131"/>
      <c r="D534" s="1131"/>
      <c r="E534" s="1131"/>
    </row>
    <row r="535" spans="1:5">
      <c r="A535" s="1131"/>
      <c r="B535" s="1426"/>
      <c r="C535" s="1131"/>
      <c r="D535" s="1131"/>
      <c r="E535" s="1131"/>
    </row>
    <row r="536" spans="1:5">
      <c r="A536" s="1131"/>
      <c r="B536" s="1426"/>
      <c r="C536" s="1131"/>
      <c r="D536" s="1131"/>
      <c r="E536" s="1131"/>
    </row>
    <row r="537" spans="1:5">
      <c r="A537" s="1131"/>
      <c r="B537" s="1426"/>
      <c r="C537" s="1131"/>
      <c r="D537" s="1131"/>
      <c r="E537" s="1131"/>
    </row>
    <row r="538" spans="1:5">
      <c r="A538" s="1131"/>
      <c r="B538" s="1426"/>
      <c r="C538" s="1131"/>
      <c r="D538" s="1131"/>
      <c r="E538" s="1131"/>
    </row>
    <row r="539" spans="1:5">
      <c r="A539" s="1131"/>
      <c r="B539" s="1426"/>
      <c r="C539" s="1131"/>
      <c r="D539" s="1131"/>
      <c r="E539" s="1131"/>
    </row>
    <row r="540" spans="1:5">
      <c r="A540" s="1131"/>
      <c r="B540" s="1426"/>
      <c r="C540" s="1131"/>
      <c r="D540" s="1131"/>
      <c r="E540" s="1131"/>
    </row>
    <row r="541" spans="1:5">
      <c r="A541" s="1131"/>
      <c r="B541" s="1426"/>
      <c r="C541" s="1131"/>
      <c r="D541" s="1131"/>
      <c r="E541" s="1131"/>
    </row>
    <row r="542" spans="1:5">
      <c r="A542" s="1131"/>
      <c r="B542" s="1426"/>
      <c r="C542" s="1131"/>
      <c r="D542" s="1131"/>
      <c r="E542" s="1131"/>
    </row>
    <row r="543" spans="1:5">
      <c r="A543" s="1131"/>
      <c r="B543" s="1426"/>
      <c r="C543" s="1131"/>
      <c r="D543" s="1131"/>
      <c r="E543" s="1131"/>
    </row>
    <row r="544" spans="1:5">
      <c r="A544" s="1131"/>
      <c r="B544" s="1426"/>
      <c r="C544" s="1131"/>
      <c r="D544" s="1131"/>
      <c r="E544" s="1131"/>
    </row>
    <row r="545" spans="1:5">
      <c r="A545" s="1131"/>
      <c r="B545" s="1426"/>
      <c r="C545" s="1131"/>
      <c r="D545" s="1131"/>
      <c r="E545" s="1131"/>
    </row>
    <row r="546" spans="1:5">
      <c r="A546" s="1131"/>
      <c r="B546" s="1426"/>
      <c r="C546" s="1131"/>
      <c r="D546" s="1131"/>
      <c r="E546" s="1131"/>
    </row>
    <row r="547" spans="1:5">
      <c r="A547" s="1131"/>
      <c r="B547" s="1426"/>
      <c r="C547" s="1131"/>
      <c r="D547" s="1131"/>
      <c r="E547" s="1131"/>
    </row>
    <row r="548" spans="1:5">
      <c r="A548" s="1131"/>
      <c r="B548" s="1426"/>
      <c r="C548" s="1131"/>
      <c r="D548" s="1131"/>
      <c r="E548" s="1131"/>
    </row>
    <row r="549" spans="1:5">
      <c r="A549" s="1131"/>
      <c r="B549" s="1426"/>
      <c r="C549" s="1131"/>
      <c r="D549" s="1131"/>
      <c r="E549" s="1131"/>
    </row>
    <row r="550" spans="1:5">
      <c r="A550" s="1131"/>
      <c r="B550" s="1426"/>
      <c r="C550" s="1131"/>
      <c r="D550" s="1131"/>
      <c r="E550" s="1131"/>
    </row>
    <row r="551" spans="1:5">
      <c r="A551" s="1131"/>
      <c r="B551" s="1426"/>
      <c r="C551" s="1131"/>
      <c r="D551" s="1131"/>
      <c r="E551" s="1131"/>
    </row>
    <row r="552" spans="1:5">
      <c r="A552" s="1131"/>
      <c r="B552" s="1426"/>
      <c r="C552" s="1131"/>
      <c r="D552" s="1131"/>
      <c r="E552" s="1131"/>
    </row>
    <row r="553" spans="1:5">
      <c r="A553" s="1131"/>
      <c r="B553" s="1426"/>
      <c r="C553" s="1131"/>
      <c r="D553" s="1131"/>
      <c r="E553" s="1131"/>
    </row>
    <row r="554" spans="1:5">
      <c r="A554" s="1131"/>
      <c r="B554" s="1426"/>
      <c r="C554" s="1131"/>
      <c r="D554" s="1131"/>
      <c r="E554" s="1131"/>
    </row>
    <row r="555" spans="1:5">
      <c r="A555" s="1131"/>
      <c r="B555" s="1426"/>
      <c r="C555" s="1131"/>
      <c r="D555" s="1131"/>
      <c r="E555" s="1131"/>
    </row>
    <row r="556" spans="1:5">
      <c r="A556" s="1131"/>
      <c r="B556" s="1426"/>
      <c r="C556" s="1131"/>
      <c r="D556" s="1131"/>
      <c r="E556" s="1131"/>
    </row>
    <row r="557" spans="1:5">
      <c r="A557" s="1131"/>
      <c r="B557" s="1426"/>
      <c r="C557" s="1131"/>
      <c r="D557" s="1131"/>
      <c r="E557" s="1131"/>
    </row>
    <row r="558" spans="1:5">
      <c r="A558" s="1131"/>
      <c r="B558" s="1426"/>
      <c r="C558" s="1131"/>
      <c r="D558" s="1131"/>
      <c r="E558" s="1131"/>
    </row>
    <row r="559" spans="1:5">
      <c r="A559" s="1131"/>
      <c r="B559" s="1426"/>
      <c r="C559" s="1131"/>
      <c r="D559" s="1131"/>
      <c r="E559" s="1131"/>
    </row>
    <row r="560" spans="1:5">
      <c r="A560" s="1131"/>
      <c r="B560" s="1426"/>
      <c r="C560" s="1131"/>
      <c r="D560" s="1131"/>
      <c r="E560" s="1131"/>
    </row>
    <row r="561" spans="1:5">
      <c r="A561" s="1131"/>
      <c r="B561" s="1426"/>
      <c r="C561" s="1131"/>
      <c r="D561" s="1131"/>
      <c r="E561" s="1131"/>
    </row>
    <row r="562" spans="1:5">
      <c r="A562" s="1131"/>
      <c r="B562" s="1426"/>
      <c r="C562" s="1131"/>
      <c r="D562" s="1131"/>
      <c r="E562" s="1131"/>
    </row>
    <row r="563" spans="1:5">
      <c r="A563" s="1131"/>
      <c r="B563" s="1426"/>
      <c r="C563" s="1131"/>
      <c r="D563" s="1131"/>
      <c r="E563" s="1131"/>
    </row>
    <row r="564" spans="1:5">
      <c r="A564" s="1131"/>
      <c r="B564" s="1426"/>
      <c r="C564" s="1131"/>
      <c r="D564" s="1131"/>
      <c r="E564" s="1131"/>
    </row>
    <row r="565" spans="1:5">
      <c r="A565" s="1131"/>
      <c r="B565" s="1426"/>
      <c r="C565" s="1131"/>
      <c r="D565" s="1131"/>
      <c r="E565" s="1131"/>
    </row>
    <row r="566" spans="1:5">
      <c r="A566" s="1131"/>
      <c r="B566" s="1426"/>
      <c r="C566" s="1131"/>
      <c r="D566" s="1131"/>
      <c r="E566" s="1131"/>
    </row>
    <row r="567" spans="1:5">
      <c r="A567" s="1131"/>
      <c r="B567" s="1426"/>
      <c r="C567" s="1131"/>
      <c r="D567" s="1131"/>
      <c r="E567" s="1131"/>
    </row>
    <row r="568" spans="1:5">
      <c r="A568" s="1131"/>
      <c r="B568" s="1426"/>
      <c r="C568" s="1131"/>
      <c r="D568" s="1131"/>
      <c r="E568" s="1131"/>
    </row>
    <row r="569" spans="1:5">
      <c r="A569" s="1131"/>
      <c r="B569" s="1426"/>
      <c r="C569" s="1131"/>
      <c r="D569" s="1131"/>
      <c r="E569" s="1131"/>
    </row>
    <row r="570" spans="1:5">
      <c r="A570" s="1131"/>
      <c r="B570" s="1426"/>
      <c r="C570" s="1131"/>
      <c r="D570" s="1131"/>
      <c r="E570" s="1131"/>
    </row>
    <row r="571" spans="1:5">
      <c r="A571" s="1131"/>
      <c r="B571" s="1426"/>
      <c r="C571" s="1131"/>
      <c r="D571" s="1131"/>
      <c r="E571" s="1131"/>
    </row>
    <row r="572" spans="1:5">
      <c r="A572" s="1131"/>
      <c r="B572" s="1426"/>
      <c r="C572" s="1131"/>
      <c r="D572" s="1131"/>
      <c r="E572" s="1131"/>
    </row>
    <row r="573" spans="1:5">
      <c r="A573" s="1131"/>
      <c r="B573" s="1426"/>
      <c r="C573" s="1131"/>
      <c r="D573" s="1131"/>
      <c r="E573" s="1131"/>
    </row>
    <row r="574" spans="1:5">
      <c r="A574" s="1131"/>
      <c r="B574" s="1426"/>
      <c r="C574" s="1131"/>
      <c r="D574" s="1131"/>
      <c r="E574" s="1131"/>
    </row>
    <row r="575" spans="1:5">
      <c r="A575" s="1131"/>
      <c r="B575" s="1426"/>
      <c r="C575" s="1131"/>
      <c r="D575" s="1131"/>
      <c r="E575" s="1131"/>
    </row>
    <row r="576" spans="1:5">
      <c r="A576" s="1131"/>
      <c r="B576" s="1426"/>
      <c r="C576" s="1131"/>
      <c r="D576" s="1131"/>
      <c r="E576" s="1131"/>
    </row>
    <row r="577" spans="1:5">
      <c r="A577" s="1131"/>
      <c r="B577" s="1426"/>
      <c r="C577" s="1131"/>
      <c r="D577" s="1131"/>
      <c r="E577" s="1131"/>
    </row>
    <row r="578" spans="1:5">
      <c r="A578" s="1131"/>
      <c r="B578" s="1426"/>
      <c r="C578" s="1131"/>
      <c r="D578" s="1131"/>
      <c r="E578" s="1131"/>
    </row>
    <row r="579" spans="1:5">
      <c r="A579" s="1131"/>
      <c r="B579" s="1426"/>
      <c r="C579" s="1131"/>
      <c r="D579" s="1131"/>
      <c r="E579" s="1131"/>
    </row>
    <row r="580" spans="1:5">
      <c r="A580" s="1131"/>
      <c r="B580" s="1426"/>
      <c r="C580" s="1131"/>
      <c r="D580" s="1131"/>
      <c r="E580" s="1131"/>
    </row>
    <row r="581" spans="1:5">
      <c r="A581" s="1131"/>
      <c r="B581" s="1426"/>
      <c r="C581" s="1131"/>
      <c r="D581" s="1131"/>
      <c r="E581" s="1131"/>
    </row>
    <row r="582" spans="1:5">
      <c r="A582" s="1131"/>
      <c r="B582" s="1426"/>
      <c r="C582" s="1131"/>
      <c r="D582" s="1131"/>
      <c r="E582" s="1131"/>
    </row>
    <row r="583" spans="1:5">
      <c r="A583" s="1131"/>
      <c r="B583" s="1426"/>
      <c r="C583" s="1131"/>
      <c r="D583" s="1131"/>
      <c r="E583" s="1131"/>
    </row>
    <row r="584" spans="1:5">
      <c r="A584" s="1131"/>
      <c r="B584" s="1426"/>
      <c r="C584" s="1131"/>
      <c r="D584" s="1131"/>
      <c r="E584" s="1131"/>
    </row>
    <row r="585" spans="1:5">
      <c r="A585" s="1131"/>
      <c r="B585" s="1426"/>
      <c r="C585" s="1131"/>
      <c r="D585" s="1131"/>
      <c r="E585" s="1131"/>
    </row>
    <row r="586" spans="1:5">
      <c r="A586" s="1131"/>
      <c r="B586" s="1426"/>
      <c r="C586" s="1131"/>
      <c r="D586" s="1131"/>
      <c r="E586" s="1131"/>
    </row>
    <row r="587" spans="1:5">
      <c r="A587" s="1131"/>
      <c r="B587" s="1426"/>
      <c r="C587" s="1131"/>
      <c r="D587" s="1131"/>
      <c r="E587" s="1131"/>
    </row>
    <row r="588" spans="1:5">
      <c r="A588" s="1131"/>
      <c r="B588" s="1426"/>
      <c r="C588" s="1131"/>
      <c r="D588" s="1131"/>
      <c r="E588" s="1131"/>
    </row>
    <row r="589" spans="1:5">
      <c r="A589" s="1131"/>
      <c r="B589" s="1426"/>
      <c r="C589" s="1131"/>
      <c r="D589" s="1131"/>
      <c r="E589" s="1131"/>
    </row>
    <row r="590" spans="1:5">
      <c r="A590" s="1131"/>
      <c r="B590" s="1426"/>
      <c r="C590" s="1131"/>
      <c r="D590" s="1131"/>
      <c r="E590" s="1131"/>
    </row>
    <row r="591" spans="1:5">
      <c r="A591" s="1131"/>
      <c r="B591" s="1426"/>
      <c r="C591" s="1131"/>
      <c r="D591" s="1131"/>
      <c r="E591" s="1131"/>
    </row>
    <row r="592" spans="1:5">
      <c r="A592" s="1131"/>
      <c r="B592" s="1426"/>
      <c r="C592" s="1131"/>
      <c r="D592" s="1131"/>
      <c r="E592" s="1131"/>
    </row>
    <row r="593" spans="1:5">
      <c r="A593" s="1131"/>
      <c r="B593" s="1426"/>
      <c r="C593" s="1131"/>
      <c r="D593" s="1131"/>
      <c r="E593" s="1131"/>
    </row>
    <row r="594" spans="1:5">
      <c r="A594" s="1131"/>
      <c r="B594" s="1426"/>
      <c r="C594" s="1131"/>
      <c r="D594" s="1131"/>
      <c r="E594" s="1131"/>
    </row>
    <row r="595" spans="1:5">
      <c r="A595" s="1131"/>
      <c r="B595" s="1426"/>
      <c r="C595" s="1131"/>
      <c r="D595" s="1131"/>
      <c r="E595" s="1131"/>
    </row>
    <row r="596" spans="1:5">
      <c r="A596" s="1131"/>
      <c r="B596" s="1426"/>
      <c r="C596" s="1131"/>
      <c r="D596" s="1131"/>
      <c r="E596" s="1131"/>
    </row>
    <row r="597" spans="1:5">
      <c r="A597" s="1131"/>
      <c r="B597" s="1426"/>
      <c r="C597" s="1131"/>
      <c r="D597" s="1131"/>
      <c r="E597" s="1131"/>
    </row>
    <row r="598" spans="1:5">
      <c r="A598" s="1131"/>
      <c r="B598" s="1426"/>
      <c r="C598" s="1131"/>
      <c r="D598" s="1131"/>
      <c r="E598" s="1131"/>
    </row>
    <row r="599" spans="1:5">
      <c r="A599" s="1131"/>
      <c r="B599" s="1426"/>
      <c r="C599" s="1131"/>
      <c r="D599" s="1131"/>
      <c r="E599" s="1131"/>
    </row>
    <row r="600" spans="1:5">
      <c r="A600" s="1131"/>
      <c r="B600" s="1426"/>
      <c r="C600" s="1131"/>
      <c r="D600" s="1131"/>
      <c r="E600" s="1131"/>
    </row>
    <row r="601" spans="1:5">
      <c r="A601" s="1131"/>
      <c r="B601" s="1426"/>
      <c r="C601" s="1131"/>
      <c r="D601" s="1131"/>
      <c r="E601" s="1131"/>
    </row>
    <row r="602" spans="1:5">
      <c r="A602" s="1131"/>
      <c r="B602" s="1426"/>
      <c r="C602" s="1131"/>
      <c r="D602" s="1131"/>
      <c r="E602" s="1131"/>
    </row>
    <row r="603" spans="1:5">
      <c r="A603" s="1131"/>
      <c r="B603" s="1426"/>
      <c r="C603" s="1131"/>
      <c r="D603" s="1131"/>
      <c r="E603" s="1131"/>
    </row>
    <row r="604" spans="1:5">
      <c r="A604" s="1131"/>
      <c r="B604" s="1426"/>
      <c r="C604" s="1131"/>
      <c r="D604" s="1131"/>
      <c r="E604" s="1131"/>
    </row>
    <row r="605" spans="1:5">
      <c r="A605" s="1131"/>
      <c r="B605" s="1426"/>
      <c r="C605" s="1131"/>
      <c r="D605" s="1131"/>
      <c r="E605" s="1131"/>
    </row>
    <row r="606" spans="1:5">
      <c r="A606" s="1131"/>
      <c r="B606" s="1426"/>
      <c r="C606" s="1131"/>
      <c r="D606" s="1131"/>
      <c r="E606" s="1131"/>
    </row>
    <row r="607" spans="1:5">
      <c r="A607" s="1131"/>
      <c r="B607" s="1426"/>
      <c r="C607" s="1131"/>
      <c r="D607" s="1131"/>
      <c r="E607" s="1131"/>
    </row>
    <row r="608" spans="1:5">
      <c r="A608" s="1131"/>
      <c r="B608" s="1426"/>
      <c r="C608" s="1131"/>
      <c r="D608" s="1131"/>
      <c r="E608" s="1131"/>
    </row>
    <row r="609" spans="1:5">
      <c r="A609" s="1131"/>
      <c r="B609" s="1426"/>
      <c r="C609" s="1131"/>
      <c r="D609" s="1131"/>
      <c r="E609" s="1131"/>
    </row>
    <row r="610" spans="1:5">
      <c r="A610" s="1131"/>
      <c r="B610" s="1426"/>
      <c r="C610" s="1131"/>
      <c r="D610" s="1131"/>
      <c r="E610" s="1131"/>
    </row>
    <row r="611" spans="1:5">
      <c r="A611" s="1131"/>
      <c r="B611" s="1426"/>
      <c r="C611" s="1131"/>
      <c r="D611" s="1131"/>
      <c r="E611" s="1131"/>
    </row>
    <row r="612" spans="1:5">
      <c r="A612" s="1131"/>
      <c r="B612" s="1426"/>
      <c r="C612" s="1131"/>
      <c r="D612" s="1131"/>
      <c r="E612" s="1131"/>
    </row>
    <row r="613" spans="1:5">
      <c r="A613" s="1131"/>
      <c r="B613" s="1426"/>
      <c r="C613" s="1131"/>
      <c r="D613" s="1131"/>
      <c r="E613" s="1131"/>
    </row>
    <row r="614" spans="1:5">
      <c r="A614" s="1131"/>
      <c r="B614" s="1426"/>
      <c r="C614" s="1131"/>
      <c r="D614" s="1131"/>
      <c r="E614" s="1131"/>
    </row>
    <row r="615" spans="1:5">
      <c r="A615" s="1131"/>
      <c r="B615" s="1426"/>
      <c r="C615" s="1131"/>
      <c r="D615" s="1131"/>
      <c r="E615" s="1131"/>
    </row>
    <row r="616" spans="1:5">
      <c r="A616" s="1131"/>
      <c r="B616" s="1426"/>
      <c r="C616" s="1131"/>
      <c r="D616" s="1131"/>
      <c r="E616" s="1131"/>
    </row>
    <row r="617" spans="1:5">
      <c r="A617" s="1131"/>
      <c r="B617" s="1426"/>
      <c r="C617" s="1131"/>
      <c r="D617" s="1131"/>
      <c r="E617" s="1131"/>
    </row>
    <row r="618" spans="1:5">
      <c r="A618" s="1131"/>
      <c r="B618" s="1426"/>
      <c r="C618" s="1131"/>
      <c r="D618" s="1131"/>
      <c r="E618" s="1131"/>
    </row>
    <row r="619" spans="1:5">
      <c r="A619" s="1131"/>
      <c r="B619" s="1426"/>
      <c r="C619" s="1131"/>
      <c r="D619" s="1131"/>
      <c r="E619" s="1131"/>
    </row>
    <row r="620" spans="1:5">
      <c r="A620" s="1131"/>
      <c r="B620" s="1426"/>
      <c r="C620" s="1131"/>
      <c r="D620" s="1131"/>
      <c r="E620" s="1131"/>
    </row>
    <row r="621" spans="1:5">
      <c r="A621" s="1131"/>
      <c r="B621" s="1426"/>
      <c r="C621" s="1131"/>
      <c r="D621" s="1131"/>
      <c r="E621" s="1131"/>
    </row>
    <row r="622" spans="1:5">
      <c r="A622" s="1131"/>
      <c r="B622" s="1426"/>
      <c r="C622" s="1131"/>
      <c r="D622" s="1131"/>
      <c r="E622" s="1131"/>
    </row>
    <row r="623" spans="1:5">
      <c r="A623" s="1131"/>
      <c r="B623" s="1426"/>
      <c r="C623" s="1131"/>
      <c r="D623" s="1131"/>
      <c r="E623" s="1131"/>
    </row>
    <row r="624" spans="1:5">
      <c r="A624" s="1131"/>
      <c r="B624" s="1426"/>
      <c r="C624" s="1131"/>
      <c r="D624" s="1131"/>
      <c r="E624" s="1131"/>
    </row>
    <row r="625" spans="1:5">
      <c r="A625" s="1131"/>
      <c r="B625" s="1426"/>
      <c r="C625" s="1131"/>
      <c r="D625" s="1131"/>
      <c r="E625" s="1131"/>
    </row>
    <row r="626" spans="1:5">
      <c r="A626" s="1131"/>
      <c r="B626" s="1426"/>
      <c r="C626" s="1131"/>
      <c r="D626" s="1131"/>
      <c r="E626" s="1131"/>
    </row>
    <row r="627" spans="1:5">
      <c r="A627" s="1131"/>
      <c r="B627" s="1426"/>
      <c r="C627" s="1131"/>
      <c r="D627" s="1131"/>
      <c r="E627" s="1131"/>
    </row>
    <row r="628" spans="1:5">
      <c r="A628" s="1131"/>
      <c r="B628" s="1426"/>
      <c r="C628" s="1131"/>
      <c r="D628" s="1131"/>
      <c r="E628" s="1131"/>
    </row>
    <row r="629" spans="1:5">
      <c r="A629" s="1131"/>
      <c r="B629" s="1426"/>
      <c r="C629" s="1131"/>
      <c r="D629" s="1131"/>
      <c r="E629" s="1131"/>
    </row>
    <row r="630" spans="1:5">
      <c r="A630" s="1131"/>
      <c r="B630" s="1426"/>
      <c r="C630" s="1131"/>
      <c r="D630" s="1131"/>
      <c r="E630" s="1131"/>
    </row>
    <row r="631" spans="1:5">
      <c r="A631" s="1131"/>
      <c r="B631" s="1426"/>
      <c r="C631" s="1131"/>
      <c r="D631" s="1131"/>
      <c r="E631" s="1131"/>
    </row>
    <row r="632" spans="1:5">
      <c r="A632" s="1131"/>
      <c r="B632" s="1426"/>
      <c r="C632" s="1131"/>
      <c r="D632" s="1131"/>
      <c r="E632" s="1131"/>
    </row>
    <row r="633" spans="1:5">
      <c r="A633" s="1131"/>
      <c r="B633" s="1426"/>
      <c r="C633" s="1131"/>
      <c r="D633" s="1131"/>
      <c r="E633" s="1131"/>
    </row>
    <row r="634" spans="1:5">
      <c r="A634" s="1131"/>
      <c r="B634" s="1426"/>
      <c r="C634" s="1131"/>
      <c r="D634" s="1131"/>
      <c r="E634" s="1131"/>
    </row>
    <row r="635" spans="1:5">
      <c r="A635" s="1131"/>
      <c r="B635" s="1426"/>
      <c r="C635" s="1131"/>
      <c r="D635" s="1131"/>
      <c r="E635" s="1131"/>
    </row>
    <row r="636" spans="1:5">
      <c r="A636" s="1131"/>
      <c r="B636" s="1426"/>
      <c r="C636" s="1131"/>
      <c r="D636" s="1131"/>
      <c r="E636" s="1131"/>
    </row>
    <row r="637" spans="1:5">
      <c r="A637" s="1131"/>
      <c r="B637" s="1426"/>
      <c r="C637" s="1131"/>
      <c r="D637" s="1131"/>
      <c r="E637" s="1131"/>
    </row>
    <row r="638" spans="1:5">
      <c r="A638" s="1131"/>
      <c r="B638" s="1426"/>
      <c r="C638" s="1131"/>
      <c r="D638" s="1131"/>
      <c r="E638" s="1131"/>
    </row>
    <row r="639" spans="1:5">
      <c r="A639" s="1131"/>
      <c r="B639" s="1426"/>
      <c r="C639" s="1131"/>
      <c r="D639" s="1131"/>
      <c r="E639" s="1131"/>
    </row>
    <row r="640" spans="1:5">
      <c r="A640" s="1131"/>
      <c r="B640" s="1426"/>
      <c r="C640" s="1131"/>
      <c r="D640" s="1131"/>
      <c r="E640" s="1131"/>
    </row>
    <row r="641" spans="1:5">
      <c r="A641" s="1131"/>
      <c r="B641" s="1426"/>
      <c r="C641" s="1131"/>
      <c r="D641" s="1131"/>
      <c r="E641" s="1131"/>
    </row>
    <row r="642" spans="1:5">
      <c r="A642" s="1131"/>
      <c r="B642" s="1426"/>
      <c r="C642" s="1131"/>
      <c r="D642" s="1131"/>
      <c r="E642" s="1131"/>
    </row>
    <row r="643" spans="1:5">
      <c r="A643" s="1131"/>
      <c r="B643" s="1426"/>
      <c r="C643" s="1131"/>
      <c r="D643" s="1131"/>
      <c r="E643" s="1131"/>
    </row>
    <row r="644" spans="1:5">
      <c r="A644" s="1131"/>
      <c r="B644" s="1426"/>
      <c r="C644" s="1131"/>
      <c r="D644" s="1131"/>
      <c r="E644" s="1131"/>
    </row>
    <row r="645" spans="1:5">
      <c r="A645" s="1131"/>
      <c r="B645" s="1426"/>
      <c r="C645" s="1131"/>
      <c r="D645" s="1131"/>
      <c r="E645" s="1131"/>
    </row>
    <row r="646" spans="1:5">
      <c r="A646" s="1131"/>
      <c r="B646" s="1426"/>
      <c r="C646" s="1131"/>
      <c r="D646" s="1131"/>
      <c r="E646" s="1131"/>
    </row>
    <row r="647" spans="1:5">
      <c r="A647" s="1131"/>
      <c r="B647" s="1426"/>
      <c r="C647" s="1131"/>
      <c r="D647" s="1131"/>
      <c r="E647" s="1131"/>
    </row>
    <row r="648" spans="1:5">
      <c r="A648" s="1131"/>
      <c r="B648" s="1426"/>
      <c r="C648" s="1131"/>
      <c r="D648" s="1131"/>
      <c r="E648" s="1131"/>
    </row>
    <row r="649" spans="1:5">
      <c r="A649" s="1131"/>
      <c r="B649" s="1426"/>
      <c r="C649" s="1131"/>
      <c r="D649" s="1131"/>
      <c r="E649" s="1131"/>
    </row>
    <row r="650" spans="1:5">
      <c r="A650" s="1131"/>
      <c r="B650" s="1426"/>
      <c r="C650" s="1131"/>
      <c r="D650" s="1131"/>
      <c r="E650" s="1131"/>
    </row>
    <row r="651" spans="1:5">
      <c r="A651" s="1131"/>
      <c r="B651" s="1426"/>
      <c r="C651" s="1131"/>
      <c r="D651" s="1131"/>
      <c r="E651" s="1131"/>
    </row>
    <row r="652" spans="1:5">
      <c r="A652" s="1131"/>
      <c r="B652" s="1426"/>
      <c r="C652" s="1131"/>
      <c r="D652" s="1131"/>
      <c r="E652" s="1131"/>
    </row>
    <row r="653" spans="1:5">
      <c r="A653" s="1131"/>
      <c r="B653" s="1426"/>
      <c r="C653" s="1131"/>
      <c r="D653" s="1131"/>
      <c r="E653" s="1131"/>
    </row>
    <row r="654" spans="1:5">
      <c r="A654" s="1131"/>
      <c r="B654" s="1426"/>
      <c r="C654" s="1131"/>
      <c r="D654" s="1131"/>
      <c r="E654" s="1131"/>
    </row>
    <row r="655" spans="1:5">
      <c r="A655" s="1131"/>
      <c r="B655" s="1426"/>
      <c r="C655" s="1131"/>
      <c r="D655" s="1131"/>
      <c r="E655" s="1131"/>
    </row>
    <row r="656" spans="1:5">
      <c r="A656" s="1131"/>
      <c r="B656" s="1426"/>
      <c r="C656" s="1131"/>
      <c r="D656" s="1131"/>
      <c r="E656" s="1131"/>
    </row>
    <row r="657" spans="1:5">
      <c r="A657" s="1131"/>
      <c r="B657" s="1426"/>
      <c r="C657" s="1131"/>
      <c r="D657" s="1131"/>
      <c r="E657" s="1131"/>
    </row>
    <row r="658" spans="1:5">
      <c r="A658" s="1131"/>
      <c r="B658" s="1426"/>
      <c r="C658" s="1131"/>
      <c r="D658" s="1131"/>
      <c r="E658" s="1131"/>
    </row>
    <row r="659" spans="1:5">
      <c r="A659" s="1131"/>
      <c r="B659" s="1426"/>
      <c r="C659" s="1131"/>
      <c r="D659" s="1131"/>
      <c r="E659" s="1131"/>
    </row>
    <row r="660" spans="1:5">
      <c r="A660" s="1131"/>
      <c r="B660" s="1426"/>
      <c r="C660" s="1131"/>
      <c r="D660" s="1131"/>
      <c r="E660" s="1131"/>
    </row>
    <row r="661" spans="1:5">
      <c r="A661" s="1131"/>
      <c r="B661" s="1426"/>
      <c r="C661" s="1131"/>
      <c r="D661" s="1131"/>
      <c r="E661" s="1131"/>
    </row>
    <row r="662" spans="1:5">
      <c r="A662" s="1131"/>
      <c r="B662" s="1426"/>
      <c r="C662" s="1131"/>
      <c r="D662" s="1131"/>
      <c r="E662" s="1131"/>
    </row>
    <row r="663" spans="1:5">
      <c r="A663" s="1131"/>
      <c r="B663" s="1426"/>
      <c r="C663" s="1131"/>
      <c r="D663" s="1131"/>
      <c r="E663" s="1131"/>
    </row>
    <row r="664" spans="1:5">
      <c r="A664" s="1131"/>
      <c r="B664" s="1426"/>
      <c r="C664" s="1131"/>
      <c r="D664" s="1131"/>
      <c r="E664" s="1131"/>
    </row>
    <row r="665" spans="1:5">
      <c r="A665" s="1131"/>
      <c r="B665" s="1426"/>
      <c r="C665" s="1131"/>
      <c r="D665" s="1131"/>
      <c r="E665" s="1131"/>
    </row>
    <row r="666" spans="1:5">
      <c r="A666" s="1131"/>
      <c r="B666" s="1426"/>
      <c r="C666" s="1131"/>
      <c r="D666" s="1131"/>
      <c r="E666" s="1131"/>
    </row>
    <row r="667" spans="1:5">
      <c r="A667" s="1131"/>
      <c r="B667" s="1426"/>
      <c r="C667" s="1131"/>
      <c r="D667" s="1131"/>
      <c r="E667" s="1131"/>
    </row>
    <row r="668" spans="1:5">
      <c r="A668" s="1131"/>
      <c r="B668" s="1426"/>
      <c r="C668" s="1131"/>
      <c r="D668" s="1131"/>
      <c r="E668" s="1131"/>
    </row>
    <row r="669" spans="1:5">
      <c r="A669" s="1131"/>
      <c r="B669" s="1426"/>
      <c r="C669" s="1131"/>
      <c r="D669" s="1131"/>
      <c r="E669" s="1131"/>
    </row>
    <row r="670" spans="1:5">
      <c r="A670" s="1131"/>
      <c r="B670" s="1426"/>
      <c r="C670" s="1131"/>
      <c r="D670" s="1131"/>
      <c r="E670" s="1131"/>
    </row>
    <row r="671" spans="1:5">
      <c r="A671" s="1131"/>
      <c r="B671" s="1426"/>
      <c r="C671" s="1131"/>
      <c r="D671" s="1131"/>
      <c r="E671" s="1131"/>
    </row>
    <row r="672" spans="1:5">
      <c r="A672" s="1131"/>
      <c r="B672" s="1426"/>
      <c r="C672" s="1131"/>
      <c r="D672" s="1131"/>
      <c r="E672" s="1131"/>
    </row>
    <row r="673" spans="1:5">
      <c r="A673" s="1131"/>
      <c r="B673" s="1426"/>
      <c r="C673" s="1131"/>
      <c r="D673" s="1131"/>
      <c r="E673" s="1131"/>
    </row>
    <row r="674" spans="1:5">
      <c r="A674" s="1131"/>
      <c r="B674" s="1426"/>
      <c r="C674" s="1131"/>
      <c r="D674" s="1131"/>
      <c r="E674" s="1131"/>
    </row>
    <row r="675" spans="1:5">
      <c r="A675" s="1131"/>
      <c r="B675" s="1426"/>
      <c r="C675" s="1131"/>
      <c r="D675" s="1131"/>
      <c r="E675" s="1131"/>
    </row>
    <row r="676" spans="1:5">
      <c r="A676" s="1131"/>
      <c r="B676" s="1426"/>
      <c r="C676" s="1131"/>
      <c r="D676" s="1131"/>
      <c r="E676" s="1131"/>
    </row>
    <row r="677" spans="1:5">
      <c r="A677" s="1131"/>
      <c r="B677" s="1426"/>
      <c r="C677" s="1131"/>
      <c r="D677" s="1131"/>
      <c r="E677" s="1131"/>
    </row>
    <row r="678" spans="1:5">
      <c r="A678" s="1131"/>
      <c r="B678" s="1426"/>
      <c r="C678" s="1131"/>
      <c r="D678" s="1131"/>
      <c r="E678" s="1131"/>
    </row>
    <row r="679" spans="1:5">
      <c r="A679" s="1131"/>
      <c r="B679" s="1426"/>
      <c r="C679" s="1131"/>
      <c r="D679" s="1131"/>
      <c r="E679" s="1131"/>
    </row>
    <row r="680" spans="1:5">
      <c r="A680" s="1131"/>
      <c r="B680" s="1426"/>
      <c r="C680" s="1131"/>
      <c r="D680" s="1131"/>
      <c r="E680" s="1131"/>
    </row>
    <row r="681" spans="1:5">
      <c r="A681" s="1131"/>
      <c r="B681" s="1426"/>
      <c r="C681" s="1131"/>
      <c r="D681" s="1131"/>
      <c r="E681" s="1131"/>
    </row>
    <row r="682" spans="1:5">
      <c r="A682" s="1131"/>
      <c r="B682" s="1426"/>
      <c r="C682" s="1131"/>
      <c r="D682" s="1131"/>
      <c r="E682" s="1131"/>
    </row>
    <row r="683" spans="1:5">
      <c r="A683" s="1131"/>
      <c r="B683" s="1426"/>
      <c r="C683" s="1131"/>
      <c r="D683" s="1131"/>
      <c r="E683" s="1131"/>
    </row>
    <row r="684" spans="1:5">
      <c r="A684" s="1131"/>
      <c r="B684" s="1426"/>
      <c r="C684" s="1131"/>
      <c r="D684" s="1131"/>
      <c r="E684" s="1131"/>
    </row>
    <row r="685" spans="1:5">
      <c r="A685" s="1131"/>
      <c r="B685" s="1426"/>
      <c r="C685" s="1131"/>
      <c r="D685" s="1131"/>
      <c r="E685" s="1131"/>
    </row>
    <row r="686" spans="1:5">
      <c r="A686" s="1131"/>
      <c r="B686" s="1426"/>
      <c r="C686" s="1131"/>
      <c r="D686" s="1131"/>
      <c r="E686" s="1131"/>
    </row>
    <row r="687" spans="1:5">
      <c r="A687" s="1131"/>
      <c r="B687" s="1426"/>
      <c r="C687" s="1131"/>
      <c r="D687" s="1131"/>
      <c r="E687" s="1131"/>
    </row>
    <row r="688" spans="1:5">
      <c r="A688" s="1131"/>
      <c r="B688" s="1426"/>
      <c r="C688" s="1131"/>
      <c r="D688" s="1131"/>
      <c r="E688" s="1131"/>
    </row>
    <row r="689" spans="1:5">
      <c r="A689" s="1131"/>
      <c r="B689" s="1426"/>
      <c r="C689" s="1131"/>
      <c r="D689" s="1131"/>
      <c r="E689" s="1131"/>
    </row>
    <row r="690" spans="1:5">
      <c r="A690" s="1131"/>
      <c r="B690" s="1426"/>
      <c r="C690" s="1131"/>
      <c r="D690" s="1131"/>
      <c r="E690" s="1131"/>
    </row>
    <row r="691" spans="1:5">
      <c r="A691" s="1131"/>
      <c r="B691" s="1426"/>
      <c r="C691" s="1131"/>
      <c r="D691" s="1131"/>
      <c r="E691" s="1131"/>
    </row>
    <row r="692" spans="1:5">
      <c r="A692" s="1131"/>
      <c r="B692" s="1426"/>
      <c r="C692" s="1131"/>
      <c r="D692" s="1131"/>
      <c r="E692" s="1131"/>
    </row>
    <row r="693" spans="1:5">
      <c r="A693" s="1131"/>
      <c r="B693" s="1426"/>
      <c r="C693" s="1131"/>
      <c r="D693" s="1131"/>
      <c r="E693" s="1131"/>
    </row>
    <row r="694" spans="1:5">
      <c r="A694" s="1131"/>
      <c r="B694" s="1426"/>
      <c r="C694" s="1131"/>
      <c r="D694" s="1131"/>
      <c r="E694" s="1131"/>
    </row>
    <row r="695" spans="1:5">
      <c r="A695" s="1131"/>
      <c r="B695" s="1426"/>
      <c r="C695" s="1131"/>
      <c r="D695" s="1131"/>
      <c r="E695" s="1131"/>
    </row>
    <row r="696" spans="1:5">
      <c r="A696" s="1131"/>
      <c r="B696" s="1426"/>
      <c r="C696" s="1131"/>
      <c r="D696" s="1131"/>
      <c r="E696" s="1131"/>
    </row>
    <row r="697" spans="1:5">
      <c r="A697" s="1131"/>
      <c r="B697" s="1426"/>
      <c r="C697" s="1131"/>
      <c r="D697" s="1131"/>
      <c r="E697" s="1131"/>
    </row>
    <row r="698" spans="1:5">
      <c r="A698" s="1131"/>
      <c r="B698" s="1426"/>
      <c r="C698" s="1131"/>
      <c r="D698" s="1131"/>
      <c r="E698" s="1131"/>
    </row>
    <row r="699" spans="1:5">
      <c r="A699" s="1131"/>
      <c r="B699" s="1426"/>
      <c r="C699" s="1131"/>
      <c r="D699" s="1131"/>
      <c r="E699" s="1131"/>
    </row>
    <row r="700" spans="1:5">
      <c r="A700" s="1131"/>
      <c r="B700" s="1426"/>
      <c r="C700" s="1131"/>
      <c r="D700" s="1131"/>
      <c r="E700" s="1131"/>
    </row>
    <row r="701" spans="1:5">
      <c r="A701" s="1131"/>
      <c r="B701" s="1426"/>
      <c r="C701" s="1131"/>
      <c r="D701" s="1131"/>
      <c r="E701" s="1131"/>
    </row>
    <row r="702" spans="1:5">
      <c r="A702" s="1131"/>
      <c r="B702" s="1426"/>
      <c r="C702" s="1131"/>
      <c r="D702" s="1131"/>
      <c r="E702" s="1131"/>
    </row>
    <row r="703" spans="1:5">
      <c r="A703" s="1131"/>
      <c r="B703" s="1426"/>
      <c r="C703" s="1131"/>
      <c r="D703" s="1131"/>
      <c r="E703" s="1131"/>
    </row>
    <row r="704" spans="1:5">
      <c r="A704" s="1131"/>
      <c r="B704" s="1426"/>
      <c r="C704" s="1131"/>
      <c r="D704" s="1131"/>
      <c r="E704" s="1131"/>
    </row>
    <row r="705" spans="1:5">
      <c r="A705" s="1131"/>
      <c r="B705" s="1426"/>
      <c r="C705" s="1131"/>
      <c r="D705" s="1131"/>
      <c r="E705" s="1131"/>
    </row>
    <row r="706" spans="1:5">
      <c r="A706" s="1131"/>
      <c r="B706" s="1426"/>
      <c r="C706" s="1131"/>
      <c r="D706" s="1131"/>
      <c r="E706" s="1131"/>
    </row>
    <row r="707" spans="1:5">
      <c r="A707" s="1131"/>
      <c r="B707" s="1426"/>
      <c r="C707" s="1131"/>
      <c r="D707" s="1131"/>
      <c r="E707" s="1131"/>
    </row>
    <row r="708" spans="1:5">
      <c r="A708" s="1131"/>
      <c r="B708" s="1426"/>
      <c r="C708" s="1131"/>
      <c r="D708" s="1131"/>
      <c r="E708" s="1131"/>
    </row>
    <row r="709" spans="1:5">
      <c r="A709" s="1131"/>
      <c r="B709" s="1426"/>
      <c r="C709" s="1131"/>
      <c r="D709" s="1131"/>
      <c r="E709" s="1131"/>
    </row>
    <row r="710" spans="1:5">
      <c r="A710" s="1131"/>
      <c r="B710" s="1426"/>
      <c r="C710" s="1131"/>
      <c r="D710" s="1131"/>
      <c r="E710" s="1131"/>
    </row>
    <row r="711" spans="1:5">
      <c r="A711" s="1131"/>
      <c r="B711" s="1426"/>
      <c r="C711" s="1131"/>
      <c r="D711" s="1131"/>
      <c r="E711" s="1131"/>
    </row>
    <row r="712" spans="1:5">
      <c r="A712" s="1131"/>
      <c r="B712" s="1426"/>
      <c r="C712" s="1131"/>
      <c r="D712" s="1131"/>
      <c r="E712" s="1131"/>
    </row>
    <row r="713" spans="1:5">
      <c r="A713" s="1131"/>
      <c r="B713" s="1426"/>
      <c r="C713" s="1131"/>
      <c r="D713" s="1131"/>
      <c r="E713" s="1131"/>
    </row>
    <row r="714" spans="1:5">
      <c r="A714" s="1131"/>
      <c r="B714" s="1426"/>
      <c r="C714" s="1131"/>
      <c r="D714" s="1131"/>
      <c r="E714" s="1131"/>
    </row>
    <row r="715" spans="1:5">
      <c r="A715" s="1131"/>
      <c r="B715" s="1426"/>
      <c r="C715" s="1131"/>
      <c r="D715" s="1131"/>
      <c r="E715" s="1131"/>
    </row>
    <row r="716" spans="1:5">
      <c r="A716" s="1131"/>
      <c r="B716" s="1426"/>
      <c r="C716" s="1131"/>
      <c r="D716" s="1131"/>
      <c r="E716" s="1131"/>
    </row>
    <row r="717" spans="1:5">
      <c r="A717" s="1131"/>
      <c r="B717" s="1426"/>
      <c r="C717" s="1131"/>
      <c r="D717" s="1131"/>
      <c r="E717" s="1131"/>
    </row>
    <row r="718" spans="1:5">
      <c r="A718" s="1131"/>
      <c r="B718" s="1426"/>
      <c r="C718" s="1131"/>
      <c r="D718" s="1131"/>
      <c r="E718" s="1131"/>
    </row>
    <row r="719" spans="1:5">
      <c r="A719" s="1131"/>
      <c r="B719" s="1426"/>
      <c r="C719" s="1131"/>
      <c r="D719" s="1131"/>
      <c r="E719" s="1131"/>
    </row>
    <row r="720" spans="1:5">
      <c r="A720" s="1131"/>
      <c r="B720" s="1426"/>
      <c r="C720" s="1131"/>
      <c r="D720" s="1131"/>
      <c r="E720" s="1131"/>
    </row>
    <row r="721" spans="1:5">
      <c r="A721" s="1131"/>
      <c r="B721" s="1426"/>
      <c r="C721" s="1131"/>
      <c r="D721" s="1131"/>
      <c r="E721" s="1131"/>
    </row>
    <row r="722" spans="1:5">
      <c r="A722" s="1131"/>
      <c r="B722" s="1426"/>
      <c r="C722" s="1131"/>
      <c r="D722" s="1131"/>
      <c r="E722" s="1131"/>
    </row>
    <row r="723" spans="1:5">
      <c r="A723" s="1131"/>
      <c r="B723" s="1426"/>
      <c r="C723" s="1131"/>
      <c r="D723" s="1131"/>
      <c r="E723" s="1131"/>
    </row>
    <row r="724" spans="1:5">
      <c r="A724" s="1131"/>
      <c r="B724" s="1426"/>
      <c r="C724" s="1131"/>
      <c r="D724" s="1131"/>
      <c r="E724" s="1131"/>
    </row>
    <row r="725" spans="1:5">
      <c r="A725" s="1131"/>
      <c r="B725" s="1426"/>
      <c r="C725" s="1131"/>
      <c r="D725" s="1131"/>
      <c r="E725" s="1131"/>
    </row>
    <row r="726" spans="1:5">
      <c r="A726" s="1131"/>
      <c r="B726" s="1426"/>
      <c r="C726" s="1131"/>
      <c r="D726" s="1131"/>
      <c r="E726" s="1131"/>
    </row>
    <row r="727" spans="1:5">
      <c r="A727" s="1131"/>
      <c r="B727" s="1426"/>
      <c r="C727" s="1131"/>
      <c r="D727" s="1131"/>
      <c r="E727" s="1131"/>
    </row>
    <row r="728" spans="1:5">
      <c r="A728" s="1131"/>
      <c r="B728" s="1426"/>
      <c r="C728" s="1131"/>
      <c r="D728" s="1131"/>
      <c r="E728" s="1131"/>
    </row>
    <row r="729" spans="1:5">
      <c r="A729" s="1131"/>
      <c r="B729" s="1426"/>
      <c r="C729" s="1131"/>
      <c r="D729" s="1131"/>
      <c r="E729" s="1131"/>
    </row>
    <row r="730" spans="1:5">
      <c r="A730" s="1131"/>
      <c r="B730" s="1426"/>
      <c r="C730" s="1131"/>
      <c r="D730" s="1131"/>
      <c r="E730" s="1131"/>
    </row>
    <row r="731" spans="1:5">
      <c r="A731" s="1131"/>
      <c r="B731" s="1426"/>
      <c r="C731" s="1131"/>
      <c r="D731" s="1131"/>
      <c r="E731" s="1131"/>
    </row>
    <row r="732" spans="1:5">
      <c r="A732" s="1131"/>
      <c r="B732" s="1426"/>
      <c r="C732" s="1131"/>
      <c r="D732" s="1131"/>
      <c r="E732" s="1131"/>
    </row>
    <row r="733" spans="1:5">
      <c r="A733" s="1131"/>
      <c r="B733" s="1426"/>
      <c r="C733" s="1131"/>
      <c r="D733" s="1131"/>
      <c r="E733" s="1131"/>
    </row>
    <row r="734" spans="1:5">
      <c r="A734" s="1131"/>
      <c r="B734" s="1426"/>
      <c r="C734" s="1131"/>
      <c r="D734" s="1131"/>
      <c r="E734" s="1131"/>
    </row>
    <row r="735" spans="1:5">
      <c r="A735" s="1131"/>
      <c r="B735" s="1426"/>
      <c r="C735" s="1131"/>
      <c r="D735" s="1131"/>
      <c r="E735" s="1131"/>
    </row>
    <row r="736" spans="1:5">
      <c r="A736" s="1131"/>
      <c r="B736" s="1426"/>
      <c r="C736" s="1131"/>
      <c r="D736" s="1131"/>
      <c r="E736" s="1131"/>
    </row>
    <row r="737" spans="1:5">
      <c r="A737" s="1131"/>
      <c r="B737" s="1426"/>
      <c r="C737" s="1131"/>
      <c r="D737" s="1131"/>
      <c r="E737" s="1131"/>
    </row>
    <row r="738" spans="1:5">
      <c r="A738" s="1131"/>
      <c r="B738" s="1426"/>
      <c r="C738" s="1131"/>
      <c r="D738" s="1131"/>
      <c r="E738" s="1131"/>
    </row>
    <row r="739" spans="1:5">
      <c r="A739" s="1131"/>
      <c r="B739" s="1426"/>
      <c r="C739" s="1131"/>
      <c r="D739" s="1131"/>
      <c r="E739" s="1131"/>
    </row>
    <row r="740" spans="1:5">
      <c r="A740" s="1131"/>
      <c r="B740" s="1426"/>
      <c r="C740" s="1131"/>
      <c r="D740" s="1131"/>
      <c r="E740" s="1131"/>
    </row>
    <row r="741" spans="1:5">
      <c r="A741" s="1131"/>
      <c r="B741" s="1426"/>
      <c r="C741" s="1131"/>
      <c r="D741" s="1131"/>
      <c r="E741" s="1131"/>
    </row>
    <row r="742" spans="1:5">
      <c r="A742" s="1131"/>
      <c r="B742" s="1426"/>
      <c r="C742" s="1131"/>
      <c r="D742" s="1131"/>
      <c r="E742" s="1131"/>
    </row>
    <row r="743" spans="1:5">
      <c r="A743" s="1131"/>
      <c r="B743" s="1426"/>
      <c r="C743" s="1131"/>
      <c r="D743" s="1131"/>
      <c r="E743" s="1131"/>
    </row>
    <row r="744" spans="1:5">
      <c r="A744" s="1131"/>
      <c r="B744" s="1426"/>
      <c r="C744" s="1131"/>
      <c r="D744" s="1131"/>
      <c r="E744" s="1131"/>
    </row>
    <row r="745" spans="1:5">
      <c r="A745" s="1131"/>
      <c r="B745" s="1426"/>
      <c r="C745" s="1131"/>
      <c r="D745" s="1131"/>
      <c r="E745" s="1131"/>
    </row>
    <row r="746" spans="1:5">
      <c r="A746" s="1131"/>
      <c r="B746" s="1426"/>
      <c r="C746" s="1131"/>
      <c r="D746" s="1131"/>
      <c r="E746" s="1131"/>
    </row>
    <row r="747" spans="1:5">
      <c r="A747" s="1131"/>
      <c r="B747" s="1426"/>
      <c r="C747" s="1131"/>
      <c r="D747" s="1131"/>
      <c r="E747" s="1131"/>
    </row>
    <row r="748" spans="1:5">
      <c r="A748" s="1131"/>
      <c r="B748" s="1426"/>
      <c r="C748" s="1131"/>
      <c r="D748" s="1131"/>
      <c r="E748" s="1131"/>
    </row>
    <row r="749" spans="1:5">
      <c r="A749" s="1131"/>
      <c r="B749" s="1426"/>
      <c r="C749" s="1131"/>
      <c r="D749" s="1131"/>
      <c r="E749" s="1131"/>
    </row>
    <row r="750" spans="1:5">
      <c r="A750" s="1131"/>
      <c r="B750" s="1426"/>
      <c r="C750" s="1131"/>
      <c r="D750" s="1131"/>
      <c r="E750" s="1131"/>
    </row>
    <row r="751" spans="1:5">
      <c r="A751" s="1131"/>
      <c r="B751" s="1426"/>
      <c r="C751" s="1131"/>
      <c r="D751" s="1131"/>
      <c r="E751" s="1131"/>
    </row>
    <row r="752" spans="1:5">
      <c r="A752" s="1131"/>
      <c r="B752" s="1426"/>
      <c r="C752" s="1131"/>
      <c r="D752" s="1131"/>
      <c r="E752" s="1131"/>
    </row>
    <row r="753" spans="1:5">
      <c r="A753" s="1131"/>
      <c r="B753" s="1426"/>
      <c r="C753" s="1131"/>
      <c r="D753" s="1131"/>
      <c r="E753" s="1131"/>
    </row>
    <row r="754" spans="1:5">
      <c r="A754" s="1131"/>
      <c r="B754" s="1426"/>
      <c r="C754" s="1131"/>
      <c r="D754" s="1131"/>
      <c r="E754" s="1131"/>
    </row>
    <row r="755" spans="1:5">
      <c r="A755" s="1131"/>
      <c r="B755" s="1426"/>
      <c r="C755" s="1131"/>
      <c r="D755" s="1131"/>
      <c r="E755" s="1131"/>
    </row>
    <row r="756" spans="1:5">
      <c r="A756" s="1131"/>
      <c r="B756" s="1426"/>
      <c r="C756" s="1131"/>
      <c r="D756" s="1131"/>
      <c r="E756" s="1131"/>
    </row>
    <row r="757" spans="1:5">
      <c r="A757" s="1131"/>
      <c r="B757" s="1426"/>
      <c r="C757" s="1131"/>
      <c r="D757" s="1131"/>
      <c r="E757" s="1131"/>
    </row>
    <row r="758" spans="1:5">
      <c r="A758" s="1131"/>
      <c r="B758" s="1426"/>
      <c r="C758" s="1131"/>
      <c r="D758" s="1131"/>
      <c r="E758" s="1131"/>
    </row>
    <row r="759" spans="1:5">
      <c r="A759" s="1131"/>
      <c r="B759" s="1426"/>
      <c r="C759" s="1131"/>
      <c r="D759" s="1131"/>
      <c r="E759" s="1131"/>
    </row>
    <row r="760" spans="1:5">
      <c r="A760" s="1131"/>
      <c r="B760" s="1426"/>
      <c r="C760" s="1131"/>
      <c r="D760" s="1131"/>
      <c r="E760" s="1131"/>
    </row>
    <row r="761" spans="1:5">
      <c r="A761" s="1131"/>
      <c r="B761" s="1426"/>
      <c r="C761" s="1131"/>
      <c r="D761" s="1131"/>
      <c r="E761" s="1131"/>
    </row>
    <row r="762" spans="1:5">
      <c r="A762" s="1131"/>
      <c r="B762" s="1426"/>
      <c r="C762" s="1131"/>
      <c r="D762" s="1131"/>
      <c r="E762" s="1131"/>
    </row>
    <row r="763" spans="1:5">
      <c r="A763" s="1131"/>
      <c r="B763" s="1426"/>
      <c r="C763" s="1131"/>
      <c r="D763" s="1131"/>
      <c r="E763" s="1131"/>
    </row>
    <row r="764" spans="1:5">
      <c r="A764" s="1131"/>
      <c r="B764" s="1426"/>
      <c r="C764" s="1131"/>
      <c r="D764" s="1131"/>
      <c r="E764" s="1131"/>
    </row>
    <row r="765" spans="1:5">
      <c r="A765" s="1131"/>
      <c r="B765" s="1426"/>
      <c r="C765" s="1131"/>
      <c r="D765" s="1131"/>
      <c r="E765" s="1131"/>
    </row>
    <row r="766" spans="1:5">
      <c r="A766" s="1131"/>
      <c r="B766" s="1426"/>
      <c r="C766" s="1131"/>
      <c r="D766" s="1131"/>
      <c r="E766" s="1131"/>
    </row>
    <row r="767" spans="1:5">
      <c r="A767" s="1131"/>
      <c r="B767" s="1426"/>
      <c r="C767" s="1131"/>
      <c r="D767" s="1131"/>
      <c r="E767" s="1131"/>
    </row>
    <row r="768" spans="1:5">
      <c r="A768" s="1131"/>
      <c r="B768" s="1426"/>
      <c r="C768" s="1131"/>
      <c r="D768" s="1131"/>
      <c r="E768" s="1131"/>
    </row>
    <row r="769" spans="1:5">
      <c r="A769" s="1131"/>
      <c r="B769" s="1426"/>
      <c r="C769" s="1131"/>
      <c r="D769" s="1131"/>
      <c r="E769" s="1131"/>
    </row>
    <row r="770" spans="1:5">
      <c r="A770" s="1131"/>
      <c r="B770" s="1426"/>
      <c r="C770" s="1131"/>
      <c r="D770" s="1131"/>
      <c r="E770" s="1131"/>
    </row>
    <row r="771" spans="1:5">
      <c r="A771" s="1131"/>
      <c r="B771" s="1426"/>
      <c r="C771" s="1131"/>
      <c r="D771" s="1131"/>
      <c r="E771" s="1131"/>
    </row>
    <row r="772" spans="1:5">
      <c r="A772" s="1131"/>
      <c r="B772" s="1426"/>
      <c r="C772" s="1131"/>
      <c r="D772" s="1131"/>
      <c r="E772" s="1131"/>
    </row>
    <row r="773" spans="1:5">
      <c r="A773" s="1131"/>
      <c r="B773" s="1426"/>
      <c r="C773" s="1131"/>
      <c r="D773" s="1131"/>
      <c r="E773" s="1131"/>
    </row>
    <row r="774" spans="1:5">
      <c r="A774" s="1131"/>
      <c r="B774" s="1426"/>
      <c r="C774" s="1131"/>
      <c r="D774" s="1131"/>
      <c r="E774" s="1131"/>
    </row>
    <row r="775" spans="1:5">
      <c r="A775" s="1131"/>
      <c r="B775" s="1426"/>
      <c r="C775" s="1131"/>
      <c r="D775" s="1131"/>
      <c r="E775" s="1131"/>
    </row>
    <row r="776" spans="1:5">
      <c r="A776" s="1131"/>
      <c r="B776" s="1426"/>
      <c r="C776" s="1131"/>
      <c r="D776" s="1131"/>
      <c r="E776" s="1131"/>
    </row>
    <row r="777" spans="1:5">
      <c r="A777" s="1131"/>
      <c r="B777" s="1426"/>
      <c r="C777" s="1131"/>
      <c r="D777" s="1131"/>
      <c r="E777" s="1131"/>
    </row>
    <row r="778" spans="1:5">
      <c r="A778" s="1131"/>
      <c r="B778" s="1426"/>
      <c r="C778" s="1131"/>
      <c r="D778" s="1131"/>
      <c r="E778" s="1131"/>
    </row>
    <row r="779" spans="1:5">
      <c r="A779" s="1131"/>
      <c r="B779" s="1426"/>
      <c r="C779" s="1131"/>
      <c r="D779" s="1131"/>
      <c r="E779" s="1131"/>
    </row>
    <row r="780" spans="1:5">
      <c r="A780" s="1131"/>
      <c r="B780" s="1426"/>
      <c r="C780" s="1131"/>
      <c r="D780" s="1131"/>
      <c r="E780" s="1131"/>
    </row>
    <row r="781" spans="1:5">
      <c r="A781" s="1131"/>
      <c r="B781" s="1426"/>
      <c r="C781" s="1131"/>
      <c r="D781" s="1131"/>
      <c r="E781" s="1131"/>
    </row>
    <row r="782" spans="1:5">
      <c r="A782" s="1131"/>
      <c r="B782" s="1426"/>
      <c r="C782" s="1131"/>
      <c r="D782" s="1131"/>
      <c r="E782" s="1131"/>
    </row>
    <row r="783" spans="1:5">
      <c r="A783" s="1131"/>
      <c r="B783" s="1426"/>
      <c r="C783" s="1131"/>
      <c r="D783" s="1131"/>
      <c r="E783" s="1131"/>
    </row>
    <row r="784" spans="1:5">
      <c r="A784" s="1131"/>
      <c r="B784" s="1426"/>
      <c r="C784" s="1131"/>
      <c r="D784" s="1131"/>
      <c r="E784" s="1131"/>
    </row>
    <row r="785" spans="1:5">
      <c r="A785" s="1131"/>
      <c r="B785" s="1426"/>
      <c r="C785" s="1131"/>
      <c r="D785" s="1131"/>
      <c r="E785" s="1131"/>
    </row>
    <row r="786" spans="1:5">
      <c r="A786" s="1131"/>
      <c r="B786" s="1426"/>
      <c r="C786" s="1131"/>
      <c r="D786" s="1131"/>
      <c r="E786" s="1131"/>
    </row>
    <row r="787" spans="1:5">
      <c r="A787" s="1131"/>
      <c r="B787" s="1426"/>
      <c r="C787" s="1131"/>
      <c r="D787" s="1131"/>
      <c r="E787" s="1131"/>
    </row>
    <row r="788" spans="1:5">
      <c r="A788" s="1131"/>
      <c r="B788" s="1426"/>
      <c r="C788" s="1131"/>
      <c r="D788" s="1131"/>
      <c r="E788" s="1131"/>
    </row>
    <row r="789" spans="1:5">
      <c r="A789" s="1131"/>
      <c r="B789" s="1426"/>
      <c r="C789" s="1131"/>
      <c r="D789" s="1131"/>
      <c r="E789" s="1131"/>
    </row>
    <row r="790" spans="1:5">
      <c r="A790" s="1131"/>
      <c r="B790" s="1426"/>
      <c r="C790" s="1131"/>
      <c r="D790" s="1131"/>
      <c r="E790" s="1131"/>
    </row>
    <row r="791" spans="1:5">
      <c r="A791" s="1131"/>
      <c r="B791" s="1426"/>
      <c r="C791" s="1131"/>
      <c r="D791" s="1131"/>
      <c r="E791" s="1131"/>
    </row>
    <row r="792" spans="1:5">
      <c r="A792" s="1131"/>
      <c r="B792" s="1426"/>
      <c r="C792" s="1131"/>
      <c r="D792" s="1131"/>
      <c r="E792" s="1131"/>
    </row>
    <row r="793" spans="1:5">
      <c r="A793" s="1131"/>
      <c r="B793" s="1426"/>
      <c r="C793" s="1131"/>
      <c r="D793" s="1131"/>
      <c r="E793" s="1131"/>
    </row>
    <row r="794" spans="1:5">
      <c r="A794" s="1131"/>
      <c r="B794" s="1426"/>
      <c r="C794" s="1131"/>
      <c r="D794" s="1131"/>
      <c r="E794" s="1131"/>
    </row>
    <row r="795" spans="1:5">
      <c r="A795" s="1131"/>
      <c r="B795" s="1426"/>
      <c r="C795" s="1131"/>
      <c r="D795" s="1131"/>
      <c r="E795" s="1131"/>
    </row>
    <row r="796" spans="1:5">
      <c r="A796" s="1131"/>
      <c r="B796" s="1426"/>
      <c r="C796" s="1131"/>
      <c r="D796" s="1131"/>
      <c r="E796" s="1131"/>
    </row>
    <row r="797" spans="1:5">
      <c r="A797" s="1131"/>
      <c r="B797" s="1426"/>
      <c r="C797" s="1131"/>
      <c r="D797" s="1131"/>
      <c r="E797" s="1131"/>
    </row>
    <row r="798" spans="1:5">
      <c r="A798" s="1131"/>
      <c r="B798" s="1426"/>
      <c r="C798" s="1131"/>
      <c r="D798" s="1131"/>
      <c r="E798" s="1131"/>
    </row>
    <row r="799" spans="1:5">
      <c r="A799" s="1131"/>
      <c r="B799" s="1426"/>
      <c r="C799" s="1131"/>
      <c r="D799" s="1131"/>
      <c r="E799" s="1131"/>
    </row>
    <row r="800" spans="1:5">
      <c r="A800" s="1131"/>
      <c r="B800" s="1426"/>
      <c r="C800" s="1131"/>
      <c r="D800" s="1131"/>
      <c r="E800" s="1131"/>
    </row>
    <row r="801" spans="1:5">
      <c r="A801" s="1131"/>
      <c r="B801" s="1426"/>
      <c r="C801" s="1131"/>
      <c r="D801" s="1131"/>
      <c r="E801" s="1131"/>
    </row>
    <row r="802" spans="1:5">
      <c r="A802" s="1131"/>
      <c r="B802" s="1426"/>
      <c r="C802" s="1131"/>
      <c r="D802" s="1131"/>
      <c r="E802" s="1131"/>
    </row>
    <row r="803" spans="1:5">
      <c r="A803" s="1131"/>
      <c r="B803" s="1426"/>
      <c r="C803" s="1131"/>
      <c r="D803" s="1131"/>
      <c r="E803" s="1131"/>
    </row>
    <row r="804" spans="1:5">
      <c r="A804" s="1131"/>
      <c r="B804" s="1426"/>
      <c r="C804" s="1131"/>
      <c r="D804" s="1131"/>
      <c r="E804" s="1131"/>
    </row>
    <row r="805" spans="1:5">
      <c r="A805" s="1131"/>
      <c r="B805" s="1426"/>
      <c r="C805" s="1131"/>
      <c r="D805" s="1131"/>
      <c r="E805" s="1131"/>
    </row>
    <row r="806" spans="1:5">
      <c r="A806" s="1131"/>
      <c r="B806" s="1426"/>
      <c r="C806" s="1131"/>
      <c r="D806" s="1131"/>
      <c r="E806" s="1131"/>
    </row>
    <row r="807" spans="1:5">
      <c r="A807" s="1131"/>
      <c r="B807" s="1426"/>
      <c r="C807" s="1131"/>
      <c r="D807" s="1131"/>
      <c r="E807" s="1131"/>
    </row>
    <row r="808" spans="1:5">
      <c r="A808" s="1131"/>
      <c r="B808" s="1426"/>
      <c r="C808" s="1131"/>
      <c r="D808" s="1131"/>
      <c r="E808" s="1131"/>
    </row>
    <row r="809" spans="1:5">
      <c r="A809" s="1131"/>
      <c r="B809" s="1426"/>
      <c r="C809" s="1131"/>
      <c r="D809" s="1131"/>
      <c r="E809" s="1131"/>
    </row>
    <row r="810" spans="1:5">
      <c r="A810" s="1131"/>
      <c r="B810" s="1426"/>
      <c r="C810" s="1131"/>
      <c r="D810" s="1131"/>
      <c r="E810" s="1131"/>
    </row>
    <row r="811" spans="1:5">
      <c r="A811" s="1131"/>
      <c r="B811" s="1426"/>
      <c r="C811" s="1131"/>
      <c r="D811" s="1131"/>
      <c r="E811" s="1131"/>
    </row>
    <row r="812" spans="1:5">
      <c r="A812" s="1131"/>
      <c r="B812" s="1426"/>
      <c r="C812" s="1131"/>
      <c r="D812" s="1131"/>
      <c r="E812" s="1131"/>
    </row>
    <row r="813" spans="1:5">
      <c r="A813" s="1131"/>
      <c r="B813" s="1426"/>
      <c r="C813" s="1131"/>
      <c r="D813" s="1131"/>
      <c r="E813" s="1131"/>
    </row>
    <row r="814" spans="1:5">
      <c r="A814" s="1131"/>
      <c r="B814" s="1426"/>
      <c r="C814" s="1131"/>
      <c r="D814" s="1131"/>
      <c r="E814" s="1131"/>
    </row>
    <row r="815" spans="1:5">
      <c r="A815" s="1131"/>
      <c r="B815" s="1426"/>
      <c r="C815" s="1131"/>
      <c r="D815" s="1131"/>
      <c r="E815" s="1131"/>
    </row>
    <row r="816" spans="1:5">
      <c r="A816" s="1131"/>
      <c r="B816" s="1426"/>
      <c r="C816" s="1131"/>
      <c r="D816" s="1131"/>
      <c r="E816" s="1131"/>
    </row>
    <row r="817" spans="1:5">
      <c r="A817" s="1131"/>
      <c r="B817" s="1426"/>
      <c r="C817" s="1131"/>
      <c r="D817" s="1131"/>
      <c r="E817" s="1131"/>
    </row>
    <row r="818" spans="1:5">
      <c r="A818" s="1131"/>
      <c r="B818" s="1426"/>
      <c r="C818" s="1131"/>
      <c r="D818" s="1131"/>
      <c r="E818" s="1131"/>
    </row>
    <row r="819" spans="1:5">
      <c r="A819" s="1131"/>
      <c r="B819" s="1426"/>
      <c r="C819" s="1131"/>
      <c r="D819" s="1131"/>
      <c r="E819" s="1131"/>
    </row>
    <row r="820" spans="1:5">
      <c r="A820" s="1131"/>
      <c r="B820" s="1426"/>
      <c r="C820" s="1131"/>
      <c r="D820" s="1131"/>
      <c r="E820" s="1131"/>
    </row>
    <row r="821" spans="1:5">
      <c r="A821" s="1131"/>
      <c r="B821" s="1426"/>
      <c r="C821" s="1131"/>
      <c r="D821" s="1131"/>
      <c r="E821" s="1131"/>
    </row>
    <row r="822" spans="1:5">
      <c r="A822" s="1131"/>
      <c r="B822" s="1426"/>
      <c r="C822" s="1131"/>
      <c r="D822" s="1131"/>
      <c r="E822" s="1131"/>
    </row>
    <row r="823" spans="1:5">
      <c r="A823" s="1131"/>
      <c r="B823" s="1426"/>
      <c r="C823" s="1131"/>
      <c r="D823" s="1131"/>
      <c r="E823" s="1131"/>
    </row>
    <row r="824" spans="1:5">
      <c r="A824" s="1131"/>
      <c r="B824" s="1426"/>
      <c r="C824" s="1131"/>
      <c r="D824" s="1131"/>
      <c r="E824" s="1131"/>
    </row>
    <row r="825" spans="1:5">
      <c r="A825" s="1131"/>
      <c r="B825" s="1426"/>
      <c r="C825" s="1131"/>
      <c r="D825" s="1131"/>
      <c r="E825" s="1131"/>
    </row>
    <row r="826" spans="1:5">
      <c r="A826" s="1131"/>
      <c r="B826" s="1426"/>
      <c r="C826" s="1131"/>
      <c r="D826" s="1131"/>
      <c r="E826" s="1131"/>
    </row>
    <row r="827" spans="1:5">
      <c r="A827" s="1131"/>
      <c r="B827" s="1426"/>
      <c r="C827" s="1131"/>
      <c r="D827" s="1131"/>
      <c r="E827" s="1131"/>
    </row>
    <row r="828" spans="1:5">
      <c r="A828" s="1131"/>
      <c r="B828" s="1426"/>
      <c r="C828" s="1131"/>
      <c r="D828" s="1131"/>
      <c r="E828" s="1131"/>
    </row>
    <row r="829" spans="1:5">
      <c r="A829" s="1131"/>
      <c r="B829" s="1426"/>
      <c r="C829" s="1131"/>
      <c r="D829" s="1131"/>
      <c r="E829" s="1131"/>
    </row>
    <row r="830" spans="1:5">
      <c r="A830" s="1131"/>
      <c r="B830" s="1426"/>
      <c r="C830" s="1131"/>
      <c r="D830" s="1131"/>
      <c r="E830" s="1131"/>
    </row>
    <row r="831" spans="1:5">
      <c r="A831" s="1131"/>
      <c r="B831" s="1426"/>
      <c r="C831" s="1131"/>
      <c r="D831" s="1131"/>
      <c r="E831" s="1131"/>
    </row>
    <row r="832" spans="1:5">
      <c r="A832" s="1131"/>
      <c r="B832" s="1426"/>
      <c r="C832" s="1131"/>
      <c r="D832" s="1131"/>
      <c r="E832" s="1131"/>
    </row>
    <row r="833" spans="1:5">
      <c r="A833" s="1131"/>
      <c r="B833" s="1426"/>
      <c r="C833" s="1131"/>
      <c r="D833" s="1131"/>
      <c r="E833" s="1131"/>
    </row>
    <row r="834" spans="1:5">
      <c r="A834" s="1131"/>
      <c r="B834" s="1426"/>
      <c r="C834" s="1131"/>
      <c r="D834" s="1131"/>
      <c r="E834" s="1131"/>
    </row>
    <row r="835" spans="1:5">
      <c r="A835" s="1131"/>
      <c r="B835" s="1426"/>
      <c r="C835" s="1131"/>
      <c r="D835" s="1131"/>
      <c r="E835" s="1131"/>
    </row>
    <row r="836" spans="1:5">
      <c r="A836" s="1131"/>
      <c r="B836" s="1426"/>
      <c r="C836" s="1131"/>
      <c r="D836" s="1131"/>
      <c r="E836" s="1131"/>
    </row>
    <row r="837" spans="1:5">
      <c r="A837" s="1131"/>
      <c r="B837" s="1426"/>
      <c r="C837" s="1131"/>
      <c r="D837" s="1131"/>
      <c r="E837" s="1131"/>
    </row>
    <row r="838" spans="1:5">
      <c r="A838" s="1131"/>
      <c r="B838" s="1426"/>
      <c r="C838" s="1131"/>
      <c r="D838" s="1131"/>
      <c r="E838" s="1131"/>
    </row>
    <row r="839" spans="1:5">
      <c r="A839" s="1131"/>
      <c r="B839" s="1426"/>
      <c r="C839" s="1131"/>
      <c r="D839" s="1131"/>
      <c r="E839" s="1131"/>
    </row>
    <row r="840" spans="1:5">
      <c r="A840" s="1131"/>
      <c r="B840" s="1426"/>
      <c r="C840" s="1131"/>
      <c r="D840" s="1131"/>
      <c r="E840" s="1131"/>
    </row>
    <row r="841" spans="1:5">
      <c r="A841" s="1131"/>
      <c r="B841" s="1426"/>
      <c r="C841" s="1131"/>
      <c r="D841" s="1131"/>
      <c r="E841" s="1131"/>
    </row>
    <row r="842" spans="1:5">
      <c r="A842" s="1131"/>
      <c r="B842" s="1426"/>
      <c r="C842" s="1131"/>
      <c r="D842" s="1131"/>
      <c r="E842" s="1131"/>
    </row>
    <row r="843" spans="1:5">
      <c r="A843" s="1131"/>
      <c r="B843" s="1426"/>
      <c r="C843" s="1131"/>
      <c r="D843" s="1131"/>
      <c r="E843" s="1131"/>
    </row>
    <row r="844" spans="1:5">
      <c r="A844" s="1131"/>
      <c r="B844" s="1426"/>
      <c r="C844" s="1131"/>
      <c r="D844" s="1131"/>
      <c r="E844" s="1131"/>
    </row>
    <row r="845" spans="1:5">
      <c r="A845" s="1131"/>
      <c r="B845" s="1426"/>
      <c r="C845" s="1131"/>
      <c r="D845" s="1131"/>
      <c r="E845" s="1131"/>
    </row>
    <row r="846" spans="1:5">
      <c r="A846" s="1131"/>
      <c r="B846" s="1426"/>
      <c r="C846" s="1131"/>
      <c r="D846" s="1131"/>
      <c r="E846" s="1131"/>
    </row>
    <row r="847" spans="1:5">
      <c r="A847" s="1131"/>
      <c r="B847" s="1426"/>
      <c r="C847" s="1131"/>
      <c r="D847" s="1131"/>
      <c r="E847" s="1131"/>
    </row>
    <row r="848" spans="1:5">
      <c r="A848" s="1131"/>
      <c r="B848" s="1426"/>
      <c r="C848" s="1131"/>
      <c r="D848" s="1131"/>
      <c r="E848" s="1131"/>
    </row>
    <row r="849" spans="1:5">
      <c r="A849" s="1131"/>
      <c r="B849" s="1426"/>
      <c r="C849" s="1131"/>
      <c r="D849" s="1131"/>
      <c r="E849" s="1131"/>
    </row>
    <row r="850" spans="1:5">
      <c r="A850" s="1131"/>
      <c r="B850" s="1426"/>
      <c r="C850" s="1131"/>
      <c r="D850" s="1131"/>
      <c r="E850" s="1131"/>
    </row>
    <row r="851" spans="1:5">
      <c r="A851" s="1131"/>
      <c r="B851" s="1426"/>
      <c r="C851" s="1131"/>
      <c r="D851" s="1131"/>
      <c r="E851" s="1131"/>
    </row>
    <row r="852" spans="1:5">
      <c r="A852" s="1131"/>
      <c r="B852" s="1426"/>
      <c r="C852" s="1131"/>
      <c r="D852" s="1131"/>
      <c r="E852" s="1131"/>
    </row>
    <row r="853" spans="1:5">
      <c r="A853" s="1131"/>
      <c r="B853" s="1426"/>
      <c r="C853" s="1131"/>
      <c r="D853" s="1131"/>
      <c r="E853" s="1131"/>
    </row>
    <row r="854" spans="1:5">
      <c r="A854" s="1131"/>
      <c r="B854" s="1426"/>
      <c r="C854" s="1131"/>
      <c r="D854" s="1131"/>
      <c r="E854" s="1131"/>
    </row>
    <row r="855" spans="1:5">
      <c r="A855" s="1131"/>
      <c r="B855" s="1426"/>
      <c r="C855" s="1131"/>
      <c r="D855" s="1131"/>
      <c r="E855" s="1131"/>
    </row>
    <row r="856" spans="1:5">
      <c r="A856" s="1131"/>
      <c r="B856" s="1426"/>
      <c r="C856" s="1131"/>
      <c r="D856" s="1131"/>
      <c r="E856" s="1131"/>
    </row>
    <row r="857" spans="1:5">
      <c r="A857" s="1131"/>
      <c r="B857" s="1426"/>
      <c r="C857" s="1131"/>
      <c r="D857" s="1131"/>
      <c r="E857" s="1131"/>
    </row>
    <row r="858" spans="1:5">
      <c r="A858" s="1131"/>
      <c r="B858" s="1426"/>
      <c r="C858" s="1131"/>
      <c r="D858" s="1131"/>
      <c r="E858" s="1131"/>
    </row>
    <row r="859" spans="1:5">
      <c r="A859" s="1131"/>
      <c r="B859" s="1426"/>
      <c r="C859" s="1131"/>
      <c r="D859" s="1131"/>
      <c r="E859" s="1131"/>
    </row>
    <row r="860" spans="1:5">
      <c r="A860" s="1131"/>
      <c r="B860" s="1426"/>
      <c r="C860" s="1131"/>
      <c r="D860" s="1131"/>
      <c r="E860" s="1131"/>
    </row>
    <row r="861" spans="1:5">
      <c r="A861" s="1131"/>
      <c r="B861" s="1426"/>
      <c r="C861" s="1131"/>
      <c r="D861" s="1131"/>
      <c r="E861" s="1131"/>
    </row>
    <row r="862" spans="1:5">
      <c r="A862" s="1131"/>
      <c r="B862" s="1426"/>
      <c r="C862" s="1131"/>
      <c r="D862" s="1131"/>
      <c r="E862" s="1131"/>
    </row>
    <row r="863" spans="1:5">
      <c r="A863" s="1131"/>
      <c r="B863" s="1426"/>
      <c r="C863" s="1131"/>
      <c r="D863" s="1131"/>
      <c r="E863" s="1131"/>
    </row>
    <row r="864" spans="1:5">
      <c r="A864" s="1131"/>
      <c r="B864" s="1426"/>
      <c r="C864" s="1131"/>
      <c r="D864" s="1131"/>
      <c r="E864" s="1131"/>
    </row>
    <row r="865" spans="1:5">
      <c r="A865" s="1131"/>
      <c r="B865" s="1426"/>
      <c r="C865" s="1131"/>
      <c r="D865" s="1131"/>
      <c r="E865" s="1131"/>
    </row>
    <row r="866" spans="1:5">
      <c r="A866" s="1131"/>
      <c r="B866" s="1426"/>
      <c r="C866" s="1131"/>
      <c r="D866" s="1131"/>
      <c r="E866" s="1131"/>
    </row>
    <row r="867" spans="1:5">
      <c r="A867" s="1131"/>
      <c r="B867" s="1426"/>
      <c r="C867" s="1131"/>
      <c r="D867" s="1131"/>
      <c r="E867" s="1131"/>
    </row>
    <row r="868" spans="1:5">
      <c r="A868" s="1131"/>
      <c r="B868" s="1426"/>
      <c r="C868" s="1131"/>
      <c r="D868" s="1131"/>
      <c r="E868" s="1131"/>
    </row>
    <row r="869" spans="1:5">
      <c r="A869" s="1131"/>
      <c r="B869" s="1426"/>
      <c r="C869" s="1131"/>
      <c r="D869" s="1131"/>
      <c r="E869" s="1131"/>
    </row>
    <row r="870" spans="1:5">
      <c r="A870" s="1131"/>
      <c r="B870" s="1426"/>
      <c r="C870" s="1131"/>
      <c r="D870" s="1131"/>
      <c r="E870" s="1131"/>
    </row>
    <row r="871" spans="1:5">
      <c r="A871" s="1131"/>
      <c r="B871" s="1426"/>
      <c r="C871" s="1131"/>
      <c r="D871" s="1131"/>
      <c r="E871" s="1131"/>
    </row>
    <row r="872" spans="1:5">
      <c r="A872" s="1131"/>
      <c r="B872" s="1426"/>
      <c r="C872" s="1131"/>
      <c r="D872" s="1131"/>
      <c r="E872" s="1131"/>
    </row>
    <row r="873" spans="1:5">
      <c r="A873" s="1131"/>
      <c r="B873" s="1426"/>
      <c r="C873" s="1131"/>
      <c r="D873" s="1131"/>
      <c r="E873" s="1131"/>
    </row>
    <row r="874" spans="1:5">
      <c r="A874" s="1131"/>
      <c r="B874" s="1426"/>
      <c r="C874" s="1131"/>
      <c r="D874" s="1131"/>
      <c r="E874" s="1131"/>
    </row>
    <row r="875" spans="1:5">
      <c r="A875" s="1131"/>
      <c r="B875" s="1426"/>
      <c r="C875" s="1131"/>
      <c r="D875" s="1131"/>
      <c r="E875" s="1131"/>
    </row>
    <row r="876" spans="1:5">
      <c r="A876" s="1131"/>
      <c r="B876" s="1426"/>
      <c r="C876" s="1131"/>
      <c r="D876" s="1131"/>
      <c r="E876" s="1131"/>
    </row>
    <row r="877" spans="1:5">
      <c r="A877" s="1131"/>
      <c r="B877" s="1426"/>
      <c r="C877" s="1131"/>
      <c r="D877" s="1131"/>
      <c r="E877" s="1131"/>
    </row>
    <row r="878" spans="1:5">
      <c r="A878" s="1131"/>
      <c r="B878" s="1426"/>
      <c r="C878" s="1131"/>
      <c r="D878" s="1131"/>
      <c r="E878" s="1131"/>
    </row>
    <row r="879" spans="1:5">
      <c r="A879" s="1131"/>
      <c r="B879" s="1426"/>
      <c r="C879" s="1131"/>
      <c r="D879" s="1131"/>
      <c r="E879" s="1131"/>
    </row>
    <row r="880" spans="1:5">
      <c r="A880" s="1131"/>
      <c r="B880" s="1426"/>
      <c r="C880" s="1131"/>
      <c r="D880" s="1131"/>
      <c r="E880" s="1131"/>
    </row>
    <row r="881" spans="1:5">
      <c r="A881" s="1131"/>
      <c r="B881" s="1426"/>
      <c r="C881" s="1131"/>
      <c r="D881" s="1131"/>
      <c r="E881" s="1131"/>
    </row>
    <row r="882" spans="1:5">
      <c r="A882" s="1131"/>
      <c r="B882" s="1426"/>
      <c r="C882" s="1131"/>
      <c r="D882" s="1131"/>
      <c r="E882" s="1131"/>
    </row>
    <row r="883" spans="1:5">
      <c r="A883" s="1131"/>
      <c r="B883" s="1426"/>
      <c r="C883" s="1131"/>
      <c r="D883" s="1131"/>
      <c r="E883" s="1131"/>
    </row>
    <row r="884" spans="1:5">
      <c r="A884" s="1131"/>
      <c r="B884" s="1426"/>
      <c r="C884" s="1131"/>
      <c r="D884" s="1131"/>
      <c r="E884" s="1131"/>
    </row>
    <row r="885" spans="1:5">
      <c r="A885" s="1131"/>
      <c r="B885" s="1426"/>
      <c r="C885" s="1131"/>
      <c r="D885" s="1131"/>
      <c r="E885" s="1131"/>
    </row>
    <row r="886" spans="1:5">
      <c r="A886" s="1131"/>
      <c r="B886" s="1426"/>
      <c r="C886" s="1131"/>
      <c r="D886" s="1131"/>
      <c r="E886" s="1131"/>
    </row>
    <row r="887" spans="1:5">
      <c r="A887" s="1131"/>
      <c r="B887" s="1426"/>
      <c r="C887" s="1131"/>
      <c r="D887" s="1131"/>
      <c r="E887" s="1131"/>
    </row>
    <row r="888" spans="1:5">
      <c r="A888" s="1131"/>
      <c r="B888" s="1426"/>
      <c r="C888" s="1131"/>
      <c r="D888" s="1131"/>
      <c r="E888" s="1131"/>
    </row>
    <row r="889" spans="1:5">
      <c r="A889" s="1131"/>
      <c r="B889" s="1426"/>
      <c r="C889" s="1131"/>
      <c r="D889" s="1131"/>
      <c r="E889" s="1131"/>
    </row>
    <row r="890" spans="1:5">
      <c r="A890" s="1131"/>
      <c r="B890" s="1426"/>
      <c r="C890" s="1131"/>
      <c r="D890" s="1131"/>
      <c r="E890" s="1131"/>
    </row>
    <row r="891" spans="1:5">
      <c r="A891" s="1131"/>
      <c r="B891" s="1426"/>
      <c r="C891" s="1131"/>
      <c r="D891" s="1131"/>
      <c r="E891" s="1131"/>
    </row>
    <row r="892" spans="1:5">
      <c r="A892" s="1131"/>
      <c r="B892" s="1426"/>
      <c r="C892" s="1131"/>
      <c r="D892" s="1131"/>
      <c r="E892" s="1131"/>
    </row>
    <row r="893" spans="1:5">
      <c r="A893" s="1131"/>
      <c r="B893" s="1426"/>
      <c r="C893" s="1131"/>
      <c r="D893" s="1131"/>
      <c r="E893" s="1131"/>
    </row>
    <row r="894" spans="1:5">
      <c r="A894" s="1131"/>
      <c r="B894" s="1426"/>
      <c r="C894" s="1131"/>
      <c r="D894" s="1131"/>
      <c r="E894" s="1131"/>
    </row>
    <row r="895" spans="1:5">
      <c r="A895" s="1131"/>
      <c r="B895" s="1426"/>
      <c r="C895" s="1131"/>
      <c r="D895" s="1131"/>
      <c r="E895" s="1131"/>
    </row>
    <row r="896" spans="1:5">
      <c r="A896" s="1131"/>
      <c r="B896" s="1426"/>
      <c r="C896" s="1131"/>
      <c r="D896" s="1131"/>
      <c r="E896" s="1131"/>
    </row>
    <row r="897" spans="1:5">
      <c r="A897" s="1131"/>
      <c r="B897" s="1426"/>
      <c r="C897" s="1131"/>
      <c r="D897" s="1131"/>
      <c r="E897" s="1131"/>
    </row>
    <row r="898" spans="1:5">
      <c r="A898" s="1131"/>
      <c r="B898" s="1426"/>
      <c r="C898" s="1131"/>
      <c r="D898" s="1131"/>
      <c r="E898" s="1131"/>
    </row>
    <row r="899" spans="1:5">
      <c r="A899" s="1131"/>
      <c r="B899" s="1426"/>
      <c r="C899" s="1131"/>
      <c r="D899" s="1131"/>
      <c r="E899" s="1131"/>
    </row>
    <row r="900" spans="1:5">
      <c r="A900" s="1131"/>
      <c r="B900" s="1426"/>
      <c r="C900" s="1131"/>
      <c r="D900" s="1131"/>
      <c r="E900" s="1131"/>
    </row>
    <row r="901" spans="1:5">
      <c r="A901" s="1131"/>
      <c r="B901" s="1426"/>
      <c r="C901" s="1131"/>
      <c r="D901" s="1131"/>
      <c r="E901" s="1131"/>
    </row>
    <row r="902" spans="1:5">
      <c r="A902" s="1131"/>
      <c r="B902" s="1426"/>
      <c r="C902" s="1131"/>
      <c r="D902" s="1131"/>
      <c r="E902" s="1131"/>
    </row>
    <row r="903" spans="1:5">
      <c r="A903" s="1131"/>
      <c r="B903" s="1426"/>
      <c r="C903" s="1131"/>
      <c r="D903" s="1131"/>
      <c r="E903" s="1131"/>
    </row>
    <row r="904" spans="1:5">
      <c r="A904" s="1131"/>
      <c r="B904" s="1426"/>
      <c r="C904" s="1131"/>
      <c r="D904" s="1131"/>
      <c r="E904" s="1131"/>
    </row>
    <row r="905" spans="1:5">
      <c r="A905" s="1131"/>
      <c r="B905" s="1426"/>
      <c r="C905" s="1131"/>
      <c r="D905" s="1131"/>
      <c r="E905" s="1131"/>
    </row>
    <row r="906" spans="1:5">
      <c r="A906" s="1131"/>
      <c r="B906" s="1426"/>
      <c r="C906" s="1131"/>
      <c r="D906" s="1131"/>
      <c r="E906" s="1131"/>
    </row>
    <row r="907" spans="1:5">
      <c r="A907" s="1131"/>
      <c r="B907" s="1426"/>
      <c r="C907" s="1131"/>
      <c r="D907" s="1131"/>
      <c r="E907" s="1131"/>
    </row>
    <row r="908" spans="1:5">
      <c r="A908" s="1131"/>
      <c r="B908" s="1426"/>
      <c r="C908" s="1131"/>
      <c r="D908" s="1131"/>
      <c r="E908" s="1131"/>
    </row>
    <row r="909" spans="1:5">
      <c r="A909" s="1131"/>
      <c r="B909" s="1426"/>
      <c r="C909" s="1131"/>
      <c r="D909" s="1131"/>
      <c r="E909" s="1131"/>
    </row>
    <row r="910" spans="1:5">
      <c r="A910" s="1131"/>
      <c r="B910" s="1426"/>
      <c r="C910" s="1131"/>
      <c r="D910" s="1131"/>
      <c r="E910" s="1131"/>
    </row>
    <row r="911" spans="1:5">
      <c r="A911" s="1131"/>
      <c r="B911" s="1426"/>
      <c r="C911" s="1131"/>
      <c r="D911" s="1131"/>
      <c r="E911" s="1131"/>
    </row>
    <row r="912" spans="1:5">
      <c r="A912" s="1131"/>
      <c r="B912" s="1426"/>
      <c r="C912" s="1131"/>
      <c r="D912" s="1131"/>
      <c r="E912" s="1131"/>
    </row>
    <row r="913" spans="1:5">
      <c r="A913" s="1131"/>
      <c r="B913" s="1426"/>
      <c r="C913" s="1131"/>
      <c r="D913" s="1131"/>
      <c r="E913" s="1131"/>
    </row>
    <row r="914" spans="1:5">
      <c r="A914" s="1131"/>
      <c r="B914" s="1426"/>
      <c r="C914" s="1131"/>
      <c r="D914" s="1131"/>
      <c r="E914" s="1131"/>
    </row>
    <row r="915" spans="1:5">
      <c r="A915" s="1131"/>
      <c r="B915" s="1426"/>
      <c r="C915" s="1131"/>
      <c r="D915" s="1131"/>
      <c r="E915" s="1131"/>
    </row>
    <row r="916" spans="1:5">
      <c r="A916" s="1131"/>
      <c r="B916" s="1426"/>
      <c r="C916" s="1131"/>
      <c r="D916" s="1131"/>
      <c r="E916" s="1131"/>
    </row>
    <row r="917" spans="1:5">
      <c r="A917" s="1131"/>
      <c r="B917" s="1426"/>
      <c r="C917" s="1131"/>
      <c r="D917" s="1131"/>
      <c r="E917" s="1131"/>
    </row>
    <row r="918" spans="1:5">
      <c r="A918" s="1131"/>
      <c r="B918" s="1426"/>
      <c r="C918" s="1131"/>
      <c r="D918" s="1131"/>
      <c r="E918" s="1131"/>
    </row>
    <row r="919" spans="1:5">
      <c r="A919" s="1131"/>
      <c r="B919" s="1426"/>
      <c r="C919" s="1131"/>
      <c r="D919" s="1131"/>
      <c r="E919" s="1131"/>
    </row>
    <row r="920" spans="1:5">
      <c r="A920" s="1131"/>
      <c r="B920" s="1426"/>
      <c r="C920" s="1131"/>
      <c r="D920" s="1131"/>
      <c r="E920" s="1131"/>
    </row>
    <row r="921" spans="1:5">
      <c r="A921" s="1131"/>
      <c r="B921" s="1426"/>
      <c r="C921" s="1131"/>
      <c r="D921" s="1131"/>
      <c r="E921" s="1131"/>
    </row>
    <row r="922" spans="1:5">
      <c r="A922" s="1131"/>
      <c r="B922" s="1426"/>
      <c r="C922" s="1131"/>
      <c r="D922" s="1131"/>
      <c r="E922" s="1131"/>
    </row>
    <row r="923" spans="1:5">
      <c r="A923" s="1131"/>
      <c r="B923" s="1426"/>
      <c r="C923" s="1131"/>
      <c r="D923" s="1131"/>
      <c r="E923" s="1131"/>
    </row>
    <row r="924" spans="1:5">
      <c r="A924" s="1131"/>
      <c r="B924" s="1426"/>
      <c r="C924" s="1131"/>
      <c r="D924" s="1131"/>
      <c r="E924" s="1131"/>
    </row>
    <row r="925" spans="1:5">
      <c r="A925" s="1131"/>
      <c r="B925" s="1426"/>
      <c r="C925" s="1131"/>
      <c r="D925" s="1131"/>
      <c r="E925" s="1131"/>
    </row>
    <row r="926" spans="1:5">
      <c r="A926" s="1131"/>
      <c r="B926" s="1426"/>
      <c r="C926" s="1131"/>
      <c r="D926" s="1131"/>
      <c r="E926" s="1131"/>
    </row>
    <row r="927" spans="1:5">
      <c r="A927" s="1131"/>
      <c r="B927" s="1426"/>
      <c r="C927" s="1131"/>
      <c r="D927" s="1131"/>
      <c r="E927" s="1131"/>
    </row>
    <row r="928" spans="1:5">
      <c r="A928" s="1131"/>
      <c r="B928" s="1426"/>
      <c r="C928" s="1131"/>
      <c r="D928" s="1131"/>
      <c r="E928" s="1131"/>
    </row>
    <row r="929" spans="1:5">
      <c r="A929" s="1131"/>
      <c r="B929" s="1426"/>
      <c r="C929" s="1131"/>
      <c r="D929" s="1131"/>
      <c r="E929" s="1131"/>
    </row>
    <row r="930" spans="1:5">
      <c r="A930" s="1131"/>
      <c r="B930" s="1426"/>
      <c r="C930" s="1131"/>
      <c r="D930" s="1131"/>
      <c r="E930" s="1131"/>
    </row>
    <row r="931" spans="1:5">
      <c r="A931" s="1131"/>
      <c r="B931" s="1426"/>
      <c r="C931" s="1131"/>
      <c r="D931" s="1131"/>
      <c r="E931" s="1131"/>
    </row>
    <row r="932" spans="1:5">
      <c r="A932" s="1131"/>
      <c r="B932" s="1426"/>
      <c r="C932" s="1131"/>
      <c r="D932" s="1131"/>
      <c r="E932" s="1131"/>
    </row>
    <row r="933" spans="1:5">
      <c r="A933" s="1131"/>
      <c r="B933" s="1426"/>
      <c r="C933" s="1131"/>
      <c r="D933" s="1131"/>
      <c r="E933" s="1131"/>
    </row>
    <row r="934" spans="1:5">
      <c r="A934" s="1131"/>
      <c r="B934" s="1426"/>
      <c r="C934" s="1131"/>
      <c r="D934" s="1131"/>
      <c r="E934" s="1131"/>
    </row>
    <row r="935" spans="1:5">
      <c r="A935" s="1131"/>
      <c r="B935" s="1426"/>
      <c r="C935" s="1131"/>
      <c r="D935" s="1131"/>
      <c r="E935" s="1131"/>
    </row>
    <row r="936" spans="1:5">
      <c r="A936" s="1131"/>
      <c r="B936" s="1426"/>
      <c r="C936" s="1131"/>
      <c r="D936" s="1131"/>
      <c r="E936" s="1131"/>
    </row>
  </sheetData>
  <mergeCells count="9">
    <mergeCell ref="A1:E1"/>
    <mergeCell ref="A2:G2"/>
    <mergeCell ref="B4:B7"/>
    <mergeCell ref="C4:F5"/>
    <mergeCell ref="G4:G7"/>
    <mergeCell ref="C6:C7"/>
    <mergeCell ref="D6:D7"/>
    <mergeCell ref="E6:E7"/>
    <mergeCell ref="F6:F7"/>
  </mergeCells>
  <pageMargins left="0.78740157480314965" right="0.78740157480314965" top="1.1811023622047243" bottom="0.78740157480314965" header="0" footer="0"/>
  <pageSetup paperSize="9" orientation="portrait" horizontalDpi="300" verticalDpi="300" r:id="rId1"/>
  <headerFooter alignWithMargins="0"/>
  <drawing r:id="rId2"/>
</worksheet>
</file>

<file path=xl/worksheets/sheet128.xml><?xml version="1.0" encoding="utf-8"?>
<worksheet xmlns="http://schemas.openxmlformats.org/spreadsheetml/2006/main" xmlns:r="http://schemas.openxmlformats.org/officeDocument/2006/relationships">
  <sheetPr codeName="Sheet128"/>
  <dimension ref="A1:J976"/>
  <sheetViews>
    <sheetView showGridLines="0" workbookViewId="0">
      <selection sqref="A1:E1"/>
    </sheetView>
  </sheetViews>
  <sheetFormatPr defaultRowHeight="9"/>
  <cols>
    <col min="1" max="1" width="24.85546875" style="1100" customWidth="1"/>
    <col min="2" max="2" width="9.28515625" style="1101" customWidth="1"/>
    <col min="3" max="3" width="8.85546875" style="1100" customWidth="1"/>
    <col min="4" max="4" width="12" style="1100" customWidth="1"/>
    <col min="5" max="5" width="12.85546875" style="1100" customWidth="1"/>
    <col min="6" max="6" width="10" style="1100" customWidth="1"/>
    <col min="7" max="256" width="9.140625" style="1100"/>
    <col min="257" max="257" width="28" style="1100" customWidth="1"/>
    <col min="258" max="258" width="9.28515625" style="1100" customWidth="1"/>
    <col min="259" max="259" width="8.85546875" style="1100" customWidth="1"/>
    <col min="260" max="260" width="13.85546875" style="1100" customWidth="1"/>
    <col min="261" max="261" width="12.85546875" style="1100" customWidth="1"/>
    <col min="262" max="262" width="10" style="1100" customWidth="1"/>
    <col min="263" max="512" width="9.140625" style="1100"/>
    <col min="513" max="513" width="28" style="1100" customWidth="1"/>
    <col min="514" max="514" width="9.28515625" style="1100" customWidth="1"/>
    <col min="515" max="515" width="8.85546875" style="1100" customWidth="1"/>
    <col min="516" max="516" width="13.85546875" style="1100" customWidth="1"/>
    <col min="517" max="517" width="12.85546875" style="1100" customWidth="1"/>
    <col min="518" max="518" width="10" style="1100" customWidth="1"/>
    <col min="519" max="768" width="9.140625" style="1100"/>
    <col min="769" max="769" width="28" style="1100" customWidth="1"/>
    <col min="770" max="770" width="9.28515625" style="1100" customWidth="1"/>
    <col min="771" max="771" width="8.85546875" style="1100" customWidth="1"/>
    <col min="772" max="772" width="13.85546875" style="1100" customWidth="1"/>
    <col min="773" max="773" width="12.85546875" style="1100" customWidth="1"/>
    <col min="774" max="774" width="10" style="1100" customWidth="1"/>
    <col min="775" max="1024" width="9.140625" style="1100"/>
    <col min="1025" max="1025" width="28" style="1100" customWidth="1"/>
    <col min="1026" max="1026" width="9.28515625" style="1100" customWidth="1"/>
    <col min="1027" max="1027" width="8.85546875" style="1100" customWidth="1"/>
    <col min="1028" max="1028" width="13.85546875" style="1100" customWidth="1"/>
    <col min="1029" max="1029" width="12.85546875" style="1100" customWidth="1"/>
    <col min="1030" max="1030" width="10" style="1100" customWidth="1"/>
    <col min="1031" max="1280" width="9.140625" style="1100"/>
    <col min="1281" max="1281" width="28" style="1100" customWidth="1"/>
    <col min="1282" max="1282" width="9.28515625" style="1100" customWidth="1"/>
    <col min="1283" max="1283" width="8.85546875" style="1100" customWidth="1"/>
    <col min="1284" max="1284" width="13.85546875" style="1100" customWidth="1"/>
    <col min="1285" max="1285" width="12.85546875" style="1100" customWidth="1"/>
    <col min="1286" max="1286" width="10" style="1100" customWidth="1"/>
    <col min="1287" max="1536" width="9.140625" style="1100"/>
    <col min="1537" max="1537" width="28" style="1100" customWidth="1"/>
    <col min="1538" max="1538" width="9.28515625" style="1100" customWidth="1"/>
    <col min="1539" max="1539" width="8.85546875" style="1100" customWidth="1"/>
    <col min="1540" max="1540" width="13.85546875" style="1100" customWidth="1"/>
    <col min="1541" max="1541" width="12.85546875" style="1100" customWidth="1"/>
    <col min="1542" max="1542" width="10" style="1100" customWidth="1"/>
    <col min="1543" max="1792" width="9.140625" style="1100"/>
    <col min="1793" max="1793" width="28" style="1100" customWidth="1"/>
    <col min="1794" max="1794" width="9.28515625" style="1100" customWidth="1"/>
    <col min="1795" max="1795" width="8.85546875" style="1100" customWidth="1"/>
    <col min="1796" max="1796" width="13.85546875" style="1100" customWidth="1"/>
    <col min="1797" max="1797" width="12.85546875" style="1100" customWidth="1"/>
    <col min="1798" max="1798" width="10" style="1100" customWidth="1"/>
    <col min="1799" max="2048" width="9.140625" style="1100"/>
    <col min="2049" max="2049" width="28" style="1100" customWidth="1"/>
    <col min="2050" max="2050" width="9.28515625" style="1100" customWidth="1"/>
    <col min="2051" max="2051" width="8.85546875" style="1100" customWidth="1"/>
    <col min="2052" max="2052" width="13.85546875" style="1100" customWidth="1"/>
    <col min="2053" max="2053" width="12.85546875" style="1100" customWidth="1"/>
    <col min="2054" max="2054" width="10" style="1100" customWidth="1"/>
    <col min="2055" max="2304" width="9.140625" style="1100"/>
    <col min="2305" max="2305" width="28" style="1100" customWidth="1"/>
    <col min="2306" max="2306" width="9.28515625" style="1100" customWidth="1"/>
    <col min="2307" max="2307" width="8.85546875" style="1100" customWidth="1"/>
    <col min="2308" max="2308" width="13.85546875" style="1100" customWidth="1"/>
    <col min="2309" max="2309" width="12.85546875" style="1100" customWidth="1"/>
    <col min="2310" max="2310" width="10" style="1100" customWidth="1"/>
    <col min="2311" max="2560" width="9.140625" style="1100"/>
    <col min="2561" max="2561" width="28" style="1100" customWidth="1"/>
    <col min="2562" max="2562" width="9.28515625" style="1100" customWidth="1"/>
    <col min="2563" max="2563" width="8.85546875" style="1100" customWidth="1"/>
    <col min="2564" max="2564" width="13.85546875" style="1100" customWidth="1"/>
    <col min="2565" max="2565" width="12.85546875" style="1100" customWidth="1"/>
    <col min="2566" max="2566" width="10" style="1100" customWidth="1"/>
    <col min="2567" max="2816" width="9.140625" style="1100"/>
    <col min="2817" max="2817" width="28" style="1100" customWidth="1"/>
    <col min="2818" max="2818" width="9.28515625" style="1100" customWidth="1"/>
    <col min="2819" max="2819" width="8.85546875" style="1100" customWidth="1"/>
    <col min="2820" max="2820" width="13.85546875" style="1100" customWidth="1"/>
    <col min="2821" max="2821" width="12.85546875" style="1100" customWidth="1"/>
    <col min="2822" max="2822" width="10" style="1100" customWidth="1"/>
    <col min="2823" max="3072" width="9.140625" style="1100"/>
    <col min="3073" max="3073" width="28" style="1100" customWidth="1"/>
    <col min="3074" max="3074" width="9.28515625" style="1100" customWidth="1"/>
    <col min="3075" max="3075" width="8.85546875" style="1100" customWidth="1"/>
    <col min="3076" max="3076" width="13.85546875" style="1100" customWidth="1"/>
    <col min="3077" max="3077" width="12.85546875" style="1100" customWidth="1"/>
    <col min="3078" max="3078" width="10" style="1100" customWidth="1"/>
    <col min="3079" max="3328" width="9.140625" style="1100"/>
    <col min="3329" max="3329" width="28" style="1100" customWidth="1"/>
    <col min="3330" max="3330" width="9.28515625" style="1100" customWidth="1"/>
    <col min="3331" max="3331" width="8.85546875" style="1100" customWidth="1"/>
    <col min="3332" max="3332" width="13.85546875" style="1100" customWidth="1"/>
    <col min="3333" max="3333" width="12.85546875" style="1100" customWidth="1"/>
    <col min="3334" max="3334" width="10" style="1100" customWidth="1"/>
    <col min="3335" max="3584" width="9.140625" style="1100"/>
    <col min="3585" max="3585" width="28" style="1100" customWidth="1"/>
    <col min="3586" max="3586" width="9.28515625" style="1100" customWidth="1"/>
    <col min="3587" max="3587" width="8.85546875" style="1100" customWidth="1"/>
    <col min="3588" max="3588" width="13.85546875" style="1100" customWidth="1"/>
    <col min="3589" max="3589" width="12.85546875" style="1100" customWidth="1"/>
    <col min="3590" max="3590" width="10" style="1100" customWidth="1"/>
    <col min="3591" max="3840" width="9.140625" style="1100"/>
    <col min="3841" max="3841" width="28" style="1100" customWidth="1"/>
    <col min="3842" max="3842" width="9.28515625" style="1100" customWidth="1"/>
    <col min="3843" max="3843" width="8.85546875" style="1100" customWidth="1"/>
    <col min="3844" max="3844" width="13.85546875" style="1100" customWidth="1"/>
    <col min="3845" max="3845" width="12.85546875" style="1100" customWidth="1"/>
    <col min="3846" max="3846" width="10" style="1100" customWidth="1"/>
    <col min="3847" max="4096" width="9.140625" style="1100"/>
    <col min="4097" max="4097" width="28" style="1100" customWidth="1"/>
    <col min="4098" max="4098" width="9.28515625" style="1100" customWidth="1"/>
    <col min="4099" max="4099" width="8.85546875" style="1100" customWidth="1"/>
    <col min="4100" max="4100" width="13.85546875" style="1100" customWidth="1"/>
    <col min="4101" max="4101" width="12.85546875" style="1100" customWidth="1"/>
    <col min="4102" max="4102" width="10" style="1100" customWidth="1"/>
    <col min="4103" max="4352" width="9.140625" style="1100"/>
    <col min="4353" max="4353" width="28" style="1100" customWidth="1"/>
    <col min="4354" max="4354" width="9.28515625" style="1100" customWidth="1"/>
    <col min="4355" max="4355" width="8.85546875" style="1100" customWidth="1"/>
    <col min="4356" max="4356" width="13.85546875" style="1100" customWidth="1"/>
    <col min="4357" max="4357" width="12.85546875" style="1100" customWidth="1"/>
    <col min="4358" max="4358" width="10" style="1100" customWidth="1"/>
    <col min="4359" max="4608" width="9.140625" style="1100"/>
    <col min="4609" max="4609" width="28" style="1100" customWidth="1"/>
    <col min="4610" max="4610" width="9.28515625" style="1100" customWidth="1"/>
    <col min="4611" max="4611" width="8.85546875" style="1100" customWidth="1"/>
    <col min="4612" max="4612" width="13.85546875" style="1100" customWidth="1"/>
    <col min="4613" max="4613" width="12.85546875" style="1100" customWidth="1"/>
    <col min="4614" max="4614" width="10" style="1100" customWidth="1"/>
    <col min="4615" max="4864" width="9.140625" style="1100"/>
    <col min="4865" max="4865" width="28" style="1100" customWidth="1"/>
    <col min="4866" max="4866" width="9.28515625" style="1100" customWidth="1"/>
    <col min="4867" max="4867" width="8.85546875" style="1100" customWidth="1"/>
    <col min="4868" max="4868" width="13.85546875" style="1100" customWidth="1"/>
    <col min="4869" max="4869" width="12.85546875" style="1100" customWidth="1"/>
    <col min="4870" max="4870" width="10" style="1100" customWidth="1"/>
    <col min="4871" max="5120" width="9.140625" style="1100"/>
    <col min="5121" max="5121" width="28" style="1100" customWidth="1"/>
    <col min="5122" max="5122" width="9.28515625" style="1100" customWidth="1"/>
    <col min="5123" max="5123" width="8.85546875" style="1100" customWidth="1"/>
    <col min="5124" max="5124" width="13.85546875" style="1100" customWidth="1"/>
    <col min="5125" max="5125" width="12.85546875" style="1100" customWidth="1"/>
    <col min="5126" max="5126" width="10" style="1100" customWidth="1"/>
    <col min="5127" max="5376" width="9.140625" style="1100"/>
    <col min="5377" max="5377" width="28" style="1100" customWidth="1"/>
    <col min="5378" max="5378" width="9.28515625" style="1100" customWidth="1"/>
    <col min="5379" max="5379" width="8.85546875" style="1100" customWidth="1"/>
    <col min="5380" max="5380" width="13.85546875" style="1100" customWidth="1"/>
    <col min="5381" max="5381" width="12.85546875" style="1100" customWidth="1"/>
    <col min="5382" max="5382" width="10" style="1100" customWidth="1"/>
    <col min="5383" max="5632" width="9.140625" style="1100"/>
    <col min="5633" max="5633" width="28" style="1100" customWidth="1"/>
    <col min="5634" max="5634" width="9.28515625" style="1100" customWidth="1"/>
    <col min="5635" max="5635" width="8.85546875" style="1100" customWidth="1"/>
    <col min="5636" max="5636" width="13.85546875" style="1100" customWidth="1"/>
    <col min="5637" max="5637" width="12.85546875" style="1100" customWidth="1"/>
    <col min="5638" max="5638" width="10" style="1100" customWidth="1"/>
    <col min="5639" max="5888" width="9.140625" style="1100"/>
    <col min="5889" max="5889" width="28" style="1100" customWidth="1"/>
    <col min="5890" max="5890" width="9.28515625" style="1100" customWidth="1"/>
    <col min="5891" max="5891" width="8.85546875" style="1100" customWidth="1"/>
    <col min="5892" max="5892" width="13.85546875" style="1100" customWidth="1"/>
    <col min="5893" max="5893" width="12.85546875" style="1100" customWidth="1"/>
    <col min="5894" max="5894" width="10" style="1100" customWidth="1"/>
    <col min="5895" max="6144" width="9.140625" style="1100"/>
    <col min="6145" max="6145" width="28" style="1100" customWidth="1"/>
    <col min="6146" max="6146" width="9.28515625" style="1100" customWidth="1"/>
    <col min="6147" max="6147" width="8.85546875" style="1100" customWidth="1"/>
    <col min="6148" max="6148" width="13.85546875" style="1100" customWidth="1"/>
    <col min="6149" max="6149" width="12.85546875" style="1100" customWidth="1"/>
    <col min="6150" max="6150" width="10" style="1100" customWidth="1"/>
    <col min="6151" max="6400" width="9.140625" style="1100"/>
    <col min="6401" max="6401" width="28" style="1100" customWidth="1"/>
    <col min="6402" max="6402" width="9.28515625" style="1100" customWidth="1"/>
    <col min="6403" max="6403" width="8.85546875" style="1100" customWidth="1"/>
    <col min="6404" max="6404" width="13.85546875" style="1100" customWidth="1"/>
    <col min="6405" max="6405" width="12.85546875" style="1100" customWidth="1"/>
    <col min="6406" max="6406" width="10" style="1100" customWidth="1"/>
    <col min="6407" max="6656" width="9.140625" style="1100"/>
    <col min="6657" max="6657" width="28" style="1100" customWidth="1"/>
    <col min="6658" max="6658" width="9.28515625" style="1100" customWidth="1"/>
    <col min="6659" max="6659" width="8.85546875" style="1100" customWidth="1"/>
    <col min="6660" max="6660" width="13.85546875" style="1100" customWidth="1"/>
    <col min="6661" max="6661" width="12.85546875" style="1100" customWidth="1"/>
    <col min="6662" max="6662" width="10" style="1100" customWidth="1"/>
    <col min="6663" max="6912" width="9.140625" style="1100"/>
    <col min="6913" max="6913" width="28" style="1100" customWidth="1"/>
    <col min="6914" max="6914" width="9.28515625" style="1100" customWidth="1"/>
    <col min="6915" max="6915" width="8.85546875" style="1100" customWidth="1"/>
    <col min="6916" max="6916" width="13.85546875" style="1100" customWidth="1"/>
    <col min="6917" max="6917" width="12.85546875" style="1100" customWidth="1"/>
    <col min="6918" max="6918" width="10" style="1100" customWidth="1"/>
    <col min="6919" max="7168" width="9.140625" style="1100"/>
    <col min="7169" max="7169" width="28" style="1100" customWidth="1"/>
    <col min="7170" max="7170" width="9.28515625" style="1100" customWidth="1"/>
    <col min="7171" max="7171" width="8.85546875" style="1100" customWidth="1"/>
    <col min="7172" max="7172" width="13.85546875" style="1100" customWidth="1"/>
    <col min="7173" max="7173" width="12.85546875" style="1100" customWidth="1"/>
    <col min="7174" max="7174" width="10" style="1100" customWidth="1"/>
    <col min="7175" max="7424" width="9.140625" style="1100"/>
    <col min="7425" max="7425" width="28" style="1100" customWidth="1"/>
    <col min="7426" max="7426" width="9.28515625" style="1100" customWidth="1"/>
    <col min="7427" max="7427" width="8.85546875" style="1100" customWidth="1"/>
    <col min="7428" max="7428" width="13.85546875" style="1100" customWidth="1"/>
    <col min="7429" max="7429" width="12.85546875" style="1100" customWidth="1"/>
    <col min="7430" max="7430" width="10" style="1100" customWidth="1"/>
    <col min="7431" max="7680" width="9.140625" style="1100"/>
    <col min="7681" max="7681" width="28" style="1100" customWidth="1"/>
    <col min="7682" max="7682" width="9.28515625" style="1100" customWidth="1"/>
    <col min="7683" max="7683" width="8.85546875" style="1100" customWidth="1"/>
    <col min="7684" max="7684" width="13.85546875" style="1100" customWidth="1"/>
    <col min="7685" max="7685" width="12.85546875" style="1100" customWidth="1"/>
    <col min="7686" max="7686" width="10" style="1100" customWidth="1"/>
    <col min="7687" max="7936" width="9.140625" style="1100"/>
    <col min="7937" max="7937" width="28" style="1100" customWidth="1"/>
    <col min="7938" max="7938" width="9.28515625" style="1100" customWidth="1"/>
    <col min="7939" max="7939" width="8.85546875" style="1100" customWidth="1"/>
    <col min="7940" max="7940" width="13.85546875" style="1100" customWidth="1"/>
    <col min="7941" max="7941" width="12.85546875" style="1100" customWidth="1"/>
    <col min="7942" max="7942" width="10" style="1100" customWidth="1"/>
    <col min="7943" max="8192" width="9.140625" style="1100"/>
    <col min="8193" max="8193" width="28" style="1100" customWidth="1"/>
    <col min="8194" max="8194" width="9.28515625" style="1100" customWidth="1"/>
    <col min="8195" max="8195" width="8.85546875" style="1100" customWidth="1"/>
    <col min="8196" max="8196" width="13.85546875" style="1100" customWidth="1"/>
    <col min="8197" max="8197" width="12.85546875" style="1100" customWidth="1"/>
    <col min="8198" max="8198" width="10" style="1100" customWidth="1"/>
    <col min="8199" max="8448" width="9.140625" style="1100"/>
    <col min="8449" max="8449" width="28" style="1100" customWidth="1"/>
    <col min="8450" max="8450" width="9.28515625" style="1100" customWidth="1"/>
    <col min="8451" max="8451" width="8.85546875" style="1100" customWidth="1"/>
    <col min="8452" max="8452" width="13.85546875" style="1100" customWidth="1"/>
    <col min="8453" max="8453" width="12.85546875" style="1100" customWidth="1"/>
    <col min="8454" max="8454" width="10" style="1100" customWidth="1"/>
    <col min="8455" max="8704" width="9.140625" style="1100"/>
    <col min="8705" max="8705" width="28" style="1100" customWidth="1"/>
    <col min="8706" max="8706" width="9.28515625" style="1100" customWidth="1"/>
    <col min="8707" max="8707" width="8.85546875" style="1100" customWidth="1"/>
    <col min="8708" max="8708" width="13.85546875" style="1100" customWidth="1"/>
    <col min="8709" max="8709" width="12.85546875" style="1100" customWidth="1"/>
    <col min="8710" max="8710" width="10" style="1100" customWidth="1"/>
    <col min="8711" max="8960" width="9.140625" style="1100"/>
    <col min="8961" max="8961" width="28" style="1100" customWidth="1"/>
    <col min="8962" max="8962" width="9.28515625" style="1100" customWidth="1"/>
    <col min="8963" max="8963" width="8.85546875" style="1100" customWidth="1"/>
    <col min="8964" max="8964" width="13.85546875" style="1100" customWidth="1"/>
    <col min="8965" max="8965" width="12.85546875" style="1100" customWidth="1"/>
    <col min="8966" max="8966" width="10" style="1100" customWidth="1"/>
    <col min="8967" max="9216" width="9.140625" style="1100"/>
    <col min="9217" max="9217" width="28" style="1100" customWidth="1"/>
    <col min="9218" max="9218" width="9.28515625" style="1100" customWidth="1"/>
    <col min="9219" max="9219" width="8.85546875" style="1100" customWidth="1"/>
    <col min="9220" max="9220" width="13.85546875" style="1100" customWidth="1"/>
    <col min="9221" max="9221" width="12.85546875" style="1100" customWidth="1"/>
    <col min="9222" max="9222" width="10" style="1100" customWidth="1"/>
    <col min="9223" max="9472" width="9.140625" style="1100"/>
    <col min="9473" max="9473" width="28" style="1100" customWidth="1"/>
    <col min="9474" max="9474" width="9.28515625" style="1100" customWidth="1"/>
    <col min="9475" max="9475" width="8.85546875" style="1100" customWidth="1"/>
    <col min="9476" max="9476" width="13.85546875" style="1100" customWidth="1"/>
    <col min="9477" max="9477" width="12.85546875" style="1100" customWidth="1"/>
    <col min="9478" max="9478" width="10" style="1100" customWidth="1"/>
    <col min="9479" max="9728" width="9.140625" style="1100"/>
    <col min="9729" max="9729" width="28" style="1100" customWidth="1"/>
    <col min="9730" max="9730" width="9.28515625" style="1100" customWidth="1"/>
    <col min="9731" max="9731" width="8.85546875" style="1100" customWidth="1"/>
    <col min="9732" max="9732" width="13.85546875" style="1100" customWidth="1"/>
    <col min="9733" max="9733" width="12.85546875" style="1100" customWidth="1"/>
    <col min="9734" max="9734" width="10" style="1100" customWidth="1"/>
    <col min="9735" max="9984" width="9.140625" style="1100"/>
    <col min="9985" max="9985" width="28" style="1100" customWidth="1"/>
    <col min="9986" max="9986" width="9.28515625" style="1100" customWidth="1"/>
    <col min="9987" max="9987" width="8.85546875" style="1100" customWidth="1"/>
    <col min="9988" max="9988" width="13.85546875" style="1100" customWidth="1"/>
    <col min="9989" max="9989" width="12.85546875" style="1100" customWidth="1"/>
    <col min="9990" max="9990" width="10" style="1100" customWidth="1"/>
    <col min="9991" max="10240" width="9.140625" style="1100"/>
    <col min="10241" max="10241" width="28" style="1100" customWidth="1"/>
    <col min="10242" max="10242" width="9.28515625" style="1100" customWidth="1"/>
    <col min="10243" max="10243" width="8.85546875" style="1100" customWidth="1"/>
    <col min="10244" max="10244" width="13.85546875" style="1100" customWidth="1"/>
    <col min="10245" max="10245" width="12.85546875" style="1100" customWidth="1"/>
    <col min="10246" max="10246" width="10" style="1100" customWidth="1"/>
    <col min="10247" max="10496" width="9.140625" style="1100"/>
    <col min="10497" max="10497" width="28" style="1100" customWidth="1"/>
    <col min="10498" max="10498" width="9.28515625" style="1100" customWidth="1"/>
    <col min="10499" max="10499" width="8.85546875" style="1100" customWidth="1"/>
    <col min="10500" max="10500" width="13.85546875" style="1100" customWidth="1"/>
    <col min="10501" max="10501" width="12.85546875" style="1100" customWidth="1"/>
    <col min="10502" max="10502" width="10" style="1100" customWidth="1"/>
    <col min="10503" max="10752" width="9.140625" style="1100"/>
    <col min="10753" max="10753" width="28" style="1100" customWidth="1"/>
    <col min="10754" max="10754" width="9.28515625" style="1100" customWidth="1"/>
    <col min="10755" max="10755" width="8.85546875" style="1100" customWidth="1"/>
    <col min="10756" max="10756" width="13.85546875" style="1100" customWidth="1"/>
    <col min="10757" max="10757" width="12.85546875" style="1100" customWidth="1"/>
    <col min="10758" max="10758" width="10" style="1100" customWidth="1"/>
    <col min="10759" max="11008" width="9.140625" style="1100"/>
    <col min="11009" max="11009" width="28" style="1100" customWidth="1"/>
    <col min="11010" max="11010" width="9.28515625" style="1100" customWidth="1"/>
    <col min="11011" max="11011" width="8.85546875" style="1100" customWidth="1"/>
    <col min="11012" max="11012" width="13.85546875" style="1100" customWidth="1"/>
    <col min="11013" max="11013" width="12.85546875" style="1100" customWidth="1"/>
    <col min="11014" max="11014" width="10" style="1100" customWidth="1"/>
    <col min="11015" max="11264" width="9.140625" style="1100"/>
    <col min="11265" max="11265" width="28" style="1100" customWidth="1"/>
    <col min="11266" max="11266" width="9.28515625" style="1100" customWidth="1"/>
    <col min="11267" max="11267" width="8.85546875" style="1100" customWidth="1"/>
    <col min="11268" max="11268" width="13.85546875" style="1100" customWidth="1"/>
    <col min="11269" max="11269" width="12.85546875" style="1100" customWidth="1"/>
    <col min="11270" max="11270" width="10" style="1100" customWidth="1"/>
    <col min="11271" max="11520" width="9.140625" style="1100"/>
    <col min="11521" max="11521" width="28" style="1100" customWidth="1"/>
    <col min="11522" max="11522" width="9.28515625" style="1100" customWidth="1"/>
    <col min="11523" max="11523" width="8.85546875" style="1100" customWidth="1"/>
    <col min="11524" max="11524" width="13.85546875" style="1100" customWidth="1"/>
    <col min="11525" max="11525" width="12.85546875" style="1100" customWidth="1"/>
    <col min="11526" max="11526" width="10" style="1100" customWidth="1"/>
    <col min="11527" max="11776" width="9.140625" style="1100"/>
    <col min="11777" max="11777" width="28" style="1100" customWidth="1"/>
    <col min="11778" max="11778" width="9.28515625" style="1100" customWidth="1"/>
    <col min="11779" max="11779" width="8.85546875" style="1100" customWidth="1"/>
    <col min="11780" max="11780" width="13.85546875" style="1100" customWidth="1"/>
    <col min="11781" max="11781" width="12.85546875" style="1100" customWidth="1"/>
    <col min="11782" max="11782" width="10" style="1100" customWidth="1"/>
    <col min="11783" max="12032" width="9.140625" style="1100"/>
    <col min="12033" max="12033" width="28" style="1100" customWidth="1"/>
    <col min="12034" max="12034" width="9.28515625" style="1100" customWidth="1"/>
    <col min="12035" max="12035" width="8.85546875" style="1100" customWidth="1"/>
    <col min="12036" max="12036" width="13.85546875" style="1100" customWidth="1"/>
    <col min="12037" max="12037" width="12.85546875" style="1100" customWidth="1"/>
    <col min="12038" max="12038" width="10" style="1100" customWidth="1"/>
    <col min="12039" max="12288" width="9.140625" style="1100"/>
    <col min="12289" max="12289" width="28" style="1100" customWidth="1"/>
    <col min="12290" max="12290" width="9.28515625" style="1100" customWidth="1"/>
    <col min="12291" max="12291" width="8.85546875" style="1100" customWidth="1"/>
    <col min="12292" max="12292" width="13.85546875" style="1100" customWidth="1"/>
    <col min="12293" max="12293" width="12.85546875" style="1100" customWidth="1"/>
    <col min="12294" max="12294" width="10" style="1100" customWidth="1"/>
    <col min="12295" max="12544" width="9.140625" style="1100"/>
    <col min="12545" max="12545" width="28" style="1100" customWidth="1"/>
    <col min="12546" max="12546" width="9.28515625" style="1100" customWidth="1"/>
    <col min="12547" max="12547" width="8.85546875" style="1100" customWidth="1"/>
    <col min="12548" max="12548" width="13.85546875" style="1100" customWidth="1"/>
    <col min="12549" max="12549" width="12.85546875" style="1100" customWidth="1"/>
    <col min="12550" max="12550" width="10" style="1100" customWidth="1"/>
    <col min="12551" max="12800" width="9.140625" style="1100"/>
    <col min="12801" max="12801" width="28" style="1100" customWidth="1"/>
    <col min="12802" max="12802" width="9.28515625" style="1100" customWidth="1"/>
    <col min="12803" max="12803" width="8.85546875" style="1100" customWidth="1"/>
    <col min="12804" max="12804" width="13.85546875" style="1100" customWidth="1"/>
    <col min="12805" max="12805" width="12.85546875" style="1100" customWidth="1"/>
    <col min="12806" max="12806" width="10" style="1100" customWidth="1"/>
    <col min="12807" max="13056" width="9.140625" style="1100"/>
    <col min="13057" max="13057" width="28" style="1100" customWidth="1"/>
    <col min="13058" max="13058" width="9.28515625" style="1100" customWidth="1"/>
    <col min="13059" max="13059" width="8.85546875" style="1100" customWidth="1"/>
    <col min="13060" max="13060" width="13.85546875" style="1100" customWidth="1"/>
    <col min="13061" max="13061" width="12.85546875" style="1100" customWidth="1"/>
    <col min="13062" max="13062" width="10" style="1100" customWidth="1"/>
    <col min="13063" max="13312" width="9.140625" style="1100"/>
    <col min="13313" max="13313" width="28" style="1100" customWidth="1"/>
    <col min="13314" max="13314" width="9.28515625" style="1100" customWidth="1"/>
    <col min="13315" max="13315" width="8.85546875" style="1100" customWidth="1"/>
    <col min="13316" max="13316" width="13.85546875" style="1100" customWidth="1"/>
    <col min="13317" max="13317" width="12.85546875" style="1100" customWidth="1"/>
    <col min="13318" max="13318" width="10" style="1100" customWidth="1"/>
    <col min="13319" max="13568" width="9.140625" style="1100"/>
    <col min="13569" max="13569" width="28" style="1100" customWidth="1"/>
    <col min="13570" max="13570" width="9.28515625" style="1100" customWidth="1"/>
    <col min="13571" max="13571" width="8.85546875" style="1100" customWidth="1"/>
    <col min="13572" max="13572" width="13.85546875" style="1100" customWidth="1"/>
    <col min="13573" max="13573" width="12.85546875" style="1100" customWidth="1"/>
    <col min="13574" max="13574" width="10" style="1100" customWidth="1"/>
    <col min="13575" max="13824" width="9.140625" style="1100"/>
    <col min="13825" max="13825" width="28" style="1100" customWidth="1"/>
    <col min="13826" max="13826" width="9.28515625" style="1100" customWidth="1"/>
    <col min="13827" max="13827" width="8.85546875" style="1100" customWidth="1"/>
    <col min="13828" max="13828" width="13.85546875" style="1100" customWidth="1"/>
    <col min="13829" max="13829" width="12.85546875" style="1100" customWidth="1"/>
    <col min="13830" max="13830" width="10" style="1100" customWidth="1"/>
    <col min="13831" max="14080" width="9.140625" style="1100"/>
    <col min="14081" max="14081" width="28" style="1100" customWidth="1"/>
    <col min="14082" max="14082" width="9.28515625" style="1100" customWidth="1"/>
    <col min="14083" max="14083" width="8.85546875" style="1100" customWidth="1"/>
    <col min="14084" max="14084" width="13.85546875" style="1100" customWidth="1"/>
    <col min="14085" max="14085" width="12.85546875" style="1100" customWidth="1"/>
    <col min="14086" max="14086" width="10" style="1100" customWidth="1"/>
    <col min="14087" max="14336" width="9.140625" style="1100"/>
    <col min="14337" max="14337" width="28" style="1100" customWidth="1"/>
    <col min="14338" max="14338" width="9.28515625" style="1100" customWidth="1"/>
    <col min="14339" max="14339" width="8.85546875" style="1100" customWidth="1"/>
    <col min="14340" max="14340" width="13.85546875" style="1100" customWidth="1"/>
    <col min="14341" max="14341" width="12.85546875" style="1100" customWidth="1"/>
    <col min="14342" max="14342" width="10" style="1100" customWidth="1"/>
    <col min="14343" max="14592" width="9.140625" style="1100"/>
    <col min="14593" max="14593" width="28" style="1100" customWidth="1"/>
    <col min="14594" max="14594" width="9.28515625" style="1100" customWidth="1"/>
    <col min="14595" max="14595" width="8.85546875" style="1100" customWidth="1"/>
    <col min="14596" max="14596" width="13.85546875" style="1100" customWidth="1"/>
    <col min="14597" max="14597" width="12.85546875" style="1100" customWidth="1"/>
    <col min="14598" max="14598" width="10" style="1100" customWidth="1"/>
    <col min="14599" max="14848" width="9.140625" style="1100"/>
    <col min="14849" max="14849" width="28" style="1100" customWidth="1"/>
    <col min="14850" max="14850" width="9.28515625" style="1100" customWidth="1"/>
    <col min="14851" max="14851" width="8.85546875" style="1100" customWidth="1"/>
    <col min="14852" max="14852" width="13.85546875" style="1100" customWidth="1"/>
    <col min="14853" max="14853" width="12.85546875" style="1100" customWidth="1"/>
    <col min="14854" max="14854" width="10" style="1100" customWidth="1"/>
    <col min="14855" max="15104" width="9.140625" style="1100"/>
    <col min="15105" max="15105" width="28" style="1100" customWidth="1"/>
    <col min="15106" max="15106" width="9.28515625" style="1100" customWidth="1"/>
    <col min="15107" max="15107" width="8.85546875" style="1100" customWidth="1"/>
    <col min="15108" max="15108" width="13.85546875" style="1100" customWidth="1"/>
    <col min="15109" max="15109" width="12.85546875" style="1100" customWidth="1"/>
    <col min="15110" max="15110" width="10" style="1100" customWidth="1"/>
    <col min="15111" max="15360" width="9.140625" style="1100"/>
    <col min="15361" max="15361" width="28" style="1100" customWidth="1"/>
    <col min="15362" max="15362" width="9.28515625" style="1100" customWidth="1"/>
    <col min="15363" max="15363" width="8.85546875" style="1100" customWidth="1"/>
    <col min="15364" max="15364" width="13.85546875" style="1100" customWidth="1"/>
    <col min="15365" max="15365" width="12.85546875" style="1100" customWidth="1"/>
    <col min="15366" max="15366" width="10" style="1100" customWidth="1"/>
    <col min="15367" max="15616" width="9.140625" style="1100"/>
    <col min="15617" max="15617" width="28" style="1100" customWidth="1"/>
    <col min="15618" max="15618" width="9.28515625" style="1100" customWidth="1"/>
    <col min="15619" max="15619" width="8.85546875" style="1100" customWidth="1"/>
    <col min="15620" max="15620" width="13.85546875" style="1100" customWidth="1"/>
    <col min="15621" max="15621" width="12.85546875" style="1100" customWidth="1"/>
    <col min="15622" max="15622" width="10" style="1100" customWidth="1"/>
    <col min="15623" max="15872" width="9.140625" style="1100"/>
    <col min="15873" max="15873" width="28" style="1100" customWidth="1"/>
    <col min="15874" max="15874" width="9.28515625" style="1100" customWidth="1"/>
    <col min="15875" max="15875" width="8.85546875" style="1100" customWidth="1"/>
    <col min="15876" max="15876" width="13.85546875" style="1100" customWidth="1"/>
    <col min="15877" max="15877" width="12.85546875" style="1100" customWidth="1"/>
    <col min="15878" max="15878" width="10" style="1100" customWidth="1"/>
    <col min="15879" max="16128" width="9.140625" style="1100"/>
    <col min="16129" max="16129" width="28" style="1100" customWidth="1"/>
    <col min="16130" max="16130" width="9.28515625" style="1100" customWidth="1"/>
    <col min="16131" max="16131" width="8.85546875" style="1100" customWidth="1"/>
    <col min="16132" max="16132" width="13.85546875" style="1100" customWidth="1"/>
    <col min="16133" max="16133" width="12.85546875" style="1100" customWidth="1"/>
    <col min="16134" max="16134" width="10" style="1100" customWidth="1"/>
    <col min="16135" max="16384" width="9.140625" style="1100"/>
  </cols>
  <sheetData>
    <row r="1" spans="1:10" ht="19.5" customHeight="1">
      <c r="A1" s="2287" t="s">
        <v>1576</v>
      </c>
      <c r="B1" s="2287"/>
      <c r="C1" s="2287"/>
      <c r="D1" s="2287"/>
      <c r="E1" s="2287"/>
    </row>
    <row r="2" spans="1:10" ht="19.5" customHeight="1">
      <c r="A2" s="2293" t="s">
        <v>1623</v>
      </c>
      <c r="B2" s="2293"/>
      <c r="C2" s="2293"/>
      <c r="D2" s="2293"/>
      <c r="E2" s="2293"/>
      <c r="F2" s="2295"/>
      <c r="G2" s="2295"/>
    </row>
    <row r="3" spans="1:10" s="1077" customFormat="1" ht="12.95" customHeight="1">
      <c r="A3" s="1177">
        <v>2017</v>
      </c>
      <c r="B3" s="1407"/>
      <c r="C3" s="1400"/>
      <c r="D3" s="1400"/>
      <c r="G3" s="1399" t="s">
        <v>1543</v>
      </c>
    </row>
    <row r="4" spans="1:10" s="1077" customFormat="1" ht="11.1" customHeight="1">
      <c r="A4" s="1872" t="s">
        <v>1542</v>
      </c>
      <c r="B4" s="2182" t="s">
        <v>0</v>
      </c>
      <c r="C4" s="2182" t="s">
        <v>1541</v>
      </c>
      <c r="D4" s="2183"/>
      <c r="E4" s="2183"/>
      <c r="F4" s="2183"/>
      <c r="G4" s="2182" t="s">
        <v>1540</v>
      </c>
    </row>
    <row r="5" spans="1:10" s="1077" customFormat="1" ht="11.1" customHeight="1">
      <c r="A5" s="1873"/>
      <c r="B5" s="2183"/>
      <c r="C5" s="2183"/>
      <c r="D5" s="2183"/>
      <c r="E5" s="2183"/>
      <c r="F5" s="2183"/>
      <c r="G5" s="2229"/>
    </row>
    <row r="6" spans="1:10" s="1077" customFormat="1" ht="11.1" customHeight="1">
      <c r="A6" s="1873"/>
      <c r="B6" s="2183"/>
      <c r="C6" s="2182" t="s">
        <v>0</v>
      </c>
      <c r="D6" s="2182" t="s">
        <v>1513</v>
      </c>
      <c r="E6" s="2182" t="s">
        <v>1539</v>
      </c>
      <c r="F6" s="2182" t="s">
        <v>1538</v>
      </c>
      <c r="G6" s="2229"/>
    </row>
    <row r="7" spans="1:10" s="1077" customFormat="1" ht="15" customHeight="1">
      <c r="A7" s="1865" t="s">
        <v>573</v>
      </c>
      <c r="B7" s="2183"/>
      <c r="C7" s="2183"/>
      <c r="D7" s="2182"/>
      <c r="E7" s="2182"/>
      <c r="F7" s="2182"/>
      <c r="G7" s="2229"/>
    </row>
    <row r="8" spans="1:10" s="1077" customFormat="1" ht="6" customHeight="1">
      <c r="A8" s="997" t="s">
        <v>192</v>
      </c>
      <c r="B8" s="1009"/>
      <c r="C8" s="997"/>
      <c r="D8" s="997"/>
      <c r="E8" s="997"/>
    </row>
    <row r="9" spans="1:10" s="1185" customFormat="1" ht="35.1" customHeight="1">
      <c r="A9" s="1406" t="s">
        <v>1560</v>
      </c>
      <c r="B9" s="1383">
        <v>890.25599999999997</v>
      </c>
      <c r="C9" s="1383">
        <v>726.7589999999999</v>
      </c>
      <c r="D9" s="1383">
        <v>391.3479999999999</v>
      </c>
      <c r="E9" s="1383">
        <v>320.63599999999997</v>
      </c>
      <c r="F9" s="1383">
        <v>14.775000000000004</v>
      </c>
      <c r="G9" s="1383">
        <v>163.49700000000004</v>
      </c>
      <c r="H9" s="1193"/>
      <c r="I9" s="1193"/>
      <c r="J9" s="1401"/>
    </row>
    <row r="10" spans="1:10" s="1185" customFormat="1" ht="15" customHeight="1">
      <c r="A10" s="1126" t="s">
        <v>1574</v>
      </c>
      <c r="B10" s="1389">
        <v>424.01300000000003</v>
      </c>
      <c r="C10" s="1389">
        <v>273.08199999999999</v>
      </c>
      <c r="D10" s="1394">
        <v>109.063</v>
      </c>
      <c r="E10" s="1394">
        <v>163.94799999999998</v>
      </c>
      <c r="F10" s="1431" t="s">
        <v>378</v>
      </c>
      <c r="G10" s="1389">
        <v>150.93100000000004</v>
      </c>
      <c r="H10" s="1193"/>
      <c r="I10" s="1193"/>
      <c r="J10" s="1401"/>
    </row>
    <row r="11" spans="1:10" s="1185" customFormat="1" ht="15" customHeight="1">
      <c r="A11" s="843" t="s">
        <v>1573</v>
      </c>
      <c r="B11" s="1389">
        <v>147.62299999999996</v>
      </c>
      <c r="C11" s="1389">
        <v>136.25999999999996</v>
      </c>
      <c r="D11" s="1394">
        <v>121.70999999999997</v>
      </c>
      <c r="E11" s="1394">
        <v>14.550000000000008</v>
      </c>
      <c r="F11" s="1394">
        <v>0</v>
      </c>
      <c r="G11" s="1389">
        <v>11.362999999999996</v>
      </c>
      <c r="H11" s="1193"/>
      <c r="I11" s="1193"/>
      <c r="J11" s="1401"/>
    </row>
    <row r="12" spans="1:10" s="1185" customFormat="1" ht="15" customHeight="1">
      <c r="A12" s="843" t="s">
        <v>1572</v>
      </c>
      <c r="B12" s="1389">
        <v>201.93399999999991</v>
      </c>
      <c r="C12" s="1389">
        <v>200.73099999999991</v>
      </c>
      <c r="D12" s="1394">
        <v>136.55399999999992</v>
      </c>
      <c r="E12" s="1394">
        <v>64.176999999999992</v>
      </c>
      <c r="F12" s="1394">
        <v>0</v>
      </c>
      <c r="G12" s="1389">
        <v>1.2029999999999994</v>
      </c>
      <c r="H12" s="1193"/>
      <c r="I12" s="1193"/>
      <c r="J12" s="1401"/>
    </row>
    <row r="13" spans="1:10" s="1185" customFormat="1" ht="15" customHeight="1">
      <c r="A13" s="843" t="s">
        <v>1546</v>
      </c>
      <c r="B13" s="1389">
        <v>116.68599999999999</v>
      </c>
      <c r="C13" s="1389">
        <v>116.68599999999999</v>
      </c>
      <c r="D13" s="1394">
        <v>24.021000000000001</v>
      </c>
      <c r="E13" s="1394">
        <v>77.960999999999984</v>
      </c>
      <c r="F13" s="1394">
        <v>14.704000000000004</v>
      </c>
      <c r="G13" s="1433">
        <v>0</v>
      </c>
      <c r="H13" s="1193"/>
      <c r="I13" s="1193"/>
      <c r="J13" s="1401"/>
    </row>
    <row r="14" spans="1:10" s="1077" customFormat="1" ht="9.9499999999999993" customHeight="1">
      <c r="A14" s="841"/>
      <c r="B14" s="1389"/>
      <c r="C14" s="1394"/>
      <c r="D14" s="1394"/>
      <c r="E14" s="1394"/>
      <c r="H14" s="1193"/>
      <c r="I14" s="1193"/>
      <c r="J14" s="1401"/>
    </row>
    <row r="15" spans="1:10" s="1185" customFormat="1" ht="35.1" customHeight="1">
      <c r="A15" s="1402" t="s">
        <v>1559</v>
      </c>
      <c r="B15" s="1383">
        <v>391.22500000000002</v>
      </c>
      <c r="C15" s="1383">
        <v>375.10700000000003</v>
      </c>
      <c r="D15" s="1383">
        <v>167.56200000000001</v>
      </c>
      <c r="E15" s="1383">
        <v>207.53600000000003</v>
      </c>
      <c r="F15" s="1432" t="s">
        <v>378</v>
      </c>
      <c r="G15" s="1383">
        <v>16.117999999999999</v>
      </c>
      <c r="H15" s="1193"/>
      <c r="I15" s="1193"/>
      <c r="J15" s="1401"/>
    </row>
    <row r="16" spans="1:10" s="1185" customFormat="1" ht="15" customHeight="1">
      <c r="A16" s="1126" t="s">
        <v>1574</v>
      </c>
      <c r="B16" s="1389">
        <v>68.254999999999995</v>
      </c>
      <c r="C16" s="1389">
        <v>52.137</v>
      </c>
      <c r="D16" s="1394">
        <v>16.204999999999998</v>
      </c>
      <c r="E16" s="1394">
        <v>35.932000000000002</v>
      </c>
      <c r="F16" s="1394">
        <v>0</v>
      </c>
      <c r="G16" s="1389">
        <v>16.117999999999999</v>
      </c>
      <c r="H16" s="1193"/>
      <c r="I16" s="1193"/>
      <c r="J16" s="1401"/>
    </row>
    <row r="17" spans="1:10" s="1185" customFormat="1" ht="15" customHeight="1">
      <c r="A17" s="843" t="s">
        <v>1573</v>
      </c>
      <c r="B17" s="1389">
        <v>70.353999999999999</v>
      </c>
      <c r="C17" s="1389">
        <v>70.353999999999999</v>
      </c>
      <c r="D17" s="1394">
        <v>29.780999999999992</v>
      </c>
      <c r="E17" s="1394">
        <v>40.564</v>
      </c>
      <c r="F17" s="1431" t="s">
        <v>378</v>
      </c>
      <c r="G17" s="1389">
        <v>0</v>
      </c>
      <c r="H17" s="1193"/>
      <c r="I17" s="1193"/>
      <c r="J17" s="1401"/>
    </row>
    <row r="18" spans="1:10" s="1185" customFormat="1" ht="15" customHeight="1">
      <c r="A18" s="843" t="s">
        <v>1572</v>
      </c>
      <c r="B18" s="1389">
        <v>130.90500000000003</v>
      </c>
      <c r="C18" s="1389">
        <v>130.90500000000003</v>
      </c>
      <c r="D18" s="1394">
        <v>56.416000000000011</v>
      </c>
      <c r="E18" s="1394">
        <v>74.489000000000004</v>
      </c>
      <c r="F18" s="1394">
        <v>0</v>
      </c>
      <c r="G18" s="1389">
        <v>0</v>
      </c>
      <c r="H18" s="1193"/>
      <c r="I18" s="1193"/>
      <c r="J18" s="1401"/>
    </row>
    <row r="19" spans="1:10" s="1185" customFormat="1" ht="15" customHeight="1">
      <c r="A19" s="843" t="s">
        <v>1546</v>
      </c>
      <c r="B19" s="1389">
        <v>121.71100000000001</v>
      </c>
      <c r="C19" s="1389">
        <v>121.71100000000001</v>
      </c>
      <c r="D19" s="1394">
        <v>65.16</v>
      </c>
      <c r="E19" s="1394">
        <v>56.551000000000009</v>
      </c>
      <c r="F19" s="1394">
        <v>0</v>
      </c>
      <c r="G19" s="1389">
        <v>0</v>
      </c>
      <c r="H19" s="1193"/>
      <c r="I19" s="1193"/>
      <c r="J19" s="1401"/>
    </row>
    <row r="20" spans="1:10" s="1077" customFormat="1" ht="9.9499999999999993" customHeight="1">
      <c r="A20" s="1195"/>
      <c r="B20" s="1389"/>
      <c r="C20" s="1389"/>
      <c r="D20" s="1389"/>
      <c r="E20" s="1389"/>
      <c r="H20" s="1193"/>
      <c r="I20" s="1193"/>
      <c r="J20" s="1401"/>
    </row>
    <row r="21" spans="1:10" s="1185" customFormat="1" ht="35.1" customHeight="1">
      <c r="A21" s="1402" t="s">
        <v>1558</v>
      </c>
      <c r="B21" s="1383">
        <f t="shared" ref="B21:G21" si="0">SUM(B22:B25)</f>
        <v>73.597000000000023</v>
      </c>
      <c r="C21" s="1383">
        <f t="shared" si="0"/>
        <v>49.870000000000019</v>
      </c>
      <c r="D21" s="1383">
        <f t="shared" si="0"/>
        <v>0</v>
      </c>
      <c r="E21" s="1383">
        <f t="shared" si="0"/>
        <v>26.91500000000001</v>
      </c>
      <c r="F21" s="1383">
        <f t="shared" si="0"/>
        <v>22.955000000000005</v>
      </c>
      <c r="G21" s="1383">
        <f t="shared" si="0"/>
        <v>23.727000000000011</v>
      </c>
      <c r="H21" s="1193"/>
      <c r="I21" s="1193"/>
      <c r="J21" s="1401"/>
    </row>
    <row r="22" spans="1:10" s="1077" customFormat="1" ht="15" customHeight="1">
      <c r="A22" s="1126" t="s">
        <v>1574</v>
      </c>
      <c r="B22" s="1389">
        <f>+C22+G22</f>
        <v>28.713000000000012</v>
      </c>
      <c r="C22" s="1389">
        <f>D22+E22+F22</f>
        <v>4.9860000000000007</v>
      </c>
      <c r="D22" s="1389">
        <v>0</v>
      </c>
      <c r="E22" s="1389">
        <v>2.786</v>
      </c>
      <c r="F22" s="1389">
        <v>2.2000000000000002</v>
      </c>
      <c r="G22" s="1389">
        <v>23.727000000000011</v>
      </c>
      <c r="H22" s="1193"/>
      <c r="I22" s="1193"/>
      <c r="J22" s="1401"/>
    </row>
    <row r="23" spans="1:10" s="1077" customFormat="1" ht="15" customHeight="1">
      <c r="A23" s="843" t="s">
        <v>1573</v>
      </c>
      <c r="B23" s="1389">
        <f>+C23+G23</f>
        <v>25.964000000000009</v>
      </c>
      <c r="C23" s="1389">
        <f>D23+E23+F23</f>
        <v>25.964000000000009</v>
      </c>
      <c r="D23" s="1389">
        <v>0</v>
      </c>
      <c r="E23" s="1389">
        <v>24.129000000000008</v>
      </c>
      <c r="F23" s="1389">
        <v>1.8349999999999997</v>
      </c>
      <c r="G23" s="1389">
        <v>0</v>
      </c>
      <c r="H23" s="1193"/>
      <c r="I23" s="1193"/>
      <c r="J23" s="1401"/>
    </row>
    <row r="24" spans="1:10" s="1077" customFormat="1" ht="15" customHeight="1">
      <c r="A24" s="843" t="s">
        <v>1572</v>
      </c>
      <c r="B24" s="1389">
        <f>+C24+G24</f>
        <v>18.920000000000005</v>
      </c>
      <c r="C24" s="1389">
        <f>D24+E24+F24</f>
        <v>18.920000000000005</v>
      </c>
      <c r="D24" s="1389">
        <v>0</v>
      </c>
      <c r="E24" s="1389">
        <v>0</v>
      </c>
      <c r="F24" s="1389">
        <v>18.920000000000005</v>
      </c>
      <c r="G24" s="1389">
        <v>0</v>
      </c>
      <c r="H24" s="1193"/>
      <c r="I24" s="1193"/>
      <c r="J24" s="1401"/>
    </row>
    <row r="25" spans="1:10" s="1077" customFormat="1" ht="15" customHeight="1">
      <c r="A25" s="843" t="s">
        <v>1546</v>
      </c>
      <c r="B25" s="1389">
        <f>+C25+G25</f>
        <v>0</v>
      </c>
      <c r="C25" s="1389">
        <f>D25+E25+F25</f>
        <v>0</v>
      </c>
      <c r="D25" s="1389">
        <v>0</v>
      </c>
      <c r="E25" s="1389">
        <v>0</v>
      </c>
      <c r="F25" s="1389">
        <v>0</v>
      </c>
      <c r="G25" s="1389">
        <v>0</v>
      </c>
      <c r="H25" s="1193"/>
      <c r="I25" s="1193"/>
      <c r="J25" s="1401"/>
    </row>
    <row r="26" spans="1:10" s="1077" customFormat="1" ht="9.9499999999999993" customHeight="1">
      <c r="A26" s="1195"/>
      <c r="B26" s="1389"/>
      <c r="C26" s="1394"/>
      <c r="D26" s="1389"/>
      <c r="E26" s="1389"/>
      <c r="F26" s="1185"/>
      <c r="H26" s="1193"/>
      <c r="I26" s="1193"/>
      <c r="J26" s="1401"/>
    </row>
    <row r="27" spans="1:10" s="1185" customFormat="1" ht="35.1" customHeight="1">
      <c r="A27" s="1402" t="s">
        <v>1557</v>
      </c>
      <c r="B27" s="1383">
        <f t="shared" ref="B27:G27" si="1">SUM(B28:B31)</f>
        <v>266.40000000000003</v>
      </c>
      <c r="C27" s="1383">
        <f t="shared" si="1"/>
        <v>251.892</v>
      </c>
      <c r="D27" s="1383">
        <f t="shared" si="1"/>
        <v>163.81500000000003</v>
      </c>
      <c r="E27" s="1383">
        <f t="shared" si="1"/>
        <v>87.268000000000015</v>
      </c>
      <c r="F27" s="1383">
        <f t="shared" si="1"/>
        <v>0.80900000000000005</v>
      </c>
      <c r="G27" s="1383">
        <f t="shared" si="1"/>
        <v>14.507999999999999</v>
      </c>
      <c r="H27" s="1193"/>
      <c r="I27" s="1193"/>
      <c r="J27" s="1401"/>
    </row>
    <row r="28" spans="1:10" s="1077" customFormat="1" ht="15" customHeight="1">
      <c r="A28" s="1126" t="s">
        <v>1574</v>
      </c>
      <c r="B28" s="1389">
        <f>+C28+G28</f>
        <v>59.126000000000005</v>
      </c>
      <c r="C28" s="1389">
        <f>SUM(D28:F28)</f>
        <v>44.618000000000002</v>
      </c>
      <c r="D28" s="1389">
        <v>0</v>
      </c>
      <c r="E28" s="1389">
        <v>44.618000000000002</v>
      </c>
      <c r="F28" s="1389">
        <v>0</v>
      </c>
      <c r="G28" s="1389">
        <v>14.507999999999999</v>
      </c>
      <c r="H28" s="1193"/>
      <c r="I28" s="1193"/>
      <c r="J28" s="1401"/>
    </row>
    <row r="29" spans="1:10" s="1077" customFormat="1" ht="15" customHeight="1">
      <c r="A29" s="843" t="s">
        <v>1573</v>
      </c>
      <c r="B29" s="1389">
        <f>+C29+G29</f>
        <v>21.725000000000001</v>
      </c>
      <c r="C29" s="1389">
        <f>SUM(D29:F29)</f>
        <v>21.725000000000001</v>
      </c>
      <c r="D29" s="1389">
        <v>10.35</v>
      </c>
      <c r="E29" s="1389">
        <v>11.375</v>
      </c>
      <c r="F29" s="1389">
        <v>0</v>
      </c>
      <c r="G29" s="1389">
        <v>0</v>
      </c>
      <c r="H29" s="1193"/>
      <c r="I29" s="1193"/>
      <c r="J29" s="1401"/>
    </row>
    <row r="30" spans="1:10" s="1077" customFormat="1" ht="15" customHeight="1">
      <c r="A30" s="843" t="s">
        <v>1572</v>
      </c>
      <c r="B30" s="1389">
        <f>+C30+G30</f>
        <v>183.67600000000002</v>
      </c>
      <c r="C30" s="1389">
        <f>SUM(D30:F30)</f>
        <v>183.67600000000002</v>
      </c>
      <c r="D30" s="1389">
        <v>153.46500000000003</v>
      </c>
      <c r="E30" s="1389">
        <v>29.402000000000001</v>
      </c>
      <c r="F30" s="1430">
        <v>0.80900000000000005</v>
      </c>
      <c r="G30" s="1389">
        <v>0</v>
      </c>
      <c r="H30" s="1193"/>
      <c r="I30" s="1193"/>
      <c r="J30" s="1401"/>
    </row>
    <row r="31" spans="1:10" s="1077" customFormat="1" ht="15" customHeight="1">
      <c r="A31" s="843" t="s">
        <v>1546</v>
      </c>
      <c r="B31" s="1389">
        <f>+C31+G31</f>
        <v>1.8730000000000004</v>
      </c>
      <c r="C31" s="1389">
        <f>SUM(D31:F31)</f>
        <v>1.8730000000000004</v>
      </c>
      <c r="D31" s="1389">
        <v>0</v>
      </c>
      <c r="E31" s="1389">
        <v>1.8730000000000004</v>
      </c>
      <c r="F31" s="1389">
        <v>0</v>
      </c>
      <c r="G31" s="1389">
        <v>0</v>
      </c>
      <c r="H31" s="1193"/>
      <c r="I31" s="1193"/>
      <c r="J31" s="1401"/>
    </row>
    <row r="32" spans="1:10" s="1077" customFormat="1" ht="6" customHeight="1" thickBot="1">
      <c r="A32" s="1792"/>
      <c r="B32" s="1792"/>
      <c r="C32" s="1792"/>
      <c r="D32" s="1792"/>
      <c r="E32" s="1792"/>
      <c r="F32" s="1792"/>
      <c r="G32" s="1792"/>
      <c r="H32" s="1396"/>
    </row>
    <row r="33" spans="1:8" s="1077" customFormat="1" ht="3.75" customHeight="1" thickTop="1">
      <c r="A33" s="997"/>
      <c r="B33" s="997"/>
      <c r="C33" s="997"/>
      <c r="D33" s="997"/>
      <c r="E33" s="997"/>
      <c r="F33" s="997"/>
      <c r="G33" s="997"/>
      <c r="H33" s="1396"/>
    </row>
    <row r="34" spans="1:8" s="1077" customFormat="1" ht="12.95" customHeight="1">
      <c r="A34" s="1379" t="s">
        <v>1578</v>
      </c>
      <c r="B34" s="1379"/>
      <c r="C34" s="1379"/>
      <c r="D34" s="1379"/>
      <c r="E34" s="1379"/>
      <c r="F34" s="843"/>
    </row>
    <row r="35" spans="1:8">
      <c r="A35" s="1131"/>
      <c r="H35" s="1429"/>
    </row>
    <row r="36" spans="1:8" s="1355" customFormat="1" ht="12.75">
      <c r="A36" s="1130" t="s">
        <v>564</v>
      </c>
      <c r="B36" s="869"/>
      <c r="C36" s="869"/>
      <c r="D36" s="869"/>
      <c r="E36" s="869"/>
      <c r="G36" s="1369"/>
    </row>
    <row r="37" spans="1:8" s="1355" customFormat="1" ht="12" customHeight="1">
      <c r="A37" s="1376" t="s">
        <v>1577</v>
      </c>
      <c r="B37" s="869"/>
      <c r="C37" s="869"/>
      <c r="D37" s="869"/>
      <c r="E37" s="869"/>
      <c r="G37" s="1369"/>
    </row>
    <row r="38" spans="1:8">
      <c r="A38" s="1131"/>
      <c r="B38" s="1426"/>
      <c r="C38" s="1131"/>
      <c r="D38" s="1131"/>
      <c r="E38" s="1131"/>
    </row>
    <row r="39" spans="1:8">
      <c r="A39" s="1131"/>
      <c r="B39" s="1426"/>
      <c r="C39" s="1131"/>
      <c r="D39" s="1131"/>
      <c r="E39" s="1131"/>
    </row>
    <row r="40" spans="1:8">
      <c r="A40" s="1427"/>
      <c r="B40" s="1426"/>
      <c r="C40" s="1131"/>
      <c r="D40" s="1131"/>
      <c r="E40" s="1131"/>
    </row>
    <row r="41" spans="1:8">
      <c r="A41" s="1131"/>
      <c r="B41" s="1426"/>
      <c r="C41" s="1131"/>
      <c r="D41" s="1131"/>
      <c r="E41" s="1131"/>
    </row>
    <row r="42" spans="1:8">
      <c r="A42" s="1131"/>
      <c r="B42" s="1426"/>
      <c r="C42" s="1131"/>
      <c r="D42" s="1131"/>
      <c r="E42" s="1131"/>
    </row>
    <row r="43" spans="1:8">
      <c r="A43" s="1131"/>
      <c r="B43" s="1426"/>
      <c r="C43" s="1131"/>
      <c r="D43" s="1131"/>
      <c r="E43" s="1131"/>
    </row>
    <row r="44" spans="1:8">
      <c r="A44" s="1131"/>
      <c r="B44" s="1426"/>
      <c r="C44" s="1131"/>
      <c r="D44" s="1131"/>
      <c r="E44" s="1131"/>
    </row>
    <row r="45" spans="1:8">
      <c r="A45" s="1131"/>
      <c r="B45" s="1426"/>
      <c r="C45" s="1131"/>
      <c r="D45" s="1131"/>
      <c r="E45" s="1131"/>
    </row>
    <row r="46" spans="1:8">
      <c r="A46" s="1131"/>
      <c r="B46" s="1426"/>
      <c r="C46" s="1131"/>
      <c r="D46" s="1131"/>
      <c r="E46" s="1131"/>
    </row>
    <row r="47" spans="1:8">
      <c r="A47" s="1131"/>
      <c r="B47" s="1426"/>
      <c r="C47" s="1131"/>
      <c r="D47" s="1131"/>
      <c r="E47" s="1131"/>
    </row>
    <row r="48" spans="1:8">
      <c r="A48" s="1131"/>
      <c r="B48" s="1426"/>
      <c r="C48" s="1131"/>
      <c r="D48" s="1131"/>
      <c r="E48" s="1131"/>
    </row>
    <row r="49" spans="1:5">
      <c r="A49" s="1131"/>
      <c r="B49" s="1426"/>
      <c r="C49" s="1131"/>
      <c r="D49" s="1131"/>
      <c r="E49" s="1131"/>
    </row>
    <row r="50" spans="1:5">
      <c r="A50" s="1131"/>
      <c r="B50" s="1426"/>
      <c r="C50" s="1131"/>
      <c r="D50" s="1131"/>
      <c r="E50" s="1131"/>
    </row>
    <row r="51" spans="1:5">
      <c r="A51" s="1131"/>
      <c r="B51" s="1426"/>
      <c r="C51" s="1131"/>
      <c r="D51" s="1131"/>
      <c r="E51" s="1131"/>
    </row>
    <row r="52" spans="1:5">
      <c r="A52" s="1131"/>
      <c r="B52" s="1426"/>
      <c r="C52" s="1131"/>
      <c r="D52" s="1131"/>
      <c r="E52" s="1131"/>
    </row>
    <row r="53" spans="1:5">
      <c r="A53" s="1131"/>
      <c r="B53" s="1426"/>
      <c r="C53" s="1131"/>
      <c r="D53" s="1131"/>
      <c r="E53" s="1131"/>
    </row>
    <row r="54" spans="1:5">
      <c r="A54" s="1131"/>
      <c r="B54" s="1426"/>
      <c r="C54" s="1131"/>
      <c r="D54" s="1131"/>
      <c r="E54" s="1131"/>
    </row>
    <row r="55" spans="1:5">
      <c r="A55" s="1131"/>
      <c r="B55" s="1426"/>
      <c r="C55" s="1131"/>
      <c r="D55" s="1131"/>
      <c r="E55" s="1131"/>
    </row>
    <row r="56" spans="1:5">
      <c r="A56" s="1131"/>
      <c r="B56" s="1426"/>
      <c r="C56" s="1131"/>
      <c r="D56" s="1131"/>
      <c r="E56" s="1131"/>
    </row>
    <row r="57" spans="1:5">
      <c r="A57" s="1131"/>
      <c r="B57" s="1426"/>
      <c r="C57" s="1131"/>
      <c r="D57" s="1131"/>
      <c r="E57" s="1131"/>
    </row>
    <row r="58" spans="1:5">
      <c r="A58" s="1131"/>
      <c r="B58" s="1426"/>
      <c r="C58" s="1131"/>
      <c r="D58" s="1131"/>
      <c r="E58" s="1131"/>
    </row>
    <row r="59" spans="1:5">
      <c r="A59" s="1131"/>
      <c r="B59" s="1426"/>
      <c r="C59" s="1131"/>
      <c r="D59" s="1131"/>
      <c r="E59" s="1131"/>
    </row>
    <row r="60" spans="1:5">
      <c r="A60" s="1131"/>
      <c r="B60" s="1426"/>
      <c r="C60" s="1131"/>
      <c r="D60" s="1131"/>
      <c r="E60" s="1131"/>
    </row>
    <row r="61" spans="1:5">
      <c r="A61" s="1131"/>
      <c r="B61" s="1426"/>
      <c r="C61" s="1131"/>
      <c r="D61" s="1131"/>
      <c r="E61" s="1131"/>
    </row>
    <row r="62" spans="1:5">
      <c r="A62" s="1131"/>
      <c r="B62" s="1426"/>
      <c r="C62" s="1131"/>
      <c r="D62" s="1131"/>
      <c r="E62" s="1131"/>
    </row>
    <row r="63" spans="1:5">
      <c r="A63" s="1131"/>
      <c r="B63" s="1426"/>
      <c r="C63" s="1131"/>
      <c r="D63" s="1131"/>
      <c r="E63" s="1131"/>
    </row>
    <row r="64" spans="1:5">
      <c r="A64" s="1131"/>
      <c r="B64" s="1426"/>
      <c r="C64" s="1131"/>
      <c r="D64" s="1131"/>
      <c r="E64" s="1131"/>
    </row>
    <row r="65" spans="1:5">
      <c r="A65" s="1131"/>
      <c r="B65" s="1426"/>
      <c r="C65" s="1131"/>
      <c r="D65" s="1131"/>
      <c r="E65" s="1131"/>
    </row>
    <row r="66" spans="1:5">
      <c r="A66" s="1131"/>
      <c r="B66" s="1426"/>
      <c r="C66" s="1131"/>
      <c r="D66" s="1131"/>
      <c r="E66" s="1131"/>
    </row>
    <row r="67" spans="1:5">
      <c r="A67" s="1131"/>
      <c r="B67" s="1426"/>
      <c r="C67" s="1131"/>
      <c r="D67" s="1131"/>
      <c r="E67" s="1131"/>
    </row>
    <row r="68" spans="1:5">
      <c r="A68" s="1131"/>
      <c r="B68" s="1426"/>
      <c r="C68" s="1131"/>
      <c r="D68" s="1131"/>
      <c r="E68" s="1131"/>
    </row>
    <row r="69" spans="1:5">
      <c r="A69" s="1131"/>
      <c r="B69" s="1426"/>
      <c r="C69" s="1131"/>
      <c r="D69" s="1131"/>
      <c r="E69" s="1131"/>
    </row>
    <row r="70" spans="1:5">
      <c r="A70" s="1131"/>
      <c r="B70" s="1426"/>
      <c r="C70" s="1131"/>
      <c r="D70" s="1131"/>
      <c r="E70" s="1131"/>
    </row>
    <row r="71" spans="1:5">
      <c r="A71" s="1131"/>
      <c r="B71" s="1426"/>
      <c r="C71" s="1131"/>
      <c r="D71" s="1131"/>
      <c r="E71" s="1131"/>
    </row>
    <row r="72" spans="1:5">
      <c r="A72" s="1131"/>
      <c r="B72" s="1426"/>
      <c r="C72" s="1131"/>
      <c r="D72" s="1131"/>
      <c r="E72" s="1131"/>
    </row>
    <row r="73" spans="1:5">
      <c r="A73" s="1131"/>
      <c r="B73" s="1426"/>
      <c r="C73" s="1131"/>
      <c r="D73" s="1131"/>
      <c r="E73" s="1131"/>
    </row>
    <row r="74" spans="1:5">
      <c r="A74" s="1131"/>
      <c r="B74" s="1426"/>
      <c r="C74" s="1131"/>
      <c r="D74" s="1131"/>
      <c r="E74" s="1131"/>
    </row>
    <row r="75" spans="1:5">
      <c r="A75" s="1131"/>
      <c r="B75" s="1426"/>
      <c r="C75" s="1131"/>
      <c r="D75" s="1131"/>
      <c r="E75" s="1131"/>
    </row>
    <row r="76" spans="1:5">
      <c r="A76" s="1131"/>
      <c r="B76" s="1426"/>
      <c r="C76" s="1131"/>
      <c r="D76" s="1131"/>
      <c r="E76" s="1131"/>
    </row>
    <row r="77" spans="1:5">
      <c r="A77" s="1131"/>
      <c r="B77" s="1426"/>
      <c r="C77" s="1131"/>
      <c r="D77" s="1131"/>
      <c r="E77" s="1131"/>
    </row>
    <row r="78" spans="1:5">
      <c r="A78" s="1131"/>
      <c r="B78" s="1426"/>
      <c r="C78" s="1131"/>
      <c r="D78" s="1131"/>
      <c r="E78" s="1131"/>
    </row>
    <row r="79" spans="1:5">
      <c r="A79" s="1131"/>
      <c r="B79" s="1426"/>
      <c r="C79" s="1131"/>
      <c r="D79" s="1131"/>
      <c r="E79" s="1131"/>
    </row>
    <row r="80" spans="1:5">
      <c r="A80" s="1131"/>
      <c r="B80" s="1426"/>
      <c r="C80" s="1131"/>
      <c r="D80" s="1131"/>
      <c r="E80" s="1131"/>
    </row>
    <row r="81" spans="1:5">
      <c r="A81" s="1131"/>
      <c r="B81" s="1426"/>
      <c r="C81" s="1131"/>
      <c r="D81" s="1131"/>
      <c r="E81" s="1131"/>
    </row>
    <row r="82" spans="1:5">
      <c r="A82" s="1131"/>
      <c r="B82" s="1426"/>
      <c r="C82" s="1131"/>
      <c r="D82" s="1131"/>
      <c r="E82" s="1131"/>
    </row>
    <row r="83" spans="1:5">
      <c r="A83" s="1131"/>
      <c r="B83" s="1426"/>
      <c r="C83" s="1131"/>
      <c r="D83" s="1131"/>
      <c r="E83" s="1131"/>
    </row>
    <row r="84" spans="1:5">
      <c r="A84" s="1131"/>
      <c r="B84" s="1426"/>
      <c r="C84" s="1131"/>
      <c r="D84" s="1131"/>
      <c r="E84" s="1131"/>
    </row>
    <row r="85" spans="1:5">
      <c r="A85" s="1131"/>
      <c r="B85" s="1426"/>
      <c r="C85" s="1131"/>
      <c r="D85" s="1131"/>
      <c r="E85" s="1131"/>
    </row>
    <row r="86" spans="1:5">
      <c r="A86" s="1131"/>
      <c r="B86" s="1426"/>
      <c r="C86" s="1131"/>
      <c r="D86" s="1131"/>
      <c r="E86" s="1131"/>
    </row>
    <row r="87" spans="1:5">
      <c r="A87" s="1131"/>
      <c r="B87" s="1426"/>
      <c r="C87" s="1131"/>
      <c r="D87" s="1131"/>
      <c r="E87" s="1131"/>
    </row>
    <row r="88" spans="1:5">
      <c r="A88" s="1131"/>
      <c r="B88" s="1426"/>
      <c r="C88" s="1131"/>
      <c r="D88" s="1131"/>
      <c r="E88" s="1131"/>
    </row>
    <row r="89" spans="1:5">
      <c r="A89" s="1131"/>
      <c r="B89" s="1426"/>
      <c r="C89" s="1131"/>
      <c r="D89" s="1131"/>
      <c r="E89" s="1131"/>
    </row>
    <row r="90" spans="1:5">
      <c r="A90" s="1131"/>
      <c r="B90" s="1426"/>
      <c r="C90" s="1131"/>
      <c r="D90" s="1131"/>
      <c r="E90" s="1131"/>
    </row>
    <row r="91" spans="1:5">
      <c r="A91" s="1131"/>
      <c r="B91" s="1426"/>
      <c r="C91" s="1131"/>
      <c r="D91" s="1131"/>
      <c r="E91" s="1131"/>
    </row>
    <row r="92" spans="1:5">
      <c r="A92" s="1131"/>
      <c r="B92" s="1426"/>
      <c r="C92" s="1131"/>
      <c r="D92" s="1131"/>
      <c r="E92" s="1131"/>
    </row>
    <row r="93" spans="1:5">
      <c r="A93" s="1131"/>
      <c r="B93" s="1426"/>
      <c r="C93" s="1131"/>
      <c r="D93" s="1131"/>
      <c r="E93" s="1131"/>
    </row>
    <row r="94" spans="1:5">
      <c r="A94" s="1131"/>
      <c r="B94" s="1426"/>
      <c r="C94" s="1131"/>
      <c r="D94" s="1131"/>
      <c r="E94" s="1131"/>
    </row>
    <row r="95" spans="1:5">
      <c r="A95" s="1131"/>
      <c r="B95" s="1426"/>
      <c r="C95" s="1131"/>
      <c r="D95" s="1131"/>
      <c r="E95" s="1131"/>
    </row>
    <row r="96" spans="1:5">
      <c r="A96" s="1131"/>
      <c r="B96" s="1426"/>
      <c r="C96" s="1131"/>
      <c r="D96" s="1131"/>
      <c r="E96" s="1131"/>
    </row>
    <row r="97" spans="1:5">
      <c r="A97" s="1131"/>
      <c r="B97" s="1426"/>
      <c r="C97" s="1131"/>
      <c r="D97" s="1131"/>
      <c r="E97" s="1131"/>
    </row>
    <row r="98" spans="1:5">
      <c r="A98" s="1131"/>
      <c r="B98" s="1426"/>
      <c r="C98" s="1131"/>
      <c r="D98" s="1131"/>
      <c r="E98" s="1131"/>
    </row>
    <row r="99" spans="1:5">
      <c r="A99" s="1131"/>
      <c r="B99" s="1426"/>
      <c r="C99" s="1131"/>
      <c r="D99" s="1131"/>
      <c r="E99" s="1131"/>
    </row>
    <row r="100" spans="1:5">
      <c r="A100" s="1131"/>
      <c r="B100" s="1426"/>
      <c r="C100" s="1131"/>
      <c r="D100" s="1131"/>
      <c r="E100" s="1131"/>
    </row>
    <row r="101" spans="1:5">
      <c r="A101" s="1131"/>
      <c r="B101" s="1426"/>
      <c r="C101" s="1131"/>
      <c r="D101" s="1131"/>
      <c r="E101" s="1131"/>
    </row>
    <row r="102" spans="1:5">
      <c r="A102" s="1131"/>
      <c r="B102" s="1426"/>
      <c r="C102" s="1131"/>
      <c r="D102" s="1131"/>
      <c r="E102" s="1131"/>
    </row>
    <row r="103" spans="1:5">
      <c r="A103" s="1131"/>
      <c r="B103" s="1426"/>
      <c r="C103" s="1131"/>
      <c r="D103" s="1131"/>
      <c r="E103" s="1131"/>
    </row>
    <row r="104" spans="1:5">
      <c r="A104" s="1131"/>
      <c r="B104" s="1426"/>
      <c r="C104" s="1131"/>
      <c r="D104" s="1131"/>
      <c r="E104" s="1131"/>
    </row>
    <row r="105" spans="1:5">
      <c r="A105" s="1131"/>
      <c r="B105" s="1426"/>
      <c r="C105" s="1131"/>
      <c r="D105" s="1131"/>
      <c r="E105" s="1131"/>
    </row>
    <row r="106" spans="1:5">
      <c r="A106" s="1131"/>
      <c r="B106" s="1426"/>
      <c r="C106" s="1131"/>
      <c r="D106" s="1131"/>
      <c r="E106" s="1131"/>
    </row>
    <row r="107" spans="1:5">
      <c r="A107" s="1131"/>
      <c r="B107" s="1426"/>
      <c r="C107" s="1131"/>
      <c r="D107" s="1131"/>
      <c r="E107" s="1131"/>
    </row>
    <row r="108" spans="1:5">
      <c r="A108" s="1131"/>
      <c r="B108" s="1426"/>
      <c r="C108" s="1131"/>
      <c r="D108" s="1131"/>
      <c r="E108" s="1131"/>
    </row>
    <row r="109" spans="1:5">
      <c r="A109" s="1131"/>
      <c r="B109" s="1426"/>
      <c r="C109" s="1131"/>
      <c r="D109" s="1131"/>
      <c r="E109" s="1131"/>
    </row>
    <row r="110" spans="1:5">
      <c r="A110" s="1131"/>
      <c r="B110" s="1426"/>
      <c r="C110" s="1131"/>
      <c r="D110" s="1131"/>
      <c r="E110" s="1131"/>
    </row>
    <row r="111" spans="1:5">
      <c r="A111" s="1131"/>
      <c r="B111" s="1426"/>
      <c r="C111" s="1131"/>
      <c r="D111" s="1131"/>
      <c r="E111" s="1131"/>
    </row>
    <row r="112" spans="1:5">
      <c r="A112" s="1131"/>
      <c r="B112" s="1426"/>
      <c r="C112" s="1131"/>
      <c r="D112" s="1131"/>
      <c r="E112" s="1131"/>
    </row>
    <row r="113" spans="1:5">
      <c r="A113" s="1131"/>
      <c r="B113" s="1426"/>
      <c r="C113" s="1131"/>
      <c r="D113" s="1131"/>
      <c r="E113" s="1131"/>
    </row>
    <row r="114" spans="1:5">
      <c r="A114" s="1131"/>
      <c r="B114" s="1426"/>
      <c r="C114" s="1131"/>
      <c r="D114" s="1131"/>
      <c r="E114" s="1131"/>
    </row>
    <row r="115" spans="1:5">
      <c r="A115" s="1131"/>
      <c r="B115" s="1426"/>
      <c r="C115" s="1131"/>
      <c r="D115" s="1131"/>
      <c r="E115" s="1131"/>
    </row>
    <row r="116" spans="1:5">
      <c r="A116" s="1131"/>
      <c r="B116" s="1426"/>
      <c r="C116" s="1131"/>
      <c r="D116" s="1131"/>
      <c r="E116" s="1131"/>
    </row>
    <row r="117" spans="1:5">
      <c r="A117" s="1131"/>
      <c r="B117" s="1426"/>
      <c r="C117" s="1131"/>
      <c r="D117" s="1131"/>
      <c r="E117" s="1131"/>
    </row>
    <row r="118" spans="1:5">
      <c r="A118" s="1131"/>
      <c r="B118" s="1426"/>
      <c r="C118" s="1131"/>
      <c r="D118" s="1131"/>
      <c r="E118" s="1131"/>
    </row>
    <row r="119" spans="1:5">
      <c r="A119" s="1131"/>
      <c r="B119" s="1426"/>
      <c r="C119" s="1131"/>
      <c r="D119" s="1131"/>
      <c r="E119" s="1131"/>
    </row>
    <row r="120" spans="1:5">
      <c r="A120" s="1131"/>
      <c r="B120" s="1426"/>
      <c r="C120" s="1131"/>
      <c r="D120" s="1131"/>
      <c r="E120" s="1131"/>
    </row>
    <row r="121" spans="1:5">
      <c r="A121" s="1131"/>
      <c r="B121" s="1426"/>
      <c r="C121" s="1131"/>
      <c r="D121" s="1131"/>
      <c r="E121" s="1131"/>
    </row>
    <row r="122" spans="1:5">
      <c r="A122" s="1131"/>
      <c r="B122" s="1426"/>
      <c r="C122" s="1131"/>
      <c r="D122" s="1131"/>
      <c r="E122" s="1131"/>
    </row>
    <row r="123" spans="1:5">
      <c r="A123" s="1131"/>
      <c r="B123" s="1426"/>
      <c r="C123" s="1131"/>
      <c r="D123" s="1131"/>
      <c r="E123" s="1131"/>
    </row>
    <row r="124" spans="1:5">
      <c r="A124" s="1131"/>
      <c r="B124" s="1426"/>
      <c r="C124" s="1131"/>
      <c r="D124" s="1131"/>
      <c r="E124" s="1131"/>
    </row>
    <row r="125" spans="1:5">
      <c r="A125" s="1131"/>
      <c r="B125" s="1426"/>
      <c r="C125" s="1131"/>
      <c r="D125" s="1131"/>
      <c r="E125" s="1131"/>
    </row>
    <row r="126" spans="1:5">
      <c r="A126" s="1131"/>
      <c r="B126" s="1426"/>
      <c r="C126" s="1131"/>
      <c r="D126" s="1131"/>
      <c r="E126" s="1131"/>
    </row>
    <row r="127" spans="1:5">
      <c r="A127" s="1131"/>
      <c r="B127" s="1426"/>
      <c r="C127" s="1131"/>
      <c r="D127" s="1131"/>
      <c r="E127" s="1131"/>
    </row>
    <row r="128" spans="1:5">
      <c r="A128" s="1131"/>
      <c r="B128" s="1426"/>
      <c r="C128" s="1131"/>
      <c r="D128" s="1131"/>
      <c r="E128" s="1131"/>
    </row>
    <row r="129" spans="1:5">
      <c r="A129" s="1131"/>
      <c r="B129" s="1426"/>
      <c r="C129" s="1131"/>
      <c r="D129" s="1131"/>
      <c r="E129" s="1131"/>
    </row>
    <row r="130" spans="1:5">
      <c r="A130" s="1131"/>
      <c r="B130" s="1426"/>
      <c r="C130" s="1131"/>
      <c r="D130" s="1131"/>
      <c r="E130" s="1131"/>
    </row>
    <row r="131" spans="1:5">
      <c r="A131" s="1131"/>
      <c r="B131" s="1426"/>
      <c r="C131" s="1131"/>
      <c r="D131" s="1131"/>
      <c r="E131" s="1131"/>
    </row>
    <row r="132" spans="1:5">
      <c r="A132" s="1131"/>
      <c r="B132" s="1426"/>
      <c r="C132" s="1131"/>
      <c r="D132" s="1131"/>
      <c r="E132" s="1131"/>
    </row>
    <row r="133" spans="1:5">
      <c r="A133" s="1131"/>
      <c r="B133" s="1426"/>
      <c r="C133" s="1131"/>
      <c r="D133" s="1131"/>
      <c r="E133" s="1131"/>
    </row>
    <row r="134" spans="1:5">
      <c r="A134" s="1131"/>
      <c r="B134" s="1426"/>
      <c r="C134" s="1131"/>
      <c r="D134" s="1131"/>
      <c r="E134" s="1131"/>
    </row>
    <row r="135" spans="1:5">
      <c r="A135" s="1131"/>
      <c r="B135" s="1426"/>
      <c r="C135" s="1131"/>
      <c r="D135" s="1131"/>
      <c r="E135" s="1131"/>
    </row>
    <row r="136" spans="1:5">
      <c r="A136" s="1131"/>
      <c r="B136" s="1426"/>
      <c r="C136" s="1131"/>
      <c r="D136" s="1131"/>
      <c r="E136" s="1131"/>
    </row>
    <row r="137" spans="1:5">
      <c r="A137" s="1131"/>
      <c r="B137" s="1426"/>
      <c r="C137" s="1131"/>
      <c r="D137" s="1131"/>
      <c r="E137" s="1131"/>
    </row>
    <row r="138" spans="1:5">
      <c r="A138" s="1131"/>
      <c r="B138" s="1426"/>
      <c r="C138" s="1131"/>
      <c r="D138" s="1131"/>
      <c r="E138" s="1131"/>
    </row>
    <row r="139" spans="1:5">
      <c r="A139" s="1131"/>
      <c r="B139" s="1426"/>
      <c r="C139" s="1131"/>
      <c r="D139" s="1131"/>
      <c r="E139" s="1131"/>
    </row>
    <row r="140" spans="1:5">
      <c r="A140" s="1131"/>
      <c r="B140" s="1426"/>
      <c r="C140" s="1131"/>
      <c r="D140" s="1131"/>
      <c r="E140" s="1131"/>
    </row>
    <row r="141" spans="1:5">
      <c r="A141" s="1131"/>
      <c r="B141" s="1426"/>
      <c r="C141" s="1131"/>
      <c r="D141" s="1131"/>
      <c r="E141" s="1131"/>
    </row>
    <row r="142" spans="1:5">
      <c r="A142" s="1131"/>
      <c r="B142" s="1426"/>
      <c r="C142" s="1131"/>
      <c r="D142" s="1131"/>
      <c r="E142" s="1131"/>
    </row>
    <row r="143" spans="1:5">
      <c r="A143" s="1131"/>
      <c r="B143" s="1426"/>
      <c r="C143" s="1131"/>
      <c r="D143" s="1131"/>
      <c r="E143" s="1131"/>
    </row>
    <row r="144" spans="1:5">
      <c r="A144" s="1131"/>
      <c r="B144" s="1426"/>
      <c r="C144" s="1131"/>
      <c r="D144" s="1131"/>
      <c r="E144" s="1131"/>
    </row>
    <row r="145" spans="1:5">
      <c r="A145" s="1131"/>
      <c r="B145" s="1426"/>
      <c r="C145" s="1131"/>
      <c r="D145" s="1131"/>
      <c r="E145" s="1131"/>
    </row>
    <row r="146" spans="1:5">
      <c r="A146" s="1131"/>
      <c r="B146" s="1426"/>
      <c r="C146" s="1131"/>
      <c r="D146" s="1131"/>
      <c r="E146" s="1131"/>
    </row>
    <row r="147" spans="1:5">
      <c r="A147" s="1131"/>
      <c r="B147" s="1426"/>
      <c r="C147" s="1131"/>
      <c r="D147" s="1131"/>
      <c r="E147" s="1131"/>
    </row>
    <row r="148" spans="1:5">
      <c r="A148" s="1131"/>
      <c r="B148" s="1426"/>
      <c r="C148" s="1131"/>
      <c r="D148" s="1131"/>
      <c r="E148" s="1131"/>
    </row>
    <row r="149" spans="1:5">
      <c r="A149" s="1131"/>
      <c r="B149" s="1426"/>
      <c r="C149" s="1131"/>
      <c r="D149" s="1131"/>
      <c r="E149" s="1131"/>
    </row>
    <row r="150" spans="1:5">
      <c r="A150" s="1131"/>
      <c r="B150" s="1426"/>
      <c r="C150" s="1131"/>
      <c r="D150" s="1131"/>
      <c r="E150" s="1131"/>
    </row>
    <row r="151" spans="1:5">
      <c r="A151" s="1131"/>
      <c r="B151" s="1426"/>
      <c r="C151" s="1131"/>
      <c r="D151" s="1131"/>
      <c r="E151" s="1131"/>
    </row>
    <row r="152" spans="1:5">
      <c r="A152" s="1131"/>
      <c r="B152" s="1426"/>
      <c r="C152" s="1131"/>
      <c r="D152" s="1131"/>
      <c r="E152" s="1131"/>
    </row>
    <row r="153" spans="1:5">
      <c r="A153" s="1131"/>
      <c r="B153" s="1426"/>
      <c r="C153" s="1131"/>
      <c r="D153" s="1131"/>
      <c r="E153" s="1131"/>
    </row>
    <row r="154" spans="1:5">
      <c r="A154" s="1131"/>
      <c r="B154" s="1426"/>
      <c r="C154" s="1131"/>
      <c r="D154" s="1131"/>
      <c r="E154" s="1131"/>
    </row>
    <row r="155" spans="1:5">
      <c r="A155" s="1131"/>
      <c r="B155" s="1426"/>
      <c r="C155" s="1131"/>
      <c r="D155" s="1131"/>
      <c r="E155" s="1131"/>
    </row>
    <row r="156" spans="1:5">
      <c r="A156" s="1131"/>
      <c r="B156" s="1426"/>
      <c r="C156" s="1131"/>
      <c r="D156" s="1131"/>
      <c r="E156" s="1131"/>
    </row>
    <row r="157" spans="1:5">
      <c r="A157" s="1131"/>
      <c r="B157" s="1426"/>
      <c r="C157" s="1131"/>
      <c r="D157" s="1131"/>
      <c r="E157" s="1131"/>
    </row>
    <row r="158" spans="1:5">
      <c r="A158" s="1131"/>
      <c r="B158" s="1426"/>
      <c r="C158" s="1131"/>
      <c r="D158" s="1131"/>
      <c r="E158" s="1131"/>
    </row>
    <row r="159" spans="1:5">
      <c r="A159" s="1131"/>
      <c r="B159" s="1426"/>
      <c r="C159" s="1131"/>
      <c r="D159" s="1131"/>
      <c r="E159" s="1131"/>
    </row>
    <row r="160" spans="1:5">
      <c r="A160" s="1131"/>
      <c r="B160" s="1426"/>
      <c r="C160" s="1131"/>
      <c r="D160" s="1131"/>
      <c r="E160" s="1131"/>
    </row>
    <row r="161" spans="1:5">
      <c r="A161" s="1131"/>
      <c r="B161" s="1426"/>
      <c r="C161" s="1131"/>
      <c r="D161" s="1131"/>
      <c r="E161" s="1131"/>
    </row>
    <row r="162" spans="1:5">
      <c r="A162" s="1131"/>
      <c r="B162" s="1426"/>
      <c r="C162" s="1131"/>
      <c r="D162" s="1131"/>
      <c r="E162" s="1131"/>
    </row>
    <row r="163" spans="1:5">
      <c r="A163" s="1131"/>
      <c r="B163" s="1426"/>
      <c r="C163" s="1131"/>
      <c r="D163" s="1131"/>
      <c r="E163" s="1131"/>
    </row>
    <row r="164" spans="1:5">
      <c r="A164" s="1131"/>
      <c r="B164" s="1426"/>
      <c r="C164" s="1131"/>
      <c r="D164" s="1131"/>
      <c r="E164" s="1131"/>
    </row>
    <row r="165" spans="1:5">
      <c r="A165" s="1131"/>
      <c r="B165" s="1426"/>
      <c r="C165" s="1131"/>
      <c r="D165" s="1131"/>
      <c r="E165" s="1131"/>
    </row>
    <row r="166" spans="1:5">
      <c r="A166" s="1131"/>
      <c r="B166" s="1426"/>
      <c r="C166" s="1131"/>
      <c r="D166" s="1131"/>
      <c r="E166" s="1131"/>
    </row>
    <row r="167" spans="1:5">
      <c r="A167" s="1131"/>
      <c r="B167" s="1426"/>
      <c r="C167" s="1131"/>
      <c r="D167" s="1131"/>
      <c r="E167" s="1131"/>
    </row>
    <row r="168" spans="1:5">
      <c r="A168" s="1131"/>
      <c r="B168" s="1426"/>
      <c r="C168" s="1131"/>
      <c r="D168" s="1131"/>
      <c r="E168" s="1131"/>
    </row>
    <row r="169" spans="1:5">
      <c r="A169" s="1131"/>
      <c r="B169" s="1426"/>
      <c r="C169" s="1131"/>
      <c r="D169" s="1131"/>
      <c r="E169" s="1131"/>
    </row>
    <row r="170" spans="1:5">
      <c r="A170" s="1131"/>
      <c r="B170" s="1426"/>
      <c r="C170" s="1131"/>
      <c r="D170" s="1131"/>
      <c r="E170" s="1131"/>
    </row>
    <row r="171" spans="1:5">
      <c r="A171" s="1131"/>
      <c r="B171" s="1426"/>
      <c r="C171" s="1131"/>
      <c r="D171" s="1131"/>
      <c r="E171" s="1131"/>
    </row>
    <row r="172" spans="1:5">
      <c r="A172" s="1131"/>
      <c r="B172" s="1426"/>
      <c r="C172" s="1131"/>
      <c r="D172" s="1131"/>
      <c r="E172" s="1131"/>
    </row>
    <row r="173" spans="1:5">
      <c r="A173" s="1131"/>
      <c r="B173" s="1426"/>
      <c r="C173" s="1131"/>
      <c r="D173" s="1131"/>
      <c r="E173" s="1131"/>
    </row>
    <row r="174" spans="1:5">
      <c r="A174" s="1131"/>
      <c r="B174" s="1426"/>
      <c r="C174" s="1131"/>
      <c r="D174" s="1131"/>
      <c r="E174" s="1131"/>
    </row>
    <row r="175" spans="1:5">
      <c r="A175" s="1131"/>
      <c r="B175" s="1426"/>
      <c r="C175" s="1131"/>
      <c r="D175" s="1131"/>
      <c r="E175" s="1131"/>
    </row>
    <row r="176" spans="1:5">
      <c r="A176" s="1131"/>
      <c r="B176" s="1426"/>
      <c r="C176" s="1131"/>
      <c r="D176" s="1131"/>
      <c r="E176" s="1131"/>
    </row>
    <row r="177" spans="1:5">
      <c r="A177" s="1131"/>
      <c r="B177" s="1426"/>
      <c r="C177" s="1131"/>
      <c r="D177" s="1131"/>
      <c r="E177" s="1131"/>
    </row>
    <row r="178" spans="1:5">
      <c r="A178" s="1131"/>
      <c r="B178" s="1426"/>
      <c r="C178" s="1131"/>
      <c r="D178" s="1131"/>
      <c r="E178" s="1131"/>
    </row>
    <row r="179" spans="1:5">
      <c r="A179" s="1131"/>
      <c r="B179" s="1426"/>
      <c r="C179" s="1131"/>
      <c r="D179" s="1131"/>
      <c r="E179" s="1131"/>
    </row>
    <row r="180" spans="1:5">
      <c r="A180" s="1131"/>
      <c r="B180" s="1426"/>
      <c r="C180" s="1131"/>
      <c r="D180" s="1131"/>
      <c r="E180" s="1131"/>
    </row>
    <row r="181" spans="1:5">
      <c r="A181" s="1131"/>
      <c r="B181" s="1426"/>
      <c r="C181" s="1131"/>
      <c r="D181" s="1131"/>
      <c r="E181" s="1131"/>
    </row>
    <row r="182" spans="1:5">
      <c r="A182" s="1131"/>
      <c r="B182" s="1426"/>
      <c r="C182" s="1131"/>
      <c r="D182" s="1131"/>
      <c r="E182" s="1131"/>
    </row>
    <row r="183" spans="1:5">
      <c r="A183" s="1131"/>
      <c r="B183" s="1426"/>
      <c r="C183" s="1131"/>
      <c r="D183" s="1131"/>
      <c r="E183" s="1131"/>
    </row>
    <row r="184" spans="1:5">
      <c r="A184" s="1131"/>
      <c r="B184" s="1426"/>
      <c r="C184" s="1131"/>
      <c r="D184" s="1131"/>
      <c r="E184" s="1131"/>
    </row>
    <row r="185" spans="1:5">
      <c r="A185" s="1131"/>
      <c r="B185" s="1426"/>
      <c r="C185" s="1131"/>
      <c r="D185" s="1131"/>
      <c r="E185" s="1131"/>
    </row>
    <row r="186" spans="1:5">
      <c r="A186" s="1131"/>
      <c r="B186" s="1426"/>
      <c r="C186" s="1131"/>
      <c r="D186" s="1131"/>
      <c r="E186" s="1131"/>
    </row>
    <row r="187" spans="1:5">
      <c r="A187" s="1131"/>
      <c r="B187" s="1426"/>
      <c r="C187" s="1131"/>
      <c r="D187" s="1131"/>
      <c r="E187" s="1131"/>
    </row>
    <row r="188" spans="1:5">
      <c r="A188" s="1131"/>
      <c r="B188" s="1426"/>
      <c r="C188" s="1131"/>
      <c r="D188" s="1131"/>
      <c r="E188" s="1131"/>
    </row>
    <row r="189" spans="1:5">
      <c r="A189" s="1131"/>
      <c r="B189" s="1426"/>
      <c r="C189" s="1131"/>
      <c r="D189" s="1131"/>
      <c r="E189" s="1131"/>
    </row>
    <row r="190" spans="1:5">
      <c r="A190" s="1131"/>
      <c r="B190" s="1426"/>
      <c r="C190" s="1131"/>
      <c r="D190" s="1131"/>
      <c r="E190" s="1131"/>
    </row>
    <row r="191" spans="1:5">
      <c r="A191" s="1131"/>
      <c r="B191" s="1426"/>
      <c r="C191" s="1131"/>
      <c r="D191" s="1131"/>
      <c r="E191" s="1131"/>
    </row>
    <row r="192" spans="1:5">
      <c r="A192" s="1131"/>
      <c r="B192" s="1426"/>
      <c r="C192" s="1131"/>
      <c r="D192" s="1131"/>
      <c r="E192" s="1131"/>
    </row>
    <row r="193" spans="1:5">
      <c r="A193" s="1131"/>
      <c r="B193" s="1426"/>
      <c r="C193" s="1131"/>
      <c r="D193" s="1131"/>
      <c r="E193" s="1131"/>
    </row>
    <row r="194" spans="1:5">
      <c r="A194" s="1131"/>
      <c r="B194" s="1426"/>
      <c r="C194" s="1131"/>
      <c r="D194" s="1131"/>
      <c r="E194" s="1131"/>
    </row>
    <row r="195" spans="1:5">
      <c r="A195" s="1131"/>
      <c r="B195" s="1426"/>
      <c r="C195" s="1131"/>
      <c r="D195" s="1131"/>
      <c r="E195" s="1131"/>
    </row>
    <row r="196" spans="1:5">
      <c r="A196" s="1131"/>
      <c r="B196" s="1426"/>
      <c r="C196" s="1131"/>
      <c r="D196" s="1131"/>
      <c r="E196" s="1131"/>
    </row>
    <row r="197" spans="1:5">
      <c r="A197" s="1131"/>
      <c r="B197" s="1426"/>
      <c r="C197" s="1131"/>
      <c r="D197" s="1131"/>
      <c r="E197" s="1131"/>
    </row>
    <row r="198" spans="1:5">
      <c r="A198" s="1131"/>
      <c r="B198" s="1426"/>
      <c r="C198" s="1131"/>
      <c r="D198" s="1131"/>
      <c r="E198" s="1131"/>
    </row>
    <row r="199" spans="1:5">
      <c r="A199" s="1131"/>
      <c r="B199" s="1426"/>
      <c r="C199" s="1131"/>
      <c r="D199" s="1131"/>
      <c r="E199" s="1131"/>
    </row>
    <row r="200" spans="1:5">
      <c r="A200" s="1131"/>
      <c r="B200" s="1426"/>
      <c r="C200" s="1131"/>
      <c r="D200" s="1131"/>
      <c r="E200" s="1131"/>
    </row>
    <row r="201" spans="1:5">
      <c r="A201" s="1131"/>
      <c r="B201" s="1426"/>
      <c r="C201" s="1131"/>
      <c r="D201" s="1131"/>
      <c r="E201" s="1131"/>
    </row>
    <row r="202" spans="1:5">
      <c r="A202" s="1131"/>
      <c r="B202" s="1426"/>
      <c r="C202" s="1131"/>
      <c r="D202" s="1131"/>
      <c r="E202" s="1131"/>
    </row>
    <row r="203" spans="1:5">
      <c r="A203" s="1131"/>
      <c r="B203" s="1426"/>
      <c r="C203" s="1131"/>
      <c r="D203" s="1131"/>
      <c r="E203" s="1131"/>
    </row>
    <row r="204" spans="1:5">
      <c r="A204" s="1131"/>
      <c r="B204" s="1426"/>
      <c r="C204" s="1131"/>
      <c r="D204" s="1131"/>
      <c r="E204" s="1131"/>
    </row>
    <row r="205" spans="1:5">
      <c r="A205" s="1131"/>
      <c r="B205" s="1426"/>
      <c r="C205" s="1131"/>
      <c r="D205" s="1131"/>
      <c r="E205" s="1131"/>
    </row>
    <row r="206" spans="1:5">
      <c r="A206" s="1131"/>
      <c r="B206" s="1426"/>
      <c r="C206" s="1131"/>
      <c r="D206" s="1131"/>
      <c r="E206" s="1131"/>
    </row>
    <row r="207" spans="1:5">
      <c r="A207" s="1131"/>
      <c r="B207" s="1426"/>
      <c r="C207" s="1131"/>
      <c r="D207" s="1131"/>
      <c r="E207" s="1131"/>
    </row>
    <row r="208" spans="1:5">
      <c r="A208" s="1131"/>
      <c r="B208" s="1426"/>
      <c r="C208" s="1131"/>
      <c r="D208" s="1131"/>
      <c r="E208" s="1131"/>
    </row>
    <row r="209" spans="1:5">
      <c r="A209" s="1131"/>
      <c r="B209" s="1426"/>
      <c r="C209" s="1131"/>
      <c r="D209" s="1131"/>
      <c r="E209" s="1131"/>
    </row>
    <row r="210" spans="1:5">
      <c r="A210" s="1131"/>
      <c r="B210" s="1426"/>
      <c r="C210" s="1131"/>
      <c r="D210" s="1131"/>
      <c r="E210" s="1131"/>
    </row>
    <row r="211" spans="1:5">
      <c r="A211" s="1131"/>
      <c r="B211" s="1426"/>
      <c r="C211" s="1131"/>
      <c r="D211" s="1131"/>
      <c r="E211" s="1131"/>
    </row>
    <row r="212" spans="1:5">
      <c r="A212" s="1131"/>
      <c r="B212" s="1426"/>
      <c r="C212" s="1131"/>
      <c r="D212" s="1131"/>
      <c r="E212" s="1131"/>
    </row>
    <row r="213" spans="1:5">
      <c r="A213" s="1131"/>
      <c r="B213" s="1426"/>
      <c r="C213" s="1131"/>
      <c r="D213" s="1131"/>
      <c r="E213" s="1131"/>
    </row>
    <row r="214" spans="1:5">
      <c r="A214" s="1131"/>
      <c r="B214" s="1426"/>
      <c r="C214" s="1131"/>
      <c r="D214" s="1131"/>
      <c r="E214" s="1131"/>
    </row>
    <row r="215" spans="1:5">
      <c r="A215" s="1131"/>
      <c r="B215" s="1426"/>
      <c r="C215" s="1131"/>
      <c r="D215" s="1131"/>
      <c r="E215" s="1131"/>
    </row>
    <row r="216" spans="1:5">
      <c r="A216" s="1131"/>
      <c r="B216" s="1426"/>
      <c r="C216" s="1131"/>
      <c r="D216" s="1131"/>
      <c r="E216" s="1131"/>
    </row>
    <row r="217" spans="1:5">
      <c r="A217" s="1131"/>
      <c r="B217" s="1426"/>
      <c r="C217" s="1131"/>
      <c r="D217" s="1131"/>
      <c r="E217" s="1131"/>
    </row>
    <row r="218" spans="1:5">
      <c r="A218" s="1131"/>
      <c r="B218" s="1426"/>
      <c r="C218" s="1131"/>
      <c r="D218" s="1131"/>
      <c r="E218" s="1131"/>
    </row>
    <row r="219" spans="1:5">
      <c r="A219" s="1131"/>
      <c r="B219" s="1426"/>
      <c r="C219" s="1131"/>
      <c r="D219" s="1131"/>
      <c r="E219" s="1131"/>
    </row>
    <row r="220" spans="1:5">
      <c r="A220" s="1131"/>
      <c r="B220" s="1426"/>
      <c r="C220" s="1131"/>
      <c r="D220" s="1131"/>
      <c r="E220" s="1131"/>
    </row>
    <row r="221" spans="1:5">
      <c r="A221" s="1131"/>
      <c r="B221" s="1426"/>
      <c r="C221" s="1131"/>
      <c r="D221" s="1131"/>
      <c r="E221" s="1131"/>
    </row>
    <row r="222" spans="1:5">
      <c r="A222" s="1131"/>
      <c r="B222" s="1426"/>
      <c r="C222" s="1131"/>
      <c r="D222" s="1131"/>
      <c r="E222" s="1131"/>
    </row>
    <row r="223" spans="1:5">
      <c r="A223" s="1131"/>
      <c r="B223" s="1426"/>
      <c r="C223" s="1131"/>
      <c r="D223" s="1131"/>
      <c r="E223" s="1131"/>
    </row>
    <row r="224" spans="1:5">
      <c r="A224" s="1131"/>
      <c r="B224" s="1426"/>
      <c r="C224" s="1131"/>
      <c r="D224" s="1131"/>
      <c r="E224" s="1131"/>
    </row>
    <row r="225" spans="1:5">
      <c r="A225" s="1131"/>
      <c r="B225" s="1426"/>
      <c r="C225" s="1131"/>
      <c r="D225" s="1131"/>
      <c r="E225" s="1131"/>
    </row>
    <row r="226" spans="1:5">
      <c r="A226" s="1131"/>
      <c r="B226" s="1426"/>
      <c r="C226" s="1131"/>
      <c r="D226" s="1131"/>
      <c r="E226" s="1131"/>
    </row>
    <row r="227" spans="1:5">
      <c r="A227" s="1131"/>
      <c r="B227" s="1426"/>
      <c r="C227" s="1131"/>
      <c r="D227" s="1131"/>
      <c r="E227" s="1131"/>
    </row>
    <row r="228" spans="1:5">
      <c r="A228" s="1131"/>
      <c r="B228" s="1426"/>
      <c r="C228" s="1131"/>
      <c r="D228" s="1131"/>
      <c r="E228" s="1131"/>
    </row>
    <row r="229" spans="1:5">
      <c r="A229" s="1131"/>
      <c r="B229" s="1426"/>
      <c r="C229" s="1131"/>
      <c r="D229" s="1131"/>
      <c r="E229" s="1131"/>
    </row>
    <row r="230" spans="1:5">
      <c r="A230" s="1131"/>
      <c r="B230" s="1426"/>
      <c r="C230" s="1131"/>
      <c r="D230" s="1131"/>
      <c r="E230" s="1131"/>
    </row>
    <row r="231" spans="1:5">
      <c r="A231" s="1131"/>
      <c r="B231" s="1426"/>
      <c r="C231" s="1131"/>
      <c r="D231" s="1131"/>
      <c r="E231" s="1131"/>
    </row>
    <row r="232" spans="1:5">
      <c r="A232" s="1131"/>
      <c r="B232" s="1426"/>
      <c r="C232" s="1131"/>
      <c r="D232" s="1131"/>
      <c r="E232" s="1131"/>
    </row>
    <row r="233" spans="1:5">
      <c r="A233" s="1131"/>
      <c r="B233" s="1426"/>
      <c r="C233" s="1131"/>
      <c r="D233" s="1131"/>
      <c r="E233" s="1131"/>
    </row>
    <row r="234" spans="1:5">
      <c r="A234" s="1131"/>
      <c r="B234" s="1426"/>
      <c r="C234" s="1131"/>
      <c r="D234" s="1131"/>
      <c r="E234" s="1131"/>
    </row>
    <row r="235" spans="1:5">
      <c r="A235" s="1131"/>
      <c r="B235" s="1426"/>
      <c r="C235" s="1131"/>
      <c r="D235" s="1131"/>
      <c r="E235" s="1131"/>
    </row>
    <row r="236" spans="1:5">
      <c r="A236" s="1131"/>
      <c r="B236" s="1426"/>
      <c r="C236" s="1131"/>
      <c r="D236" s="1131"/>
      <c r="E236" s="1131"/>
    </row>
    <row r="237" spans="1:5">
      <c r="A237" s="1131"/>
      <c r="B237" s="1426"/>
      <c r="C237" s="1131"/>
      <c r="D237" s="1131"/>
      <c r="E237" s="1131"/>
    </row>
    <row r="238" spans="1:5">
      <c r="A238" s="1131"/>
      <c r="B238" s="1426"/>
      <c r="C238" s="1131"/>
      <c r="D238" s="1131"/>
      <c r="E238" s="1131"/>
    </row>
    <row r="239" spans="1:5">
      <c r="A239" s="1131"/>
      <c r="B239" s="1426"/>
      <c r="C239" s="1131"/>
      <c r="D239" s="1131"/>
      <c r="E239" s="1131"/>
    </row>
    <row r="240" spans="1:5">
      <c r="A240" s="1131"/>
      <c r="B240" s="1426"/>
      <c r="C240" s="1131"/>
      <c r="D240" s="1131"/>
      <c r="E240" s="1131"/>
    </row>
    <row r="241" spans="1:5">
      <c r="A241" s="1131"/>
      <c r="B241" s="1426"/>
      <c r="C241" s="1131"/>
      <c r="D241" s="1131"/>
      <c r="E241" s="1131"/>
    </row>
    <row r="242" spans="1:5">
      <c r="A242" s="1131"/>
      <c r="B242" s="1426"/>
      <c r="C242" s="1131"/>
      <c r="D242" s="1131"/>
      <c r="E242" s="1131"/>
    </row>
    <row r="243" spans="1:5">
      <c r="A243" s="1131"/>
      <c r="B243" s="1426"/>
      <c r="C243" s="1131"/>
      <c r="D243" s="1131"/>
      <c r="E243" s="1131"/>
    </row>
    <row r="244" spans="1:5">
      <c r="A244" s="1131"/>
      <c r="B244" s="1426"/>
      <c r="C244" s="1131"/>
      <c r="D244" s="1131"/>
      <c r="E244" s="1131"/>
    </row>
    <row r="245" spans="1:5">
      <c r="A245" s="1131"/>
      <c r="B245" s="1426"/>
      <c r="C245" s="1131"/>
      <c r="D245" s="1131"/>
      <c r="E245" s="1131"/>
    </row>
    <row r="246" spans="1:5">
      <c r="A246" s="1131"/>
      <c r="B246" s="1426"/>
      <c r="C246" s="1131"/>
      <c r="D246" s="1131"/>
      <c r="E246" s="1131"/>
    </row>
    <row r="247" spans="1:5">
      <c r="A247" s="1131"/>
      <c r="B247" s="1426"/>
      <c r="C247" s="1131"/>
      <c r="D247" s="1131"/>
      <c r="E247" s="1131"/>
    </row>
    <row r="248" spans="1:5">
      <c r="A248" s="1131"/>
      <c r="B248" s="1426"/>
      <c r="C248" s="1131"/>
      <c r="D248" s="1131"/>
      <c r="E248" s="1131"/>
    </row>
    <row r="249" spans="1:5">
      <c r="A249" s="1131"/>
      <c r="B249" s="1426"/>
      <c r="C249" s="1131"/>
      <c r="D249" s="1131"/>
      <c r="E249" s="1131"/>
    </row>
    <row r="250" spans="1:5">
      <c r="A250" s="1131"/>
      <c r="B250" s="1426"/>
      <c r="C250" s="1131"/>
      <c r="D250" s="1131"/>
      <c r="E250" s="1131"/>
    </row>
    <row r="251" spans="1:5">
      <c r="A251" s="1131"/>
      <c r="B251" s="1426"/>
      <c r="C251" s="1131"/>
      <c r="D251" s="1131"/>
      <c r="E251" s="1131"/>
    </row>
    <row r="252" spans="1:5">
      <c r="A252" s="1131"/>
      <c r="B252" s="1426"/>
      <c r="C252" s="1131"/>
      <c r="D252" s="1131"/>
      <c r="E252" s="1131"/>
    </row>
    <row r="253" spans="1:5">
      <c r="A253" s="1131"/>
      <c r="B253" s="1426"/>
      <c r="C253" s="1131"/>
      <c r="D253" s="1131"/>
      <c r="E253" s="1131"/>
    </row>
    <row r="254" spans="1:5">
      <c r="A254" s="1131"/>
      <c r="B254" s="1426"/>
      <c r="C254" s="1131"/>
      <c r="D254" s="1131"/>
      <c r="E254" s="1131"/>
    </row>
    <row r="255" spans="1:5">
      <c r="A255" s="1131"/>
      <c r="B255" s="1426"/>
      <c r="C255" s="1131"/>
      <c r="D255" s="1131"/>
      <c r="E255" s="1131"/>
    </row>
    <row r="256" spans="1:5">
      <c r="A256" s="1131"/>
      <c r="B256" s="1426"/>
      <c r="C256" s="1131"/>
      <c r="D256" s="1131"/>
      <c r="E256" s="1131"/>
    </row>
    <row r="257" spans="1:5">
      <c r="A257" s="1131"/>
      <c r="B257" s="1426"/>
      <c r="C257" s="1131"/>
      <c r="D257" s="1131"/>
      <c r="E257" s="1131"/>
    </row>
    <row r="258" spans="1:5">
      <c r="A258" s="1131"/>
      <c r="B258" s="1426"/>
      <c r="C258" s="1131"/>
      <c r="D258" s="1131"/>
      <c r="E258" s="1131"/>
    </row>
    <row r="259" spans="1:5">
      <c r="A259" s="1131"/>
      <c r="B259" s="1426"/>
      <c r="C259" s="1131"/>
      <c r="D259" s="1131"/>
      <c r="E259" s="1131"/>
    </row>
    <row r="260" spans="1:5">
      <c r="A260" s="1131"/>
      <c r="B260" s="1426"/>
      <c r="C260" s="1131"/>
      <c r="D260" s="1131"/>
      <c r="E260" s="1131"/>
    </row>
    <row r="261" spans="1:5">
      <c r="A261" s="1131"/>
      <c r="B261" s="1426"/>
      <c r="C261" s="1131"/>
      <c r="D261" s="1131"/>
      <c r="E261" s="1131"/>
    </row>
    <row r="262" spans="1:5">
      <c r="A262" s="1131"/>
      <c r="B262" s="1426"/>
      <c r="C262" s="1131"/>
      <c r="D262" s="1131"/>
      <c r="E262" s="1131"/>
    </row>
    <row r="263" spans="1:5">
      <c r="A263" s="1131"/>
      <c r="B263" s="1426"/>
      <c r="C263" s="1131"/>
      <c r="D263" s="1131"/>
      <c r="E263" s="1131"/>
    </row>
    <row r="264" spans="1:5">
      <c r="A264" s="1131"/>
      <c r="B264" s="1426"/>
      <c r="C264" s="1131"/>
      <c r="D264" s="1131"/>
      <c r="E264" s="1131"/>
    </row>
    <row r="265" spans="1:5">
      <c r="A265" s="1131"/>
      <c r="B265" s="1426"/>
      <c r="C265" s="1131"/>
      <c r="D265" s="1131"/>
      <c r="E265" s="1131"/>
    </row>
    <row r="266" spans="1:5">
      <c r="A266" s="1131"/>
      <c r="B266" s="1426"/>
      <c r="C266" s="1131"/>
      <c r="D266" s="1131"/>
      <c r="E266" s="1131"/>
    </row>
    <row r="267" spans="1:5">
      <c r="A267" s="1131"/>
      <c r="B267" s="1426"/>
      <c r="C267" s="1131"/>
      <c r="D267" s="1131"/>
      <c r="E267" s="1131"/>
    </row>
    <row r="268" spans="1:5">
      <c r="A268" s="1131"/>
      <c r="B268" s="1426"/>
      <c r="C268" s="1131"/>
      <c r="D268" s="1131"/>
      <c r="E268" s="1131"/>
    </row>
    <row r="269" spans="1:5">
      <c r="A269" s="1131"/>
      <c r="B269" s="1426"/>
      <c r="C269" s="1131"/>
      <c r="D269" s="1131"/>
      <c r="E269" s="1131"/>
    </row>
    <row r="270" spans="1:5">
      <c r="A270" s="1131"/>
      <c r="B270" s="1426"/>
      <c r="C270" s="1131"/>
      <c r="D270" s="1131"/>
      <c r="E270" s="1131"/>
    </row>
    <row r="271" spans="1:5">
      <c r="A271" s="1131"/>
      <c r="B271" s="1426"/>
      <c r="C271" s="1131"/>
      <c r="D271" s="1131"/>
      <c r="E271" s="1131"/>
    </row>
    <row r="272" spans="1:5">
      <c r="A272" s="1131"/>
      <c r="B272" s="1426"/>
      <c r="C272" s="1131"/>
      <c r="D272" s="1131"/>
      <c r="E272" s="1131"/>
    </row>
    <row r="273" spans="1:5">
      <c r="A273" s="1131"/>
      <c r="B273" s="1426"/>
      <c r="C273" s="1131"/>
      <c r="D273" s="1131"/>
      <c r="E273" s="1131"/>
    </row>
    <row r="274" spans="1:5">
      <c r="A274" s="1131"/>
      <c r="B274" s="1426"/>
      <c r="C274" s="1131"/>
      <c r="D274" s="1131"/>
      <c r="E274" s="1131"/>
    </row>
    <row r="275" spans="1:5">
      <c r="A275" s="1131"/>
      <c r="B275" s="1426"/>
      <c r="C275" s="1131"/>
      <c r="D275" s="1131"/>
      <c r="E275" s="1131"/>
    </row>
    <row r="276" spans="1:5">
      <c r="A276" s="1131"/>
      <c r="B276" s="1426"/>
      <c r="C276" s="1131"/>
      <c r="D276" s="1131"/>
      <c r="E276" s="1131"/>
    </row>
    <row r="277" spans="1:5">
      <c r="A277" s="1131"/>
      <c r="B277" s="1426"/>
      <c r="C277" s="1131"/>
      <c r="D277" s="1131"/>
      <c r="E277" s="1131"/>
    </row>
    <row r="278" spans="1:5">
      <c r="A278" s="1131"/>
      <c r="B278" s="1426"/>
      <c r="C278" s="1131"/>
      <c r="D278" s="1131"/>
      <c r="E278" s="1131"/>
    </row>
    <row r="279" spans="1:5">
      <c r="A279" s="1131"/>
      <c r="B279" s="1426"/>
      <c r="C279" s="1131"/>
      <c r="D279" s="1131"/>
      <c r="E279" s="1131"/>
    </row>
    <row r="280" spans="1:5">
      <c r="A280" s="1131"/>
      <c r="B280" s="1426"/>
      <c r="C280" s="1131"/>
      <c r="D280" s="1131"/>
      <c r="E280" s="1131"/>
    </row>
    <row r="281" spans="1:5">
      <c r="A281" s="1131"/>
      <c r="B281" s="1426"/>
      <c r="C281" s="1131"/>
      <c r="D281" s="1131"/>
      <c r="E281" s="1131"/>
    </row>
    <row r="282" spans="1:5">
      <c r="A282" s="1131"/>
      <c r="B282" s="1426"/>
      <c r="C282" s="1131"/>
      <c r="D282" s="1131"/>
      <c r="E282" s="1131"/>
    </row>
    <row r="283" spans="1:5">
      <c r="A283" s="1131"/>
      <c r="B283" s="1426"/>
      <c r="C283" s="1131"/>
      <c r="D283" s="1131"/>
      <c r="E283" s="1131"/>
    </row>
    <row r="284" spans="1:5">
      <c r="A284" s="1131"/>
      <c r="B284" s="1426"/>
      <c r="C284" s="1131"/>
      <c r="D284" s="1131"/>
      <c r="E284" s="1131"/>
    </row>
    <row r="285" spans="1:5">
      <c r="A285" s="1131"/>
      <c r="B285" s="1426"/>
      <c r="C285" s="1131"/>
      <c r="D285" s="1131"/>
      <c r="E285" s="1131"/>
    </row>
    <row r="286" spans="1:5">
      <c r="A286" s="1131"/>
      <c r="B286" s="1426"/>
      <c r="C286" s="1131"/>
      <c r="D286" s="1131"/>
      <c r="E286" s="1131"/>
    </row>
    <row r="287" spans="1:5">
      <c r="A287" s="1131"/>
      <c r="B287" s="1426"/>
      <c r="C287" s="1131"/>
      <c r="D287" s="1131"/>
      <c r="E287" s="1131"/>
    </row>
    <row r="288" spans="1:5">
      <c r="A288" s="1131"/>
      <c r="B288" s="1426"/>
      <c r="C288" s="1131"/>
      <c r="D288" s="1131"/>
      <c r="E288" s="1131"/>
    </row>
    <row r="289" spans="1:5">
      <c r="A289" s="1131"/>
      <c r="B289" s="1426"/>
      <c r="C289" s="1131"/>
      <c r="D289" s="1131"/>
      <c r="E289" s="1131"/>
    </row>
    <row r="290" spans="1:5">
      <c r="A290" s="1131"/>
      <c r="B290" s="1426"/>
      <c r="C290" s="1131"/>
      <c r="D290" s="1131"/>
      <c r="E290" s="1131"/>
    </row>
    <row r="291" spans="1:5">
      <c r="A291" s="1131"/>
      <c r="B291" s="1426"/>
      <c r="C291" s="1131"/>
      <c r="D291" s="1131"/>
      <c r="E291" s="1131"/>
    </row>
    <row r="292" spans="1:5">
      <c r="A292" s="1131"/>
      <c r="B292" s="1426"/>
      <c r="C292" s="1131"/>
      <c r="D292" s="1131"/>
      <c r="E292" s="1131"/>
    </row>
    <row r="293" spans="1:5">
      <c r="A293" s="1131"/>
      <c r="B293" s="1426"/>
      <c r="C293" s="1131"/>
      <c r="D293" s="1131"/>
      <c r="E293" s="1131"/>
    </row>
    <row r="294" spans="1:5">
      <c r="A294" s="1131"/>
      <c r="B294" s="1426"/>
      <c r="C294" s="1131"/>
      <c r="D294" s="1131"/>
      <c r="E294" s="1131"/>
    </row>
    <row r="295" spans="1:5">
      <c r="A295" s="1131"/>
      <c r="B295" s="1426"/>
      <c r="C295" s="1131"/>
      <c r="D295" s="1131"/>
      <c r="E295" s="1131"/>
    </row>
    <row r="296" spans="1:5">
      <c r="A296" s="1131"/>
      <c r="B296" s="1426"/>
      <c r="C296" s="1131"/>
      <c r="D296" s="1131"/>
      <c r="E296" s="1131"/>
    </row>
    <row r="297" spans="1:5">
      <c r="A297" s="1131"/>
      <c r="B297" s="1426"/>
      <c r="C297" s="1131"/>
      <c r="D297" s="1131"/>
      <c r="E297" s="1131"/>
    </row>
    <row r="298" spans="1:5">
      <c r="A298" s="1131"/>
      <c r="B298" s="1426"/>
      <c r="C298" s="1131"/>
      <c r="D298" s="1131"/>
      <c r="E298" s="1131"/>
    </row>
    <row r="299" spans="1:5">
      <c r="A299" s="1131"/>
      <c r="B299" s="1426"/>
      <c r="C299" s="1131"/>
      <c r="D299" s="1131"/>
      <c r="E299" s="1131"/>
    </row>
    <row r="300" spans="1:5">
      <c r="A300" s="1131"/>
      <c r="B300" s="1426"/>
      <c r="C300" s="1131"/>
      <c r="D300" s="1131"/>
      <c r="E300" s="1131"/>
    </row>
    <row r="301" spans="1:5">
      <c r="A301" s="1131"/>
      <c r="B301" s="1426"/>
      <c r="C301" s="1131"/>
      <c r="D301" s="1131"/>
      <c r="E301" s="1131"/>
    </row>
    <row r="302" spans="1:5">
      <c r="A302" s="1131"/>
      <c r="B302" s="1426"/>
      <c r="C302" s="1131"/>
      <c r="D302" s="1131"/>
      <c r="E302" s="1131"/>
    </row>
    <row r="303" spans="1:5">
      <c r="A303" s="1131"/>
      <c r="B303" s="1426"/>
      <c r="C303" s="1131"/>
      <c r="D303" s="1131"/>
      <c r="E303" s="1131"/>
    </row>
    <row r="304" spans="1:5">
      <c r="A304" s="1131"/>
      <c r="B304" s="1426"/>
      <c r="C304" s="1131"/>
      <c r="D304" s="1131"/>
      <c r="E304" s="1131"/>
    </row>
    <row r="305" spans="1:5">
      <c r="A305" s="1131"/>
      <c r="B305" s="1426"/>
      <c r="C305" s="1131"/>
      <c r="D305" s="1131"/>
      <c r="E305" s="1131"/>
    </row>
    <row r="306" spans="1:5">
      <c r="A306" s="1131"/>
      <c r="B306" s="1426"/>
      <c r="C306" s="1131"/>
      <c r="D306" s="1131"/>
      <c r="E306" s="1131"/>
    </row>
    <row r="307" spans="1:5">
      <c r="A307" s="1131"/>
      <c r="B307" s="1426"/>
      <c r="C307" s="1131"/>
      <c r="D307" s="1131"/>
      <c r="E307" s="1131"/>
    </row>
    <row r="308" spans="1:5">
      <c r="A308" s="1131"/>
      <c r="B308" s="1426"/>
      <c r="C308" s="1131"/>
      <c r="D308" s="1131"/>
      <c r="E308" s="1131"/>
    </row>
    <row r="309" spans="1:5">
      <c r="A309" s="1131"/>
      <c r="B309" s="1426"/>
      <c r="C309" s="1131"/>
      <c r="D309" s="1131"/>
      <c r="E309" s="1131"/>
    </row>
    <row r="310" spans="1:5">
      <c r="A310" s="1131"/>
      <c r="B310" s="1426"/>
      <c r="C310" s="1131"/>
      <c r="D310" s="1131"/>
      <c r="E310" s="1131"/>
    </row>
    <row r="311" spans="1:5">
      <c r="A311" s="1131"/>
      <c r="B311" s="1426"/>
      <c r="C311" s="1131"/>
      <c r="D311" s="1131"/>
      <c r="E311" s="1131"/>
    </row>
    <row r="312" spans="1:5">
      <c r="A312" s="1131"/>
      <c r="B312" s="1426"/>
      <c r="C312" s="1131"/>
      <c r="D312" s="1131"/>
      <c r="E312" s="1131"/>
    </row>
    <row r="313" spans="1:5">
      <c r="A313" s="1131"/>
      <c r="B313" s="1426"/>
      <c r="C313" s="1131"/>
      <c r="D313" s="1131"/>
      <c r="E313" s="1131"/>
    </row>
    <row r="314" spans="1:5">
      <c r="A314" s="1131"/>
      <c r="B314" s="1426"/>
      <c r="C314" s="1131"/>
      <c r="D314" s="1131"/>
      <c r="E314" s="1131"/>
    </row>
    <row r="315" spans="1:5">
      <c r="A315" s="1131"/>
      <c r="B315" s="1426"/>
      <c r="C315" s="1131"/>
      <c r="D315" s="1131"/>
      <c r="E315" s="1131"/>
    </row>
    <row r="316" spans="1:5">
      <c r="A316" s="1131"/>
      <c r="B316" s="1426"/>
      <c r="C316" s="1131"/>
      <c r="D316" s="1131"/>
      <c r="E316" s="1131"/>
    </row>
    <row r="317" spans="1:5">
      <c r="A317" s="1131"/>
      <c r="B317" s="1426"/>
      <c r="C317" s="1131"/>
      <c r="D317" s="1131"/>
      <c r="E317" s="1131"/>
    </row>
    <row r="318" spans="1:5">
      <c r="A318" s="1131"/>
      <c r="B318" s="1426"/>
      <c r="C318" s="1131"/>
      <c r="D318" s="1131"/>
      <c r="E318" s="1131"/>
    </row>
    <row r="319" spans="1:5">
      <c r="A319" s="1131"/>
      <c r="B319" s="1426"/>
      <c r="C319" s="1131"/>
      <c r="D319" s="1131"/>
      <c r="E319" s="1131"/>
    </row>
    <row r="320" spans="1:5">
      <c r="A320" s="1131"/>
      <c r="B320" s="1426"/>
      <c r="C320" s="1131"/>
      <c r="D320" s="1131"/>
      <c r="E320" s="1131"/>
    </row>
    <row r="321" spans="1:5">
      <c r="A321" s="1131"/>
      <c r="B321" s="1426"/>
      <c r="C321" s="1131"/>
      <c r="D321" s="1131"/>
      <c r="E321" s="1131"/>
    </row>
    <row r="322" spans="1:5">
      <c r="A322" s="1131"/>
      <c r="B322" s="1426"/>
      <c r="C322" s="1131"/>
      <c r="D322" s="1131"/>
      <c r="E322" s="1131"/>
    </row>
    <row r="323" spans="1:5">
      <c r="A323" s="1131"/>
      <c r="B323" s="1426"/>
      <c r="C323" s="1131"/>
      <c r="D323" s="1131"/>
      <c r="E323" s="1131"/>
    </row>
    <row r="324" spans="1:5">
      <c r="A324" s="1131"/>
      <c r="B324" s="1426"/>
      <c r="C324" s="1131"/>
      <c r="D324" s="1131"/>
      <c r="E324" s="1131"/>
    </row>
    <row r="325" spans="1:5">
      <c r="A325" s="1131"/>
      <c r="B325" s="1426"/>
      <c r="C325" s="1131"/>
      <c r="D325" s="1131"/>
      <c r="E325" s="1131"/>
    </row>
    <row r="326" spans="1:5">
      <c r="A326" s="1131"/>
      <c r="B326" s="1426"/>
      <c r="C326" s="1131"/>
      <c r="D326" s="1131"/>
      <c r="E326" s="1131"/>
    </row>
    <row r="327" spans="1:5">
      <c r="A327" s="1131"/>
      <c r="B327" s="1426"/>
      <c r="C327" s="1131"/>
      <c r="D327" s="1131"/>
      <c r="E327" s="1131"/>
    </row>
    <row r="328" spans="1:5">
      <c r="A328" s="1131"/>
      <c r="B328" s="1426"/>
      <c r="C328" s="1131"/>
      <c r="D328" s="1131"/>
      <c r="E328" s="1131"/>
    </row>
    <row r="329" spans="1:5">
      <c r="A329" s="1131"/>
      <c r="B329" s="1426"/>
      <c r="C329" s="1131"/>
      <c r="D329" s="1131"/>
      <c r="E329" s="1131"/>
    </row>
    <row r="330" spans="1:5">
      <c r="A330" s="1131"/>
      <c r="B330" s="1426"/>
      <c r="C330" s="1131"/>
      <c r="D330" s="1131"/>
      <c r="E330" s="1131"/>
    </row>
    <row r="331" spans="1:5">
      <c r="A331" s="1131"/>
      <c r="B331" s="1426"/>
      <c r="C331" s="1131"/>
      <c r="D331" s="1131"/>
      <c r="E331" s="1131"/>
    </row>
    <row r="332" spans="1:5">
      <c r="A332" s="1131"/>
      <c r="B332" s="1426"/>
      <c r="C332" s="1131"/>
      <c r="D332" s="1131"/>
      <c r="E332" s="1131"/>
    </row>
    <row r="333" spans="1:5">
      <c r="A333" s="1131"/>
      <c r="B333" s="1426"/>
      <c r="C333" s="1131"/>
      <c r="D333" s="1131"/>
      <c r="E333" s="1131"/>
    </row>
    <row r="334" spans="1:5">
      <c r="A334" s="1131"/>
      <c r="B334" s="1426"/>
      <c r="C334" s="1131"/>
      <c r="D334" s="1131"/>
      <c r="E334" s="1131"/>
    </row>
    <row r="335" spans="1:5">
      <c r="A335" s="1131"/>
      <c r="B335" s="1426"/>
      <c r="C335" s="1131"/>
      <c r="D335" s="1131"/>
      <c r="E335" s="1131"/>
    </row>
    <row r="336" spans="1:5">
      <c r="A336" s="1131"/>
      <c r="B336" s="1426"/>
      <c r="C336" s="1131"/>
      <c r="D336" s="1131"/>
      <c r="E336" s="1131"/>
    </row>
    <row r="337" spans="1:5">
      <c r="A337" s="1131"/>
      <c r="B337" s="1426"/>
      <c r="C337" s="1131"/>
      <c r="D337" s="1131"/>
      <c r="E337" s="1131"/>
    </row>
    <row r="338" spans="1:5">
      <c r="A338" s="1131"/>
      <c r="B338" s="1426"/>
      <c r="C338" s="1131"/>
      <c r="D338" s="1131"/>
      <c r="E338" s="1131"/>
    </row>
    <row r="339" spans="1:5">
      <c r="A339" s="1131"/>
      <c r="B339" s="1426"/>
      <c r="C339" s="1131"/>
      <c r="D339" s="1131"/>
      <c r="E339" s="1131"/>
    </row>
    <row r="340" spans="1:5">
      <c r="A340" s="1131"/>
      <c r="B340" s="1426"/>
      <c r="C340" s="1131"/>
      <c r="D340" s="1131"/>
      <c r="E340" s="1131"/>
    </row>
    <row r="341" spans="1:5">
      <c r="A341" s="1131"/>
      <c r="B341" s="1426"/>
      <c r="C341" s="1131"/>
      <c r="D341" s="1131"/>
      <c r="E341" s="1131"/>
    </row>
    <row r="342" spans="1:5">
      <c r="A342" s="1131"/>
      <c r="B342" s="1426"/>
      <c r="C342" s="1131"/>
      <c r="D342" s="1131"/>
      <c r="E342" s="1131"/>
    </row>
    <row r="343" spans="1:5">
      <c r="A343" s="1131"/>
      <c r="B343" s="1426"/>
      <c r="C343" s="1131"/>
      <c r="D343" s="1131"/>
      <c r="E343" s="1131"/>
    </row>
    <row r="344" spans="1:5">
      <c r="A344" s="1131"/>
      <c r="B344" s="1426"/>
      <c r="C344" s="1131"/>
      <c r="D344" s="1131"/>
      <c r="E344" s="1131"/>
    </row>
    <row r="345" spans="1:5">
      <c r="A345" s="1131"/>
      <c r="B345" s="1426"/>
      <c r="C345" s="1131"/>
      <c r="D345" s="1131"/>
      <c r="E345" s="1131"/>
    </row>
    <row r="346" spans="1:5">
      <c r="A346" s="1131"/>
      <c r="B346" s="1426"/>
      <c r="C346" s="1131"/>
      <c r="D346" s="1131"/>
      <c r="E346" s="1131"/>
    </row>
    <row r="347" spans="1:5">
      <c r="A347" s="1131"/>
      <c r="B347" s="1426"/>
      <c r="C347" s="1131"/>
      <c r="D347" s="1131"/>
      <c r="E347" s="1131"/>
    </row>
    <row r="348" spans="1:5">
      <c r="A348" s="1131"/>
      <c r="B348" s="1426"/>
      <c r="C348" s="1131"/>
      <c r="D348" s="1131"/>
      <c r="E348" s="1131"/>
    </row>
    <row r="349" spans="1:5">
      <c r="A349" s="1131"/>
      <c r="B349" s="1426"/>
      <c r="C349" s="1131"/>
      <c r="D349" s="1131"/>
      <c r="E349" s="1131"/>
    </row>
    <row r="350" spans="1:5">
      <c r="A350" s="1131"/>
      <c r="B350" s="1426"/>
      <c r="C350" s="1131"/>
      <c r="D350" s="1131"/>
      <c r="E350" s="1131"/>
    </row>
    <row r="351" spans="1:5">
      <c r="A351" s="1131"/>
      <c r="B351" s="1426"/>
      <c r="C351" s="1131"/>
      <c r="D351" s="1131"/>
      <c r="E351" s="1131"/>
    </row>
    <row r="352" spans="1:5">
      <c r="A352" s="1131"/>
      <c r="B352" s="1426"/>
      <c r="C352" s="1131"/>
      <c r="D352" s="1131"/>
      <c r="E352" s="1131"/>
    </row>
    <row r="353" spans="1:5">
      <c r="A353" s="1131"/>
      <c r="B353" s="1426"/>
      <c r="C353" s="1131"/>
      <c r="D353" s="1131"/>
      <c r="E353" s="1131"/>
    </row>
    <row r="354" spans="1:5">
      <c r="A354" s="1131"/>
      <c r="B354" s="1426"/>
      <c r="C354" s="1131"/>
      <c r="D354" s="1131"/>
      <c r="E354" s="1131"/>
    </row>
    <row r="355" spans="1:5">
      <c r="A355" s="1131"/>
      <c r="B355" s="1426"/>
      <c r="C355" s="1131"/>
      <c r="D355" s="1131"/>
      <c r="E355" s="1131"/>
    </row>
    <row r="356" spans="1:5">
      <c r="A356" s="1131"/>
      <c r="B356" s="1426"/>
      <c r="C356" s="1131"/>
      <c r="D356" s="1131"/>
      <c r="E356" s="1131"/>
    </row>
    <row r="357" spans="1:5">
      <c r="A357" s="1131"/>
      <c r="B357" s="1426"/>
      <c r="C357" s="1131"/>
      <c r="D357" s="1131"/>
      <c r="E357" s="1131"/>
    </row>
    <row r="358" spans="1:5">
      <c r="A358" s="1131"/>
      <c r="B358" s="1426"/>
      <c r="C358" s="1131"/>
      <c r="D358" s="1131"/>
      <c r="E358" s="1131"/>
    </row>
    <row r="359" spans="1:5">
      <c r="A359" s="1131"/>
      <c r="B359" s="1426"/>
      <c r="C359" s="1131"/>
      <c r="D359" s="1131"/>
      <c r="E359" s="1131"/>
    </row>
    <row r="360" spans="1:5">
      <c r="A360" s="1131"/>
      <c r="B360" s="1426"/>
      <c r="C360" s="1131"/>
      <c r="D360" s="1131"/>
      <c r="E360" s="1131"/>
    </row>
    <row r="361" spans="1:5">
      <c r="A361" s="1131"/>
      <c r="B361" s="1426"/>
      <c r="C361" s="1131"/>
      <c r="D361" s="1131"/>
      <c r="E361" s="1131"/>
    </row>
    <row r="362" spans="1:5">
      <c r="A362" s="1131"/>
      <c r="B362" s="1426"/>
      <c r="C362" s="1131"/>
      <c r="D362" s="1131"/>
      <c r="E362" s="1131"/>
    </row>
    <row r="363" spans="1:5">
      <c r="A363" s="1131"/>
      <c r="B363" s="1426"/>
      <c r="C363" s="1131"/>
      <c r="D363" s="1131"/>
      <c r="E363" s="1131"/>
    </row>
    <row r="364" spans="1:5">
      <c r="A364" s="1131"/>
      <c r="B364" s="1426"/>
      <c r="C364" s="1131"/>
      <c r="D364" s="1131"/>
      <c r="E364" s="1131"/>
    </row>
    <row r="365" spans="1:5">
      <c r="A365" s="1131"/>
      <c r="B365" s="1426"/>
      <c r="C365" s="1131"/>
      <c r="D365" s="1131"/>
      <c r="E365" s="1131"/>
    </row>
    <row r="366" spans="1:5">
      <c r="A366" s="1131"/>
      <c r="B366" s="1426"/>
      <c r="C366" s="1131"/>
      <c r="D366" s="1131"/>
      <c r="E366" s="1131"/>
    </row>
    <row r="367" spans="1:5">
      <c r="A367" s="1131"/>
      <c r="B367" s="1426"/>
      <c r="C367" s="1131"/>
      <c r="D367" s="1131"/>
      <c r="E367" s="1131"/>
    </row>
    <row r="368" spans="1:5">
      <c r="A368" s="1131"/>
      <c r="B368" s="1426"/>
      <c r="C368" s="1131"/>
      <c r="D368" s="1131"/>
      <c r="E368" s="1131"/>
    </row>
    <row r="369" spans="1:5">
      <c r="A369" s="1131"/>
      <c r="B369" s="1426"/>
      <c r="C369" s="1131"/>
      <c r="D369" s="1131"/>
      <c r="E369" s="1131"/>
    </row>
    <row r="370" spans="1:5">
      <c r="A370" s="1131"/>
      <c r="B370" s="1426"/>
      <c r="C370" s="1131"/>
      <c r="D370" s="1131"/>
      <c r="E370" s="1131"/>
    </row>
    <row r="371" spans="1:5">
      <c r="A371" s="1131"/>
      <c r="B371" s="1426"/>
      <c r="C371" s="1131"/>
      <c r="D371" s="1131"/>
      <c r="E371" s="1131"/>
    </row>
    <row r="372" spans="1:5">
      <c r="A372" s="1131"/>
      <c r="B372" s="1426"/>
      <c r="C372" s="1131"/>
      <c r="D372" s="1131"/>
      <c r="E372" s="1131"/>
    </row>
    <row r="373" spans="1:5">
      <c r="A373" s="1131"/>
      <c r="B373" s="1426"/>
      <c r="C373" s="1131"/>
      <c r="D373" s="1131"/>
      <c r="E373" s="1131"/>
    </row>
    <row r="374" spans="1:5">
      <c r="A374" s="1131"/>
      <c r="B374" s="1426"/>
      <c r="C374" s="1131"/>
      <c r="D374" s="1131"/>
      <c r="E374" s="1131"/>
    </row>
    <row r="375" spans="1:5">
      <c r="A375" s="1131"/>
      <c r="B375" s="1426"/>
      <c r="C375" s="1131"/>
      <c r="D375" s="1131"/>
      <c r="E375" s="1131"/>
    </row>
    <row r="376" spans="1:5">
      <c r="A376" s="1131"/>
      <c r="B376" s="1426"/>
      <c r="C376" s="1131"/>
      <c r="D376" s="1131"/>
      <c r="E376" s="1131"/>
    </row>
    <row r="377" spans="1:5">
      <c r="A377" s="1131"/>
      <c r="B377" s="1426"/>
      <c r="C377" s="1131"/>
      <c r="D377" s="1131"/>
      <c r="E377" s="1131"/>
    </row>
    <row r="378" spans="1:5">
      <c r="A378" s="1131"/>
      <c r="B378" s="1426"/>
      <c r="C378" s="1131"/>
      <c r="D378" s="1131"/>
      <c r="E378" s="1131"/>
    </row>
    <row r="379" spans="1:5">
      <c r="A379" s="1131"/>
      <c r="B379" s="1426"/>
      <c r="C379" s="1131"/>
      <c r="D379" s="1131"/>
      <c r="E379" s="1131"/>
    </row>
    <row r="380" spans="1:5">
      <c r="A380" s="1131"/>
      <c r="B380" s="1426"/>
      <c r="C380" s="1131"/>
      <c r="D380" s="1131"/>
      <c r="E380" s="1131"/>
    </row>
    <row r="381" spans="1:5">
      <c r="A381" s="1131"/>
      <c r="B381" s="1426"/>
      <c r="C381" s="1131"/>
      <c r="D381" s="1131"/>
      <c r="E381" s="1131"/>
    </row>
    <row r="382" spans="1:5">
      <c r="A382" s="1131"/>
      <c r="B382" s="1426"/>
      <c r="C382" s="1131"/>
      <c r="D382" s="1131"/>
      <c r="E382" s="1131"/>
    </row>
    <row r="383" spans="1:5">
      <c r="A383" s="1131"/>
      <c r="B383" s="1426"/>
      <c r="C383" s="1131"/>
      <c r="D383" s="1131"/>
      <c r="E383" s="1131"/>
    </row>
    <row r="384" spans="1:5">
      <c r="A384" s="1131"/>
      <c r="B384" s="1426"/>
      <c r="C384" s="1131"/>
      <c r="D384" s="1131"/>
      <c r="E384" s="1131"/>
    </row>
    <row r="385" spans="1:5">
      <c r="A385" s="1131"/>
      <c r="B385" s="1426"/>
      <c r="C385" s="1131"/>
      <c r="D385" s="1131"/>
      <c r="E385" s="1131"/>
    </row>
    <row r="386" spans="1:5">
      <c r="A386" s="1131"/>
      <c r="B386" s="1426"/>
      <c r="C386" s="1131"/>
      <c r="D386" s="1131"/>
      <c r="E386" s="1131"/>
    </row>
    <row r="387" spans="1:5">
      <c r="A387" s="1131"/>
      <c r="B387" s="1426"/>
      <c r="C387" s="1131"/>
      <c r="D387" s="1131"/>
      <c r="E387" s="1131"/>
    </row>
    <row r="388" spans="1:5">
      <c r="A388" s="1131"/>
      <c r="B388" s="1426"/>
      <c r="C388" s="1131"/>
      <c r="D388" s="1131"/>
      <c r="E388" s="1131"/>
    </row>
    <row r="389" spans="1:5">
      <c r="A389" s="1131"/>
      <c r="B389" s="1426"/>
      <c r="C389" s="1131"/>
      <c r="D389" s="1131"/>
      <c r="E389" s="1131"/>
    </row>
    <row r="390" spans="1:5">
      <c r="A390" s="1131"/>
      <c r="B390" s="1426"/>
      <c r="C390" s="1131"/>
      <c r="D390" s="1131"/>
      <c r="E390" s="1131"/>
    </row>
    <row r="391" spans="1:5">
      <c r="A391" s="1131"/>
      <c r="B391" s="1426"/>
      <c r="C391" s="1131"/>
      <c r="D391" s="1131"/>
      <c r="E391" s="1131"/>
    </row>
    <row r="392" spans="1:5">
      <c r="A392" s="1131"/>
      <c r="B392" s="1426"/>
      <c r="C392" s="1131"/>
      <c r="D392" s="1131"/>
      <c r="E392" s="1131"/>
    </row>
    <row r="393" spans="1:5">
      <c r="A393" s="1131"/>
      <c r="B393" s="1426"/>
      <c r="C393" s="1131"/>
      <c r="D393" s="1131"/>
      <c r="E393" s="1131"/>
    </row>
    <row r="394" spans="1:5">
      <c r="A394" s="1131"/>
      <c r="B394" s="1426"/>
      <c r="C394" s="1131"/>
      <c r="D394" s="1131"/>
      <c r="E394" s="1131"/>
    </row>
    <row r="395" spans="1:5">
      <c r="A395" s="1131"/>
      <c r="B395" s="1426"/>
      <c r="C395" s="1131"/>
      <c r="D395" s="1131"/>
      <c r="E395" s="1131"/>
    </row>
    <row r="396" spans="1:5">
      <c r="A396" s="1131"/>
      <c r="B396" s="1426"/>
      <c r="C396" s="1131"/>
      <c r="D396" s="1131"/>
      <c r="E396" s="1131"/>
    </row>
    <row r="397" spans="1:5">
      <c r="A397" s="1131"/>
      <c r="B397" s="1426"/>
      <c r="C397" s="1131"/>
      <c r="D397" s="1131"/>
      <c r="E397" s="1131"/>
    </row>
    <row r="398" spans="1:5">
      <c r="A398" s="1131"/>
      <c r="B398" s="1426"/>
      <c r="C398" s="1131"/>
      <c r="D398" s="1131"/>
      <c r="E398" s="1131"/>
    </row>
    <row r="399" spans="1:5">
      <c r="A399" s="1131"/>
      <c r="B399" s="1426"/>
      <c r="C399" s="1131"/>
      <c r="D399" s="1131"/>
      <c r="E399" s="1131"/>
    </row>
    <row r="400" spans="1:5">
      <c r="A400" s="1131"/>
      <c r="B400" s="1426"/>
      <c r="C400" s="1131"/>
      <c r="D400" s="1131"/>
      <c r="E400" s="1131"/>
    </row>
    <row r="401" spans="1:5">
      <c r="A401" s="1131"/>
      <c r="B401" s="1426"/>
      <c r="C401" s="1131"/>
      <c r="D401" s="1131"/>
      <c r="E401" s="1131"/>
    </row>
    <row r="402" spans="1:5">
      <c r="A402" s="1131"/>
      <c r="B402" s="1426"/>
      <c r="C402" s="1131"/>
      <c r="D402" s="1131"/>
      <c r="E402" s="1131"/>
    </row>
    <row r="403" spans="1:5">
      <c r="A403" s="1131"/>
      <c r="B403" s="1426"/>
      <c r="C403" s="1131"/>
      <c r="D403" s="1131"/>
      <c r="E403" s="1131"/>
    </row>
    <row r="404" spans="1:5">
      <c r="A404" s="1131"/>
      <c r="B404" s="1426"/>
      <c r="C404" s="1131"/>
      <c r="D404" s="1131"/>
      <c r="E404" s="1131"/>
    </row>
    <row r="405" spans="1:5">
      <c r="A405" s="1131"/>
      <c r="B405" s="1426"/>
      <c r="C405" s="1131"/>
      <c r="D405" s="1131"/>
      <c r="E405" s="1131"/>
    </row>
    <row r="406" spans="1:5">
      <c r="A406" s="1131"/>
      <c r="B406" s="1426"/>
      <c r="C406" s="1131"/>
      <c r="D406" s="1131"/>
      <c r="E406" s="1131"/>
    </row>
    <row r="407" spans="1:5">
      <c r="A407" s="1131"/>
      <c r="B407" s="1426"/>
      <c r="C407" s="1131"/>
      <c r="D407" s="1131"/>
      <c r="E407" s="1131"/>
    </row>
    <row r="408" spans="1:5">
      <c r="A408" s="1131"/>
      <c r="B408" s="1426"/>
      <c r="C408" s="1131"/>
      <c r="D408" s="1131"/>
      <c r="E408" s="1131"/>
    </row>
    <row r="409" spans="1:5">
      <c r="A409" s="1131"/>
      <c r="B409" s="1426"/>
      <c r="C409" s="1131"/>
      <c r="D409" s="1131"/>
      <c r="E409" s="1131"/>
    </row>
    <row r="410" spans="1:5">
      <c r="A410" s="1131"/>
      <c r="B410" s="1426"/>
      <c r="C410" s="1131"/>
      <c r="D410" s="1131"/>
      <c r="E410" s="1131"/>
    </row>
    <row r="411" spans="1:5">
      <c r="A411" s="1131"/>
      <c r="B411" s="1426"/>
      <c r="C411" s="1131"/>
      <c r="D411" s="1131"/>
      <c r="E411" s="1131"/>
    </row>
    <row r="412" spans="1:5">
      <c r="A412" s="1131"/>
      <c r="B412" s="1426"/>
      <c r="C412" s="1131"/>
      <c r="D412" s="1131"/>
      <c r="E412" s="1131"/>
    </row>
    <row r="413" spans="1:5">
      <c r="A413" s="1131"/>
      <c r="B413" s="1426"/>
      <c r="C413" s="1131"/>
      <c r="D413" s="1131"/>
      <c r="E413" s="1131"/>
    </row>
    <row r="414" spans="1:5">
      <c r="A414" s="1131"/>
      <c r="B414" s="1426"/>
      <c r="C414" s="1131"/>
      <c r="D414" s="1131"/>
      <c r="E414" s="1131"/>
    </row>
    <row r="415" spans="1:5">
      <c r="A415" s="1131"/>
      <c r="B415" s="1426"/>
      <c r="C415" s="1131"/>
      <c r="D415" s="1131"/>
      <c r="E415" s="1131"/>
    </row>
    <row r="416" spans="1:5">
      <c r="A416" s="1131"/>
      <c r="B416" s="1426"/>
      <c r="C416" s="1131"/>
      <c r="D416" s="1131"/>
      <c r="E416" s="1131"/>
    </row>
    <row r="417" spans="1:5">
      <c r="A417" s="1131"/>
      <c r="B417" s="1426"/>
      <c r="C417" s="1131"/>
      <c r="D417" s="1131"/>
      <c r="E417" s="1131"/>
    </row>
    <row r="418" spans="1:5">
      <c r="A418" s="1131"/>
      <c r="B418" s="1426"/>
      <c r="C418" s="1131"/>
      <c r="D418" s="1131"/>
      <c r="E418" s="1131"/>
    </row>
    <row r="419" spans="1:5">
      <c r="A419" s="1131"/>
      <c r="B419" s="1426"/>
      <c r="C419" s="1131"/>
      <c r="D419" s="1131"/>
      <c r="E419" s="1131"/>
    </row>
    <row r="420" spans="1:5">
      <c r="A420" s="1131"/>
      <c r="B420" s="1426"/>
      <c r="C420" s="1131"/>
      <c r="D420" s="1131"/>
      <c r="E420" s="1131"/>
    </row>
    <row r="421" spans="1:5">
      <c r="A421" s="1131"/>
      <c r="B421" s="1426"/>
      <c r="C421" s="1131"/>
      <c r="D421" s="1131"/>
      <c r="E421" s="1131"/>
    </row>
    <row r="422" spans="1:5">
      <c r="A422" s="1131"/>
      <c r="B422" s="1426"/>
      <c r="C422" s="1131"/>
      <c r="D422" s="1131"/>
      <c r="E422" s="1131"/>
    </row>
    <row r="423" spans="1:5">
      <c r="A423" s="1131"/>
      <c r="B423" s="1426"/>
      <c r="C423" s="1131"/>
      <c r="D423" s="1131"/>
      <c r="E423" s="1131"/>
    </row>
    <row r="424" spans="1:5">
      <c r="A424" s="1131"/>
      <c r="B424" s="1426"/>
      <c r="C424" s="1131"/>
      <c r="D424" s="1131"/>
      <c r="E424" s="1131"/>
    </row>
    <row r="425" spans="1:5">
      <c r="A425" s="1131"/>
      <c r="B425" s="1426"/>
      <c r="C425" s="1131"/>
      <c r="D425" s="1131"/>
      <c r="E425" s="1131"/>
    </row>
    <row r="426" spans="1:5">
      <c r="A426" s="1131"/>
      <c r="B426" s="1426"/>
      <c r="C426" s="1131"/>
      <c r="D426" s="1131"/>
      <c r="E426" s="1131"/>
    </row>
    <row r="427" spans="1:5">
      <c r="A427" s="1131"/>
      <c r="B427" s="1426"/>
      <c r="C427" s="1131"/>
      <c r="D427" s="1131"/>
      <c r="E427" s="1131"/>
    </row>
    <row r="428" spans="1:5">
      <c r="A428" s="1131"/>
      <c r="B428" s="1426"/>
      <c r="C428" s="1131"/>
      <c r="D428" s="1131"/>
      <c r="E428" s="1131"/>
    </row>
    <row r="429" spans="1:5">
      <c r="A429" s="1131"/>
      <c r="B429" s="1426"/>
      <c r="C429" s="1131"/>
      <c r="D429" s="1131"/>
      <c r="E429" s="1131"/>
    </row>
    <row r="430" spans="1:5">
      <c r="A430" s="1131"/>
      <c r="B430" s="1426"/>
      <c r="C430" s="1131"/>
      <c r="D430" s="1131"/>
      <c r="E430" s="1131"/>
    </row>
    <row r="431" spans="1:5">
      <c r="A431" s="1131"/>
      <c r="B431" s="1426"/>
      <c r="C431" s="1131"/>
      <c r="D431" s="1131"/>
      <c r="E431" s="1131"/>
    </row>
    <row r="432" spans="1:5">
      <c r="A432" s="1131"/>
      <c r="B432" s="1426"/>
      <c r="C432" s="1131"/>
      <c r="D432" s="1131"/>
      <c r="E432" s="1131"/>
    </row>
    <row r="433" spans="1:5">
      <c r="A433" s="1131"/>
      <c r="B433" s="1426"/>
      <c r="C433" s="1131"/>
      <c r="D433" s="1131"/>
      <c r="E433" s="1131"/>
    </row>
    <row r="434" spans="1:5">
      <c r="A434" s="1131"/>
      <c r="B434" s="1426"/>
      <c r="C434" s="1131"/>
      <c r="D434" s="1131"/>
      <c r="E434" s="1131"/>
    </row>
    <row r="435" spans="1:5">
      <c r="A435" s="1131"/>
      <c r="B435" s="1426"/>
      <c r="C435" s="1131"/>
      <c r="D435" s="1131"/>
      <c r="E435" s="1131"/>
    </row>
    <row r="436" spans="1:5">
      <c r="A436" s="1131"/>
      <c r="B436" s="1426"/>
      <c r="C436" s="1131"/>
      <c r="D436" s="1131"/>
      <c r="E436" s="1131"/>
    </row>
    <row r="437" spans="1:5">
      <c r="A437" s="1131"/>
      <c r="B437" s="1426"/>
      <c r="C437" s="1131"/>
      <c r="D437" s="1131"/>
      <c r="E437" s="1131"/>
    </row>
    <row r="438" spans="1:5">
      <c r="A438" s="1131"/>
      <c r="B438" s="1426"/>
      <c r="C438" s="1131"/>
      <c r="D438" s="1131"/>
      <c r="E438" s="1131"/>
    </row>
    <row r="439" spans="1:5">
      <c r="A439" s="1131"/>
      <c r="B439" s="1426"/>
      <c r="C439" s="1131"/>
      <c r="D439" s="1131"/>
      <c r="E439" s="1131"/>
    </row>
    <row r="440" spans="1:5">
      <c r="A440" s="1131"/>
      <c r="B440" s="1426"/>
      <c r="C440" s="1131"/>
      <c r="D440" s="1131"/>
      <c r="E440" s="1131"/>
    </row>
    <row r="441" spans="1:5">
      <c r="A441" s="1131"/>
      <c r="B441" s="1426"/>
      <c r="C441" s="1131"/>
      <c r="D441" s="1131"/>
      <c r="E441" s="1131"/>
    </row>
    <row r="442" spans="1:5">
      <c r="A442" s="1131"/>
      <c r="B442" s="1426"/>
      <c r="C442" s="1131"/>
      <c r="D442" s="1131"/>
      <c r="E442" s="1131"/>
    </row>
    <row r="443" spans="1:5">
      <c r="A443" s="1131"/>
      <c r="B443" s="1426"/>
      <c r="C443" s="1131"/>
      <c r="D443" s="1131"/>
      <c r="E443" s="1131"/>
    </row>
    <row r="444" spans="1:5">
      <c r="A444" s="1131"/>
      <c r="B444" s="1426"/>
      <c r="C444" s="1131"/>
      <c r="D444" s="1131"/>
      <c r="E444" s="1131"/>
    </row>
    <row r="445" spans="1:5">
      <c r="A445" s="1131"/>
      <c r="B445" s="1426"/>
      <c r="C445" s="1131"/>
      <c r="D445" s="1131"/>
      <c r="E445" s="1131"/>
    </row>
    <row r="446" spans="1:5">
      <c r="A446" s="1131"/>
      <c r="B446" s="1426"/>
      <c r="C446" s="1131"/>
      <c r="D446" s="1131"/>
      <c r="E446" s="1131"/>
    </row>
    <row r="447" spans="1:5">
      <c r="A447" s="1131"/>
      <c r="B447" s="1426"/>
      <c r="C447" s="1131"/>
      <c r="D447" s="1131"/>
      <c r="E447" s="1131"/>
    </row>
    <row r="448" spans="1:5">
      <c r="A448" s="1131"/>
      <c r="B448" s="1426"/>
      <c r="C448" s="1131"/>
      <c r="D448" s="1131"/>
      <c r="E448" s="1131"/>
    </row>
    <row r="449" spans="1:5">
      <c r="A449" s="1131"/>
      <c r="B449" s="1426"/>
      <c r="C449" s="1131"/>
      <c r="D449" s="1131"/>
      <c r="E449" s="1131"/>
    </row>
    <row r="450" spans="1:5">
      <c r="A450" s="1131"/>
      <c r="B450" s="1426"/>
      <c r="C450" s="1131"/>
      <c r="D450" s="1131"/>
      <c r="E450" s="1131"/>
    </row>
    <row r="451" spans="1:5">
      <c r="A451" s="1131"/>
      <c r="B451" s="1426"/>
      <c r="C451" s="1131"/>
      <c r="D451" s="1131"/>
      <c r="E451" s="1131"/>
    </row>
    <row r="452" spans="1:5">
      <c r="A452" s="1131"/>
      <c r="B452" s="1426"/>
      <c r="C452" s="1131"/>
      <c r="D452" s="1131"/>
      <c r="E452" s="1131"/>
    </row>
    <row r="453" spans="1:5">
      <c r="A453" s="1131"/>
      <c r="B453" s="1426"/>
      <c r="C453" s="1131"/>
      <c r="D453" s="1131"/>
      <c r="E453" s="1131"/>
    </row>
    <row r="454" spans="1:5">
      <c r="A454" s="1131"/>
      <c r="B454" s="1426"/>
      <c r="C454" s="1131"/>
      <c r="D454" s="1131"/>
      <c r="E454" s="1131"/>
    </row>
    <row r="455" spans="1:5">
      <c r="A455" s="1131"/>
      <c r="B455" s="1426"/>
      <c r="C455" s="1131"/>
      <c r="D455" s="1131"/>
      <c r="E455" s="1131"/>
    </row>
    <row r="456" spans="1:5">
      <c r="A456" s="1131"/>
      <c r="B456" s="1426"/>
      <c r="C456" s="1131"/>
      <c r="D456" s="1131"/>
      <c r="E456" s="1131"/>
    </row>
    <row r="457" spans="1:5">
      <c r="A457" s="1131"/>
      <c r="B457" s="1426"/>
      <c r="C457" s="1131"/>
      <c r="D457" s="1131"/>
      <c r="E457" s="1131"/>
    </row>
    <row r="458" spans="1:5">
      <c r="A458" s="1131"/>
      <c r="B458" s="1426"/>
      <c r="C458" s="1131"/>
      <c r="D458" s="1131"/>
      <c r="E458" s="1131"/>
    </row>
    <row r="459" spans="1:5">
      <c r="A459" s="1131"/>
      <c r="B459" s="1426"/>
      <c r="C459" s="1131"/>
      <c r="D459" s="1131"/>
      <c r="E459" s="1131"/>
    </row>
    <row r="460" spans="1:5">
      <c r="A460" s="1131"/>
      <c r="B460" s="1426"/>
      <c r="C460" s="1131"/>
      <c r="D460" s="1131"/>
      <c r="E460" s="1131"/>
    </row>
    <row r="461" spans="1:5">
      <c r="A461" s="1131"/>
      <c r="B461" s="1426"/>
      <c r="C461" s="1131"/>
      <c r="D461" s="1131"/>
      <c r="E461" s="1131"/>
    </row>
    <row r="462" spans="1:5">
      <c r="A462" s="1131"/>
      <c r="B462" s="1426"/>
      <c r="C462" s="1131"/>
      <c r="D462" s="1131"/>
      <c r="E462" s="1131"/>
    </row>
    <row r="463" spans="1:5">
      <c r="A463" s="1131"/>
      <c r="B463" s="1426"/>
      <c r="C463" s="1131"/>
      <c r="D463" s="1131"/>
      <c r="E463" s="1131"/>
    </row>
    <row r="464" spans="1:5">
      <c r="A464" s="1131"/>
      <c r="B464" s="1426"/>
      <c r="C464" s="1131"/>
      <c r="D464" s="1131"/>
      <c r="E464" s="1131"/>
    </row>
    <row r="465" spans="1:5">
      <c r="A465" s="1131"/>
      <c r="B465" s="1426"/>
      <c r="C465" s="1131"/>
      <c r="D465" s="1131"/>
      <c r="E465" s="1131"/>
    </row>
    <row r="466" spans="1:5">
      <c r="A466" s="1131"/>
      <c r="B466" s="1426"/>
      <c r="C466" s="1131"/>
      <c r="D466" s="1131"/>
      <c r="E466" s="1131"/>
    </row>
    <row r="467" spans="1:5">
      <c r="A467" s="1131"/>
      <c r="B467" s="1426"/>
      <c r="C467" s="1131"/>
      <c r="D467" s="1131"/>
      <c r="E467" s="1131"/>
    </row>
    <row r="468" spans="1:5">
      <c r="A468" s="1131"/>
      <c r="B468" s="1426"/>
      <c r="C468" s="1131"/>
      <c r="D468" s="1131"/>
      <c r="E468" s="1131"/>
    </row>
    <row r="469" spans="1:5">
      <c r="A469" s="1131"/>
      <c r="B469" s="1426"/>
      <c r="C469" s="1131"/>
      <c r="D469" s="1131"/>
      <c r="E469" s="1131"/>
    </row>
    <row r="470" spans="1:5">
      <c r="A470" s="1131"/>
      <c r="B470" s="1426"/>
      <c r="C470" s="1131"/>
      <c r="D470" s="1131"/>
      <c r="E470" s="1131"/>
    </row>
    <row r="471" spans="1:5">
      <c r="A471" s="1131"/>
      <c r="B471" s="1426"/>
      <c r="C471" s="1131"/>
      <c r="D471" s="1131"/>
      <c r="E471" s="1131"/>
    </row>
    <row r="472" spans="1:5">
      <c r="A472" s="1131"/>
      <c r="B472" s="1426"/>
      <c r="C472" s="1131"/>
      <c r="D472" s="1131"/>
      <c r="E472" s="1131"/>
    </row>
    <row r="473" spans="1:5">
      <c r="A473" s="1131"/>
      <c r="B473" s="1426"/>
      <c r="C473" s="1131"/>
      <c r="D473" s="1131"/>
      <c r="E473" s="1131"/>
    </row>
    <row r="474" spans="1:5">
      <c r="A474" s="1131"/>
      <c r="B474" s="1426"/>
      <c r="C474" s="1131"/>
      <c r="D474" s="1131"/>
      <c r="E474" s="1131"/>
    </row>
    <row r="475" spans="1:5">
      <c r="A475" s="1131"/>
      <c r="B475" s="1426"/>
      <c r="C475" s="1131"/>
      <c r="D475" s="1131"/>
      <c r="E475" s="1131"/>
    </row>
    <row r="476" spans="1:5">
      <c r="A476" s="1131"/>
      <c r="B476" s="1426"/>
      <c r="C476" s="1131"/>
      <c r="D476" s="1131"/>
      <c r="E476" s="1131"/>
    </row>
    <row r="477" spans="1:5">
      <c r="A477" s="1131"/>
      <c r="B477" s="1426"/>
      <c r="C477" s="1131"/>
      <c r="D477" s="1131"/>
      <c r="E477" s="1131"/>
    </row>
    <row r="478" spans="1:5">
      <c r="A478" s="1131"/>
      <c r="B478" s="1426"/>
      <c r="C478" s="1131"/>
      <c r="D478" s="1131"/>
      <c r="E478" s="1131"/>
    </row>
    <row r="479" spans="1:5">
      <c r="A479" s="1131"/>
      <c r="B479" s="1426"/>
      <c r="C479" s="1131"/>
      <c r="D479" s="1131"/>
      <c r="E479" s="1131"/>
    </row>
    <row r="480" spans="1:5">
      <c r="A480" s="1131"/>
      <c r="B480" s="1426"/>
      <c r="C480" s="1131"/>
      <c r="D480" s="1131"/>
      <c r="E480" s="1131"/>
    </row>
    <row r="481" spans="1:5">
      <c r="A481" s="1131"/>
      <c r="B481" s="1426"/>
      <c r="C481" s="1131"/>
      <c r="D481" s="1131"/>
      <c r="E481" s="1131"/>
    </row>
    <row r="482" spans="1:5">
      <c r="A482" s="1131"/>
      <c r="B482" s="1426"/>
      <c r="C482" s="1131"/>
      <c r="D482" s="1131"/>
      <c r="E482" s="1131"/>
    </row>
    <row r="483" spans="1:5">
      <c r="A483" s="1131"/>
      <c r="B483" s="1426"/>
      <c r="C483" s="1131"/>
      <c r="D483" s="1131"/>
      <c r="E483" s="1131"/>
    </row>
    <row r="484" spans="1:5">
      <c r="A484" s="1131"/>
      <c r="B484" s="1426"/>
      <c r="C484" s="1131"/>
      <c r="D484" s="1131"/>
      <c r="E484" s="1131"/>
    </row>
    <row r="485" spans="1:5">
      <c r="A485" s="1131"/>
      <c r="B485" s="1426"/>
      <c r="C485" s="1131"/>
      <c r="D485" s="1131"/>
      <c r="E485" s="1131"/>
    </row>
    <row r="486" spans="1:5">
      <c r="A486" s="1131"/>
      <c r="B486" s="1426"/>
      <c r="C486" s="1131"/>
      <c r="D486" s="1131"/>
      <c r="E486" s="1131"/>
    </row>
    <row r="487" spans="1:5">
      <c r="A487" s="1131"/>
      <c r="B487" s="1426"/>
      <c r="C487" s="1131"/>
      <c r="D487" s="1131"/>
      <c r="E487" s="1131"/>
    </row>
    <row r="488" spans="1:5">
      <c r="A488" s="1131"/>
      <c r="B488" s="1426"/>
      <c r="C488" s="1131"/>
      <c r="D488" s="1131"/>
      <c r="E488" s="1131"/>
    </row>
    <row r="489" spans="1:5">
      <c r="A489" s="1131"/>
      <c r="B489" s="1426"/>
      <c r="C489" s="1131"/>
      <c r="D489" s="1131"/>
      <c r="E489" s="1131"/>
    </row>
    <row r="490" spans="1:5">
      <c r="A490" s="1131"/>
      <c r="B490" s="1426"/>
      <c r="C490" s="1131"/>
      <c r="D490" s="1131"/>
      <c r="E490" s="1131"/>
    </row>
    <row r="491" spans="1:5">
      <c r="A491" s="1131"/>
      <c r="B491" s="1426"/>
      <c r="C491" s="1131"/>
      <c r="D491" s="1131"/>
      <c r="E491" s="1131"/>
    </row>
    <row r="492" spans="1:5">
      <c r="A492" s="1131"/>
      <c r="B492" s="1426"/>
      <c r="C492" s="1131"/>
      <c r="D492" s="1131"/>
      <c r="E492" s="1131"/>
    </row>
    <row r="493" spans="1:5">
      <c r="A493" s="1131"/>
      <c r="B493" s="1426"/>
      <c r="C493" s="1131"/>
      <c r="D493" s="1131"/>
      <c r="E493" s="1131"/>
    </row>
    <row r="494" spans="1:5">
      <c r="A494" s="1131"/>
      <c r="B494" s="1426"/>
      <c r="C494" s="1131"/>
      <c r="D494" s="1131"/>
      <c r="E494" s="1131"/>
    </row>
    <row r="495" spans="1:5">
      <c r="A495" s="1131"/>
      <c r="B495" s="1426"/>
      <c r="C495" s="1131"/>
      <c r="D495" s="1131"/>
      <c r="E495" s="1131"/>
    </row>
    <row r="496" spans="1:5">
      <c r="A496" s="1131"/>
      <c r="B496" s="1426"/>
      <c r="C496" s="1131"/>
      <c r="D496" s="1131"/>
      <c r="E496" s="1131"/>
    </row>
    <row r="497" spans="1:5">
      <c r="A497" s="1131"/>
      <c r="B497" s="1426"/>
      <c r="C497" s="1131"/>
      <c r="D497" s="1131"/>
      <c r="E497" s="1131"/>
    </row>
    <row r="498" spans="1:5">
      <c r="A498" s="1131"/>
      <c r="B498" s="1426"/>
      <c r="C498" s="1131"/>
      <c r="D498" s="1131"/>
      <c r="E498" s="1131"/>
    </row>
    <row r="499" spans="1:5">
      <c r="A499" s="1131"/>
      <c r="B499" s="1426"/>
      <c r="C499" s="1131"/>
      <c r="D499" s="1131"/>
      <c r="E499" s="1131"/>
    </row>
    <row r="500" spans="1:5">
      <c r="A500" s="1131"/>
      <c r="B500" s="1426"/>
      <c r="C500" s="1131"/>
      <c r="D500" s="1131"/>
      <c r="E500" s="1131"/>
    </row>
    <row r="501" spans="1:5">
      <c r="A501" s="1131"/>
      <c r="B501" s="1426"/>
      <c r="C501" s="1131"/>
      <c r="D501" s="1131"/>
      <c r="E501" s="1131"/>
    </row>
    <row r="502" spans="1:5">
      <c r="A502" s="1131"/>
      <c r="B502" s="1426"/>
      <c r="C502" s="1131"/>
      <c r="D502" s="1131"/>
      <c r="E502" s="1131"/>
    </row>
    <row r="503" spans="1:5">
      <c r="A503" s="1131"/>
      <c r="B503" s="1426"/>
      <c r="C503" s="1131"/>
      <c r="D503" s="1131"/>
      <c r="E503" s="1131"/>
    </row>
    <row r="504" spans="1:5">
      <c r="A504" s="1131"/>
      <c r="B504" s="1426"/>
      <c r="C504" s="1131"/>
      <c r="D504" s="1131"/>
      <c r="E504" s="1131"/>
    </row>
    <row r="505" spans="1:5">
      <c r="A505" s="1131"/>
      <c r="B505" s="1426"/>
      <c r="C505" s="1131"/>
      <c r="D505" s="1131"/>
      <c r="E505" s="1131"/>
    </row>
    <row r="506" spans="1:5">
      <c r="A506" s="1131"/>
      <c r="B506" s="1426"/>
      <c r="C506" s="1131"/>
      <c r="D506" s="1131"/>
      <c r="E506" s="1131"/>
    </row>
    <row r="507" spans="1:5">
      <c r="A507" s="1131"/>
      <c r="B507" s="1426"/>
      <c r="C507" s="1131"/>
      <c r="D507" s="1131"/>
      <c r="E507" s="1131"/>
    </row>
    <row r="508" spans="1:5">
      <c r="A508" s="1131"/>
      <c r="B508" s="1426"/>
      <c r="C508" s="1131"/>
      <c r="D508" s="1131"/>
      <c r="E508" s="1131"/>
    </row>
    <row r="509" spans="1:5">
      <c r="A509" s="1131"/>
      <c r="B509" s="1426"/>
      <c r="C509" s="1131"/>
      <c r="D509" s="1131"/>
      <c r="E509" s="1131"/>
    </row>
    <row r="510" spans="1:5">
      <c r="A510" s="1131"/>
      <c r="B510" s="1426"/>
      <c r="C510" s="1131"/>
      <c r="D510" s="1131"/>
      <c r="E510" s="1131"/>
    </row>
    <row r="511" spans="1:5">
      <c r="A511" s="1131"/>
      <c r="B511" s="1426"/>
      <c r="C511" s="1131"/>
      <c r="D511" s="1131"/>
      <c r="E511" s="1131"/>
    </row>
    <row r="512" spans="1:5">
      <c r="A512" s="1131"/>
      <c r="B512" s="1426"/>
      <c r="C512" s="1131"/>
      <c r="D512" s="1131"/>
      <c r="E512" s="1131"/>
    </row>
    <row r="513" spans="1:5">
      <c r="A513" s="1131"/>
      <c r="B513" s="1426"/>
      <c r="C513" s="1131"/>
      <c r="D513" s="1131"/>
      <c r="E513" s="1131"/>
    </row>
    <row r="514" spans="1:5">
      <c r="A514" s="1131"/>
      <c r="B514" s="1426"/>
      <c r="C514" s="1131"/>
      <c r="D514" s="1131"/>
      <c r="E514" s="1131"/>
    </row>
    <row r="515" spans="1:5">
      <c r="A515" s="1131"/>
      <c r="B515" s="1426"/>
      <c r="C515" s="1131"/>
      <c r="D515" s="1131"/>
      <c r="E515" s="1131"/>
    </row>
    <row r="516" spans="1:5">
      <c r="A516" s="1131"/>
      <c r="B516" s="1426"/>
      <c r="C516" s="1131"/>
      <c r="D516" s="1131"/>
      <c r="E516" s="1131"/>
    </row>
    <row r="517" spans="1:5">
      <c r="A517" s="1131"/>
      <c r="B517" s="1426"/>
      <c r="C517" s="1131"/>
      <c r="D517" s="1131"/>
      <c r="E517" s="1131"/>
    </row>
    <row r="518" spans="1:5">
      <c r="A518" s="1131"/>
      <c r="B518" s="1426"/>
      <c r="C518" s="1131"/>
      <c r="D518" s="1131"/>
      <c r="E518" s="1131"/>
    </row>
    <row r="519" spans="1:5">
      <c r="A519" s="1131"/>
      <c r="B519" s="1426"/>
      <c r="C519" s="1131"/>
      <c r="D519" s="1131"/>
      <c r="E519" s="1131"/>
    </row>
    <row r="520" spans="1:5">
      <c r="A520" s="1131"/>
      <c r="B520" s="1426"/>
      <c r="C520" s="1131"/>
      <c r="D520" s="1131"/>
      <c r="E520" s="1131"/>
    </row>
    <row r="521" spans="1:5">
      <c r="A521" s="1131"/>
      <c r="B521" s="1426"/>
      <c r="C521" s="1131"/>
      <c r="D521" s="1131"/>
      <c r="E521" s="1131"/>
    </row>
    <row r="522" spans="1:5">
      <c r="A522" s="1131"/>
      <c r="B522" s="1426"/>
      <c r="C522" s="1131"/>
      <c r="D522" s="1131"/>
      <c r="E522" s="1131"/>
    </row>
    <row r="523" spans="1:5">
      <c r="A523" s="1131"/>
      <c r="B523" s="1426"/>
      <c r="C523" s="1131"/>
      <c r="D523" s="1131"/>
      <c r="E523" s="1131"/>
    </row>
    <row r="524" spans="1:5">
      <c r="A524" s="1131"/>
      <c r="B524" s="1426"/>
      <c r="C524" s="1131"/>
      <c r="D524" s="1131"/>
      <c r="E524" s="1131"/>
    </row>
    <row r="525" spans="1:5">
      <c r="A525" s="1131"/>
      <c r="B525" s="1426"/>
      <c r="C525" s="1131"/>
      <c r="D525" s="1131"/>
      <c r="E525" s="1131"/>
    </row>
    <row r="526" spans="1:5">
      <c r="A526" s="1131"/>
      <c r="B526" s="1426"/>
      <c r="C526" s="1131"/>
      <c r="D526" s="1131"/>
      <c r="E526" s="1131"/>
    </row>
    <row r="527" spans="1:5">
      <c r="A527" s="1131"/>
      <c r="B527" s="1426"/>
      <c r="C527" s="1131"/>
      <c r="D527" s="1131"/>
      <c r="E527" s="1131"/>
    </row>
    <row r="528" spans="1:5">
      <c r="A528" s="1131"/>
      <c r="B528" s="1426"/>
      <c r="C528" s="1131"/>
      <c r="D528" s="1131"/>
      <c r="E528" s="1131"/>
    </row>
    <row r="529" spans="1:5">
      <c r="A529" s="1131"/>
      <c r="B529" s="1426"/>
      <c r="C529" s="1131"/>
      <c r="D529" s="1131"/>
      <c r="E529" s="1131"/>
    </row>
    <row r="530" spans="1:5">
      <c r="A530" s="1131"/>
      <c r="B530" s="1426"/>
      <c r="C530" s="1131"/>
      <c r="D530" s="1131"/>
      <c r="E530" s="1131"/>
    </row>
    <row r="531" spans="1:5">
      <c r="A531" s="1131"/>
      <c r="B531" s="1426"/>
      <c r="C531" s="1131"/>
      <c r="D531" s="1131"/>
      <c r="E531" s="1131"/>
    </row>
    <row r="532" spans="1:5">
      <c r="A532" s="1131"/>
      <c r="B532" s="1426"/>
      <c r="C532" s="1131"/>
      <c r="D532" s="1131"/>
      <c r="E532" s="1131"/>
    </row>
    <row r="533" spans="1:5">
      <c r="A533" s="1131"/>
      <c r="B533" s="1426"/>
      <c r="C533" s="1131"/>
      <c r="D533" s="1131"/>
      <c r="E533" s="1131"/>
    </row>
    <row r="534" spans="1:5">
      <c r="A534" s="1131"/>
      <c r="B534" s="1426"/>
      <c r="C534" s="1131"/>
      <c r="D534" s="1131"/>
      <c r="E534" s="1131"/>
    </row>
    <row r="535" spans="1:5">
      <c r="A535" s="1131"/>
      <c r="B535" s="1426"/>
      <c r="C535" s="1131"/>
      <c r="D535" s="1131"/>
      <c r="E535" s="1131"/>
    </row>
    <row r="536" spans="1:5">
      <c r="A536" s="1131"/>
      <c r="B536" s="1426"/>
      <c r="C536" s="1131"/>
      <c r="D536" s="1131"/>
      <c r="E536" s="1131"/>
    </row>
    <row r="537" spans="1:5">
      <c r="A537" s="1131"/>
      <c r="B537" s="1426"/>
      <c r="C537" s="1131"/>
      <c r="D537" s="1131"/>
      <c r="E537" s="1131"/>
    </row>
    <row r="538" spans="1:5">
      <c r="A538" s="1131"/>
      <c r="B538" s="1426"/>
      <c r="C538" s="1131"/>
      <c r="D538" s="1131"/>
      <c r="E538" s="1131"/>
    </row>
    <row r="539" spans="1:5">
      <c r="A539" s="1131"/>
      <c r="B539" s="1426"/>
      <c r="C539" s="1131"/>
      <c r="D539" s="1131"/>
      <c r="E539" s="1131"/>
    </row>
    <row r="540" spans="1:5">
      <c r="A540" s="1131"/>
      <c r="B540" s="1426"/>
      <c r="C540" s="1131"/>
      <c r="D540" s="1131"/>
      <c r="E540" s="1131"/>
    </row>
    <row r="541" spans="1:5">
      <c r="A541" s="1131"/>
      <c r="B541" s="1426"/>
      <c r="C541" s="1131"/>
      <c r="D541" s="1131"/>
      <c r="E541" s="1131"/>
    </row>
    <row r="542" spans="1:5">
      <c r="A542" s="1131"/>
      <c r="B542" s="1426"/>
      <c r="C542" s="1131"/>
      <c r="D542" s="1131"/>
      <c r="E542" s="1131"/>
    </row>
    <row r="543" spans="1:5">
      <c r="A543" s="1131"/>
      <c r="B543" s="1426"/>
      <c r="C543" s="1131"/>
      <c r="D543" s="1131"/>
      <c r="E543" s="1131"/>
    </row>
    <row r="544" spans="1:5">
      <c r="A544" s="1131"/>
      <c r="B544" s="1426"/>
      <c r="C544" s="1131"/>
      <c r="D544" s="1131"/>
      <c r="E544" s="1131"/>
    </row>
    <row r="545" spans="1:5">
      <c r="A545" s="1131"/>
      <c r="B545" s="1426"/>
      <c r="C545" s="1131"/>
      <c r="D545" s="1131"/>
      <c r="E545" s="1131"/>
    </row>
    <row r="546" spans="1:5">
      <c r="A546" s="1131"/>
      <c r="B546" s="1426"/>
      <c r="C546" s="1131"/>
      <c r="D546" s="1131"/>
      <c r="E546" s="1131"/>
    </row>
    <row r="547" spans="1:5">
      <c r="A547" s="1131"/>
      <c r="B547" s="1426"/>
      <c r="C547" s="1131"/>
      <c r="D547" s="1131"/>
      <c r="E547" s="1131"/>
    </row>
    <row r="548" spans="1:5">
      <c r="A548" s="1131"/>
      <c r="B548" s="1426"/>
      <c r="C548" s="1131"/>
      <c r="D548" s="1131"/>
      <c r="E548" s="1131"/>
    </row>
    <row r="549" spans="1:5">
      <c r="A549" s="1131"/>
      <c r="B549" s="1426"/>
      <c r="C549" s="1131"/>
      <c r="D549" s="1131"/>
      <c r="E549" s="1131"/>
    </row>
    <row r="550" spans="1:5">
      <c r="A550" s="1131"/>
      <c r="B550" s="1426"/>
      <c r="C550" s="1131"/>
      <c r="D550" s="1131"/>
      <c r="E550" s="1131"/>
    </row>
    <row r="551" spans="1:5">
      <c r="A551" s="1131"/>
      <c r="B551" s="1426"/>
      <c r="C551" s="1131"/>
      <c r="D551" s="1131"/>
      <c r="E551" s="1131"/>
    </row>
    <row r="552" spans="1:5">
      <c r="A552" s="1131"/>
      <c r="B552" s="1426"/>
      <c r="C552" s="1131"/>
      <c r="D552" s="1131"/>
      <c r="E552" s="1131"/>
    </row>
    <row r="553" spans="1:5">
      <c r="A553" s="1131"/>
      <c r="B553" s="1426"/>
      <c r="C553" s="1131"/>
      <c r="D553" s="1131"/>
      <c r="E553" s="1131"/>
    </row>
    <row r="554" spans="1:5">
      <c r="A554" s="1131"/>
      <c r="B554" s="1426"/>
      <c r="C554" s="1131"/>
      <c r="D554" s="1131"/>
      <c r="E554" s="1131"/>
    </row>
    <row r="555" spans="1:5">
      <c r="A555" s="1131"/>
      <c r="B555" s="1426"/>
      <c r="C555" s="1131"/>
      <c r="D555" s="1131"/>
      <c r="E555" s="1131"/>
    </row>
    <row r="556" spans="1:5">
      <c r="A556" s="1131"/>
      <c r="B556" s="1426"/>
      <c r="C556" s="1131"/>
      <c r="D556" s="1131"/>
      <c r="E556" s="1131"/>
    </row>
    <row r="557" spans="1:5">
      <c r="A557" s="1131"/>
      <c r="B557" s="1426"/>
      <c r="C557" s="1131"/>
      <c r="D557" s="1131"/>
      <c r="E557" s="1131"/>
    </row>
    <row r="558" spans="1:5">
      <c r="A558" s="1131"/>
      <c r="B558" s="1426"/>
      <c r="C558" s="1131"/>
      <c r="D558" s="1131"/>
      <c r="E558" s="1131"/>
    </row>
    <row r="559" spans="1:5">
      <c r="A559" s="1131"/>
      <c r="B559" s="1426"/>
      <c r="C559" s="1131"/>
      <c r="D559" s="1131"/>
      <c r="E559" s="1131"/>
    </row>
    <row r="560" spans="1:5">
      <c r="A560" s="1131"/>
      <c r="B560" s="1426"/>
      <c r="C560" s="1131"/>
      <c r="D560" s="1131"/>
      <c r="E560" s="1131"/>
    </row>
    <row r="561" spans="1:5">
      <c r="A561" s="1131"/>
      <c r="B561" s="1426"/>
      <c r="C561" s="1131"/>
      <c r="D561" s="1131"/>
      <c r="E561" s="1131"/>
    </row>
    <row r="562" spans="1:5">
      <c r="A562" s="1131"/>
      <c r="B562" s="1426"/>
      <c r="C562" s="1131"/>
      <c r="D562" s="1131"/>
      <c r="E562" s="1131"/>
    </row>
    <row r="563" spans="1:5">
      <c r="A563" s="1131"/>
      <c r="B563" s="1426"/>
      <c r="C563" s="1131"/>
      <c r="D563" s="1131"/>
      <c r="E563" s="1131"/>
    </row>
    <row r="564" spans="1:5">
      <c r="A564" s="1131"/>
      <c r="B564" s="1426"/>
      <c r="C564" s="1131"/>
      <c r="D564" s="1131"/>
      <c r="E564" s="1131"/>
    </row>
    <row r="565" spans="1:5">
      <c r="A565" s="1131"/>
      <c r="B565" s="1426"/>
      <c r="C565" s="1131"/>
      <c r="D565" s="1131"/>
      <c r="E565" s="1131"/>
    </row>
    <row r="566" spans="1:5">
      <c r="A566" s="1131"/>
      <c r="B566" s="1426"/>
      <c r="C566" s="1131"/>
      <c r="D566" s="1131"/>
      <c r="E566" s="1131"/>
    </row>
    <row r="567" spans="1:5">
      <c r="A567" s="1131"/>
      <c r="B567" s="1426"/>
      <c r="C567" s="1131"/>
      <c r="D567" s="1131"/>
      <c r="E567" s="1131"/>
    </row>
    <row r="568" spans="1:5">
      <c r="A568" s="1131"/>
      <c r="B568" s="1426"/>
      <c r="C568" s="1131"/>
      <c r="D568" s="1131"/>
      <c r="E568" s="1131"/>
    </row>
    <row r="569" spans="1:5">
      <c r="A569" s="1131"/>
      <c r="B569" s="1426"/>
      <c r="C569" s="1131"/>
      <c r="D569" s="1131"/>
      <c r="E569" s="1131"/>
    </row>
    <row r="570" spans="1:5">
      <c r="A570" s="1131"/>
      <c r="B570" s="1426"/>
      <c r="C570" s="1131"/>
      <c r="D570" s="1131"/>
      <c r="E570" s="1131"/>
    </row>
    <row r="571" spans="1:5">
      <c r="A571" s="1131"/>
      <c r="B571" s="1426"/>
      <c r="C571" s="1131"/>
      <c r="D571" s="1131"/>
      <c r="E571" s="1131"/>
    </row>
    <row r="572" spans="1:5">
      <c r="A572" s="1131"/>
      <c r="B572" s="1426"/>
      <c r="C572" s="1131"/>
      <c r="D572" s="1131"/>
      <c r="E572" s="1131"/>
    </row>
    <row r="573" spans="1:5">
      <c r="A573" s="1131"/>
      <c r="B573" s="1426"/>
      <c r="C573" s="1131"/>
      <c r="D573" s="1131"/>
      <c r="E573" s="1131"/>
    </row>
    <row r="574" spans="1:5">
      <c r="A574" s="1131"/>
      <c r="B574" s="1426"/>
      <c r="C574" s="1131"/>
      <c r="D574" s="1131"/>
      <c r="E574" s="1131"/>
    </row>
    <row r="575" spans="1:5">
      <c r="A575" s="1131"/>
      <c r="B575" s="1426"/>
      <c r="C575" s="1131"/>
      <c r="D575" s="1131"/>
      <c r="E575" s="1131"/>
    </row>
    <row r="576" spans="1:5">
      <c r="A576" s="1131"/>
      <c r="B576" s="1426"/>
      <c r="C576" s="1131"/>
      <c r="D576" s="1131"/>
      <c r="E576" s="1131"/>
    </row>
    <row r="577" spans="1:5">
      <c r="A577" s="1131"/>
      <c r="B577" s="1426"/>
      <c r="C577" s="1131"/>
      <c r="D577" s="1131"/>
      <c r="E577" s="1131"/>
    </row>
    <row r="578" spans="1:5">
      <c r="A578" s="1131"/>
      <c r="B578" s="1426"/>
      <c r="C578" s="1131"/>
      <c r="D578" s="1131"/>
      <c r="E578" s="1131"/>
    </row>
    <row r="579" spans="1:5">
      <c r="A579" s="1131"/>
      <c r="B579" s="1426"/>
      <c r="C579" s="1131"/>
      <c r="D579" s="1131"/>
      <c r="E579" s="1131"/>
    </row>
    <row r="580" spans="1:5">
      <c r="A580" s="1131"/>
      <c r="B580" s="1426"/>
      <c r="C580" s="1131"/>
      <c r="D580" s="1131"/>
      <c r="E580" s="1131"/>
    </row>
    <row r="581" spans="1:5">
      <c r="A581" s="1131"/>
      <c r="B581" s="1426"/>
      <c r="C581" s="1131"/>
      <c r="D581" s="1131"/>
      <c r="E581" s="1131"/>
    </row>
    <row r="582" spans="1:5">
      <c r="A582" s="1131"/>
      <c r="B582" s="1426"/>
      <c r="C582" s="1131"/>
      <c r="D582" s="1131"/>
      <c r="E582" s="1131"/>
    </row>
    <row r="583" spans="1:5">
      <c r="A583" s="1131"/>
      <c r="B583" s="1426"/>
      <c r="C583" s="1131"/>
      <c r="D583" s="1131"/>
      <c r="E583" s="1131"/>
    </row>
    <row r="584" spans="1:5">
      <c r="A584" s="1131"/>
      <c r="B584" s="1426"/>
      <c r="C584" s="1131"/>
      <c r="D584" s="1131"/>
      <c r="E584" s="1131"/>
    </row>
    <row r="585" spans="1:5">
      <c r="A585" s="1131"/>
      <c r="B585" s="1426"/>
      <c r="C585" s="1131"/>
      <c r="D585" s="1131"/>
      <c r="E585" s="1131"/>
    </row>
    <row r="586" spans="1:5">
      <c r="A586" s="1131"/>
      <c r="B586" s="1426"/>
      <c r="C586" s="1131"/>
      <c r="D586" s="1131"/>
      <c r="E586" s="1131"/>
    </row>
    <row r="587" spans="1:5">
      <c r="A587" s="1131"/>
      <c r="B587" s="1426"/>
      <c r="C587" s="1131"/>
      <c r="D587" s="1131"/>
      <c r="E587" s="1131"/>
    </row>
    <row r="588" spans="1:5">
      <c r="A588" s="1131"/>
      <c r="B588" s="1426"/>
      <c r="C588" s="1131"/>
      <c r="D588" s="1131"/>
      <c r="E588" s="1131"/>
    </row>
    <row r="589" spans="1:5">
      <c r="A589" s="1131"/>
      <c r="B589" s="1426"/>
      <c r="C589" s="1131"/>
      <c r="D589" s="1131"/>
      <c r="E589" s="1131"/>
    </row>
    <row r="590" spans="1:5">
      <c r="A590" s="1131"/>
      <c r="B590" s="1426"/>
      <c r="C590" s="1131"/>
      <c r="D590" s="1131"/>
      <c r="E590" s="1131"/>
    </row>
    <row r="591" spans="1:5">
      <c r="A591" s="1131"/>
      <c r="B591" s="1426"/>
      <c r="C591" s="1131"/>
      <c r="D591" s="1131"/>
      <c r="E591" s="1131"/>
    </row>
    <row r="592" spans="1:5">
      <c r="A592" s="1131"/>
      <c r="B592" s="1426"/>
      <c r="C592" s="1131"/>
      <c r="D592" s="1131"/>
      <c r="E592" s="1131"/>
    </row>
    <row r="593" spans="1:5">
      <c r="A593" s="1131"/>
      <c r="B593" s="1426"/>
      <c r="C593" s="1131"/>
      <c r="D593" s="1131"/>
      <c r="E593" s="1131"/>
    </row>
    <row r="594" spans="1:5">
      <c r="A594" s="1131"/>
      <c r="B594" s="1426"/>
      <c r="C594" s="1131"/>
      <c r="D594" s="1131"/>
      <c r="E594" s="1131"/>
    </row>
    <row r="595" spans="1:5">
      <c r="A595" s="1131"/>
      <c r="B595" s="1426"/>
      <c r="C595" s="1131"/>
      <c r="D595" s="1131"/>
      <c r="E595" s="1131"/>
    </row>
    <row r="596" spans="1:5">
      <c r="A596" s="1131"/>
      <c r="B596" s="1426"/>
      <c r="C596" s="1131"/>
      <c r="D596" s="1131"/>
      <c r="E596" s="1131"/>
    </row>
    <row r="597" spans="1:5">
      <c r="A597" s="1131"/>
      <c r="B597" s="1426"/>
      <c r="C597" s="1131"/>
      <c r="D597" s="1131"/>
      <c r="E597" s="1131"/>
    </row>
    <row r="598" spans="1:5">
      <c r="A598" s="1131"/>
      <c r="B598" s="1426"/>
      <c r="C598" s="1131"/>
      <c r="D598" s="1131"/>
      <c r="E598" s="1131"/>
    </row>
    <row r="599" spans="1:5">
      <c r="A599" s="1131"/>
      <c r="B599" s="1426"/>
      <c r="C599" s="1131"/>
      <c r="D599" s="1131"/>
      <c r="E599" s="1131"/>
    </row>
    <row r="600" spans="1:5">
      <c r="A600" s="1131"/>
      <c r="B600" s="1426"/>
      <c r="C600" s="1131"/>
      <c r="D600" s="1131"/>
      <c r="E600" s="1131"/>
    </row>
    <row r="601" spans="1:5">
      <c r="A601" s="1131"/>
      <c r="B601" s="1426"/>
      <c r="C601" s="1131"/>
      <c r="D601" s="1131"/>
      <c r="E601" s="1131"/>
    </row>
    <row r="602" spans="1:5">
      <c r="A602" s="1131"/>
      <c r="B602" s="1426"/>
      <c r="C602" s="1131"/>
      <c r="D602" s="1131"/>
      <c r="E602" s="1131"/>
    </row>
    <row r="603" spans="1:5">
      <c r="A603" s="1131"/>
      <c r="B603" s="1426"/>
      <c r="C603" s="1131"/>
      <c r="D603" s="1131"/>
      <c r="E603" s="1131"/>
    </row>
    <row r="604" spans="1:5">
      <c r="A604" s="1131"/>
      <c r="B604" s="1426"/>
      <c r="C604" s="1131"/>
      <c r="D604" s="1131"/>
      <c r="E604" s="1131"/>
    </row>
    <row r="605" spans="1:5">
      <c r="A605" s="1131"/>
      <c r="B605" s="1426"/>
      <c r="C605" s="1131"/>
      <c r="D605" s="1131"/>
      <c r="E605" s="1131"/>
    </row>
    <row r="606" spans="1:5">
      <c r="A606" s="1131"/>
      <c r="B606" s="1426"/>
      <c r="C606" s="1131"/>
      <c r="D606" s="1131"/>
      <c r="E606" s="1131"/>
    </row>
    <row r="607" spans="1:5">
      <c r="A607" s="1131"/>
      <c r="B607" s="1426"/>
      <c r="C607" s="1131"/>
      <c r="D607" s="1131"/>
      <c r="E607" s="1131"/>
    </row>
    <row r="608" spans="1:5">
      <c r="A608" s="1131"/>
      <c r="B608" s="1426"/>
      <c r="C608" s="1131"/>
      <c r="D608" s="1131"/>
      <c r="E608" s="1131"/>
    </row>
    <row r="609" spans="1:5">
      <c r="A609" s="1131"/>
      <c r="B609" s="1426"/>
      <c r="C609" s="1131"/>
      <c r="D609" s="1131"/>
      <c r="E609" s="1131"/>
    </row>
    <row r="610" spans="1:5">
      <c r="A610" s="1131"/>
      <c r="B610" s="1426"/>
      <c r="C610" s="1131"/>
      <c r="D610" s="1131"/>
      <c r="E610" s="1131"/>
    </row>
    <row r="611" spans="1:5">
      <c r="A611" s="1131"/>
      <c r="B611" s="1426"/>
      <c r="C611" s="1131"/>
      <c r="D611" s="1131"/>
      <c r="E611" s="1131"/>
    </row>
    <row r="612" spans="1:5">
      <c r="A612" s="1131"/>
      <c r="B612" s="1426"/>
      <c r="C612" s="1131"/>
      <c r="D612" s="1131"/>
      <c r="E612" s="1131"/>
    </row>
    <row r="613" spans="1:5">
      <c r="A613" s="1131"/>
      <c r="B613" s="1426"/>
      <c r="C613" s="1131"/>
      <c r="D613" s="1131"/>
      <c r="E613" s="1131"/>
    </row>
    <row r="614" spans="1:5">
      <c r="A614" s="1131"/>
      <c r="B614" s="1426"/>
      <c r="C614" s="1131"/>
      <c r="D614" s="1131"/>
      <c r="E614" s="1131"/>
    </row>
    <row r="615" spans="1:5">
      <c r="A615" s="1131"/>
      <c r="B615" s="1426"/>
      <c r="C615" s="1131"/>
      <c r="D615" s="1131"/>
      <c r="E615" s="1131"/>
    </row>
    <row r="616" spans="1:5">
      <c r="A616" s="1131"/>
      <c r="B616" s="1426"/>
      <c r="C616" s="1131"/>
      <c r="D616" s="1131"/>
      <c r="E616" s="1131"/>
    </row>
    <row r="617" spans="1:5">
      <c r="A617" s="1131"/>
      <c r="B617" s="1426"/>
      <c r="C617" s="1131"/>
      <c r="D617" s="1131"/>
      <c r="E617" s="1131"/>
    </row>
    <row r="618" spans="1:5">
      <c r="A618" s="1131"/>
      <c r="B618" s="1426"/>
      <c r="C618" s="1131"/>
      <c r="D618" s="1131"/>
      <c r="E618" s="1131"/>
    </row>
    <row r="619" spans="1:5">
      <c r="A619" s="1131"/>
      <c r="B619" s="1426"/>
      <c r="C619" s="1131"/>
      <c r="D619" s="1131"/>
      <c r="E619" s="1131"/>
    </row>
    <row r="620" spans="1:5">
      <c r="A620" s="1131"/>
      <c r="B620" s="1426"/>
      <c r="C620" s="1131"/>
      <c r="D620" s="1131"/>
      <c r="E620" s="1131"/>
    </row>
    <row r="621" spans="1:5">
      <c r="A621" s="1131"/>
      <c r="B621" s="1426"/>
      <c r="C621" s="1131"/>
      <c r="D621" s="1131"/>
      <c r="E621" s="1131"/>
    </row>
    <row r="622" spans="1:5">
      <c r="A622" s="1131"/>
      <c r="B622" s="1426"/>
      <c r="C622" s="1131"/>
      <c r="D622" s="1131"/>
      <c r="E622" s="1131"/>
    </row>
    <row r="623" spans="1:5">
      <c r="A623" s="1131"/>
      <c r="B623" s="1426"/>
      <c r="C623" s="1131"/>
      <c r="D623" s="1131"/>
      <c r="E623" s="1131"/>
    </row>
    <row r="624" spans="1:5">
      <c r="A624" s="1131"/>
      <c r="B624" s="1426"/>
      <c r="C624" s="1131"/>
      <c r="D624" s="1131"/>
      <c r="E624" s="1131"/>
    </row>
    <row r="625" spans="1:5">
      <c r="A625" s="1131"/>
      <c r="B625" s="1426"/>
      <c r="C625" s="1131"/>
      <c r="D625" s="1131"/>
      <c r="E625" s="1131"/>
    </row>
    <row r="626" spans="1:5">
      <c r="A626" s="1131"/>
      <c r="B626" s="1426"/>
      <c r="C626" s="1131"/>
      <c r="D626" s="1131"/>
      <c r="E626" s="1131"/>
    </row>
    <row r="627" spans="1:5">
      <c r="A627" s="1131"/>
      <c r="B627" s="1426"/>
      <c r="C627" s="1131"/>
      <c r="D627" s="1131"/>
      <c r="E627" s="1131"/>
    </row>
    <row r="628" spans="1:5">
      <c r="A628" s="1131"/>
      <c r="B628" s="1426"/>
      <c r="C628" s="1131"/>
      <c r="D628" s="1131"/>
      <c r="E628" s="1131"/>
    </row>
    <row r="629" spans="1:5">
      <c r="A629" s="1131"/>
      <c r="B629" s="1426"/>
      <c r="C629" s="1131"/>
      <c r="D629" s="1131"/>
      <c r="E629" s="1131"/>
    </row>
    <row r="630" spans="1:5">
      <c r="A630" s="1131"/>
      <c r="B630" s="1426"/>
      <c r="C630" s="1131"/>
      <c r="D630" s="1131"/>
      <c r="E630" s="1131"/>
    </row>
    <row r="631" spans="1:5">
      <c r="A631" s="1131"/>
      <c r="B631" s="1426"/>
      <c r="C631" s="1131"/>
      <c r="D631" s="1131"/>
      <c r="E631" s="1131"/>
    </row>
    <row r="632" spans="1:5">
      <c r="A632" s="1131"/>
      <c r="B632" s="1426"/>
      <c r="C632" s="1131"/>
      <c r="D632" s="1131"/>
      <c r="E632" s="1131"/>
    </row>
    <row r="633" spans="1:5">
      <c r="A633" s="1131"/>
      <c r="B633" s="1426"/>
      <c r="C633" s="1131"/>
      <c r="D633" s="1131"/>
      <c r="E633" s="1131"/>
    </row>
    <row r="634" spans="1:5">
      <c r="A634" s="1131"/>
      <c r="B634" s="1426"/>
      <c r="C634" s="1131"/>
      <c r="D634" s="1131"/>
      <c r="E634" s="1131"/>
    </row>
    <row r="635" spans="1:5">
      <c r="A635" s="1131"/>
      <c r="B635" s="1426"/>
      <c r="C635" s="1131"/>
      <c r="D635" s="1131"/>
      <c r="E635" s="1131"/>
    </row>
    <row r="636" spans="1:5">
      <c r="A636" s="1131"/>
      <c r="B636" s="1426"/>
      <c r="C636" s="1131"/>
      <c r="D636" s="1131"/>
      <c r="E636" s="1131"/>
    </row>
    <row r="637" spans="1:5">
      <c r="A637" s="1131"/>
      <c r="B637" s="1426"/>
      <c r="C637" s="1131"/>
      <c r="D637" s="1131"/>
      <c r="E637" s="1131"/>
    </row>
    <row r="638" spans="1:5">
      <c r="A638" s="1131"/>
      <c r="B638" s="1426"/>
      <c r="C638" s="1131"/>
      <c r="D638" s="1131"/>
      <c r="E638" s="1131"/>
    </row>
    <row r="639" spans="1:5">
      <c r="A639" s="1131"/>
      <c r="B639" s="1426"/>
      <c r="C639" s="1131"/>
      <c r="D639" s="1131"/>
      <c r="E639" s="1131"/>
    </row>
    <row r="640" spans="1:5">
      <c r="A640" s="1131"/>
      <c r="B640" s="1426"/>
      <c r="C640" s="1131"/>
      <c r="D640" s="1131"/>
      <c r="E640" s="1131"/>
    </row>
    <row r="641" spans="1:5">
      <c r="A641" s="1131"/>
      <c r="B641" s="1426"/>
      <c r="C641" s="1131"/>
      <c r="D641" s="1131"/>
      <c r="E641" s="1131"/>
    </row>
    <row r="642" spans="1:5">
      <c r="A642" s="1131"/>
      <c r="B642" s="1426"/>
      <c r="C642" s="1131"/>
      <c r="D642" s="1131"/>
      <c r="E642" s="1131"/>
    </row>
    <row r="643" spans="1:5">
      <c r="A643" s="1131"/>
      <c r="B643" s="1426"/>
      <c r="C643" s="1131"/>
      <c r="D643" s="1131"/>
      <c r="E643" s="1131"/>
    </row>
    <row r="644" spans="1:5">
      <c r="A644" s="1131"/>
      <c r="B644" s="1426"/>
      <c r="C644" s="1131"/>
      <c r="D644" s="1131"/>
      <c r="E644" s="1131"/>
    </row>
    <row r="645" spans="1:5">
      <c r="A645" s="1131"/>
      <c r="B645" s="1426"/>
      <c r="C645" s="1131"/>
      <c r="D645" s="1131"/>
      <c r="E645" s="1131"/>
    </row>
    <row r="646" spans="1:5">
      <c r="A646" s="1131"/>
      <c r="B646" s="1426"/>
      <c r="C646" s="1131"/>
      <c r="D646" s="1131"/>
      <c r="E646" s="1131"/>
    </row>
    <row r="647" spans="1:5">
      <c r="A647" s="1131"/>
      <c r="B647" s="1426"/>
      <c r="C647" s="1131"/>
      <c r="D647" s="1131"/>
      <c r="E647" s="1131"/>
    </row>
    <row r="648" spans="1:5">
      <c r="A648" s="1131"/>
      <c r="B648" s="1426"/>
      <c r="C648" s="1131"/>
      <c r="D648" s="1131"/>
      <c r="E648" s="1131"/>
    </row>
    <row r="649" spans="1:5">
      <c r="A649" s="1131"/>
      <c r="B649" s="1426"/>
      <c r="C649" s="1131"/>
      <c r="D649" s="1131"/>
      <c r="E649" s="1131"/>
    </row>
    <row r="650" spans="1:5">
      <c r="A650" s="1131"/>
      <c r="B650" s="1426"/>
      <c r="C650" s="1131"/>
      <c r="D650" s="1131"/>
      <c r="E650" s="1131"/>
    </row>
    <row r="651" spans="1:5">
      <c r="A651" s="1131"/>
      <c r="B651" s="1426"/>
      <c r="C651" s="1131"/>
      <c r="D651" s="1131"/>
      <c r="E651" s="1131"/>
    </row>
    <row r="652" spans="1:5">
      <c r="A652" s="1131"/>
      <c r="B652" s="1426"/>
      <c r="C652" s="1131"/>
      <c r="D652" s="1131"/>
      <c r="E652" s="1131"/>
    </row>
    <row r="653" spans="1:5">
      <c r="A653" s="1131"/>
      <c r="B653" s="1426"/>
      <c r="C653" s="1131"/>
      <c r="D653" s="1131"/>
      <c r="E653" s="1131"/>
    </row>
    <row r="654" spans="1:5">
      <c r="A654" s="1131"/>
      <c r="B654" s="1426"/>
      <c r="C654" s="1131"/>
      <c r="D654" s="1131"/>
      <c r="E654" s="1131"/>
    </row>
    <row r="655" spans="1:5">
      <c r="A655" s="1131"/>
      <c r="B655" s="1426"/>
      <c r="C655" s="1131"/>
      <c r="D655" s="1131"/>
      <c r="E655" s="1131"/>
    </row>
    <row r="656" spans="1:5">
      <c r="A656" s="1131"/>
      <c r="B656" s="1426"/>
      <c r="C656" s="1131"/>
      <c r="D656" s="1131"/>
      <c r="E656" s="1131"/>
    </row>
    <row r="657" spans="1:5">
      <c r="A657" s="1131"/>
      <c r="B657" s="1426"/>
      <c r="C657" s="1131"/>
      <c r="D657" s="1131"/>
      <c r="E657" s="1131"/>
    </row>
    <row r="658" spans="1:5">
      <c r="A658" s="1131"/>
      <c r="B658" s="1426"/>
      <c r="C658" s="1131"/>
      <c r="D658" s="1131"/>
      <c r="E658" s="1131"/>
    </row>
    <row r="659" spans="1:5">
      <c r="A659" s="1131"/>
      <c r="B659" s="1426"/>
      <c r="C659" s="1131"/>
      <c r="D659" s="1131"/>
      <c r="E659" s="1131"/>
    </row>
    <row r="660" spans="1:5">
      <c r="A660" s="1131"/>
      <c r="B660" s="1426"/>
      <c r="C660" s="1131"/>
      <c r="D660" s="1131"/>
      <c r="E660" s="1131"/>
    </row>
    <row r="661" spans="1:5">
      <c r="A661" s="1131"/>
      <c r="B661" s="1426"/>
      <c r="C661" s="1131"/>
      <c r="D661" s="1131"/>
      <c r="E661" s="1131"/>
    </row>
    <row r="662" spans="1:5">
      <c r="A662" s="1131"/>
      <c r="B662" s="1426"/>
      <c r="C662" s="1131"/>
      <c r="D662" s="1131"/>
      <c r="E662" s="1131"/>
    </row>
    <row r="663" spans="1:5">
      <c r="A663" s="1131"/>
      <c r="B663" s="1426"/>
      <c r="C663" s="1131"/>
      <c r="D663" s="1131"/>
      <c r="E663" s="1131"/>
    </row>
    <row r="664" spans="1:5">
      <c r="A664" s="1131"/>
      <c r="B664" s="1426"/>
      <c r="C664" s="1131"/>
      <c r="D664" s="1131"/>
      <c r="E664" s="1131"/>
    </row>
    <row r="665" spans="1:5">
      <c r="A665" s="1131"/>
      <c r="B665" s="1426"/>
      <c r="C665" s="1131"/>
      <c r="D665" s="1131"/>
      <c r="E665" s="1131"/>
    </row>
    <row r="666" spans="1:5">
      <c r="A666" s="1131"/>
      <c r="B666" s="1426"/>
      <c r="C666" s="1131"/>
      <c r="D666" s="1131"/>
      <c r="E666" s="1131"/>
    </row>
    <row r="667" spans="1:5">
      <c r="A667" s="1131"/>
      <c r="B667" s="1426"/>
      <c r="C667" s="1131"/>
      <c r="D667" s="1131"/>
      <c r="E667" s="1131"/>
    </row>
    <row r="668" spans="1:5">
      <c r="A668" s="1131"/>
      <c r="B668" s="1426"/>
      <c r="C668" s="1131"/>
      <c r="D668" s="1131"/>
      <c r="E668" s="1131"/>
    </row>
    <row r="669" spans="1:5">
      <c r="A669" s="1131"/>
      <c r="B669" s="1426"/>
      <c r="C669" s="1131"/>
      <c r="D669" s="1131"/>
      <c r="E669" s="1131"/>
    </row>
    <row r="670" spans="1:5">
      <c r="A670" s="1131"/>
      <c r="B670" s="1426"/>
      <c r="C670" s="1131"/>
      <c r="D670" s="1131"/>
      <c r="E670" s="1131"/>
    </row>
    <row r="671" spans="1:5">
      <c r="A671" s="1131"/>
      <c r="B671" s="1426"/>
      <c r="C671" s="1131"/>
      <c r="D671" s="1131"/>
      <c r="E671" s="1131"/>
    </row>
    <row r="672" spans="1:5">
      <c r="A672" s="1131"/>
      <c r="B672" s="1426"/>
      <c r="C672" s="1131"/>
      <c r="D672" s="1131"/>
      <c r="E672" s="1131"/>
    </row>
    <row r="673" spans="1:5">
      <c r="A673" s="1131"/>
      <c r="B673" s="1426"/>
      <c r="C673" s="1131"/>
      <c r="D673" s="1131"/>
      <c r="E673" s="1131"/>
    </row>
    <row r="674" spans="1:5">
      <c r="A674" s="1131"/>
      <c r="B674" s="1426"/>
      <c r="C674" s="1131"/>
      <c r="D674" s="1131"/>
      <c r="E674" s="1131"/>
    </row>
    <row r="675" spans="1:5">
      <c r="A675" s="1131"/>
      <c r="B675" s="1426"/>
      <c r="C675" s="1131"/>
      <c r="D675" s="1131"/>
      <c r="E675" s="1131"/>
    </row>
    <row r="676" spans="1:5">
      <c r="A676" s="1131"/>
      <c r="B676" s="1426"/>
      <c r="C676" s="1131"/>
      <c r="D676" s="1131"/>
      <c r="E676" s="1131"/>
    </row>
    <row r="677" spans="1:5">
      <c r="A677" s="1131"/>
      <c r="B677" s="1426"/>
      <c r="C677" s="1131"/>
      <c r="D677" s="1131"/>
      <c r="E677" s="1131"/>
    </row>
    <row r="678" spans="1:5">
      <c r="A678" s="1131"/>
      <c r="B678" s="1426"/>
      <c r="C678" s="1131"/>
      <c r="D678" s="1131"/>
      <c r="E678" s="1131"/>
    </row>
    <row r="679" spans="1:5">
      <c r="A679" s="1131"/>
      <c r="B679" s="1426"/>
      <c r="C679" s="1131"/>
      <c r="D679" s="1131"/>
      <c r="E679" s="1131"/>
    </row>
    <row r="680" spans="1:5">
      <c r="A680" s="1131"/>
      <c r="B680" s="1426"/>
      <c r="C680" s="1131"/>
      <c r="D680" s="1131"/>
      <c r="E680" s="1131"/>
    </row>
    <row r="681" spans="1:5">
      <c r="A681" s="1131"/>
      <c r="B681" s="1426"/>
      <c r="C681" s="1131"/>
      <c r="D681" s="1131"/>
      <c r="E681" s="1131"/>
    </row>
    <row r="682" spans="1:5">
      <c r="A682" s="1131"/>
      <c r="B682" s="1426"/>
      <c r="C682" s="1131"/>
      <c r="D682" s="1131"/>
      <c r="E682" s="1131"/>
    </row>
    <row r="683" spans="1:5">
      <c r="A683" s="1131"/>
      <c r="B683" s="1426"/>
      <c r="C683" s="1131"/>
      <c r="D683" s="1131"/>
      <c r="E683" s="1131"/>
    </row>
    <row r="684" spans="1:5">
      <c r="A684" s="1131"/>
      <c r="B684" s="1426"/>
      <c r="C684" s="1131"/>
      <c r="D684" s="1131"/>
      <c r="E684" s="1131"/>
    </row>
    <row r="685" spans="1:5">
      <c r="A685" s="1131"/>
      <c r="B685" s="1426"/>
      <c r="C685" s="1131"/>
      <c r="D685" s="1131"/>
      <c r="E685" s="1131"/>
    </row>
    <row r="686" spans="1:5">
      <c r="A686" s="1131"/>
      <c r="B686" s="1426"/>
      <c r="C686" s="1131"/>
      <c r="D686" s="1131"/>
      <c r="E686" s="1131"/>
    </row>
    <row r="687" spans="1:5">
      <c r="A687" s="1131"/>
      <c r="B687" s="1426"/>
      <c r="C687" s="1131"/>
      <c r="D687" s="1131"/>
      <c r="E687" s="1131"/>
    </row>
    <row r="688" spans="1:5">
      <c r="A688" s="1131"/>
      <c r="B688" s="1426"/>
      <c r="C688" s="1131"/>
      <c r="D688" s="1131"/>
      <c r="E688" s="1131"/>
    </row>
    <row r="689" spans="1:5">
      <c r="A689" s="1131"/>
      <c r="B689" s="1426"/>
      <c r="C689" s="1131"/>
      <c r="D689" s="1131"/>
      <c r="E689" s="1131"/>
    </row>
    <row r="690" spans="1:5">
      <c r="A690" s="1131"/>
      <c r="B690" s="1426"/>
      <c r="C690" s="1131"/>
      <c r="D690" s="1131"/>
      <c r="E690" s="1131"/>
    </row>
    <row r="691" spans="1:5">
      <c r="A691" s="1131"/>
      <c r="B691" s="1426"/>
      <c r="C691" s="1131"/>
      <c r="D691" s="1131"/>
      <c r="E691" s="1131"/>
    </row>
    <row r="692" spans="1:5">
      <c r="A692" s="1131"/>
      <c r="B692" s="1426"/>
      <c r="C692" s="1131"/>
      <c r="D692" s="1131"/>
      <c r="E692" s="1131"/>
    </row>
    <row r="693" spans="1:5">
      <c r="A693" s="1131"/>
      <c r="B693" s="1426"/>
      <c r="C693" s="1131"/>
      <c r="D693" s="1131"/>
      <c r="E693" s="1131"/>
    </row>
    <row r="694" spans="1:5">
      <c r="A694" s="1131"/>
      <c r="B694" s="1426"/>
      <c r="C694" s="1131"/>
      <c r="D694" s="1131"/>
      <c r="E694" s="1131"/>
    </row>
    <row r="695" spans="1:5">
      <c r="A695" s="1131"/>
      <c r="B695" s="1426"/>
      <c r="C695" s="1131"/>
      <c r="D695" s="1131"/>
      <c r="E695" s="1131"/>
    </row>
    <row r="696" spans="1:5">
      <c r="A696" s="1131"/>
      <c r="B696" s="1426"/>
      <c r="C696" s="1131"/>
      <c r="D696" s="1131"/>
      <c r="E696" s="1131"/>
    </row>
    <row r="697" spans="1:5">
      <c r="A697" s="1131"/>
      <c r="B697" s="1426"/>
      <c r="C697" s="1131"/>
      <c r="D697" s="1131"/>
      <c r="E697" s="1131"/>
    </row>
    <row r="698" spans="1:5">
      <c r="A698" s="1131"/>
      <c r="B698" s="1426"/>
      <c r="C698" s="1131"/>
      <c r="D698" s="1131"/>
      <c r="E698" s="1131"/>
    </row>
    <row r="699" spans="1:5">
      <c r="A699" s="1131"/>
      <c r="B699" s="1426"/>
      <c r="C699" s="1131"/>
      <c r="D699" s="1131"/>
      <c r="E699" s="1131"/>
    </row>
    <row r="700" spans="1:5">
      <c r="A700" s="1131"/>
      <c r="B700" s="1426"/>
      <c r="C700" s="1131"/>
      <c r="D700" s="1131"/>
      <c r="E700" s="1131"/>
    </row>
    <row r="701" spans="1:5">
      <c r="A701" s="1131"/>
      <c r="B701" s="1426"/>
      <c r="C701" s="1131"/>
      <c r="D701" s="1131"/>
      <c r="E701" s="1131"/>
    </row>
    <row r="702" spans="1:5">
      <c r="A702" s="1131"/>
      <c r="B702" s="1426"/>
      <c r="C702" s="1131"/>
      <c r="D702" s="1131"/>
      <c r="E702" s="1131"/>
    </row>
    <row r="703" spans="1:5">
      <c r="A703" s="1131"/>
      <c r="B703" s="1426"/>
      <c r="C703" s="1131"/>
      <c r="D703" s="1131"/>
      <c r="E703" s="1131"/>
    </row>
    <row r="704" spans="1:5">
      <c r="A704" s="1131"/>
      <c r="B704" s="1426"/>
      <c r="C704" s="1131"/>
      <c r="D704" s="1131"/>
      <c r="E704" s="1131"/>
    </row>
    <row r="705" spans="1:5">
      <c r="A705" s="1131"/>
      <c r="B705" s="1426"/>
      <c r="C705" s="1131"/>
      <c r="D705" s="1131"/>
      <c r="E705" s="1131"/>
    </row>
    <row r="706" spans="1:5">
      <c r="A706" s="1131"/>
      <c r="B706" s="1426"/>
      <c r="C706" s="1131"/>
      <c r="D706" s="1131"/>
      <c r="E706" s="1131"/>
    </row>
    <row r="707" spans="1:5">
      <c r="A707" s="1131"/>
      <c r="B707" s="1426"/>
      <c r="C707" s="1131"/>
      <c r="D707" s="1131"/>
      <c r="E707" s="1131"/>
    </row>
    <row r="708" spans="1:5">
      <c r="A708" s="1131"/>
      <c r="B708" s="1426"/>
      <c r="C708" s="1131"/>
      <c r="D708" s="1131"/>
      <c r="E708" s="1131"/>
    </row>
    <row r="709" spans="1:5">
      <c r="A709" s="1131"/>
      <c r="B709" s="1426"/>
      <c r="C709" s="1131"/>
      <c r="D709" s="1131"/>
      <c r="E709" s="1131"/>
    </row>
    <row r="710" spans="1:5">
      <c r="A710" s="1131"/>
      <c r="B710" s="1426"/>
      <c r="C710" s="1131"/>
      <c r="D710" s="1131"/>
      <c r="E710" s="1131"/>
    </row>
    <row r="711" spans="1:5">
      <c r="A711" s="1131"/>
      <c r="B711" s="1426"/>
      <c r="C711" s="1131"/>
      <c r="D711" s="1131"/>
      <c r="E711" s="1131"/>
    </row>
    <row r="712" spans="1:5">
      <c r="A712" s="1131"/>
      <c r="B712" s="1426"/>
      <c r="C712" s="1131"/>
      <c r="D712" s="1131"/>
      <c r="E712" s="1131"/>
    </row>
    <row r="713" spans="1:5">
      <c r="A713" s="1131"/>
      <c r="B713" s="1426"/>
      <c r="C713" s="1131"/>
      <c r="D713" s="1131"/>
      <c r="E713" s="1131"/>
    </row>
    <row r="714" spans="1:5">
      <c r="A714" s="1131"/>
      <c r="B714" s="1426"/>
      <c r="C714" s="1131"/>
      <c r="D714" s="1131"/>
      <c r="E714" s="1131"/>
    </row>
    <row r="715" spans="1:5">
      <c r="A715" s="1131"/>
      <c r="B715" s="1426"/>
      <c r="C715" s="1131"/>
      <c r="D715" s="1131"/>
      <c r="E715" s="1131"/>
    </row>
    <row r="716" spans="1:5">
      <c r="A716" s="1131"/>
      <c r="B716" s="1426"/>
      <c r="C716" s="1131"/>
      <c r="D716" s="1131"/>
      <c r="E716" s="1131"/>
    </row>
    <row r="717" spans="1:5">
      <c r="A717" s="1131"/>
      <c r="B717" s="1426"/>
      <c r="C717" s="1131"/>
      <c r="D717" s="1131"/>
      <c r="E717" s="1131"/>
    </row>
    <row r="718" spans="1:5">
      <c r="A718" s="1131"/>
      <c r="B718" s="1426"/>
      <c r="C718" s="1131"/>
      <c r="D718" s="1131"/>
      <c r="E718" s="1131"/>
    </row>
    <row r="719" spans="1:5">
      <c r="A719" s="1131"/>
      <c r="B719" s="1426"/>
      <c r="C719" s="1131"/>
      <c r="D719" s="1131"/>
      <c r="E719" s="1131"/>
    </row>
    <row r="720" spans="1:5">
      <c r="A720" s="1131"/>
      <c r="B720" s="1426"/>
      <c r="C720" s="1131"/>
      <c r="D720" s="1131"/>
      <c r="E720" s="1131"/>
    </row>
    <row r="721" spans="1:5">
      <c r="A721" s="1131"/>
      <c r="B721" s="1426"/>
      <c r="C721" s="1131"/>
      <c r="D721" s="1131"/>
      <c r="E721" s="1131"/>
    </row>
    <row r="722" spans="1:5">
      <c r="A722" s="1131"/>
      <c r="B722" s="1426"/>
      <c r="C722" s="1131"/>
      <c r="D722" s="1131"/>
      <c r="E722" s="1131"/>
    </row>
    <row r="723" spans="1:5">
      <c r="A723" s="1131"/>
      <c r="B723" s="1426"/>
      <c r="C723" s="1131"/>
      <c r="D723" s="1131"/>
      <c r="E723" s="1131"/>
    </row>
    <row r="724" spans="1:5">
      <c r="A724" s="1131"/>
      <c r="B724" s="1426"/>
      <c r="C724" s="1131"/>
      <c r="D724" s="1131"/>
      <c r="E724" s="1131"/>
    </row>
    <row r="725" spans="1:5">
      <c r="A725" s="1131"/>
      <c r="B725" s="1426"/>
      <c r="C725" s="1131"/>
      <c r="D725" s="1131"/>
      <c r="E725" s="1131"/>
    </row>
    <row r="726" spans="1:5">
      <c r="A726" s="1131"/>
      <c r="B726" s="1426"/>
      <c r="C726" s="1131"/>
      <c r="D726" s="1131"/>
      <c r="E726" s="1131"/>
    </row>
    <row r="727" spans="1:5">
      <c r="A727" s="1131"/>
      <c r="B727" s="1426"/>
      <c r="C727" s="1131"/>
      <c r="D727" s="1131"/>
      <c r="E727" s="1131"/>
    </row>
    <row r="728" spans="1:5">
      <c r="A728" s="1131"/>
      <c r="B728" s="1426"/>
      <c r="C728" s="1131"/>
      <c r="D728" s="1131"/>
      <c r="E728" s="1131"/>
    </row>
    <row r="729" spans="1:5">
      <c r="A729" s="1131"/>
      <c r="B729" s="1426"/>
      <c r="C729" s="1131"/>
      <c r="D729" s="1131"/>
      <c r="E729" s="1131"/>
    </row>
    <row r="730" spans="1:5">
      <c r="A730" s="1131"/>
      <c r="B730" s="1426"/>
      <c r="C730" s="1131"/>
      <c r="D730" s="1131"/>
      <c r="E730" s="1131"/>
    </row>
    <row r="731" spans="1:5">
      <c r="A731" s="1131"/>
      <c r="B731" s="1426"/>
      <c r="C731" s="1131"/>
      <c r="D731" s="1131"/>
      <c r="E731" s="1131"/>
    </row>
    <row r="732" spans="1:5">
      <c r="A732" s="1131"/>
      <c r="B732" s="1426"/>
      <c r="C732" s="1131"/>
      <c r="D732" s="1131"/>
      <c r="E732" s="1131"/>
    </row>
    <row r="733" spans="1:5">
      <c r="A733" s="1131"/>
      <c r="B733" s="1426"/>
      <c r="C733" s="1131"/>
      <c r="D733" s="1131"/>
      <c r="E733" s="1131"/>
    </row>
    <row r="734" spans="1:5">
      <c r="A734" s="1131"/>
      <c r="B734" s="1426"/>
      <c r="C734" s="1131"/>
      <c r="D734" s="1131"/>
      <c r="E734" s="1131"/>
    </row>
    <row r="735" spans="1:5">
      <c r="A735" s="1131"/>
      <c r="B735" s="1426"/>
      <c r="C735" s="1131"/>
      <c r="D735" s="1131"/>
      <c r="E735" s="1131"/>
    </row>
    <row r="736" spans="1:5">
      <c r="A736" s="1131"/>
      <c r="B736" s="1426"/>
      <c r="C736" s="1131"/>
      <c r="D736" s="1131"/>
      <c r="E736" s="1131"/>
    </row>
    <row r="737" spans="1:5">
      <c r="A737" s="1131"/>
      <c r="B737" s="1426"/>
      <c r="C737" s="1131"/>
      <c r="D737" s="1131"/>
      <c r="E737" s="1131"/>
    </row>
    <row r="738" spans="1:5">
      <c r="A738" s="1131"/>
      <c r="B738" s="1426"/>
      <c r="C738" s="1131"/>
      <c r="D738" s="1131"/>
      <c r="E738" s="1131"/>
    </row>
    <row r="739" spans="1:5">
      <c r="A739" s="1131"/>
      <c r="B739" s="1426"/>
      <c r="C739" s="1131"/>
      <c r="D739" s="1131"/>
      <c r="E739" s="1131"/>
    </row>
    <row r="740" spans="1:5">
      <c r="A740" s="1131"/>
      <c r="B740" s="1426"/>
      <c r="C740" s="1131"/>
      <c r="D740" s="1131"/>
      <c r="E740" s="1131"/>
    </row>
    <row r="741" spans="1:5">
      <c r="A741" s="1131"/>
      <c r="B741" s="1426"/>
      <c r="C741" s="1131"/>
      <c r="D741" s="1131"/>
      <c r="E741" s="1131"/>
    </row>
    <row r="742" spans="1:5">
      <c r="A742" s="1131"/>
      <c r="B742" s="1426"/>
      <c r="C742" s="1131"/>
      <c r="D742" s="1131"/>
      <c r="E742" s="1131"/>
    </row>
    <row r="743" spans="1:5">
      <c r="A743" s="1131"/>
      <c r="B743" s="1426"/>
      <c r="C743" s="1131"/>
      <c r="D743" s="1131"/>
      <c r="E743" s="1131"/>
    </row>
    <row r="744" spans="1:5">
      <c r="A744" s="1131"/>
      <c r="B744" s="1426"/>
      <c r="C744" s="1131"/>
      <c r="D744" s="1131"/>
      <c r="E744" s="1131"/>
    </row>
    <row r="745" spans="1:5">
      <c r="A745" s="1131"/>
      <c r="B745" s="1426"/>
      <c r="C745" s="1131"/>
      <c r="D745" s="1131"/>
      <c r="E745" s="1131"/>
    </row>
    <row r="746" spans="1:5">
      <c r="A746" s="1131"/>
      <c r="B746" s="1426"/>
      <c r="C746" s="1131"/>
      <c r="D746" s="1131"/>
      <c r="E746" s="1131"/>
    </row>
    <row r="747" spans="1:5">
      <c r="A747" s="1131"/>
      <c r="B747" s="1426"/>
      <c r="C747" s="1131"/>
      <c r="D747" s="1131"/>
      <c r="E747" s="1131"/>
    </row>
    <row r="748" spans="1:5">
      <c r="A748" s="1131"/>
      <c r="B748" s="1426"/>
      <c r="C748" s="1131"/>
      <c r="D748" s="1131"/>
      <c r="E748" s="1131"/>
    </row>
    <row r="749" spans="1:5">
      <c r="A749" s="1131"/>
      <c r="B749" s="1426"/>
      <c r="C749" s="1131"/>
      <c r="D749" s="1131"/>
      <c r="E749" s="1131"/>
    </row>
    <row r="750" spans="1:5">
      <c r="A750" s="1131"/>
      <c r="B750" s="1426"/>
      <c r="C750" s="1131"/>
      <c r="D750" s="1131"/>
      <c r="E750" s="1131"/>
    </row>
    <row r="751" spans="1:5">
      <c r="A751" s="1131"/>
      <c r="B751" s="1426"/>
      <c r="C751" s="1131"/>
      <c r="D751" s="1131"/>
      <c r="E751" s="1131"/>
    </row>
    <row r="752" spans="1:5">
      <c r="A752" s="1131"/>
      <c r="B752" s="1426"/>
      <c r="C752" s="1131"/>
      <c r="D752" s="1131"/>
      <c r="E752" s="1131"/>
    </row>
    <row r="753" spans="1:5">
      <c r="A753" s="1131"/>
      <c r="B753" s="1426"/>
      <c r="C753" s="1131"/>
      <c r="D753" s="1131"/>
      <c r="E753" s="1131"/>
    </row>
    <row r="754" spans="1:5">
      <c r="A754" s="1131"/>
      <c r="B754" s="1426"/>
      <c r="C754" s="1131"/>
      <c r="D754" s="1131"/>
      <c r="E754" s="1131"/>
    </row>
    <row r="755" spans="1:5">
      <c r="A755" s="1131"/>
      <c r="B755" s="1426"/>
      <c r="C755" s="1131"/>
      <c r="D755" s="1131"/>
      <c r="E755" s="1131"/>
    </row>
    <row r="756" spans="1:5">
      <c r="A756" s="1131"/>
      <c r="B756" s="1426"/>
      <c r="C756" s="1131"/>
      <c r="D756" s="1131"/>
      <c r="E756" s="1131"/>
    </row>
    <row r="757" spans="1:5">
      <c r="A757" s="1131"/>
      <c r="B757" s="1426"/>
      <c r="C757" s="1131"/>
      <c r="D757" s="1131"/>
      <c r="E757" s="1131"/>
    </row>
    <row r="758" spans="1:5">
      <c r="A758" s="1131"/>
      <c r="B758" s="1426"/>
      <c r="C758" s="1131"/>
      <c r="D758" s="1131"/>
      <c r="E758" s="1131"/>
    </row>
    <row r="759" spans="1:5">
      <c r="A759" s="1131"/>
      <c r="B759" s="1426"/>
      <c r="C759" s="1131"/>
      <c r="D759" s="1131"/>
      <c r="E759" s="1131"/>
    </row>
    <row r="760" spans="1:5">
      <c r="A760" s="1131"/>
      <c r="B760" s="1426"/>
      <c r="C760" s="1131"/>
      <c r="D760" s="1131"/>
      <c r="E760" s="1131"/>
    </row>
    <row r="761" spans="1:5">
      <c r="A761" s="1131"/>
      <c r="B761" s="1426"/>
      <c r="C761" s="1131"/>
      <c r="D761" s="1131"/>
      <c r="E761" s="1131"/>
    </row>
    <row r="762" spans="1:5">
      <c r="A762" s="1131"/>
      <c r="B762" s="1426"/>
      <c r="C762" s="1131"/>
      <c r="D762" s="1131"/>
      <c r="E762" s="1131"/>
    </row>
    <row r="763" spans="1:5">
      <c r="A763" s="1131"/>
      <c r="B763" s="1426"/>
      <c r="C763" s="1131"/>
      <c r="D763" s="1131"/>
      <c r="E763" s="1131"/>
    </row>
    <row r="764" spans="1:5">
      <c r="A764" s="1131"/>
      <c r="B764" s="1426"/>
      <c r="C764" s="1131"/>
      <c r="D764" s="1131"/>
      <c r="E764" s="1131"/>
    </row>
    <row r="765" spans="1:5">
      <c r="A765" s="1131"/>
      <c r="B765" s="1426"/>
      <c r="C765" s="1131"/>
      <c r="D765" s="1131"/>
      <c r="E765" s="1131"/>
    </row>
    <row r="766" spans="1:5">
      <c r="A766" s="1131"/>
      <c r="B766" s="1426"/>
      <c r="C766" s="1131"/>
      <c r="D766" s="1131"/>
      <c r="E766" s="1131"/>
    </row>
    <row r="767" spans="1:5">
      <c r="A767" s="1131"/>
      <c r="B767" s="1426"/>
      <c r="C767" s="1131"/>
      <c r="D767" s="1131"/>
      <c r="E767" s="1131"/>
    </row>
    <row r="768" spans="1:5">
      <c r="A768" s="1131"/>
      <c r="B768" s="1426"/>
      <c r="C768" s="1131"/>
      <c r="D768" s="1131"/>
      <c r="E768" s="1131"/>
    </row>
    <row r="769" spans="1:5">
      <c r="A769" s="1131"/>
      <c r="B769" s="1426"/>
      <c r="C769" s="1131"/>
      <c r="D769" s="1131"/>
      <c r="E769" s="1131"/>
    </row>
    <row r="770" spans="1:5">
      <c r="A770" s="1131"/>
      <c r="B770" s="1426"/>
      <c r="C770" s="1131"/>
      <c r="D770" s="1131"/>
      <c r="E770" s="1131"/>
    </row>
    <row r="771" spans="1:5">
      <c r="A771" s="1131"/>
      <c r="B771" s="1426"/>
      <c r="C771" s="1131"/>
      <c r="D771" s="1131"/>
      <c r="E771" s="1131"/>
    </row>
    <row r="772" spans="1:5">
      <c r="A772" s="1131"/>
      <c r="B772" s="1426"/>
      <c r="C772" s="1131"/>
      <c r="D772" s="1131"/>
      <c r="E772" s="1131"/>
    </row>
    <row r="773" spans="1:5">
      <c r="A773" s="1131"/>
      <c r="B773" s="1426"/>
      <c r="C773" s="1131"/>
      <c r="D773" s="1131"/>
      <c r="E773" s="1131"/>
    </row>
    <row r="774" spans="1:5">
      <c r="A774" s="1131"/>
      <c r="B774" s="1426"/>
      <c r="C774" s="1131"/>
      <c r="D774" s="1131"/>
      <c r="E774" s="1131"/>
    </row>
    <row r="775" spans="1:5">
      <c r="A775" s="1131"/>
      <c r="B775" s="1426"/>
      <c r="C775" s="1131"/>
      <c r="D775" s="1131"/>
      <c r="E775" s="1131"/>
    </row>
    <row r="776" spans="1:5">
      <c r="A776" s="1131"/>
      <c r="B776" s="1426"/>
      <c r="C776" s="1131"/>
      <c r="D776" s="1131"/>
      <c r="E776" s="1131"/>
    </row>
    <row r="777" spans="1:5">
      <c r="A777" s="1131"/>
      <c r="B777" s="1426"/>
      <c r="C777" s="1131"/>
      <c r="D777" s="1131"/>
      <c r="E777" s="1131"/>
    </row>
    <row r="778" spans="1:5">
      <c r="A778" s="1131"/>
      <c r="B778" s="1426"/>
      <c r="C778" s="1131"/>
      <c r="D778" s="1131"/>
      <c r="E778" s="1131"/>
    </row>
    <row r="779" spans="1:5">
      <c r="A779" s="1131"/>
      <c r="B779" s="1426"/>
      <c r="C779" s="1131"/>
      <c r="D779" s="1131"/>
      <c r="E779" s="1131"/>
    </row>
    <row r="780" spans="1:5">
      <c r="A780" s="1131"/>
      <c r="B780" s="1426"/>
      <c r="C780" s="1131"/>
      <c r="D780" s="1131"/>
      <c r="E780" s="1131"/>
    </row>
    <row r="781" spans="1:5">
      <c r="A781" s="1131"/>
      <c r="B781" s="1426"/>
      <c r="C781" s="1131"/>
      <c r="D781" s="1131"/>
      <c r="E781" s="1131"/>
    </row>
    <row r="782" spans="1:5">
      <c r="A782" s="1131"/>
      <c r="B782" s="1426"/>
      <c r="C782" s="1131"/>
      <c r="D782" s="1131"/>
      <c r="E782" s="1131"/>
    </row>
    <row r="783" spans="1:5">
      <c r="A783" s="1131"/>
      <c r="B783" s="1426"/>
      <c r="C783" s="1131"/>
      <c r="D783" s="1131"/>
      <c r="E783" s="1131"/>
    </row>
    <row r="784" spans="1:5">
      <c r="A784" s="1131"/>
      <c r="B784" s="1426"/>
      <c r="C784" s="1131"/>
      <c r="D784" s="1131"/>
      <c r="E784" s="1131"/>
    </row>
    <row r="785" spans="1:5">
      <c r="A785" s="1131"/>
      <c r="B785" s="1426"/>
      <c r="C785" s="1131"/>
      <c r="D785" s="1131"/>
      <c r="E785" s="1131"/>
    </row>
    <row r="786" spans="1:5">
      <c r="A786" s="1131"/>
      <c r="B786" s="1426"/>
      <c r="C786" s="1131"/>
      <c r="D786" s="1131"/>
      <c r="E786" s="1131"/>
    </row>
    <row r="787" spans="1:5">
      <c r="A787" s="1131"/>
      <c r="B787" s="1426"/>
      <c r="C787" s="1131"/>
      <c r="D787" s="1131"/>
      <c r="E787" s="1131"/>
    </row>
    <row r="788" spans="1:5">
      <c r="A788" s="1131"/>
      <c r="B788" s="1426"/>
      <c r="C788" s="1131"/>
      <c r="D788" s="1131"/>
      <c r="E788" s="1131"/>
    </row>
    <row r="789" spans="1:5">
      <c r="A789" s="1131"/>
      <c r="B789" s="1426"/>
      <c r="C789" s="1131"/>
      <c r="D789" s="1131"/>
      <c r="E789" s="1131"/>
    </row>
    <row r="790" spans="1:5">
      <c r="A790" s="1131"/>
      <c r="B790" s="1426"/>
      <c r="C790" s="1131"/>
      <c r="D790" s="1131"/>
      <c r="E790" s="1131"/>
    </row>
    <row r="791" spans="1:5">
      <c r="A791" s="1131"/>
      <c r="B791" s="1426"/>
      <c r="C791" s="1131"/>
      <c r="D791" s="1131"/>
      <c r="E791" s="1131"/>
    </row>
    <row r="792" spans="1:5">
      <c r="A792" s="1131"/>
      <c r="B792" s="1426"/>
      <c r="C792" s="1131"/>
      <c r="D792" s="1131"/>
      <c r="E792" s="1131"/>
    </row>
    <row r="793" spans="1:5">
      <c r="A793" s="1131"/>
      <c r="B793" s="1426"/>
      <c r="C793" s="1131"/>
      <c r="D793" s="1131"/>
      <c r="E793" s="1131"/>
    </row>
    <row r="794" spans="1:5">
      <c r="A794" s="1131"/>
      <c r="B794" s="1426"/>
      <c r="C794" s="1131"/>
      <c r="D794" s="1131"/>
      <c r="E794" s="1131"/>
    </row>
    <row r="795" spans="1:5">
      <c r="A795" s="1131"/>
      <c r="B795" s="1426"/>
      <c r="C795" s="1131"/>
      <c r="D795" s="1131"/>
      <c r="E795" s="1131"/>
    </row>
    <row r="796" spans="1:5">
      <c r="A796" s="1131"/>
      <c r="B796" s="1426"/>
      <c r="C796" s="1131"/>
      <c r="D796" s="1131"/>
      <c r="E796" s="1131"/>
    </row>
    <row r="797" spans="1:5">
      <c r="A797" s="1131"/>
      <c r="B797" s="1426"/>
      <c r="C797" s="1131"/>
      <c r="D797" s="1131"/>
      <c r="E797" s="1131"/>
    </row>
    <row r="798" spans="1:5">
      <c r="A798" s="1131"/>
      <c r="B798" s="1426"/>
      <c r="C798" s="1131"/>
      <c r="D798" s="1131"/>
      <c r="E798" s="1131"/>
    </row>
    <row r="799" spans="1:5">
      <c r="A799" s="1131"/>
      <c r="B799" s="1426"/>
      <c r="C799" s="1131"/>
      <c r="D799" s="1131"/>
      <c r="E799" s="1131"/>
    </row>
    <row r="800" spans="1:5">
      <c r="A800" s="1131"/>
      <c r="B800" s="1426"/>
      <c r="C800" s="1131"/>
      <c r="D800" s="1131"/>
      <c r="E800" s="1131"/>
    </row>
    <row r="801" spans="1:5">
      <c r="A801" s="1131"/>
      <c r="B801" s="1426"/>
      <c r="C801" s="1131"/>
      <c r="D801" s="1131"/>
      <c r="E801" s="1131"/>
    </row>
    <row r="802" spans="1:5">
      <c r="A802" s="1131"/>
      <c r="B802" s="1426"/>
      <c r="C802" s="1131"/>
      <c r="D802" s="1131"/>
      <c r="E802" s="1131"/>
    </row>
    <row r="803" spans="1:5">
      <c r="A803" s="1131"/>
      <c r="B803" s="1426"/>
      <c r="C803" s="1131"/>
      <c r="D803" s="1131"/>
      <c r="E803" s="1131"/>
    </row>
    <row r="804" spans="1:5">
      <c r="A804" s="1131"/>
      <c r="B804" s="1426"/>
      <c r="C804" s="1131"/>
      <c r="D804" s="1131"/>
      <c r="E804" s="1131"/>
    </row>
    <row r="805" spans="1:5">
      <c r="A805" s="1131"/>
      <c r="B805" s="1426"/>
      <c r="C805" s="1131"/>
      <c r="D805" s="1131"/>
      <c r="E805" s="1131"/>
    </row>
    <row r="806" spans="1:5">
      <c r="A806" s="1131"/>
      <c r="B806" s="1426"/>
      <c r="C806" s="1131"/>
      <c r="D806" s="1131"/>
      <c r="E806" s="1131"/>
    </row>
    <row r="807" spans="1:5">
      <c r="A807" s="1131"/>
      <c r="B807" s="1426"/>
      <c r="C807" s="1131"/>
      <c r="D807" s="1131"/>
      <c r="E807" s="1131"/>
    </row>
    <row r="808" spans="1:5">
      <c r="A808" s="1131"/>
      <c r="B808" s="1426"/>
      <c r="C808" s="1131"/>
      <c r="D808" s="1131"/>
      <c r="E808" s="1131"/>
    </row>
    <row r="809" spans="1:5">
      <c r="A809" s="1131"/>
      <c r="B809" s="1426"/>
      <c r="C809" s="1131"/>
      <c r="D809" s="1131"/>
      <c r="E809" s="1131"/>
    </row>
    <row r="810" spans="1:5">
      <c r="A810" s="1131"/>
      <c r="B810" s="1426"/>
      <c r="C810" s="1131"/>
      <c r="D810" s="1131"/>
      <c r="E810" s="1131"/>
    </row>
    <row r="811" spans="1:5">
      <c r="A811" s="1131"/>
      <c r="B811" s="1426"/>
      <c r="C811" s="1131"/>
      <c r="D811" s="1131"/>
      <c r="E811" s="1131"/>
    </row>
    <row r="812" spans="1:5">
      <c r="A812" s="1131"/>
      <c r="B812" s="1426"/>
      <c r="C812" s="1131"/>
      <c r="D812" s="1131"/>
      <c r="E812" s="1131"/>
    </row>
    <row r="813" spans="1:5">
      <c r="A813" s="1131"/>
      <c r="B813" s="1426"/>
      <c r="C813" s="1131"/>
      <c r="D813" s="1131"/>
      <c r="E813" s="1131"/>
    </row>
    <row r="814" spans="1:5">
      <c r="A814" s="1131"/>
      <c r="B814" s="1426"/>
      <c r="C814" s="1131"/>
      <c r="D814" s="1131"/>
      <c r="E814" s="1131"/>
    </row>
    <row r="815" spans="1:5">
      <c r="A815" s="1131"/>
      <c r="B815" s="1426"/>
      <c r="C815" s="1131"/>
      <c r="D815" s="1131"/>
      <c r="E815" s="1131"/>
    </row>
    <row r="816" spans="1:5">
      <c r="A816" s="1131"/>
      <c r="B816" s="1426"/>
      <c r="C816" s="1131"/>
      <c r="D816" s="1131"/>
      <c r="E816" s="1131"/>
    </row>
    <row r="817" spans="1:5">
      <c r="A817" s="1131"/>
      <c r="B817" s="1426"/>
      <c r="C817" s="1131"/>
      <c r="D817" s="1131"/>
      <c r="E817" s="1131"/>
    </row>
    <row r="818" spans="1:5">
      <c r="A818" s="1131"/>
      <c r="B818" s="1426"/>
      <c r="C818" s="1131"/>
      <c r="D818" s="1131"/>
      <c r="E818" s="1131"/>
    </row>
    <row r="819" spans="1:5">
      <c r="A819" s="1131"/>
      <c r="B819" s="1426"/>
      <c r="C819" s="1131"/>
      <c r="D819" s="1131"/>
      <c r="E819" s="1131"/>
    </row>
    <row r="820" spans="1:5">
      <c r="A820" s="1131"/>
      <c r="B820" s="1426"/>
      <c r="C820" s="1131"/>
      <c r="D820" s="1131"/>
      <c r="E820" s="1131"/>
    </row>
    <row r="821" spans="1:5">
      <c r="A821" s="1131"/>
      <c r="B821" s="1426"/>
      <c r="C821" s="1131"/>
      <c r="D821" s="1131"/>
      <c r="E821" s="1131"/>
    </row>
    <row r="822" spans="1:5">
      <c r="A822" s="1131"/>
      <c r="B822" s="1426"/>
      <c r="C822" s="1131"/>
      <c r="D822" s="1131"/>
      <c r="E822" s="1131"/>
    </row>
    <row r="823" spans="1:5">
      <c r="A823" s="1131"/>
      <c r="B823" s="1426"/>
      <c r="C823" s="1131"/>
      <c r="D823" s="1131"/>
      <c r="E823" s="1131"/>
    </row>
    <row r="824" spans="1:5">
      <c r="A824" s="1131"/>
      <c r="B824" s="1426"/>
      <c r="C824" s="1131"/>
      <c r="D824" s="1131"/>
      <c r="E824" s="1131"/>
    </row>
    <row r="825" spans="1:5">
      <c r="A825" s="1131"/>
      <c r="B825" s="1426"/>
      <c r="C825" s="1131"/>
      <c r="D825" s="1131"/>
      <c r="E825" s="1131"/>
    </row>
    <row r="826" spans="1:5">
      <c r="A826" s="1131"/>
      <c r="B826" s="1426"/>
      <c r="C826" s="1131"/>
      <c r="D826" s="1131"/>
      <c r="E826" s="1131"/>
    </row>
    <row r="827" spans="1:5">
      <c r="A827" s="1131"/>
      <c r="B827" s="1426"/>
      <c r="C827" s="1131"/>
      <c r="D827" s="1131"/>
      <c r="E827" s="1131"/>
    </row>
    <row r="828" spans="1:5">
      <c r="A828" s="1131"/>
      <c r="B828" s="1426"/>
      <c r="C828" s="1131"/>
      <c r="D828" s="1131"/>
      <c r="E828" s="1131"/>
    </row>
    <row r="829" spans="1:5">
      <c r="A829" s="1131"/>
      <c r="B829" s="1426"/>
      <c r="C829" s="1131"/>
      <c r="D829" s="1131"/>
      <c r="E829" s="1131"/>
    </row>
    <row r="830" spans="1:5">
      <c r="A830" s="1131"/>
      <c r="B830" s="1426"/>
      <c r="C830" s="1131"/>
      <c r="D830" s="1131"/>
      <c r="E830" s="1131"/>
    </row>
    <row r="831" spans="1:5">
      <c r="A831" s="1131"/>
      <c r="B831" s="1426"/>
      <c r="C831" s="1131"/>
      <c r="D831" s="1131"/>
      <c r="E831" s="1131"/>
    </row>
    <row r="832" spans="1:5">
      <c r="A832" s="1131"/>
      <c r="B832" s="1426"/>
      <c r="C832" s="1131"/>
      <c r="D832" s="1131"/>
      <c r="E832" s="1131"/>
    </row>
    <row r="833" spans="1:5">
      <c r="A833" s="1131"/>
      <c r="B833" s="1426"/>
      <c r="C833" s="1131"/>
      <c r="D833" s="1131"/>
      <c r="E833" s="1131"/>
    </row>
    <row r="834" spans="1:5">
      <c r="A834" s="1131"/>
      <c r="B834" s="1426"/>
      <c r="C834" s="1131"/>
      <c r="D834" s="1131"/>
      <c r="E834" s="1131"/>
    </row>
    <row r="835" spans="1:5">
      <c r="A835" s="1131"/>
      <c r="B835" s="1426"/>
      <c r="C835" s="1131"/>
      <c r="D835" s="1131"/>
      <c r="E835" s="1131"/>
    </row>
    <row r="836" spans="1:5">
      <c r="A836" s="1131"/>
      <c r="B836" s="1426"/>
      <c r="C836" s="1131"/>
      <c r="D836" s="1131"/>
      <c r="E836" s="1131"/>
    </row>
    <row r="837" spans="1:5">
      <c r="A837" s="1131"/>
      <c r="B837" s="1426"/>
      <c r="C837" s="1131"/>
      <c r="D837" s="1131"/>
      <c r="E837" s="1131"/>
    </row>
    <row r="838" spans="1:5">
      <c r="A838" s="1131"/>
      <c r="B838" s="1426"/>
      <c r="C838" s="1131"/>
      <c r="D838" s="1131"/>
      <c r="E838" s="1131"/>
    </row>
    <row r="839" spans="1:5">
      <c r="A839" s="1131"/>
      <c r="B839" s="1426"/>
      <c r="C839" s="1131"/>
      <c r="D839" s="1131"/>
      <c r="E839" s="1131"/>
    </row>
    <row r="840" spans="1:5">
      <c r="A840" s="1131"/>
      <c r="B840" s="1426"/>
      <c r="C840" s="1131"/>
      <c r="D840" s="1131"/>
      <c r="E840" s="1131"/>
    </row>
    <row r="841" spans="1:5">
      <c r="A841" s="1131"/>
      <c r="B841" s="1426"/>
      <c r="C841" s="1131"/>
      <c r="D841" s="1131"/>
      <c r="E841" s="1131"/>
    </row>
    <row r="842" spans="1:5">
      <c r="A842" s="1131"/>
      <c r="B842" s="1426"/>
      <c r="C842" s="1131"/>
      <c r="D842" s="1131"/>
      <c r="E842" s="1131"/>
    </row>
    <row r="843" spans="1:5">
      <c r="A843" s="1131"/>
      <c r="B843" s="1426"/>
      <c r="C843" s="1131"/>
      <c r="D843" s="1131"/>
      <c r="E843" s="1131"/>
    </row>
    <row r="844" spans="1:5">
      <c r="A844" s="1131"/>
      <c r="B844" s="1426"/>
      <c r="C844" s="1131"/>
      <c r="D844" s="1131"/>
      <c r="E844" s="1131"/>
    </row>
    <row r="845" spans="1:5">
      <c r="A845" s="1131"/>
      <c r="B845" s="1426"/>
      <c r="C845" s="1131"/>
      <c r="D845" s="1131"/>
      <c r="E845" s="1131"/>
    </row>
    <row r="846" spans="1:5">
      <c r="A846" s="1131"/>
      <c r="B846" s="1426"/>
      <c r="C846" s="1131"/>
      <c r="D846" s="1131"/>
      <c r="E846" s="1131"/>
    </row>
    <row r="847" spans="1:5">
      <c r="A847" s="1131"/>
      <c r="B847" s="1426"/>
      <c r="C847" s="1131"/>
      <c r="D847" s="1131"/>
      <c r="E847" s="1131"/>
    </row>
    <row r="848" spans="1:5">
      <c r="A848" s="1131"/>
      <c r="B848" s="1426"/>
      <c r="C848" s="1131"/>
      <c r="D848" s="1131"/>
      <c r="E848" s="1131"/>
    </row>
    <row r="849" spans="1:5">
      <c r="A849" s="1131"/>
      <c r="B849" s="1426"/>
      <c r="C849" s="1131"/>
      <c r="D849" s="1131"/>
      <c r="E849" s="1131"/>
    </row>
    <row r="850" spans="1:5">
      <c r="A850" s="1131"/>
      <c r="B850" s="1426"/>
      <c r="C850" s="1131"/>
      <c r="D850" s="1131"/>
      <c r="E850" s="1131"/>
    </row>
    <row r="851" spans="1:5">
      <c r="A851" s="1131"/>
      <c r="B851" s="1426"/>
      <c r="C851" s="1131"/>
      <c r="D851" s="1131"/>
      <c r="E851" s="1131"/>
    </row>
    <row r="852" spans="1:5">
      <c r="A852" s="1131"/>
      <c r="B852" s="1426"/>
      <c r="C852" s="1131"/>
      <c r="D852" s="1131"/>
      <c r="E852" s="1131"/>
    </row>
    <row r="853" spans="1:5">
      <c r="A853" s="1131"/>
      <c r="B853" s="1426"/>
      <c r="C853" s="1131"/>
      <c r="D853" s="1131"/>
      <c r="E853" s="1131"/>
    </row>
    <row r="854" spans="1:5">
      <c r="A854" s="1131"/>
      <c r="B854" s="1426"/>
      <c r="C854" s="1131"/>
      <c r="D854" s="1131"/>
      <c r="E854" s="1131"/>
    </row>
    <row r="855" spans="1:5">
      <c r="A855" s="1131"/>
      <c r="B855" s="1426"/>
      <c r="C855" s="1131"/>
      <c r="D855" s="1131"/>
      <c r="E855" s="1131"/>
    </row>
    <row r="856" spans="1:5">
      <c r="A856" s="1131"/>
      <c r="B856" s="1426"/>
      <c r="C856" s="1131"/>
      <c r="D856" s="1131"/>
      <c r="E856" s="1131"/>
    </row>
    <row r="857" spans="1:5">
      <c r="A857" s="1131"/>
      <c r="B857" s="1426"/>
      <c r="C857" s="1131"/>
      <c r="D857" s="1131"/>
      <c r="E857" s="1131"/>
    </row>
    <row r="858" spans="1:5">
      <c r="A858" s="1131"/>
      <c r="B858" s="1426"/>
      <c r="C858" s="1131"/>
      <c r="D858" s="1131"/>
      <c r="E858" s="1131"/>
    </row>
    <row r="859" spans="1:5">
      <c r="A859" s="1131"/>
      <c r="B859" s="1426"/>
      <c r="C859" s="1131"/>
      <c r="D859" s="1131"/>
      <c r="E859" s="1131"/>
    </row>
    <row r="860" spans="1:5">
      <c r="A860" s="1131"/>
      <c r="B860" s="1426"/>
      <c r="C860" s="1131"/>
      <c r="D860" s="1131"/>
      <c r="E860" s="1131"/>
    </row>
    <row r="861" spans="1:5">
      <c r="A861" s="1131"/>
      <c r="B861" s="1426"/>
      <c r="C861" s="1131"/>
      <c r="D861" s="1131"/>
      <c r="E861" s="1131"/>
    </row>
    <row r="862" spans="1:5">
      <c r="A862" s="1131"/>
      <c r="B862" s="1426"/>
      <c r="C862" s="1131"/>
      <c r="D862" s="1131"/>
      <c r="E862" s="1131"/>
    </row>
    <row r="863" spans="1:5">
      <c r="A863" s="1131"/>
      <c r="B863" s="1426"/>
      <c r="C863" s="1131"/>
      <c r="D863" s="1131"/>
      <c r="E863" s="1131"/>
    </row>
    <row r="864" spans="1:5">
      <c r="A864" s="1131"/>
      <c r="B864" s="1426"/>
      <c r="C864" s="1131"/>
      <c r="D864" s="1131"/>
      <c r="E864" s="1131"/>
    </row>
    <row r="865" spans="1:5">
      <c r="A865" s="1131"/>
      <c r="B865" s="1426"/>
      <c r="C865" s="1131"/>
      <c r="D865" s="1131"/>
      <c r="E865" s="1131"/>
    </row>
    <row r="866" spans="1:5">
      <c r="A866" s="1131"/>
      <c r="B866" s="1426"/>
      <c r="C866" s="1131"/>
      <c r="D866" s="1131"/>
      <c r="E866" s="1131"/>
    </row>
    <row r="867" spans="1:5">
      <c r="A867" s="1131"/>
      <c r="B867" s="1426"/>
      <c r="C867" s="1131"/>
      <c r="D867" s="1131"/>
      <c r="E867" s="1131"/>
    </row>
    <row r="868" spans="1:5">
      <c r="A868" s="1131"/>
      <c r="B868" s="1426"/>
      <c r="C868" s="1131"/>
      <c r="D868" s="1131"/>
      <c r="E868" s="1131"/>
    </row>
    <row r="869" spans="1:5">
      <c r="A869" s="1131"/>
      <c r="B869" s="1426"/>
      <c r="C869" s="1131"/>
      <c r="D869" s="1131"/>
      <c r="E869" s="1131"/>
    </row>
    <row r="870" spans="1:5">
      <c r="A870" s="1131"/>
      <c r="B870" s="1426"/>
      <c r="C870" s="1131"/>
      <c r="D870" s="1131"/>
      <c r="E870" s="1131"/>
    </row>
    <row r="871" spans="1:5">
      <c r="A871" s="1131"/>
      <c r="B871" s="1426"/>
      <c r="C871" s="1131"/>
      <c r="D871" s="1131"/>
      <c r="E871" s="1131"/>
    </row>
    <row r="872" spans="1:5">
      <c r="A872" s="1131"/>
      <c r="B872" s="1426"/>
      <c r="C872" s="1131"/>
      <c r="D872" s="1131"/>
      <c r="E872" s="1131"/>
    </row>
    <row r="873" spans="1:5">
      <c r="A873" s="1131"/>
      <c r="B873" s="1426"/>
      <c r="C873" s="1131"/>
      <c r="D873" s="1131"/>
      <c r="E873" s="1131"/>
    </row>
    <row r="874" spans="1:5">
      <c r="A874" s="1131"/>
      <c r="B874" s="1426"/>
      <c r="C874" s="1131"/>
      <c r="D874" s="1131"/>
      <c r="E874" s="1131"/>
    </row>
    <row r="875" spans="1:5">
      <c r="A875" s="1131"/>
      <c r="B875" s="1426"/>
      <c r="C875" s="1131"/>
      <c r="D875" s="1131"/>
      <c r="E875" s="1131"/>
    </row>
    <row r="876" spans="1:5">
      <c r="A876" s="1131"/>
      <c r="B876" s="1426"/>
      <c r="C876" s="1131"/>
      <c r="D876" s="1131"/>
      <c r="E876" s="1131"/>
    </row>
    <row r="877" spans="1:5">
      <c r="A877" s="1131"/>
      <c r="B877" s="1426"/>
      <c r="C877" s="1131"/>
      <c r="D877" s="1131"/>
      <c r="E877" s="1131"/>
    </row>
    <row r="878" spans="1:5">
      <c r="A878" s="1131"/>
      <c r="B878" s="1426"/>
      <c r="C878" s="1131"/>
      <c r="D878" s="1131"/>
      <c r="E878" s="1131"/>
    </row>
    <row r="879" spans="1:5">
      <c r="A879" s="1131"/>
      <c r="B879" s="1426"/>
      <c r="C879" s="1131"/>
      <c r="D879" s="1131"/>
      <c r="E879" s="1131"/>
    </row>
    <row r="880" spans="1:5">
      <c r="A880" s="1131"/>
      <c r="B880" s="1426"/>
      <c r="C880" s="1131"/>
      <c r="D880" s="1131"/>
      <c r="E880" s="1131"/>
    </row>
    <row r="881" spans="1:5">
      <c r="A881" s="1131"/>
      <c r="B881" s="1426"/>
      <c r="C881" s="1131"/>
      <c r="D881" s="1131"/>
      <c r="E881" s="1131"/>
    </row>
    <row r="882" spans="1:5">
      <c r="A882" s="1131"/>
      <c r="B882" s="1426"/>
      <c r="C882" s="1131"/>
      <c r="D882" s="1131"/>
      <c r="E882" s="1131"/>
    </row>
    <row r="883" spans="1:5">
      <c r="A883" s="1131"/>
      <c r="B883" s="1426"/>
      <c r="C883" s="1131"/>
      <c r="D883" s="1131"/>
      <c r="E883" s="1131"/>
    </row>
    <row r="884" spans="1:5">
      <c r="A884" s="1131"/>
      <c r="B884" s="1426"/>
      <c r="C884" s="1131"/>
      <c r="D884" s="1131"/>
      <c r="E884" s="1131"/>
    </row>
    <row r="885" spans="1:5">
      <c r="A885" s="1131"/>
      <c r="B885" s="1426"/>
      <c r="C885" s="1131"/>
      <c r="D885" s="1131"/>
      <c r="E885" s="1131"/>
    </row>
    <row r="886" spans="1:5">
      <c r="A886" s="1131"/>
      <c r="B886" s="1426"/>
      <c r="C886" s="1131"/>
      <c r="D886" s="1131"/>
      <c r="E886" s="1131"/>
    </row>
    <row r="887" spans="1:5">
      <c r="A887" s="1131"/>
      <c r="B887" s="1426"/>
      <c r="C887" s="1131"/>
      <c r="D887" s="1131"/>
      <c r="E887" s="1131"/>
    </row>
    <row r="888" spans="1:5">
      <c r="A888" s="1131"/>
      <c r="B888" s="1426"/>
      <c r="C888" s="1131"/>
      <c r="D888" s="1131"/>
      <c r="E888" s="1131"/>
    </row>
    <row r="889" spans="1:5">
      <c r="A889" s="1131"/>
      <c r="B889" s="1426"/>
      <c r="C889" s="1131"/>
      <c r="D889" s="1131"/>
      <c r="E889" s="1131"/>
    </row>
    <row r="890" spans="1:5">
      <c r="A890" s="1131"/>
      <c r="B890" s="1426"/>
      <c r="C890" s="1131"/>
      <c r="D890" s="1131"/>
      <c r="E890" s="1131"/>
    </row>
    <row r="891" spans="1:5">
      <c r="A891" s="1131"/>
      <c r="B891" s="1426"/>
      <c r="C891" s="1131"/>
      <c r="D891" s="1131"/>
      <c r="E891" s="1131"/>
    </row>
    <row r="892" spans="1:5">
      <c r="A892" s="1131"/>
      <c r="B892" s="1426"/>
      <c r="C892" s="1131"/>
      <c r="D892" s="1131"/>
      <c r="E892" s="1131"/>
    </row>
    <row r="893" spans="1:5">
      <c r="A893" s="1131"/>
      <c r="B893" s="1426"/>
      <c r="C893" s="1131"/>
      <c r="D893" s="1131"/>
      <c r="E893" s="1131"/>
    </row>
    <row r="894" spans="1:5">
      <c r="A894" s="1131"/>
      <c r="B894" s="1426"/>
      <c r="C894" s="1131"/>
      <c r="D894" s="1131"/>
      <c r="E894" s="1131"/>
    </row>
    <row r="895" spans="1:5">
      <c r="A895" s="1131"/>
      <c r="B895" s="1426"/>
      <c r="C895" s="1131"/>
      <c r="D895" s="1131"/>
      <c r="E895" s="1131"/>
    </row>
    <row r="896" spans="1:5">
      <c r="A896" s="1131"/>
      <c r="B896" s="1426"/>
      <c r="C896" s="1131"/>
      <c r="D896" s="1131"/>
      <c r="E896" s="1131"/>
    </row>
    <row r="897" spans="1:5">
      <c r="A897" s="1131"/>
      <c r="B897" s="1426"/>
      <c r="C897" s="1131"/>
      <c r="D897" s="1131"/>
      <c r="E897" s="1131"/>
    </row>
    <row r="898" spans="1:5">
      <c r="A898" s="1131"/>
      <c r="B898" s="1426"/>
      <c r="C898" s="1131"/>
      <c r="D898" s="1131"/>
      <c r="E898" s="1131"/>
    </row>
    <row r="899" spans="1:5">
      <c r="A899" s="1131"/>
      <c r="B899" s="1426"/>
      <c r="C899" s="1131"/>
      <c r="D899" s="1131"/>
      <c r="E899" s="1131"/>
    </row>
    <row r="900" spans="1:5">
      <c r="A900" s="1131"/>
      <c r="B900" s="1426"/>
      <c r="C900" s="1131"/>
      <c r="D900" s="1131"/>
      <c r="E900" s="1131"/>
    </row>
    <row r="901" spans="1:5">
      <c r="A901" s="1131"/>
      <c r="B901" s="1426"/>
      <c r="C901" s="1131"/>
      <c r="D901" s="1131"/>
      <c r="E901" s="1131"/>
    </row>
    <row r="902" spans="1:5">
      <c r="A902" s="1131"/>
      <c r="B902" s="1426"/>
      <c r="C902" s="1131"/>
      <c r="D902" s="1131"/>
      <c r="E902" s="1131"/>
    </row>
    <row r="903" spans="1:5">
      <c r="A903" s="1131"/>
      <c r="B903" s="1426"/>
      <c r="C903" s="1131"/>
      <c r="D903" s="1131"/>
      <c r="E903" s="1131"/>
    </row>
    <row r="904" spans="1:5">
      <c r="A904" s="1131"/>
      <c r="B904" s="1426"/>
      <c r="C904" s="1131"/>
      <c r="D904" s="1131"/>
      <c r="E904" s="1131"/>
    </row>
    <row r="905" spans="1:5">
      <c r="A905" s="1131"/>
      <c r="B905" s="1426"/>
      <c r="C905" s="1131"/>
      <c r="D905" s="1131"/>
      <c r="E905" s="1131"/>
    </row>
    <row r="906" spans="1:5">
      <c r="A906" s="1131"/>
      <c r="B906" s="1426"/>
      <c r="C906" s="1131"/>
      <c r="D906" s="1131"/>
      <c r="E906" s="1131"/>
    </row>
    <row r="907" spans="1:5">
      <c r="A907" s="1131"/>
      <c r="B907" s="1426"/>
      <c r="C907" s="1131"/>
      <c r="D907" s="1131"/>
      <c r="E907" s="1131"/>
    </row>
    <row r="908" spans="1:5">
      <c r="A908" s="1131"/>
      <c r="B908" s="1426"/>
      <c r="C908" s="1131"/>
      <c r="D908" s="1131"/>
      <c r="E908" s="1131"/>
    </row>
    <row r="909" spans="1:5">
      <c r="A909" s="1131"/>
      <c r="B909" s="1426"/>
      <c r="C909" s="1131"/>
      <c r="D909" s="1131"/>
      <c r="E909" s="1131"/>
    </row>
    <row r="910" spans="1:5">
      <c r="A910" s="1131"/>
      <c r="B910" s="1426"/>
      <c r="C910" s="1131"/>
      <c r="D910" s="1131"/>
      <c r="E910" s="1131"/>
    </row>
    <row r="911" spans="1:5">
      <c r="A911" s="1131"/>
      <c r="B911" s="1426"/>
      <c r="C911" s="1131"/>
      <c r="D911" s="1131"/>
      <c r="E911" s="1131"/>
    </row>
    <row r="912" spans="1:5">
      <c r="A912" s="1131"/>
      <c r="B912" s="1426"/>
      <c r="C912" s="1131"/>
      <c r="D912" s="1131"/>
      <c r="E912" s="1131"/>
    </row>
    <row r="913" spans="1:5">
      <c r="A913" s="1131"/>
      <c r="B913" s="1426"/>
      <c r="C913" s="1131"/>
      <c r="D913" s="1131"/>
      <c r="E913" s="1131"/>
    </row>
    <row r="914" spans="1:5">
      <c r="A914" s="1131"/>
      <c r="B914" s="1426"/>
      <c r="C914" s="1131"/>
      <c r="D914" s="1131"/>
      <c r="E914" s="1131"/>
    </row>
    <row r="915" spans="1:5">
      <c r="A915" s="1131"/>
      <c r="B915" s="1426"/>
      <c r="C915" s="1131"/>
      <c r="D915" s="1131"/>
      <c r="E915" s="1131"/>
    </row>
    <row r="916" spans="1:5">
      <c r="A916" s="1131"/>
      <c r="B916" s="1426"/>
      <c r="C916" s="1131"/>
      <c r="D916" s="1131"/>
      <c r="E916" s="1131"/>
    </row>
    <row r="917" spans="1:5">
      <c r="A917" s="1131"/>
      <c r="B917" s="1426"/>
      <c r="C917" s="1131"/>
      <c r="D917" s="1131"/>
      <c r="E917" s="1131"/>
    </row>
    <row r="918" spans="1:5">
      <c r="A918" s="1131"/>
      <c r="B918" s="1426"/>
      <c r="C918" s="1131"/>
      <c r="D918" s="1131"/>
      <c r="E918" s="1131"/>
    </row>
    <row r="919" spans="1:5">
      <c r="A919" s="1131"/>
      <c r="B919" s="1426"/>
      <c r="C919" s="1131"/>
      <c r="D919" s="1131"/>
      <c r="E919" s="1131"/>
    </row>
    <row r="920" spans="1:5">
      <c r="A920" s="1131"/>
      <c r="B920" s="1426"/>
      <c r="C920" s="1131"/>
      <c r="D920" s="1131"/>
      <c r="E920" s="1131"/>
    </row>
    <row r="921" spans="1:5">
      <c r="A921" s="1131"/>
      <c r="B921" s="1426"/>
      <c r="C921" s="1131"/>
      <c r="D921" s="1131"/>
      <c r="E921" s="1131"/>
    </row>
    <row r="922" spans="1:5">
      <c r="A922" s="1131"/>
      <c r="B922" s="1426"/>
      <c r="C922" s="1131"/>
      <c r="D922" s="1131"/>
      <c r="E922" s="1131"/>
    </row>
    <row r="923" spans="1:5">
      <c r="A923" s="1131"/>
      <c r="B923" s="1426"/>
      <c r="C923" s="1131"/>
      <c r="D923" s="1131"/>
      <c r="E923" s="1131"/>
    </row>
    <row r="924" spans="1:5">
      <c r="A924" s="1131"/>
      <c r="B924" s="1426"/>
      <c r="C924" s="1131"/>
      <c r="D924" s="1131"/>
      <c r="E924" s="1131"/>
    </row>
    <row r="925" spans="1:5">
      <c r="A925" s="1131"/>
      <c r="B925" s="1426"/>
      <c r="C925" s="1131"/>
      <c r="D925" s="1131"/>
      <c r="E925" s="1131"/>
    </row>
    <row r="926" spans="1:5">
      <c r="A926" s="1131"/>
      <c r="B926" s="1426"/>
      <c r="C926" s="1131"/>
      <c r="D926" s="1131"/>
      <c r="E926" s="1131"/>
    </row>
    <row r="927" spans="1:5">
      <c r="A927" s="1131"/>
      <c r="B927" s="1426"/>
      <c r="C927" s="1131"/>
      <c r="D927" s="1131"/>
      <c r="E927" s="1131"/>
    </row>
    <row r="928" spans="1:5">
      <c r="A928" s="1131"/>
      <c r="B928" s="1426"/>
      <c r="C928" s="1131"/>
      <c r="D928" s="1131"/>
      <c r="E928" s="1131"/>
    </row>
    <row r="929" spans="1:5">
      <c r="A929" s="1131"/>
      <c r="B929" s="1426"/>
      <c r="C929" s="1131"/>
      <c r="D929" s="1131"/>
      <c r="E929" s="1131"/>
    </row>
    <row r="930" spans="1:5">
      <c r="A930" s="1131"/>
      <c r="B930" s="1426"/>
      <c r="C930" s="1131"/>
      <c r="D930" s="1131"/>
      <c r="E930" s="1131"/>
    </row>
    <row r="931" spans="1:5">
      <c r="A931" s="1131"/>
      <c r="B931" s="1426"/>
      <c r="C931" s="1131"/>
      <c r="D931" s="1131"/>
      <c r="E931" s="1131"/>
    </row>
    <row r="932" spans="1:5">
      <c r="A932" s="1131"/>
      <c r="B932" s="1426"/>
      <c r="C932" s="1131"/>
      <c r="D932" s="1131"/>
      <c r="E932" s="1131"/>
    </row>
    <row r="933" spans="1:5">
      <c r="A933" s="1131"/>
      <c r="B933" s="1426"/>
      <c r="C933" s="1131"/>
      <c r="D933" s="1131"/>
      <c r="E933" s="1131"/>
    </row>
    <row r="934" spans="1:5">
      <c r="A934" s="1131"/>
      <c r="B934" s="1426"/>
      <c r="C934" s="1131"/>
      <c r="D934" s="1131"/>
      <c r="E934" s="1131"/>
    </row>
    <row r="935" spans="1:5">
      <c r="A935" s="1131"/>
      <c r="B935" s="1426"/>
      <c r="C935" s="1131"/>
      <c r="D935" s="1131"/>
      <c r="E935" s="1131"/>
    </row>
    <row r="936" spans="1:5">
      <c r="A936" s="1131"/>
      <c r="B936" s="1426"/>
      <c r="C936" s="1131"/>
      <c r="D936" s="1131"/>
      <c r="E936" s="1131"/>
    </row>
    <row r="937" spans="1:5">
      <c r="A937" s="1131"/>
      <c r="B937" s="1426"/>
      <c r="C937" s="1131"/>
      <c r="D937" s="1131"/>
      <c r="E937" s="1131"/>
    </row>
    <row r="938" spans="1:5">
      <c r="A938" s="1131"/>
      <c r="B938" s="1426"/>
      <c r="C938" s="1131"/>
      <c r="D938" s="1131"/>
      <c r="E938" s="1131"/>
    </row>
    <row r="939" spans="1:5">
      <c r="A939" s="1131"/>
      <c r="B939" s="1426"/>
      <c r="C939" s="1131"/>
      <c r="D939" s="1131"/>
      <c r="E939" s="1131"/>
    </row>
    <row r="940" spans="1:5">
      <c r="A940" s="1131"/>
      <c r="B940" s="1426"/>
      <c r="C940" s="1131"/>
      <c r="D940" s="1131"/>
      <c r="E940" s="1131"/>
    </row>
    <row r="941" spans="1:5">
      <c r="A941" s="1131"/>
      <c r="B941" s="1426"/>
      <c r="C941" s="1131"/>
      <c r="D941" s="1131"/>
      <c r="E941" s="1131"/>
    </row>
    <row r="942" spans="1:5">
      <c r="A942" s="1131"/>
      <c r="B942" s="1426"/>
      <c r="C942" s="1131"/>
      <c r="D942" s="1131"/>
      <c r="E942" s="1131"/>
    </row>
    <row r="943" spans="1:5">
      <c r="A943" s="1131"/>
      <c r="B943" s="1426"/>
      <c r="C943" s="1131"/>
      <c r="D943" s="1131"/>
      <c r="E943" s="1131"/>
    </row>
    <row r="944" spans="1:5">
      <c r="A944" s="1131"/>
      <c r="B944" s="1426"/>
      <c r="C944" s="1131"/>
      <c r="D944" s="1131"/>
      <c r="E944" s="1131"/>
    </row>
    <row r="945" spans="1:5">
      <c r="A945" s="1131"/>
      <c r="B945" s="1426"/>
      <c r="C945" s="1131"/>
      <c r="D945" s="1131"/>
      <c r="E945" s="1131"/>
    </row>
    <row r="946" spans="1:5">
      <c r="A946" s="1131"/>
      <c r="B946" s="1426"/>
      <c r="C946" s="1131"/>
      <c r="D946" s="1131"/>
      <c r="E946" s="1131"/>
    </row>
    <row r="947" spans="1:5">
      <c r="A947" s="1131"/>
      <c r="B947" s="1426"/>
      <c r="C947" s="1131"/>
      <c r="D947" s="1131"/>
      <c r="E947" s="1131"/>
    </row>
    <row r="948" spans="1:5">
      <c r="A948" s="1131"/>
      <c r="B948" s="1426"/>
      <c r="C948" s="1131"/>
      <c r="D948" s="1131"/>
      <c r="E948" s="1131"/>
    </row>
    <row r="949" spans="1:5">
      <c r="A949" s="1131"/>
      <c r="B949" s="1426"/>
      <c r="C949" s="1131"/>
      <c r="D949" s="1131"/>
      <c r="E949" s="1131"/>
    </row>
    <row r="950" spans="1:5">
      <c r="A950" s="1131"/>
      <c r="B950" s="1426"/>
      <c r="C950" s="1131"/>
      <c r="D950" s="1131"/>
      <c r="E950" s="1131"/>
    </row>
    <row r="951" spans="1:5">
      <c r="A951" s="1131"/>
      <c r="B951" s="1426"/>
      <c r="C951" s="1131"/>
      <c r="D951" s="1131"/>
      <c r="E951" s="1131"/>
    </row>
    <row r="952" spans="1:5">
      <c r="A952" s="1131"/>
      <c r="B952" s="1426"/>
      <c r="C952" s="1131"/>
      <c r="D952" s="1131"/>
      <c r="E952" s="1131"/>
    </row>
    <row r="953" spans="1:5">
      <c r="A953" s="1131"/>
      <c r="B953" s="1426"/>
      <c r="C953" s="1131"/>
      <c r="D953" s="1131"/>
      <c r="E953" s="1131"/>
    </row>
    <row r="954" spans="1:5">
      <c r="A954" s="1131"/>
      <c r="B954" s="1426"/>
      <c r="C954" s="1131"/>
      <c r="D954" s="1131"/>
      <c r="E954" s="1131"/>
    </row>
    <row r="955" spans="1:5">
      <c r="A955" s="1131"/>
      <c r="B955" s="1426"/>
      <c r="C955" s="1131"/>
      <c r="D955" s="1131"/>
      <c r="E955" s="1131"/>
    </row>
    <row r="956" spans="1:5">
      <c r="A956" s="1131"/>
      <c r="B956" s="1426"/>
      <c r="C956" s="1131"/>
      <c r="D956" s="1131"/>
      <c r="E956" s="1131"/>
    </row>
    <row r="957" spans="1:5">
      <c r="A957" s="1131"/>
      <c r="B957" s="1426"/>
      <c r="C957" s="1131"/>
      <c r="D957" s="1131"/>
      <c r="E957" s="1131"/>
    </row>
    <row r="958" spans="1:5">
      <c r="A958" s="1131"/>
      <c r="B958" s="1426"/>
      <c r="C958" s="1131"/>
      <c r="D958" s="1131"/>
      <c r="E958" s="1131"/>
    </row>
    <row r="959" spans="1:5">
      <c r="A959" s="1131"/>
      <c r="B959" s="1426"/>
      <c r="C959" s="1131"/>
      <c r="D959" s="1131"/>
      <c r="E959" s="1131"/>
    </row>
    <row r="960" spans="1:5">
      <c r="A960" s="1131"/>
      <c r="B960" s="1426"/>
      <c r="C960" s="1131"/>
      <c r="D960" s="1131"/>
      <c r="E960" s="1131"/>
    </row>
    <row r="961" spans="1:5">
      <c r="A961" s="1131"/>
      <c r="B961" s="1426"/>
      <c r="C961" s="1131"/>
      <c r="D961" s="1131"/>
      <c r="E961" s="1131"/>
    </row>
    <row r="962" spans="1:5">
      <c r="A962" s="1131"/>
      <c r="B962" s="1426"/>
      <c r="C962" s="1131"/>
      <c r="D962" s="1131"/>
      <c r="E962" s="1131"/>
    </row>
    <row r="963" spans="1:5">
      <c r="A963" s="1131"/>
      <c r="B963" s="1426"/>
      <c r="C963" s="1131"/>
      <c r="D963" s="1131"/>
      <c r="E963" s="1131"/>
    </row>
    <row r="964" spans="1:5">
      <c r="A964" s="1131"/>
      <c r="B964" s="1426"/>
      <c r="C964" s="1131"/>
      <c r="D964" s="1131"/>
      <c r="E964" s="1131"/>
    </row>
    <row r="965" spans="1:5">
      <c r="A965" s="1131"/>
      <c r="B965" s="1426"/>
      <c r="C965" s="1131"/>
      <c r="D965" s="1131"/>
      <c r="E965" s="1131"/>
    </row>
    <row r="966" spans="1:5">
      <c r="A966" s="1131"/>
      <c r="B966" s="1426"/>
      <c r="C966" s="1131"/>
      <c r="D966" s="1131"/>
      <c r="E966" s="1131"/>
    </row>
    <row r="967" spans="1:5">
      <c r="A967" s="1131"/>
      <c r="B967" s="1426"/>
      <c r="C967" s="1131"/>
      <c r="D967" s="1131"/>
      <c r="E967" s="1131"/>
    </row>
    <row r="968" spans="1:5">
      <c r="A968" s="1131"/>
      <c r="B968" s="1426"/>
      <c r="C968" s="1131"/>
      <c r="D968" s="1131"/>
      <c r="E968" s="1131"/>
    </row>
    <row r="969" spans="1:5">
      <c r="A969" s="1131"/>
      <c r="B969" s="1426"/>
      <c r="C969" s="1131"/>
      <c r="D969" s="1131"/>
      <c r="E969" s="1131"/>
    </row>
    <row r="970" spans="1:5">
      <c r="A970" s="1131"/>
      <c r="B970" s="1426"/>
      <c r="C970" s="1131"/>
      <c r="D970" s="1131"/>
      <c r="E970" s="1131"/>
    </row>
    <row r="971" spans="1:5">
      <c r="A971" s="1131"/>
      <c r="B971" s="1426"/>
      <c r="C971" s="1131"/>
      <c r="D971" s="1131"/>
      <c r="E971" s="1131"/>
    </row>
    <row r="972" spans="1:5">
      <c r="A972" s="1131"/>
      <c r="B972" s="1426"/>
      <c r="C972" s="1131"/>
      <c r="D972" s="1131"/>
      <c r="E972" s="1131"/>
    </row>
    <row r="973" spans="1:5">
      <c r="A973" s="1131"/>
      <c r="B973" s="1426"/>
      <c r="C973" s="1131"/>
      <c r="D973" s="1131"/>
      <c r="E973" s="1131"/>
    </row>
    <row r="974" spans="1:5">
      <c r="A974" s="1131"/>
      <c r="B974" s="1426"/>
      <c r="C974" s="1131"/>
      <c r="D974" s="1131"/>
      <c r="E974" s="1131"/>
    </row>
    <row r="975" spans="1:5">
      <c r="A975" s="1131"/>
      <c r="B975" s="1426"/>
      <c r="C975" s="1131"/>
      <c r="D975" s="1131"/>
      <c r="E975" s="1131"/>
    </row>
    <row r="976" spans="1:5">
      <c r="A976" s="1131"/>
      <c r="B976" s="1426"/>
      <c r="C976" s="1131"/>
      <c r="D976" s="1131"/>
      <c r="E976" s="1131"/>
    </row>
  </sheetData>
  <mergeCells count="9">
    <mergeCell ref="A1:E1"/>
    <mergeCell ref="A2:G2"/>
    <mergeCell ref="B4:B7"/>
    <mergeCell ref="C4:F5"/>
    <mergeCell ref="G4:G7"/>
    <mergeCell ref="C6:C7"/>
    <mergeCell ref="D6:D7"/>
    <mergeCell ref="E6:E7"/>
    <mergeCell ref="F6:F7"/>
  </mergeCells>
  <hyperlinks>
    <hyperlink ref="A37" r:id="rId1"/>
  </hyperlinks>
  <pageMargins left="0.78740157480314965" right="0.78740157480314965" top="1.1811023622047243" bottom="0.78740157480314965" header="0" footer="0"/>
  <pageSetup paperSize="9" orientation="portrait" horizontalDpi="300" verticalDpi="300" r:id="rId2"/>
  <headerFooter alignWithMargins="0"/>
  <drawing r:id="rId3"/>
</worksheet>
</file>

<file path=xl/worksheets/sheet129.xml><?xml version="1.0" encoding="utf-8"?>
<worksheet xmlns="http://schemas.openxmlformats.org/spreadsheetml/2006/main" xmlns:r="http://schemas.openxmlformats.org/officeDocument/2006/relationships">
  <sheetPr codeName="Sheet129"/>
  <dimension ref="A1:N990"/>
  <sheetViews>
    <sheetView showGridLines="0" workbookViewId="0">
      <selection sqref="A1:E1"/>
    </sheetView>
  </sheetViews>
  <sheetFormatPr defaultRowHeight="9"/>
  <cols>
    <col min="1" max="1" width="32" style="1100" customWidth="1"/>
    <col min="2" max="2" width="8.5703125" style="1101" customWidth="1"/>
    <col min="3" max="3" width="8.42578125" style="1100" customWidth="1"/>
    <col min="4" max="4" width="10.85546875" style="1100" customWidth="1"/>
    <col min="5" max="5" width="9.85546875" style="1100" customWidth="1"/>
    <col min="6" max="6" width="8.28515625" style="1100" customWidth="1"/>
    <col min="7" max="7" width="9" style="1100" customWidth="1"/>
    <col min="8" max="256" width="9.140625" style="1100"/>
    <col min="257" max="257" width="37.5703125" style="1100" customWidth="1"/>
    <col min="258" max="258" width="10" style="1100" customWidth="1"/>
    <col min="259" max="259" width="8.42578125" style="1100" customWidth="1"/>
    <col min="260" max="260" width="10.85546875" style="1100" customWidth="1"/>
    <col min="261" max="261" width="11" style="1100" customWidth="1"/>
    <col min="262" max="262" width="8.28515625" style="1100" customWidth="1"/>
    <col min="263" max="263" width="9.140625" style="1100" customWidth="1"/>
    <col min="264" max="512" width="9.140625" style="1100"/>
    <col min="513" max="513" width="37.5703125" style="1100" customWidth="1"/>
    <col min="514" max="514" width="10" style="1100" customWidth="1"/>
    <col min="515" max="515" width="8.42578125" style="1100" customWidth="1"/>
    <col min="516" max="516" width="10.85546875" style="1100" customWidth="1"/>
    <col min="517" max="517" width="11" style="1100" customWidth="1"/>
    <col min="518" max="518" width="8.28515625" style="1100" customWidth="1"/>
    <col min="519" max="519" width="9.140625" style="1100" customWidth="1"/>
    <col min="520" max="768" width="9.140625" style="1100"/>
    <col min="769" max="769" width="37.5703125" style="1100" customWidth="1"/>
    <col min="770" max="770" width="10" style="1100" customWidth="1"/>
    <col min="771" max="771" width="8.42578125" style="1100" customWidth="1"/>
    <col min="772" max="772" width="10.85546875" style="1100" customWidth="1"/>
    <col min="773" max="773" width="11" style="1100" customWidth="1"/>
    <col min="774" max="774" width="8.28515625" style="1100" customWidth="1"/>
    <col min="775" max="775" width="9.140625" style="1100" customWidth="1"/>
    <col min="776" max="1024" width="9.140625" style="1100"/>
    <col min="1025" max="1025" width="37.5703125" style="1100" customWidth="1"/>
    <col min="1026" max="1026" width="10" style="1100" customWidth="1"/>
    <col min="1027" max="1027" width="8.42578125" style="1100" customWidth="1"/>
    <col min="1028" max="1028" width="10.85546875" style="1100" customWidth="1"/>
    <col min="1029" max="1029" width="11" style="1100" customWidth="1"/>
    <col min="1030" max="1030" width="8.28515625" style="1100" customWidth="1"/>
    <col min="1031" max="1031" width="9.140625" style="1100" customWidth="1"/>
    <col min="1032" max="1280" width="9.140625" style="1100"/>
    <col min="1281" max="1281" width="37.5703125" style="1100" customWidth="1"/>
    <col min="1282" max="1282" width="10" style="1100" customWidth="1"/>
    <col min="1283" max="1283" width="8.42578125" style="1100" customWidth="1"/>
    <col min="1284" max="1284" width="10.85546875" style="1100" customWidth="1"/>
    <col min="1285" max="1285" width="11" style="1100" customWidth="1"/>
    <col min="1286" max="1286" width="8.28515625" style="1100" customWidth="1"/>
    <col min="1287" max="1287" width="9.140625" style="1100" customWidth="1"/>
    <col min="1288" max="1536" width="9.140625" style="1100"/>
    <col min="1537" max="1537" width="37.5703125" style="1100" customWidth="1"/>
    <col min="1538" max="1538" width="10" style="1100" customWidth="1"/>
    <col min="1539" max="1539" width="8.42578125" style="1100" customWidth="1"/>
    <col min="1540" max="1540" width="10.85546875" style="1100" customWidth="1"/>
    <col min="1541" max="1541" width="11" style="1100" customWidth="1"/>
    <col min="1542" max="1542" width="8.28515625" style="1100" customWidth="1"/>
    <col min="1543" max="1543" width="9.140625" style="1100" customWidth="1"/>
    <col min="1544" max="1792" width="9.140625" style="1100"/>
    <col min="1793" max="1793" width="37.5703125" style="1100" customWidth="1"/>
    <col min="1794" max="1794" width="10" style="1100" customWidth="1"/>
    <col min="1795" max="1795" width="8.42578125" style="1100" customWidth="1"/>
    <col min="1796" max="1796" width="10.85546875" style="1100" customWidth="1"/>
    <col min="1797" max="1797" width="11" style="1100" customWidth="1"/>
    <col min="1798" max="1798" width="8.28515625" style="1100" customWidth="1"/>
    <col min="1799" max="1799" width="9.140625" style="1100" customWidth="1"/>
    <col min="1800" max="2048" width="9.140625" style="1100"/>
    <col min="2049" max="2049" width="37.5703125" style="1100" customWidth="1"/>
    <col min="2050" max="2050" width="10" style="1100" customWidth="1"/>
    <col min="2051" max="2051" width="8.42578125" style="1100" customWidth="1"/>
    <col min="2052" max="2052" width="10.85546875" style="1100" customWidth="1"/>
    <col min="2053" max="2053" width="11" style="1100" customWidth="1"/>
    <col min="2054" max="2054" width="8.28515625" style="1100" customWidth="1"/>
    <col min="2055" max="2055" width="9.140625" style="1100" customWidth="1"/>
    <col min="2056" max="2304" width="9.140625" style="1100"/>
    <col min="2305" max="2305" width="37.5703125" style="1100" customWidth="1"/>
    <col min="2306" max="2306" width="10" style="1100" customWidth="1"/>
    <col min="2307" max="2307" width="8.42578125" style="1100" customWidth="1"/>
    <col min="2308" max="2308" width="10.85546875" style="1100" customWidth="1"/>
    <col min="2309" max="2309" width="11" style="1100" customWidth="1"/>
    <col min="2310" max="2310" width="8.28515625" style="1100" customWidth="1"/>
    <col min="2311" max="2311" width="9.140625" style="1100" customWidth="1"/>
    <col min="2312" max="2560" width="9.140625" style="1100"/>
    <col min="2561" max="2561" width="37.5703125" style="1100" customWidth="1"/>
    <col min="2562" max="2562" width="10" style="1100" customWidth="1"/>
    <col min="2563" max="2563" width="8.42578125" style="1100" customWidth="1"/>
    <col min="2564" max="2564" width="10.85546875" style="1100" customWidth="1"/>
    <col min="2565" max="2565" width="11" style="1100" customWidth="1"/>
    <col min="2566" max="2566" width="8.28515625" style="1100" customWidth="1"/>
    <col min="2567" max="2567" width="9.140625" style="1100" customWidth="1"/>
    <col min="2568" max="2816" width="9.140625" style="1100"/>
    <col min="2817" max="2817" width="37.5703125" style="1100" customWidth="1"/>
    <col min="2818" max="2818" width="10" style="1100" customWidth="1"/>
    <col min="2819" max="2819" width="8.42578125" style="1100" customWidth="1"/>
    <col min="2820" max="2820" width="10.85546875" style="1100" customWidth="1"/>
    <col min="2821" max="2821" width="11" style="1100" customWidth="1"/>
    <col min="2822" max="2822" width="8.28515625" style="1100" customWidth="1"/>
    <col min="2823" max="2823" width="9.140625" style="1100" customWidth="1"/>
    <col min="2824" max="3072" width="9.140625" style="1100"/>
    <col min="3073" max="3073" width="37.5703125" style="1100" customWidth="1"/>
    <col min="3074" max="3074" width="10" style="1100" customWidth="1"/>
    <col min="3075" max="3075" width="8.42578125" style="1100" customWidth="1"/>
    <col min="3076" max="3076" width="10.85546875" style="1100" customWidth="1"/>
    <col min="3077" max="3077" width="11" style="1100" customWidth="1"/>
    <col min="3078" max="3078" width="8.28515625" style="1100" customWidth="1"/>
    <col min="3079" max="3079" width="9.140625" style="1100" customWidth="1"/>
    <col min="3080" max="3328" width="9.140625" style="1100"/>
    <col min="3329" max="3329" width="37.5703125" style="1100" customWidth="1"/>
    <col min="3330" max="3330" width="10" style="1100" customWidth="1"/>
    <col min="3331" max="3331" width="8.42578125" style="1100" customWidth="1"/>
    <col min="3332" max="3332" width="10.85546875" style="1100" customWidth="1"/>
    <col min="3333" max="3333" width="11" style="1100" customWidth="1"/>
    <col min="3334" max="3334" width="8.28515625" style="1100" customWidth="1"/>
    <col min="3335" max="3335" width="9.140625" style="1100" customWidth="1"/>
    <col min="3336" max="3584" width="9.140625" style="1100"/>
    <col min="3585" max="3585" width="37.5703125" style="1100" customWidth="1"/>
    <col min="3586" max="3586" width="10" style="1100" customWidth="1"/>
    <col min="3587" max="3587" width="8.42578125" style="1100" customWidth="1"/>
    <col min="3588" max="3588" width="10.85546875" style="1100" customWidth="1"/>
    <col min="3589" max="3589" width="11" style="1100" customWidth="1"/>
    <col min="3590" max="3590" width="8.28515625" style="1100" customWidth="1"/>
    <col min="3591" max="3591" width="9.140625" style="1100" customWidth="1"/>
    <col min="3592" max="3840" width="9.140625" style="1100"/>
    <col min="3841" max="3841" width="37.5703125" style="1100" customWidth="1"/>
    <col min="3842" max="3842" width="10" style="1100" customWidth="1"/>
    <col min="3843" max="3843" width="8.42578125" style="1100" customWidth="1"/>
    <col min="3844" max="3844" width="10.85546875" style="1100" customWidth="1"/>
    <col min="3845" max="3845" width="11" style="1100" customWidth="1"/>
    <col min="3846" max="3846" width="8.28515625" style="1100" customWidth="1"/>
    <col min="3847" max="3847" width="9.140625" style="1100" customWidth="1"/>
    <col min="3848" max="4096" width="9.140625" style="1100"/>
    <col min="4097" max="4097" width="37.5703125" style="1100" customWidth="1"/>
    <col min="4098" max="4098" width="10" style="1100" customWidth="1"/>
    <col min="4099" max="4099" width="8.42578125" style="1100" customWidth="1"/>
    <col min="4100" max="4100" width="10.85546875" style="1100" customWidth="1"/>
    <col min="4101" max="4101" width="11" style="1100" customWidth="1"/>
    <col min="4102" max="4102" width="8.28515625" style="1100" customWidth="1"/>
    <col min="4103" max="4103" width="9.140625" style="1100" customWidth="1"/>
    <col min="4104" max="4352" width="9.140625" style="1100"/>
    <col min="4353" max="4353" width="37.5703125" style="1100" customWidth="1"/>
    <col min="4354" max="4354" width="10" style="1100" customWidth="1"/>
    <col min="4355" max="4355" width="8.42578125" style="1100" customWidth="1"/>
    <col min="4356" max="4356" width="10.85546875" style="1100" customWidth="1"/>
    <col min="4357" max="4357" width="11" style="1100" customWidth="1"/>
    <col min="4358" max="4358" width="8.28515625" style="1100" customWidth="1"/>
    <col min="4359" max="4359" width="9.140625" style="1100" customWidth="1"/>
    <col min="4360" max="4608" width="9.140625" style="1100"/>
    <col min="4609" max="4609" width="37.5703125" style="1100" customWidth="1"/>
    <col min="4610" max="4610" width="10" style="1100" customWidth="1"/>
    <col min="4611" max="4611" width="8.42578125" style="1100" customWidth="1"/>
    <col min="4612" max="4612" width="10.85546875" style="1100" customWidth="1"/>
    <col min="4613" max="4613" width="11" style="1100" customWidth="1"/>
    <col min="4614" max="4614" width="8.28515625" style="1100" customWidth="1"/>
    <col min="4615" max="4615" width="9.140625" style="1100" customWidth="1"/>
    <col min="4616" max="4864" width="9.140625" style="1100"/>
    <col min="4865" max="4865" width="37.5703125" style="1100" customWidth="1"/>
    <col min="4866" max="4866" width="10" style="1100" customWidth="1"/>
    <col min="4867" max="4867" width="8.42578125" style="1100" customWidth="1"/>
    <col min="4868" max="4868" width="10.85546875" style="1100" customWidth="1"/>
    <col min="4869" max="4869" width="11" style="1100" customWidth="1"/>
    <col min="4870" max="4870" width="8.28515625" style="1100" customWidth="1"/>
    <col min="4871" max="4871" width="9.140625" style="1100" customWidth="1"/>
    <col min="4872" max="5120" width="9.140625" style="1100"/>
    <col min="5121" max="5121" width="37.5703125" style="1100" customWidth="1"/>
    <col min="5122" max="5122" width="10" style="1100" customWidth="1"/>
    <col min="5123" max="5123" width="8.42578125" style="1100" customWidth="1"/>
    <col min="5124" max="5124" width="10.85546875" style="1100" customWidth="1"/>
    <col min="5125" max="5125" width="11" style="1100" customWidth="1"/>
    <col min="5126" max="5126" width="8.28515625" style="1100" customWidth="1"/>
    <col min="5127" max="5127" width="9.140625" style="1100" customWidth="1"/>
    <col min="5128" max="5376" width="9.140625" style="1100"/>
    <col min="5377" max="5377" width="37.5703125" style="1100" customWidth="1"/>
    <col min="5378" max="5378" width="10" style="1100" customWidth="1"/>
    <col min="5379" max="5379" width="8.42578125" style="1100" customWidth="1"/>
    <col min="5380" max="5380" width="10.85546875" style="1100" customWidth="1"/>
    <col min="5381" max="5381" width="11" style="1100" customWidth="1"/>
    <col min="5382" max="5382" width="8.28515625" style="1100" customWidth="1"/>
    <col min="5383" max="5383" width="9.140625" style="1100" customWidth="1"/>
    <col min="5384" max="5632" width="9.140625" style="1100"/>
    <col min="5633" max="5633" width="37.5703125" style="1100" customWidth="1"/>
    <col min="5634" max="5634" width="10" style="1100" customWidth="1"/>
    <col min="5635" max="5635" width="8.42578125" style="1100" customWidth="1"/>
    <col min="5636" max="5636" width="10.85546875" style="1100" customWidth="1"/>
    <col min="5637" max="5637" width="11" style="1100" customWidth="1"/>
    <col min="5638" max="5638" width="8.28515625" style="1100" customWidth="1"/>
    <col min="5639" max="5639" width="9.140625" style="1100" customWidth="1"/>
    <col min="5640" max="5888" width="9.140625" style="1100"/>
    <col min="5889" max="5889" width="37.5703125" style="1100" customWidth="1"/>
    <col min="5890" max="5890" width="10" style="1100" customWidth="1"/>
    <col min="5891" max="5891" width="8.42578125" style="1100" customWidth="1"/>
    <col min="5892" max="5892" width="10.85546875" style="1100" customWidth="1"/>
    <col min="5893" max="5893" width="11" style="1100" customWidth="1"/>
    <col min="5894" max="5894" width="8.28515625" style="1100" customWidth="1"/>
    <col min="5895" max="5895" width="9.140625" style="1100" customWidth="1"/>
    <col min="5896" max="6144" width="9.140625" style="1100"/>
    <col min="6145" max="6145" width="37.5703125" style="1100" customWidth="1"/>
    <col min="6146" max="6146" width="10" style="1100" customWidth="1"/>
    <col min="6147" max="6147" width="8.42578125" style="1100" customWidth="1"/>
    <col min="6148" max="6148" width="10.85546875" style="1100" customWidth="1"/>
    <col min="6149" max="6149" width="11" style="1100" customWidth="1"/>
    <col min="6150" max="6150" width="8.28515625" style="1100" customWidth="1"/>
    <col min="6151" max="6151" width="9.140625" style="1100" customWidth="1"/>
    <col min="6152" max="6400" width="9.140625" style="1100"/>
    <col min="6401" max="6401" width="37.5703125" style="1100" customWidth="1"/>
    <col min="6402" max="6402" width="10" style="1100" customWidth="1"/>
    <col min="6403" max="6403" width="8.42578125" style="1100" customWidth="1"/>
    <col min="6404" max="6404" width="10.85546875" style="1100" customWidth="1"/>
    <col min="6405" max="6405" width="11" style="1100" customWidth="1"/>
    <col min="6406" max="6406" width="8.28515625" style="1100" customWidth="1"/>
    <col min="6407" max="6407" width="9.140625" style="1100" customWidth="1"/>
    <col min="6408" max="6656" width="9.140625" style="1100"/>
    <col min="6657" max="6657" width="37.5703125" style="1100" customWidth="1"/>
    <col min="6658" max="6658" width="10" style="1100" customWidth="1"/>
    <col min="6659" max="6659" width="8.42578125" style="1100" customWidth="1"/>
    <col min="6660" max="6660" width="10.85546875" style="1100" customWidth="1"/>
    <col min="6661" max="6661" width="11" style="1100" customWidth="1"/>
    <col min="6662" max="6662" width="8.28515625" style="1100" customWidth="1"/>
    <col min="6663" max="6663" width="9.140625" style="1100" customWidth="1"/>
    <col min="6664" max="6912" width="9.140625" style="1100"/>
    <col min="6913" max="6913" width="37.5703125" style="1100" customWidth="1"/>
    <col min="6914" max="6914" width="10" style="1100" customWidth="1"/>
    <col min="6915" max="6915" width="8.42578125" style="1100" customWidth="1"/>
    <col min="6916" max="6916" width="10.85546875" style="1100" customWidth="1"/>
    <col min="6917" max="6917" width="11" style="1100" customWidth="1"/>
    <col min="6918" max="6918" width="8.28515625" style="1100" customWidth="1"/>
    <col min="6919" max="6919" width="9.140625" style="1100" customWidth="1"/>
    <col min="6920" max="7168" width="9.140625" style="1100"/>
    <col min="7169" max="7169" width="37.5703125" style="1100" customWidth="1"/>
    <col min="7170" max="7170" width="10" style="1100" customWidth="1"/>
    <col min="7171" max="7171" width="8.42578125" style="1100" customWidth="1"/>
    <col min="7172" max="7172" width="10.85546875" style="1100" customWidth="1"/>
    <col min="7173" max="7173" width="11" style="1100" customWidth="1"/>
    <col min="7174" max="7174" width="8.28515625" style="1100" customWidth="1"/>
    <col min="7175" max="7175" width="9.140625" style="1100" customWidth="1"/>
    <col min="7176" max="7424" width="9.140625" style="1100"/>
    <col min="7425" max="7425" width="37.5703125" style="1100" customWidth="1"/>
    <col min="7426" max="7426" width="10" style="1100" customWidth="1"/>
    <col min="7427" max="7427" width="8.42578125" style="1100" customWidth="1"/>
    <col min="7428" max="7428" width="10.85546875" style="1100" customWidth="1"/>
    <col min="7429" max="7429" width="11" style="1100" customWidth="1"/>
    <col min="7430" max="7430" width="8.28515625" style="1100" customWidth="1"/>
    <col min="7431" max="7431" width="9.140625" style="1100" customWidth="1"/>
    <col min="7432" max="7680" width="9.140625" style="1100"/>
    <col min="7681" max="7681" width="37.5703125" style="1100" customWidth="1"/>
    <col min="7682" max="7682" width="10" style="1100" customWidth="1"/>
    <col min="7683" max="7683" width="8.42578125" style="1100" customWidth="1"/>
    <col min="7684" max="7684" width="10.85546875" style="1100" customWidth="1"/>
    <col min="7685" max="7685" width="11" style="1100" customWidth="1"/>
    <col min="7686" max="7686" width="8.28515625" style="1100" customWidth="1"/>
    <col min="7687" max="7687" width="9.140625" style="1100" customWidth="1"/>
    <col min="7688" max="7936" width="9.140625" style="1100"/>
    <col min="7937" max="7937" width="37.5703125" style="1100" customWidth="1"/>
    <col min="7938" max="7938" width="10" style="1100" customWidth="1"/>
    <col min="7939" max="7939" width="8.42578125" style="1100" customWidth="1"/>
    <col min="7940" max="7940" width="10.85546875" style="1100" customWidth="1"/>
    <col min="7941" max="7941" width="11" style="1100" customWidth="1"/>
    <col min="7942" max="7942" width="8.28515625" style="1100" customWidth="1"/>
    <col min="7943" max="7943" width="9.140625" style="1100" customWidth="1"/>
    <col min="7944" max="8192" width="9.140625" style="1100"/>
    <col min="8193" max="8193" width="37.5703125" style="1100" customWidth="1"/>
    <col min="8194" max="8194" width="10" style="1100" customWidth="1"/>
    <col min="8195" max="8195" width="8.42578125" style="1100" customWidth="1"/>
    <col min="8196" max="8196" width="10.85546875" style="1100" customWidth="1"/>
    <col min="8197" max="8197" width="11" style="1100" customWidth="1"/>
    <col min="8198" max="8198" width="8.28515625" style="1100" customWidth="1"/>
    <col min="8199" max="8199" width="9.140625" style="1100" customWidth="1"/>
    <col min="8200" max="8448" width="9.140625" style="1100"/>
    <col min="8449" max="8449" width="37.5703125" style="1100" customWidth="1"/>
    <col min="8450" max="8450" width="10" style="1100" customWidth="1"/>
    <col min="8451" max="8451" width="8.42578125" style="1100" customWidth="1"/>
    <col min="8452" max="8452" width="10.85546875" style="1100" customWidth="1"/>
    <col min="8453" max="8453" width="11" style="1100" customWidth="1"/>
    <col min="8454" max="8454" width="8.28515625" style="1100" customWidth="1"/>
    <col min="8455" max="8455" width="9.140625" style="1100" customWidth="1"/>
    <col min="8456" max="8704" width="9.140625" style="1100"/>
    <col min="8705" max="8705" width="37.5703125" style="1100" customWidth="1"/>
    <col min="8706" max="8706" width="10" style="1100" customWidth="1"/>
    <col min="8707" max="8707" width="8.42578125" style="1100" customWidth="1"/>
    <col min="8708" max="8708" width="10.85546875" style="1100" customWidth="1"/>
    <col min="8709" max="8709" width="11" style="1100" customWidth="1"/>
    <col min="8710" max="8710" width="8.28515625" style="1100" customWidth="1"/>
    <col min="8711" max="8711" width="9.140625" style="1100" customWidth="1"/>
    <col min="8712" max="8960" width="9.140625" style="1100"/>
    <col min="8961" max="8961" width="37.5703125" style="1100" customWidth="1"/>
    <col min="8962" max="8962" width="10" style="1100" customWidth="1"/>
    <col min="8963" max="8963" width="8.42578125" style="1100" customWidth="1"/>
    <col min="8964" max="8964" width="10.85546875" style="1100" customWidth="1"/>
    <col min="8965" max="8965" width="11" style="1100" customWidth="1"/>
    <col min="8966" max="8966" width="8.28515625" style="1100" customWidth="1"/>
    <col min="8967" max="8967" width="9.140625" style="1100" customWidth="1"/>
    <col min="8968" max="9216" width="9.140625" style="1100"/>
    <col min="9217" max="9217" width="37.5703125" style="1100" customWidth="1"/>
    <col min="9218" max="9218" width="10" style="1100" customWidth="1"/>
    <col min="9219" max="9219" width="8.42578125" style="1100" customWidth="1"/>
    <col min="9220" max="9220" width="10.85546875" style="1100" customWidth="1"/>
    <col min="9221" max="9221" width="11" style="1100" customWidth="1"/>
    <col min="9222" max="9222" width="8.28515625" style="1100" customWidth="1"/>
    <col min="9223" max="9223" width="9.140625" style="1100" customWidth="1"/>
    <col min="9224" max="9472" width="9.140625" style="1100"/>
    <col min="9473" max="9473" width="37.5703125" style="1100" customWidth="1"/>
    <col min="9474" max="9474" width="10" style="1100" customWidth="1"/>
    <col min="9475" max="9475" width="8.42578125" style="1100" customWidth="1"/>
    <col min="9476" max="9476" width="10.85546875" style="1100" customWidth="1"/>
    <col min="9477" max="9477" width="11" style="1100" customWidth="1"/>
    <col min="9478" max="9478" width="8.28515625" style="1100" customWidth="1"/>
    <col min="9479" max="9479" width="9.140625" style="1100" customWidth="1"/>
    <col min="9480" max="9728" width="9.140625" style="1100"/>
    <col min="9729" max="9729" width="37.5703125" style="1100" customWidth="1"/>
    <col min="9730" max="9730" width="10" style="1100" customWidth="1"/>
    <col min="9731" max="9731" width="8.42578125" style="1100" customWidth="1"/>
    <col min="9732" max="9732" width="10.85546875" style="1100" customWidth="1"/>
    <col min="9733" max="9733" width="11" style="1100" customWidth="1"/>
    <col min="9734" max="9734" width="8.28515625" style="1100" customWidth="1"/>
    <col min="9735" max="9735" width="9.140625" style="1100" customWidth="1"/>
    <col min="9736" max="9984" width="9.140625" style="1100"/>
    <col min="9985" max="9985" width="37.5703125" style="1100" customWidth="1"/>
    <col min="9986" max="9986" width="10" style="1100" customWidth="1"/>
    <col min="9987" max="9987" width="8.42578125" style="1100" customWidth="1"/>
    <col min="9988" max="9988" width="10.85546875" style="1100" customWidth="1"/>
    <col min="9989" max="9989" width="11" style="1100" customWidth="1"/>
    <col min="9990" max="9990" width="8.28515625" style="1100" customWidth="1"/>
    <col min="9991" max="9991" width="9.140625" style="1100" customWidth="1"/>
    <col min="9992" max="10240" width="9.140625" style="1100"/>
    <col min="10241" max="10241" width="37.5703125" style="1100" customWidth="1"/>
    <col min="10242" max="10242" width="10" style="1100" customWidth="1"/>
    <col min="10243" max="10243" width="8.42578125" style="1100" customWidth="1"/>
    <col min="10244" max="10244" width="10.85546875" style="1100" customWidth="1"/>
    <col min="10245" max="10245" width="11" style="1100" customWidth="1"/>
    <col min="10246" max="10246" width="8.28515625" style="1100" customWidth="1"/>
    <col min="10247" max="10247" width="9.140625" style="1100" customWidth="1"/>
    <col min="10248" max="10496" width="9.140625" style="1100"/>
    <col min="10497" max="10497" width="37.5703125" style="1100" customWidth="1"/>
    <col min="10498" max="10498" width="10" style="1100" customWidth="1"/>
    <col min="10499" max="10499" width="8.42578125" style="1100" customWidth="1"/>
    <col min="10500" max="10500" width="10.85546875" style="1100" customWidth="1"/>
    <col min="10501" max="10501" width="11" style="1100" customWidth="1"/>
    <col min="10502" max="10502" width="8.28515625" style="1100" customWidth="1"/>
    <col min="10503" max="10503" width="9.140625" style="1100" customWidth="1"/>
    <col min="10504" max="10752" width="9.140625" style="1100"/>
    <col min="10753" max="10753" width="37.5703125" style="1100" customWidth="1"/>
    <col min="10754" max="10754" width="10" style="1100" customWidth="1"/>
    <col min="10755" max="10755" width="8.42578125" style="1100" customWidth="1"/>
    <col min="10756" max="10756" width="10.85546875" style="1100" customWidth="1"/>
    <col min="10757" max="10757" width="11" style="1100" customWidth="1"/>
    <col min="10758" max="10758" width="8.28515625" style="1100" customWidth="1"/>
    <col min="10759" max="10759" width="9.140625" style="1100" customWidth="1"/>
    <col min="10760" max="11008" width="9.140625" style="1100"/>
    <col min="11009" max="11009" width="37.5703125" style="1100" customWidth="1"/>
    <col min="11010" max="11010" width="10" style="1100" customWidth="1"/>
    <col min="11011" max="11011" width="8.42578125" style="1100" customWidth="1"/>
    <col min="11012" max="11012" width="10.85546875" style="1100" customWidth="1"/>
    <col min="11013" max="11013" width="11" style="1100" customWidth="1"/>
    <col min="11014" max="11014" width="8.28515625" style="1100" customWidth="1"/>
    <col min="11015" max="11015" width="9.140625" style="1100" customWidth="1"/>
    <col min="11016" max="11264" width="9.140625" style="1100"/>
    <col min="11265" max="11265" width="37.5703125" style="1100" customWidth="1"/>
    <col min="11266" max="11266" width="10" style="1100" customWidth="1"/>
    <col min="11267" max="11267" width="8.42578125" style="1100" customWidth="1"/>
    <col min="11268" max="11268" width="10.85546875" style="1100" customWidth="1"/>
    <col min="11269" max="11269" width="11" style="1100" customWidth="1"/>
    <col min="11270" max="11270" width="8.28515625" style="1100" customWidth="1"/>
    <col min="11271" max="11271" width="9.140625" style="1100" customWidth="1"/>
    <col min="11272" max="11520" width="9.140625" style="1100"/>
    <col min="11521" max="11521" width="37.5703125" style="1100" customWidth="1"/>
    <col min="11522" max="11522" width="10" style="1100" customWidth="1"/>
    <col min="11523" max="11523" width="8.42578125" style="1100" customWidth="1"/>
    <col min="11524" max="11524" width="10.85546875" style="1100" customWidth="1"/>
    <col min="11525" max="11525" width="11" style="1100" customWidth="1"/>
    <col min="11526" max="11526" width="8.28515625" style="1100" customWidth="1"/>
    <col min="11527" max="11527" width="9.140625" style="1100" customWidth="1"/>
    <col min="11528" max="11776" width="9.140625" style="1100"/>
    <col min="11777" max="11777" width="37.5703125" style="1100" customWidth="1"/>
    <col min="11778" max="11778" width="10" style="1100" customWidth="1"/>
    <col min="11779" max="11779" width="8.42578125" style="1100" customWidth="1"/>
    <col min="11780" max="11780" width="10.85546875" style="1100" customWidth="1"/>
    <col min="11781" max="11781" width="11" style="1100" customWidth="1"/>
    <col min="11782" max="11782" width="8.28515625" style="1100" customWidth="1"/>
    <col min="11783" max="11783" width="9.140625" style="1100" customWidth="1"/>
    <col min="11784" max="12032" width="9.140625" style="1100"/>
    <col min="12033" max="12033" width="37.5703125" style="1100" customWidth="1"/>
    <col min="12034" max="12034" width="10" style="1100" customWidth="1"/>
    <col min="12035" max="12035" width="8.42578125" style="1100" customWidth="1"/>
    <col min="12036" max="12036" width="10.85546875" style="1100" customWidth="1"/>
    <col min="12037" max="12037" width="11" style="1100" customWidth="1"/>
    <col min="12038" max="12038" width="8.28515625" style="1100" customWidth="1"/>
    <col min="12039" max="12039" width="9.140625" style="1100" customWidth="1"/>
    <col min="12040" max="12288" width="9.140625" style="1100"/>
    <col min="12289" max="12289" width="37.5703125" style="1100" customWidth="1"/>
    <col min="12290" max="12290" width="10" style="1100" customWidth="1"/>
    <col min="12291" max="12291" width="8.42578125" style="1100" customWidth="1"/>
    <col min="12292" max="12292" width="10.85546875" style="1100" customWidth="1"/>
    <col min="12293" max="12293" width="11" style="1100" customWidth="1"/>
    <col min="12294" max="12294" width="8.28515625" style="1100" customWidth="1"/>
    <col min="12295" max="12295" width="9.140625" style="1100" customWidth="1"/>
    <col min="12296" max="12544" width="9.140625" style="1100"/>
    <col min="12545" max="12545" width="37.5703125" style="1100" customWidth="1"/>
    <col min="12546" max="12546" width="10" style="1100" customWidth="1"/>
    <col min="12547" max="12547" width="8.42578125" style="1100" customWidth="1"/>
    <col min="12548" max="12548" width="10.85546875" style="1100" customWidth="1"/>
    <col min="12549" max="12549" width="11" style="1100" customWidth="1"/>
    <col min="12550" max="12550" width="8.28515625" style="1100" customWidth="1"/>
    <col min="12551" max="12551" width="9.140625" style="1100" customWidth="1"/>
    <col min="12552" max="12800" width="9.140625" style="1100"/>
    <col min="12801" max="12801" width="37.5703125" style="1100" customWidth="1"/>
    <col min="12802" max="12802" width="10" style="1100" customWidth="1"/>
    <col min="12803" max="12803" width="8.42578125" style="1100" customWidth="1"/>
    <col min="12804" max="12804" width="10.85546875" style="1100" customWidth="1"/>
    <col min="12805" max="12805" width="11" style="1100" customWidth="1"/>
    <col min="12806" max="12806" width="8.28515625" style="1100" customWidth="1"/>
    <col min="12807" max="12807" width="9.140625" style="1100" customWidth="1"/>
    <col min="12808" max="13056" width="9.140625" style="1100"/>
    <col min="13057" max="13057" width="37.5703125" style="1100" customWidth="1"/>
    <col min="13058" max="13058" width="10" style="1100" customWidth="1"/>
    <col min="13059" max="13059" width="8.42578125" style="1100" customWidth="1"/>
    <col min="13060" max="13060" width="10.85546875" style="1100" customWidth="1"/>
    <col min="13061" max="13061" width="11" style="1100" customWidth="1"/>
    <col min="13062" max="13062" width="8.28515625" style="1100" customWidth="1"/>
    <col min="13063" max="13063" width="9.140625" style="1100" customWidth="1"/>
    <col min="13064" max="13312" width="9.140625" style="1100"/>
    <col min="13313" max="13313" width="37.5703125" style="1100" customWidth="1"/>
    <col min="13314" max="13314" width="10" style="1100" customWidth="1"/>
    <col min="13315" max="13315" width="8.42578125" style="1100" customWidth="1"/>
    <col min="13316" max="13316" width="10.85546875" style="1100" customWidth="1"/>
    <col min="13317" max="13317" width="11" style="1100" customWidth="1"/>
    <col min="13318" max="13318" width="8.28515625" style="1100" customWidth="1"/>
    <col min="13319" max="13319" width="9.140625" style="1100" customWidth="1"/>
    <col min="13320" max="13568" width="9.140625" style="1100"/>
    <col min="13569" max="13569" width="37.5703125" style="1100" customWidth="1"/>
    <col min="13570" max="13570" width="10" style="1100" customWidth="1"/>
    <col min="13571" max="13571" width="8.42578125" style="1100" customWidth="1"/>
    <col min="13572" max="13572" width="10.85546875" style="1100" customWidth="1"/>
    <col min="13573" max="13573" width="11" style="1100" customWidth="1"/>
    <col min="13574" max="13574" width="8.28515625" style="1100" customWidth="1"/>
    <col min="13575" max="13575" width="9.140625" style="1100" customWidth="1"/>
    <col min="13576" max="13824" width="9.140625" style="1100"/>
    <col min="13825" max="13825" width="37.5703125" style="1100" customWidth="1"/>
    <col min="13826" max="13826" width="10" style="1100" customWidth="1"/>
    <col min="13827" max="13827" width="8.42578125" style="1100" customWidth="1"/>
    <col min="13828" max="13828" width="10.85546875" style="1100" customWidth="1"/>
    <col min="13829" max="13829" width="11" style="1100" customWidth="1"/>
    <col min="13830" max="13830" width="8.28515625" style="1100" customWidth="1"/>
    <col min="13831" max="13831" width="9.140625" style="1100" customWidth="1"/>
    <col min="13832" max="14080" width="9.140625" style="1100"/>
    <col min="14081" max="14081" width="37.5703125" style="1100" customWidth="1"/>
    <col min="14082" max="14082" width="10" style="1100" customWidth="1"/>
    <col min="14083" max="14083" width="8.42578125" style="1100" customWidth="1"/>
    <col min="14084" max="14084" width="10.85546875" style="1100" customWidth="1"/>
    <col min="14085" max="14085" width="11" style="1100" customWidth="1"/>
    <col min="14086" max="14086" width="8.28515625" style="1100" customWidth="1"/>
    <col min="14087" max="14087" width="9.140625" style="1100" customWidth="1"/>
    <col min="14088" max="14336" width="9.140625" style="1100"/>
    <col min="14337" max="14337" width="37.5703125" style="1100" customWidth="1"/>
    <col min="14338" max="14338" width="10" style="1100" customWidth="1"/>
    <col min="14339" max="14339" width="8.42578125" style="1100" customWidth="1"/>
    <col min="14340" max="14340" width="10.85546875" style="1100" customWidth="1"/>
    <col min="14341" max="14341" width="11" style="1100" customWidth="1"/>
    <col min="14342" max="14342" width="8.28515625" style="1100" customWidth="1"/>
    <col min="14343" max="14343" width="9.140625" style="1100" customWidth="1"/>
    <col min="14344" max="14592" width="9.140625" style="1100"/>
    <col min="14593" max="14593" width="37.5703125" style="1100" customWidth="1"/>
    <col min="14594" max="14594" width="10" style="1100" customWidth="1"/>
    <col min="14595" max="14595" width="8.42578125" style="1100" customWidth="1"/>
    <col min="14596" max="14596" width="10.85546875" style="1100" customWidth="1"/>
    <col min="14597" max="14597" width="11" style="1100" customWidth="1"/>
    <col min="14598" max="14598" width="8.28515625" style="1100" customWidth="1"/>
    <col min="14599" max="14599" width="9.140625" style="1100" customWidth="1"/>
    <col min="14600" max="14848" width="9.140625" style="1100"/>
    <col min="14849" max="14849" width="37.5703125" style="1100" customWidth="1"/>
    <col min="14850" max="14850" width="10" style="1100" customWidth="1"/>
    <col min="14851" max="14851" width="8.42578125" style="1100" customWidth="1"/>
    <col min="14852" max="14852" width="10.85546875" style="1100" customWidth="1"/>
    <col min="14853" max="14853" width="11" style="1100" customWidth="1"/>
    <col min="14854" max="14854" width="8.28515625" style="1100" customWidth="1"/>
    <col min="14855" max="14855" width="9.140625" style="1100" customWidth="1"/>
    <col min="14856" max="15104" width="9.140625" style="1100"/>
    <col min="15105" max="15105" width="37.5703125" style="1100" customWidth="1"/>
    <col min="15106" max="15106" width="10" style="1100" customWidth="1"/>
    <col min="15107" max="15107" width="8.42578125" style="1100" customWidth="1"/>
    <col min="15108" max="15108" width="10.85546875" style="1100" customWidth="1"/>
    <col min="15109" max="15109" width="11" style="1100" customWidth="1"/>
    <col min="15110" max="15110" width="8.28515625" style="1100" customWidth="1"/>
    <col min="15111" max="15111" width="9.140625" style="1100" customWidth="1"/>
    <col min="15112" max="15360" width="9.140625" style="1100"/>
    <col min="15361" max="15361" width="37.5703125" style="1100" customWidth="1"/>
    <col min="15362" max="15362" width="10" style="1100" customWidth="1"/>
    <col min="15363" max="15363" width="8.42578125" style="1100" customWidth="1"/>
    <col min="15364" max="15364" width="10.85546875" style="1100" customWidth="1"/>
    <col min="15365" max="15365" width="11" style="1100" customWidth="1"/>
    <col min="15366" max="15366" width="8.28515625" style="1100" customWidth="1"/>
    <col min="15367" max="15367" width="9.140625" style="1100" customWidth="1"/>
    <col min="15368" max="15616" width="9.140625" style="1100"/>
    <col min="15617" max="15617" width="37.5703125" style="1100" customWidth="1"/>
    <col min="15618" max="15618" width="10" style="1100" customWidth="1"/>
    <col min="15619" max="15619" width="8.42578125" style="1100" customWidth="1"/>
    <col min="15620" max="15620" width="10.85546875" style="1100" customWidth="1"/>
    <col min="15621" max="15621" width="11" style="1100" customWidth="1"/>
    <col min="15622" max="15622" width="8.28515625" style="1100" customWidth="1"/>
    <col min="15623" max="15623" width="9.140625" style="1100" customWidth="1"/>
    <col min="15624" max="15872" width="9.140625" style="1100"/>
    <col min="15873" max="15873" width="37.5703125" style="1100" customWidth="1"/>
    <col min="15874" max="15874" width="10" style="1100" customWidth="1"/>
    <col min="15875" max="15875" width="8.42578125" style="1100" customWidth="1"/>
    <col min="15876" max="15876" width="10.85546875" style="1100" customWidth="1"/>
    <col min="15877" max="15877" width="11" style="1100" customWidth="1"/>
    <col min="15878" max="15878" width="8.28515625" style="1100" customWidth="1"/>
    <col min="15879" max="15879" width="9.140625" style="1100" customWidth="1"/>
    <col min="15880" max="16128" width="9.140625" style="1100"/>
    <col min="16129" max="16129" width="37.5703125" style="1100" customWidth="1"/>
    <col min="16130" max="16130" width="10" style="1100" customWidth="1"/>
    <col min="16131" max="16131" width="8.42578125" style="1100" customWidth="1"/>
    <col min="16132" max="16132" width="10.85546875" style="1100" customWidth="1"/>
    <col min="16133" max="16133" width="11" style="1100" customWidth="1"/>
    <col min="16134" max="16134" width="8.28515625" style="1100" customWidth="1"/>
    <col min="16135" max="16135" width="9.140625" style="1100" customWidth="1"/>
    <col min="16136" max="16384" width="9.140625" style="1100"/>
  </cols>
  <sheetData>
    <row r="1" spans="1:14" ht="19.5" customHeight="1">
      <c r="A1" s="2287" t="s">
        <v>1586</v>
      </c>
      <c r="B1" s="2287"/>
      <c r="C1" s="2287"/>
      <c r="D1" s="2287"/>
      <c r="E1" s="2287"/>
    </row>
    <row r="2" spans="1:14" ht="19.5" customHeight="1">
      <c r="A2" s="2293" t="s">
        <v>1585</v>
      </c>
      <c r="B2" s="2293"/>
      <c r="C2" s="2293"/>
      <c r="D2" s="2293"/>
      <c r="E2" s="2293"/>
      <c r="F2" s="2295"/>
      <c r="G2" s="2295"/>
    </row>
    <row r="3" spans="1:14" s="1077" customFormat="1" ht="12.95" customHeight="1">
      <c r="A3" s="1177">
        <v>2017</v>
      </c>
      <c r="B3" s="1407"/>
      <c r="C3" s="1400"/>
      <c r="D3" s="1400"/>
      <c r="G3" s="1399" t="s">
        <v>1543</v>
      </c>
    </row>
    <row r="4" spans="1:14" s="1077" customFormat="1" ht="11.1" customHeight="1">
      <c r="A4" s="1872" t="s">
        <v>1542</v>
      </c>
      <c r="B4" s="2182" t="s">
        <v>0</v>
      </c>
      <c r="C4" s="2182" t="s">
        <v>1541</v>
      </c>
      <c r="D4" s="2183"/>
      <c r="E4" s="2183"/>
      <c r="F4" s="2183"/>
      <c r="G4" s="2182" t="s">
        <v>1540</v>
      </c>
    </row>
    <row r="5" spans="1:14" s="1077" customFormat="1" ht="11.1" customHeight="1">
      <c r="A5" s="1873"/>
      <c r="B5" s="2183"/>
      <c r="C5" s="2183"/>
      <c r="D5" s="2183"/>
      <c r="E5" s="2183"/>
      <c r="F5" s="2183"/>
      <c r="G5" s="2229"/>
    </row>
    <row r="6" spans="1:14" s="1077" customFormat="1" ht="11.1" customHeight="1">
      <c r="A6" s="1873"/>
      <c r="B6" s="2183"/>
      <c r="C6" s="2182" t="s">
        <v>0</v>
      </c>
      <c r="D6" s="2182" t="s">
        <v>1513</v>
      </c>
      <c r="E6" s="2182" t="s">
        <v>1539</v>
      </c>
      <c r="F6" s="2182" t="s">
        <v>1538</v>
      </c>
      <c r="G6" s="2229"/>
    </row>
    <row r="7" spans="1:14" s="1077" customFormat="1" ht="27.75" customHeight="1">
      <c r="A7" s="1865" t="s">
        <v>573</v>
      </c>
      <c r="B7" s="2183"/>
      <c r="C7" s="2183"/>
      <c r="D7" s="2182"/>
      <c r="E7" s="2182"/>
      <c r="F7" s="2182"/>
      <c r="G7" s="2229"/>
      <c r="H7" s="1420"/>
      <c r="I7" s="1420"/>
      <c r="J7" s="1420"/>
      <c r="K7" s="1420"/>
      <c r="L7" s="1420"/>
      <c r="M7" s="1420"/>
    </row>
    <row r="8" spans="1:14" s="1393" customFormat="1" ht="32.1" customHeight="1">
      <c r="A8" s="1406" t="s">
        <v>258</v>
      </c>
      <c r="B8" s="1383">
        <f t="shared" ref="B8:G8" si="0">SUM(B9:B15)</f>
        <v>114891.811</v>
      </c>
      <c r="C8" s="1383">
        <f t="shared" si="0"/>
        <v>102937.53200000001</v>
      </c>
      <c r="D8" s="1383">
        <f t="shared" si="0"/>
        <v>13971.194000000003</v>
      </c>
      <c r="E8" s="1383">
        <f t="shared" si="0"/>
        <v>71458.414999999994</v>
      </c>
      <c r="F8" s="1383">
        <f t="shared" si="0"/>
        <v>17507.923000000003</v>
      </c>
      <c r="G8" s="1383">
        <f t="shared" si="0"/>
        <v>11954.278999999997</v>
      </c>
      <c r="H8" s="1193"/>
      <c r="I8" s="1193"/>
      <c r="J8" s="1193"/>
      <c r="K8" s="1193"/>
      <c r="L8" s="1193"/>
      <c r="M8" s="1193"/>
    </row>
    <row r="9" spans="1:14" s="1185" customFormat="1" ht="12.95" customHeight="1">
      <c r="A9" s="1019" t="s">
        <v>1584</v>
      </c>
      <c r="B9" s="1389">
        <f t="shared" ref="B9:B15" si="1">C9+G9</f>
        <v>38541.861000000019</v>
      </c>
      <c r="C9" s="1389">
        <f t="shared" ref="C9:C15" si="2">D9+E9+F9</f>
        <v>37448.88400000002</v>
      </c>
      <c r="D9" s="1389">
        <v>1945.378000000002</v>
      </c>
      <c r="E9" s="1389">
        <v>29924.884000000016</v>
      </c>
      <c r="F9" s="1389">
        <v>5578.6220000000039</v>
      </c>
      <c r="G9" s="1389">
        <v>1092.9770000000003</v>
      </c>
      <c r="H9" s="1193"/>
      <c r="I9" s="1193"/>
      <c r="J9" s="1401"/>
    </row>
    <row r="10" spans="1:14" s="1185" customFormat="1" ht="12.95" customHeight="1">
      <c r="A10" s="841" t="s">
        <v>1583</v>
      </c>
      <c r="B10" s="1389">
        <f t="shared" si="1"/>
        <v>4290.987000000001</v>
      </c>
      <c r="C10" s="1389">
        <f t="shared" si="2"/>
        <v>4214.6560000000009</v>
      </c>
      <c r="D10" s="1389">
        <v>890.99599999999964</v>
      </c>
      <c r="E10" s="1389">
        <v>2221.9710000000009</v>
      </c>
      <c r="F10" s="1389">
        <v>1101.6889999999999</v>
      </c>
      <c r="G10" s="1389">
        <v>76.330999999999989</v>
      </c>
      <c r="H10" s="1193"/>
      <c r="I10" s="1193"/>
      <c r="J10" s="1401"/>
    </row>
    <row r="11" spans="1:14" s="1185" customFormat="1" ht="12.95" customHeight="1">
      <c r="A11" s="841" t="s">
        <v>1582</v>
      </c>
      <c r="B11" s="1389">
        <f t="shared" si="1"/>
        <v>16747.663999999997</v>
      </c>
      <c r="C11" s="1389">
        <f t="shared" si="2"/>
        <v>16423.325999999997</v>
      </c>
      <c r="D11" s="1389">
        <v>3993.1899999999982</v>
      </c>
      <c r="E11" s="1389">
        <v>9140.4039999999986</v>
      </c>
      <c r="F11" s="1389">
        <v>3289.7320000000004</v>
      </c>
      <c r="G11" s="1389">
        <v>324.33800000000042</v>
      </c>
      <c r="H11" s="1193"/>
      <c r="I11" s="1193"/>
      <c r="J11" s="1401"/>
    </row>
    <row r="12" spans="1:14" s="1185" customFormat="1" ht="12.95" customHeight="1">
      <c r="A12" s="841" t="s">
        <v>1581</v>
      </c>
      <c r="B12" s="1389">
        <f t="shared" si="1"/>
        <v>16721.674999999988</v>
      </c>
      <c r="C12" s="1389">
        <f t="shared" si="2"/>
        <v>16219.489999999987</v>
      </c>
      <c r="D12" s="1389">
        <v>1671.1119999999999</v>
      </c>
      <c r="E12" s="1389">
        <v>12494.692999999987</v>
      </c>
      <c r="F12" s="1389">
        <v>2053.6850000000009</v>
      </c>
      <c r="G12" s="1389">
        <v>502.18499999999983</v>
      </c>
      <c r="H12" s="1193"/>
      <c r="I12" s="1193"/>
      <c r="J12" s="1401"/>
    </row>
    <row r="13" spans="1:14" s="1185" customFormat="1" ht="12.95" customHeight="1">
      <c r="A13" s="841" t="s">
        <v>1580</v>
      </c>
      <c r="B13" s="1389">
        <f t="shared" si="1"/>
        <v>2477.8390000000004</v>
      </c>
      <c r="C13" s="1389">
        <f t="shared" si="2"/>
        <v>2377.5770000000002</v>
      </c>
      <c r="D13" s="1389">
        <v>300.17500000000035</v>
      </c>
      <c r="E13" s="1389">
        <v>662.08099999999934</v>
      </c>
      <c r="F13" s="1389">
        <v>1415.3210000000008</v>
      </c>
      <c r="G13" s="1389">
        <v>100.2620000000001</v>
      </c>
      <c r="H13" s="1193"/>
      <c r="I13" s="1193"/>
      <c r="J13" s="1401"/>
    </row>
    <row r="14" spans="1:14" s="1185" customFormat="1" ht="12.95" customHeight="1">
      <c r="A14" s="841" t="s">
        <v>1579</v>
      </c>
      <c r="B14" s="1389">
        <f t="shared" si="1"/>
        <v>22237.249999999993</v>
      </c>
      <c r="C14" s="1389">
        <f t="shared" si="2"/>
        <v>12986.279999999997</v>
      </c>
      <c r="D14" s="1389">
        <v>4269.3680000000022</v>
      </c>
      <c r="E14" s="1389">
        <v>7608.2079999999951</v>
      </c>
      <c r="F14" s="1389">
        <v>1108.704</v>
      </c>
      <c r="G14" s="1389">
        <v>9250.9699999999957</v>
      </c>
      <c r="H14" s="1193"/>
      <c r="I14" s="1193"/>
      <c r="J14" s="1401"/>
    </row>
    <row r="15" spans="1:14" s="1185" customFormat="1" ht="12.95" customHeight="1">
      <c r="A15" s="841" t="s">
        <v>1546</v>
      </c>
      <c r="B15" s="1389">
        <f t="shared" si="1"/>
        <v>13874.534999999991</v>
      </c>
      <c r="C15" s="1389">
        <f t="shared" si="2"/>
        <v>13267.31899999999</v>
      </c>
      <c r="D15" s="1389">
        <v>900.9749999999998</v>
      </c>
      <c r="E15" s="1389">
        <v>9406.1739999999936</v>
      </c>
      <c r="F15" s="1389">
        <v>2960.169999999996</v>
      </c>
      <c r="G15" s="1389">
        <v>607.21600000000001</v>
      </c>
      <c r="H15" s="1193"/>
      <c r="I15" s="1193"/>
      <c r="J15" s="1401"/>
    </row>
    <row r="16" spans="1:14" s="1393" customFormat="1" ht="32.1" customHeight="1">
      <c r="A16" s="1402" t="s">
        <v>360</v>
      </c>
      <c r="B16" s="1383">
        <f t="shared" ref="B16:G16" si="3">SUM(B17:B23)</f>
        <v>108754.06999999999</v>
      </c>
      <c r="C16" s="1383">
        <f t="shared" si="3"/>
        <v>97720.854999999996</v>
      </c>
      <c r="D16" s="1383">
        <f t="shared" si="3"/>
        <v>12903.320000000003</v>
      </c>
      <c r="E16" s="1383">
        <f t="shared" si="3"/>
        <v>68346.567999999985</v>
      </c>
      <c r="F16" s="1383">
        <f t="shared" si="3"/>
        <v>16470.967000000004</v>
      </c>
      <c r="G16" s="1383">
        <f t="shared" si="3"/>
        <v>11033.214999999997</v>
      </c>
      <c r="H16" s="1193"/>
      <c r="I16" s="1193"/>
      <c r="J16" s="1193"/>
      <c r="K16" s="1193"/>
      <c r="L16" s="1193"/>
      <c r="M16" s="1193"/>
      <c r="N16" s="1434"/>
    </row>
    <row r="17" spans="1:14" s="1185" customFormat="1" ht="12" customHeight="1">
      <c r="A17" s="1019" t="s">
        <v>1584</v>
      </c>
      <c r="B17" s="1389">
        <f t="shared" ref="B17:B23" si="4">C17+G17</f>
        <v>36663.518000000018</v>
      </c>
      <c r="C17" s="1389">
        <f t="shared" ref="C17:C23" si="5">D17+E17+F17</f>
        <v>35711.678000000014</v>
      </c>
      <c r="D17" s="1389">
        <v>1868.7810000000013</v>
      </c>
      <c r="E17" s="1389">
        <v>28636.338000000007</v>
      </c>
      <c r="F17" s="1389">
        <v>5206.5590000000038</v>
      </c>
      <c r="G17" s="1389">
        <v>951.84000000000049</v>
      </c>
      <c r="H17" s="1193"/>
      <c r="I17" s="1193"/>
      <c r="J17" s="1193"/>
      <c r="K17" s="1193"/>
      <c r="L17" s="1193"/>
      <c r="M17" s="1193"/>
      <c r="N17" s="1193"/>
    </row>
    <row r="18" spans="1:14" s="1185" customFormat="1" ht="12.95" customHeight="1">
      <c r="A18" s="841" t="s">
        <v>1583</v>
      </c>
      <c r="B18" s="1389">
        <f t="shared" si="4"/>
        <v>4136.1190000000006</v>
      </c>
      <c r="C18" s="1389">
        <f t="shared" si="5"/>
        <v>4059.7880000000005</v>
      </c>
      <c r="D18" s="1389">
        <v>883.33599999999979</v>
      </c>
      <c r="E18" s="1389">
        <v>2138.4050000000011</v>
      </c>
      <c r="F18" s="1389">
        <v>1038.0469999999998</v>
      </c>
      <c r="G18" s="1389">
        <v>76.330999999999989</v>
      </c>
      <c r="H18" s="1193"/>
      <c r="I18" s="1193"/>
      <c r="J18" s="1401"/>
    </row>
    <row r="19" spans="1:14" s="1185" customFormat="1" ht="12.95" customHeight="1">
      <c r="A19" s="841" t="s">
        <v>1582</v>
      </c>
      <c r="B19" s="1389">
        <f t="shared" si="4"/>
        <v>15394.106999999998</v>
      </c>
      <c r="C19" s="1389">
        <f t="shared" si="5"/>
        <v>15073.063999999998</v>
      </c>
      <c r="D19" s="1389">
        <v>3279.3569999999986</v>
      </c>
      <c r="E19" s="1389">
        <v>8564.1869999999999</v>
      </c>
      <c r="F19" s="1389">
        <v>3229.5200000000013</v>
      </c>
      <c r="G19" s="1389">
        <v>321.04300000000018</v>
      </c>
      <c r="H19" s="1193"/>
      <c r="I19" s="1193"/>
      <c r="J19" s="1401"/>
      <c r="N19" s="1396"/>
    </row>
    <row r="20" spans="1:14" s="1185" customFormat="1" ht="12.95" customHeight="1">
      <c r="A20" s="841" t="s">
        <v>1581</v>
      </c>
      <c r="B20" s="1389">
        <f t="shared" si="4"/>
        <v>16078.304999999995</v>
      </c>
      <c r="C20" s="1389">
        <f t="shared" si="5"/>
        <v>15743.536999999995</v>
      </c>
      <c r="D20" s="1389">
        <v>1649.7810000000002</v>
      </c>
      <c r="E20" s="1389">
        <v>12113.762999999994</v>
      </c>
      <c r="F20" s="1389">
        <v>1979.9930000000002</v>
      </c>
      <c r="G20" s="1389">
        <v>334.7679999999998</v>
      </c>
      <c r="H20" s="1193"/>
      <c r="I20" s="1193"/>
      <c r="J20" s="1401"/>
    </row>
    <row r="21" spans="1:14" s="1185" customFormat="1" ht="12.95" customHeight="1">
      <c r="A21" s="841" t="s">
        <v>1580</v>
      </c>
      <c r="B21" s="1389">
        <f t="shared" si="4"/>
        <v>2416.2470000000012</v>
      </c>
      <c r="C21" s="1389">
        <f t="shared" si="5"/>
        <v>2315.985000000001</v>
      </c>
      <c r="D21" s="1389">
        <v>300.1750000000003</v>
      </c>
      <c r="E21" s="1389">
        <v>600.48899999999958</v>
      </c>
      <c r="F21" s="1389">
        <v>1415.3210000000013</v>
      </c>
      <c r="G21" s="1389">
        <v>100.26200000000007</v>
      </c>
      <c r="H21" s="1193"/>
      <c r="I21" s="1193"/>
      <c r="J21" s="1401"/>
    </row>
    <row r="22" spans="1:14" s="1185" customFormat="1" ht="12.95" customHeight="1">
      <c r="A22" s="841" t="s">
        <v>1579</v>
      </c>
      <c r="B22" s="1389">
        <f t="shared" si="4"/>
        <v>21190.173999999992</v>
      </c>
      <c r="C22" s="1389">
        <f t="shared" si="5"/>
        <v>12463.971999999998</v>
      </c>
      <c r="D22" s="1389">
        <v>4032.4050000000016</v>
      </c>
      <c r="E22" s="1389">
        <v>7416.7809999999972</v>
      </c>
      <c r="F22" s="1389">
        <v>1014.7859999999999</v>
      </c>
      <c r="G22" s="1389">
        <v>8726.2019999999957</v>
      </c>
      <c r="H22" s="1193"/>
      <c r="I22" s="1193"/>
      <c r="J22" s="1401"/>
    </row>
    <row r="23" spans="1:14" s="1185" customFormat="1" ht="12.95" customHeight="1">
      <c r="A23" s="841" t="s">
        <v>1546</v>
      </c>
      <c r="B23" s="1389">
        <f t="shared" si="4"/>
        <v>12875.599999999989</v>
      </c>
      <c r="C23" s="1389">
        <f t="shared" si="5"/>
        <v>12352.830999999989</v>
      </c>
      <c r="D23" s="1389">
        <v>889.4849999999999</v>
      </c>
      <c r="E23" s="1389">
        <v>8876.6049999999923</v>
      </c>
      <c r="F23" s="1389">
        <v>2586.7409999999968</v>
      </c>
      <c r="G23" s="1389">
        <v>522.76900000000001</v>
      </c>
      <c r="H23" s="1193"/>
      <c r="I23" s="1193"/>
      <c r="J23" s="1401"/>
    </row>
    <row r="24" spans="1:14" s="1185" customFormat="1" ht="32.1" customHeight="1">
      <c r="A24" s="1402" t="s">
        <v>1553</v>
      </c>
      <c r="B24" s="1383">
        <f t="shared" ref="B24:G24" si="6">SUM(B25:B31)</f>
        <v>32368.031000000003</v>
      </c>
      <c r="C24" s="1383">
        <f t="shared" si="6"/>
        <v>26880.329000000002</v>
      </c>
      <c r="D24" s="1383">
        <f t="shared" si="6"/>
        <v>3437.6979999999994</v>
      </c>
      <c r="E24" s="1383">
        <f t="shared" si="6"/>
        <v>18507.323000000004</v>
      </c>
      <c r="F24" s="1383">
        <f t="shared" si="6"/>
        <v>4935.308</v>
      </c>
      <c r="G24" s="1383">
        <f t="shared" si="6"/>
        <v>5487.7019999999993</v>
      </c>
      <c r="H24" s="1193"/>
      <c r="I24" s="1193"/>
      <c r="J24" s="1401"/>
    </row>
    <row r="25" spans="1:14" s="1077" customFormat="1" ht="12.95" customHeight="1">
      <c r="A25" s="1126" t="s">
        <v>1584</v>
      </c>
      <c r="B25" s="1389">
        <f t="shared" ref="B25:B31" si="7">C25+G25</f>
        <v>10811.67</v>
      </c>
      <c r="C25" s="1389">
        <f t="shared" ref="C25:C31" si="8">D25+E25+F25</f>
        <v>10427.817999999999</v>
      </c>
      <c r="D25" s="1394">
        <v>397.827</v>
      </c>
      <c r="E25" s="1394">
        <v>8180.8419999999987</v>
      </c>
      <c r="F25" s="1394">
        <v>1849.1490000000008</v>
      </c>
      <c r="G25" s="1389">
        <v>383.85200000000003</v>
      </c>
      <c r="H25" s="1193"/>
      <c r="I25" s="1193"/>
      <c r="J25" s="1401"/>
    </row>
    <row r="26" spans="1:14" s="1077" customFormat="1" ht="12.95" customHeight="1">
      <c r="A26" s="843" t="s">
        <v>1583</v>
      </c>
      <c r="B26" s="1389">
        <f t="shared" si="7"/>
        <v>2362.2690000000002</v>
      </c>
      <c r="C26" s="1389">
        <f t="shared" si="8"/>
        <v>2316.2690000000002</v>
      </c>
      <c r="D26" s="1394">
        <v>638.08199999999988</v>
      </c>
      <c r="E26" s="1394">
        <v>1391.2800000000002</v>
      </c>
      <c r="F26" s="1394">
        <v>286.90699999999998</v>
      </c>
      <c r="G26" s="1389">
        <v>45.999999999999993</v>
      </c>
      <c r="H26" s="1193"/>
      <c r="I26" s="1193"/>
      <c r="J26" s="1401"/>
    </row>
    <row r="27" spans="1:14" s="1077" customFormat="1" ht="12.95" customHeight="1">
      <c r="A27" s="843" t="s">
        <v>1582</v>
      </c>
      <c r="B27" s="1389">
        <f t="shared" si="7"/>
        <v>4077.5439999999999</v>
      </c>
      <c r="C27" s="1389">
        <f t="shared" si="8"/>
        <v>3961.0369999999998</v>
      </c>
      <c r="D27" s="1394">
        <v>693.51099999999985</v>
      </c>
      <c r="E27" s="1394">
        <v>2383.0549999999998</v>
      </c>
      <c r="F27" s="1394">
        <v>884.471</v>
      </c>
      <c r="G27" s="1389">
        <v>116.50700000000002</v>
      </c>
      <c r="H27" s="1193"/>
      <c r="I27" s="1193"/>
      <c r="J27" s="1401"/>
    </row>
    <row r="28" spans="1:14" s="1077" customFormat="1" ht="12.95" customHeight="1">
      <c r="A28" s="843" t="s">
        <v>1581</v>
      </c>
      <c r="B28" s="1389">
        <f t="shared" si="7"/>
        <v>3732.1650000000018</v>
      </c>
      <c r="C28" s="1389">
        <f t="shared" si="8"/>
        <v>3607.6070000000018</v>
      </c>
      <c r="D28" s="1394">
        <v>619.13699999999983</v>
      </c>
      <c r="E28" s="1394">
        <v>2728.8710000000019</v>
      </c>
      <c r="F28" s="1394">
        <v>259.59900000000005</v>
      </c>
      <c r="G28" s="1389">
        <v>124.55800000000004</v>
      </c>
      <c r="H28" s="1193"/>
      <c r="I28" s="1193"/>
      <c r="J28" s="1401"/>
    </row>
    <row r="29" spans="1:14" s="1077" customFormat="1" ht="12.95" customHeight="1">
      <c r="A29" s="843" t="s">
        <v>1580</v>
      </c>
      <c r="B29" s="1389">
        <f t="shared" si="7"/>
        <v>907.09100000000001</v>
      </c>
      <c r="C29" s="1389">
        <f t="shared" si="8"/>
        <v>874.471</v>
      </c>
      <c r="D29" s="1394">
        <v>119.35200000000003</v>
      </c>
      <c r="E29" s="1394">
        <v>137.52200000000002</v>
      </c>
      <c r="F29" s="1394">
        <v>617.59699999999998</v>
      </c>
      <c r="G29" s="1389">
        <v>32.61999999999999</v>
      </c>
      <c r="H29" s="1193"/>
      <c r="I29" s="1193"/>
      <c r="J29" s="1401"/>
    </row>
    <row r="30" spans="1:14" s="1077" customFormat="1" ht="12.95" customHeight="1">
      <c r="A30" s="843" t="s">
        <v>1579</v>
      </c>
      <c r="B30" s="1389">
        <f t="shared" si="7"/>
        <v>7136.7249999999985</v>
      </c>
      <c r="C30" s="1389">
        <f t="shared" si="8"/>
        <v>2545.8739999999998</v>
      </c>
      <c r="D30" s="1394">
        <v>967.65400000000022</v>
      </c>
      <c r="E30" s="1394">
        <v>1536.3479999999997</v>
      </c>
      <c r="F30" s="1394">
        <v>41.871999999999979</v>
      </c>
      <c r="G30" s="1389">
        <v>4590.8509999999987</v>
      </c>
      <c r="H30" s="1193"/>
      <c r="I30" s="1193"/>
      <c r="J30" s="1401"/>
    </row>
    <row r="31" spans="1:14" s="1077" customFormat="1" ht="12.95" customHeight="1">
      <c r="A31" s="843" t="s">
        <v>1546</v>
      </c>
      <c r="B31" s="1389">
        <f t="shared" si="7"/>
        <v>3340.5670000000009</v>
      </c>
      <c r="C31" s="1389">
        <f t="shared" si="8"/>
        <v>3147.2530000000011</v>
      </c>
      <c r="D31" s="1394">
        <v>2.1350000000000007</v>
      </c>
      <c r="E31" s="1394">
        <v>2149.4050000000011</v>
      </c>
      <c r="F31" s="1394">
        <v>995.71299999999962</v>
      </c>
      <c r="G31" s="1389">
        <v>193.31400000000002</v>
      </c>
      <c r="H31" s="1193"/>
      <c r="I31" s="1193"/>
      <c r="J31" s="1401"/>
    </row>
    <row r="32" spans="1:14" s="1393" customFormat="1" ht="32.1" customHeight="1">
      <c r="A32" s="1402" t="s">
        <v>1552</v>
      </c>
      <c r="B32" s="1383">
        <f t="shared" ref="B32:G32" si="9">SUM(B33:B39)</f>
        <v>30727.150000000009</v>
      </c>
      <c r="C32" s="1383">
        <f t="shared" si="9"/>
        <v>28465.499000000003</v>
      </c>
      <c r="D32" s="1383">
        <f t="shared" si="9"/>
        <v>2638.9220000000005</v>
      </c>
      <c r="E32" s="1383">
        <f t="shared" si="9"/>
        <v>19956.278000000002</v>
      </c>
      <c r="F32" s="1383">
        <f t="shared" si="9"/>
        <v>5870.2990000000009</v>
      </c>
      <c r="G32" s="1383">
        <f t="shared" si="9"/>
        <v>2261.6510000000003</v>
      </c>
      <c r="H32" s="1434"/>
      <c r="I32" s="1434"/>
      <c r="J32" s="1401"/>
    </row>
    <row r="33" spans="1:10" s="1077" customFormat="1" ht="12.95" customHeight="1">
      <c r="A33" s="1126" t="s">
        <v>1584</v>
      </c>
      <c r="B33" s="1389">
        <f t="shared" ref="B33:B39" si="10">C33+G33</f>
        <v>9446.8729999999996</v>
      </c>
      <c r="C33" s="1389">
        <f t="shared" ref="C33:C39" si="11">D33+E33+F33</f>
        <v>9331.0959999999995</v>
      </c>
      <c r="D33" s="1394">
        <v>389.91700000000031</v>
      </c>
      <c r="E33" s="1394">
        <v>7030.6009999999987</v>
      </c>
      <c r="F33" s="1394">
        <v>1910.578</v>
      </c>
      <c r="G33" s="1389">
        <v>115.77700000000002</v>
      </c>
      <c r="H33" s="1193"/>
      <c r="I33" s="1193"/>
      <c r="J33" s="1401"/>
    </row>
    <row r="34" spans="1:10" s="1077" customFormat="1" ht="12.95" customHeight="1">
      <c r="A34" s="843" t="s">
        <v>1583</v>
      </c>
      <c r="B34" s="1389">
        <f t="shared" si="10"/>
        <v>1015.1469999999999</v>
      </c>
      <c r="C34" s="1389">
        <f t="shared" si="11"/>
        <v>999.11099999999999</v>
      </c>
      <c r="D34" s="1394">
        <v>78.098000000000027</v>
      </c>
      <c r="E34" s="1394">
        <v>420.78400000000011</v>
      </c>
      <c r="F34" s="1394">
        <v>500.22899999999987</v>
      </c>
      <c r="G34" s="1389">
        <v>16.036000000000001</v>
      </c>
      <c r="H34" s="1193"/>
      <c r="I34" s="1193"/>
      <c r="J34" s="1401"/>
    </row>
    <row r="35" spans="1:10" s="1077" customFormat="1" ht="12.95" customHeight="1">
      <c r="A35" s="843" t="s">
        <v>1582</v>
      </c>
      <c r="B35" s="1389">
        <f t="shared" si="10"/>
        <v>2000.4510000000009</v>
      </c>
      <c r="C35" s="1389">
        <f t="shared" si="11"/>
        <v>1965.4730000000009</v>
      </c>
      <c r="D35" s="1394">
        <v>177.99699999999996</v>
      </c>
      <c r="E35" s="1394">
        <v>1273.199000000001</v>
      </c>
      <c r="F35" s="1394">
        <v>514.27699999999993</v>
      </c>
      <c r="G35" s="1389">
        <v>34.977999999999987</v>
      </c>
      <c r="H35" s="1193"/>
      <c r="I35" s="1193"/>
      <c r="J35" s="1401"/>
    </row>
    <row r="36" spans="1:10" s="1077" customFormat="1" ht="12.95" customHeight="1">
      <c r="A36" s="843" t="s">
        <v>1581</v>
      </c>
      <c r="B36" s="1389">
        <f t="shared" si="10"/>
        <v>6832.707000000004</v>
      </c>
      <c r="C36" s="1389">
        <f t="shared" si="11"/>
        <v>6755.9540000000043</v>
      </c>
      <c r="D36" s="1394">
        <v>428.01499999999987</v>
      </c>
      <c r="E36" s="1394">
        <v>5332.4950000000035</v>
      </c>
      <c r="F36" s="1394">
        <v>995.44400000000019</v>
      </c>
      <c r="G36" s="1389">
        <v>76.752999999999957</v>
      </c>
      <c r="H36" s="1193"/>
      <c r="I36" s="1193"/>
      <c r="J36" s="1401"/>
    </row>
    <row r="37" spans="1:10" s="1077" customFormat="1" ht="12.95" customHeight="1">
      <c r="A37" s="843" t="s">
        <v>1580</v>
      </c>
      <c r="B37" s="1389">
        <f t="shared" si="10"/>
        <v>630.7700000000001</v>
      </c>
      <c r="C37" s="1389">
        <f t="shared" si="11"/>
        <v>610.92000000000007</v>
      </c>
      <c r="D37" s="1394">
        <v>60.411000000000001</v>
      </c>
      <c r="E37" s="1394">
        <v>134.672</v>
      </c>
      <c r="F37" s="1394">
        <v>415.83700000000005</v>
      </c>
      <c r="G37" s="1389">
        <v>19.849999999999998</v>
      </c>
      <c r="H37" s="1193"/>
      <c r="I37" s="1193"/>
      <c r="J37" s="1401"/>
    </row>
    <row r="38" spans="1:10" s="1077" customFormat="1" ht="12.95" customHeight="1">
      <c r="A38" s="843" t="s">
        <v>1579</v>
      </c>
      <c r="B38" s="1389">
        <f t="shared" si="10"/>
        <v>6641.8060000000023</v>
      </c>
      <c r="C38" s="1389">
        <f t="shared" si="11"/>
        <v>4867.7900000000018</v>
      </c>
      <c r="D38" s="1394">
        <v>1171.1050000000002</v>
      </c>
      <c r="E38" s="1394">
        <v>3210.6250000000009</v>
      </c>
      <c r="F38" s="1394">
        <v>486.06000000000006</v>
      </c>
      <c r="G38" s="1389">
        <v>1774.0160000000001</v>
      </c>
      <c r="H38" s="1193"/>
      <c r="I38" s="1193"/>
      <c r="J38" s="1401"/>
    </row>
    <row r="39" spans="1:10" s="1077" customFormat="1" ht="12.95" customHeight="1">
      <c r="A39" s="843" t="s">
        <v>1546</v>
      </c>
      <c r="B39" s="1389">
        <f t="shared" si="10"/>
        <v>4159.3959999999997</v>
      </c>
      <c r="C39" s="1389">
        <f t="shared" si="11"/>
        <v>3935.1549999999993</v>
      </c>
      <c r="D39" s="1394">
        <v>333.37900000000002</v>
      </c>
      <c r="E39" s="1394">
        <v>2553.9019999999996</v>
      </c>
      <c r="F39" s="1394">
        <v>1047.8739999999998</v>
      </c>
      <c r="G39" s="1389">
        <v>224.24100000000001</v>
      </c>
      <c r="H39" s="1193"/>
      <c r="I39" s="1193"/>
      <c r="J39" s="1401"/>
    </row>
    <row r="40" spans="1:10" s="1185" customFormat="1" ht="32.1" customHeight="1">
      <c r="A40" s="1402" t="s">
        <v>1551</v>
      </c>
      <c r="B40" s="1383">
        <f t="shared" ref="B40:G40" si="12">+B41+B42+B43+B44+B45+B46+B47</f>
        <v>20149.011000000002</v>
      </c>
      <c r="C40" s="1383">
        <f t="shared" si="12"/>
        <v>19334.189000000002</v>
      </c>
      <c r="D40" s="1383">
        <f t="shared" si="12"/>
        <v>4568.7080000000005</v>
      </c>
      <c r="E40" s="1383">
        <f t="shared" si="12"/>
        <v>11875.725</v>
      </c>
      <c r="F40" s="1383">
        <f t="shared" si="12"/>
        <v>2889.7559999999994</v>
      </c>
      <c r="G40" s="1383">
        <f t="shared" si="12"/>
        <v>814.82199999999989</v>
      </c>
      <c r="H40" s="1193"/>
      <c r="I40" s="1193"/>
      <c r="J40" s="1401"/>
    </row>
    <row r="41" spans="1:10" s="1077" customFormat="1" ht="12.95" customHeight="1">
      <c r="A41" s="1126" t="s">
        <v>1584</v>
      </c>
      <c r="B41" s="1389">
        <f t="shared" ref="B41:B47" si="13">+C41+G41</f>
        <v>5794.1670000000004</v>
      </c>
      <c r="C41" s="1389">
        <f t="shared" ref="C41:C47" si="14">+D41+E41+F41</f>
        <v>5775.5690000000004</v>
      </c>
      <c r="D41" s="1394">
        <v>580.28</v>
      </c>
      <c r="E41" s="1394">
        <v>4909.1090000000004</v>
      </c>
      <c r="F41" s="1394">
        <v>286.17999999999995</v>
      </c>
      <c r="G41" s="1389">
        <v>18.597999999999999</v>
      </c>
      <c r="H41" s="1193"/>
      <c r="I41" s="1193"/>
      <c r="J41" s="1401"/>
    </row>
    <row r="42" spans="1:10" s="1077" customFormat="1" ht="12.95" customHeight="1">
      <c r="A42" s="843" t="s">
        <v>1583</v>
      </c>
      <c r="B42" s="1389">
        <f t="shared" si="13"/>
        <v>336.20900000000006</v>
      </c>
      <c r="C42" s="1389">
        <f t="shared" si="14"/>
        <v>334.96900000000005</v>
      </c>
      <c r="D42" s="1394">
        <v>122.322</v>
      </c>
      <c r="E42" s="1394">
        <v>95.318000000000012</v>
      </c>
      <c r="F42" s="1394">
        <v>117.32900000000004</v>
      </c>
      <c r="G42" s="1414">
        <v>1.24</v>
      </c>
      <c r="H42" s="1193"/>
      <c r="I42" s="1193"/>
      <c r="J42" s="1401"/>
    </row>
    <row r="43" spans="1:10" s="1077" customFormat="1" ht="12.95" customHeight="1">
      <c r="A43" s="843" t="s">
        <v>1582</v>
      </c>
      <c r="B43" s="1389">
        <f t="shared" si="13"/>
        <v>8166.0330000000013</v>
      </c>
      <c r="C43" s="1389">
        <f t="shared" si="14"/>
        <v>8012.0440000000017</v>
      </c>
      <c r="D43" s="1394">
        <v>2212.3560000000002</v>
      </c>
      <c r="E43" s="1394">
        <v>4209.8680000000022</v>
      </c>
      <c r="F43" s="1394">
        <v>1589.8199999999995</v>
      </c>
      <c r="G43" s="1389">
        <v>153.98899999999998</v>
      </c>
      <c r="H43" s="1193"/>
      <c r="I43" s="1193"/>
      <c r="J43" s="1401"/>
    </row>
    <row r="44" spans="1:10" s="1077" customFormat="1" ht="12.95" customHeight="1">
      <c r="A44" s="843" t="s">
        <v>1581</v>
      </c>
      <c r="B44" s="1389">
        <f t="shared" si="13"/>
        <v>1578.721</v>
      </c>
      <c r="C44" s="1389">
        <f t="shared" si="14"/>
        <v>1564.194</v>
      </c>
      <c r="D44" s="1394">
        <v>321.02999999999997</v>
      </c>
      <c r="E44" s="1394">
        <v>799.90599999999995</v>
      </c>
      <c r="F44" s="1394">
        <v>443.25800000000004</v>
      </c>
      <c r="G44" s="1389">
        <v>14.527000000000001</v>
      </c>
      <c r="H44" s="1193"/>
      <c r="I44" s="1193"/>
      <c r="J44" s="1401"/>
    </row>
    <row r="45" spans="1:10" s="1077" customFormat="1" ht="12.95" customHeight="1">
      <c r="A45" s="843" t="s">
        <v>1580</v>
      </c>
      <c r="B45" s="1389">
        <f t="shared" si="13"/>
        <v>162.61600000000001</v>
      </c>
      <c r="C45" s="1389">
        <f t="shared" si="14"/>
        <v>133.34</v>
      </c>
      <c r="D45" s="1394">
        <v>68.338999999999999</v>
      </c>
      <c r="E45" s="1394">
        <v>35.481000000000002</v>
      </c>
      <c r="F45" s="1394">
        <v>29.52</v>
      </c>
      <c r="G45" s="1389">
        <v>29.27600000000001</v>
      </c>
      <c r="H45" s="1193"/>
      <c r="I45" s="1193"/>
      <c r="J45" s="1401"/>
    </row>
    <row r="46" spans="1:10" s="1077" customFormat="1" ht="12.95" customHeight="1">
      <c r="A46" s="843" t="s">
        <v>1579</v>
      </c>
      <c r="B46" s="1389">
        <f t="shared" si="13"/>
        <v>3094.1750000000002</v>
      </c>
      <c r="C46" s="1389">
        <f t="shared" si="14"/>
        <v>2565.8570000000004</v>
      </c>
      <c r="D46" s="1394">
        <v>983</v>
      </c>
      <c r="E46" s="1394">
        <v>1347.3320000000001</v>
      </c>
      <c r="F46" s="1394">
        <v>235.52499999999998</v>
      </c>
      <c r="G46" s="1389">
        <v>528.31799999999987</v>
      </c>
      <c r="H46" s="1193"/>
      <c r="I46" s="1193"/>
      <c r="J46" s="1401"/>
    </row>
    <row r="47" spans="1:10" s="1077" customFormat="1" ht="12.95" customHeight="1">
      <c r="A47" s="843" t="s">
        <v>1546</v>
      </c>
      <c r="B47" s="1389">
        <f t="shared" si="13"/>
        <v>1017.09</v>
      </c>
      <c r="C47" s="1389">
        <f t="shared" si="14"/>
        <v>948.21600000000001</v>
      </c>
      <c r="D47" s="1394">
        <v>281.38099999999997</v>
      </c>
      <c r="E47" s="1394">
        <v>478.71100000000001</v>
      </c>
      <c r="F47" s="1394">
        <v>188.124</v>
      </c>
      <c r="G47" s="1389">
        <v>68.873999999999995</v>
      </c>
      <c r="H47" s="1193"/>
      <c r="I47" s="1193"/>
      <c r="J47" s="1401"/>
    </row>
    <row r="48" spans="1:10" s="1077" customFormat="1" ht="4.5" customHeight="1" thickBot="1">
      <c r="A48" s="1792"/>
      <c r="B48" s="1792"/>
      <c r="C48" s="1792"/>
      <c r="D48" s="1792"/>
      <c r="E48" s="1792"/>
      <c r="F48" s="1792"/>
      <c r="G48" s="1792"/>
    </row>
    <row r="49" spans="1:5" ht="4.5" customHeight="1" thickTop="1">
      <c r="A49" s="1132"/>
    </row>
    <row r="50" spans="1:5">
      <c r="A50" s="1131"/>
    </row>
    <row r="51" spans="1:5">
      <c r="A51" s="1131"/>
      <c r="B51" s="1426"/>
      <c r="C51" s="1131"/>
      <c r="D51" s="1131"/>
      <c r="E51" s="1131"/>
    </row>
    <row r="52" spans="1:5">
      <c r="A52" s="1131"/>
      <c r="B52" s="1426"/>
      <c r="C52" s="1131"/>
      <c r="D52" s="1131"/>
      <c r="E52" s="1131"/>
    </row>
    <row r="53" spans="1:5">
      <c r="A53" s="1131"/>
      <c r="B53" s="1426"/>
      <c r="C53" s="1131"/>
      <c r="D53" s="1131"/>
      <c r="E53" s="1131"/>
    </row>
    <row r="54" spans="1:5">
      <c r="A54" s="1131"/>
      <c r="B54" s="1426"/>
      <c r="C54" s="1131"/>
      <c r="D54" s="1131"/>
      <c r="E54" s="1131"/>
    </row>
    <row r="55" spans="1:5">
      <c r="A55" s="1131"/>
      <c r="B55" s="1426"/>
      <c r="C55" s="1131"/>
      <c r="D55" s="1131"/>
      <c r="E55" s="1131"/>
    </row>
    <row r="56" spans="1:5">
      <c r="A56" s="1131"/>
      <c r="B56" s="1426"/>
      <c r="C56" s="1131"/>
      <c r="D56" s="1131"/>
      <c r="E56" s="1131"/>
    </row>
    <row r="57" spans="1:5">
      <c r="A57" s="1131"/>
      <c r="B57" s="1426"/>
      <c r="C57" s="1131"/>
      <c r="D57" s="1131"/>
      <c r="E57" s="1131"/>
    </row>
    <row r="58" spans="1:5">
      <c r="A58" s="1131"/>
      <c r="B58" s="1426"/>
      <c r="C58" s="1131"/>
      <c r="D58" s="1131"/>
      <c r="E58" s="1131"/>
    </row>
    <row r="59" spans="1:5">
      <c r="A59" s="1131"/>
      <c r="B59" s="1426"/>
      <c r="C59" s="1131"/>
      <c r="D59" s="1131"/>
      <c r="E59" s="1131"/>
    </row>
    <row r="60" spans="1:5">
      <c r="A60" s="1131"/>
      <c r="B60" s="1426"/>
      <c r="C60" s="1131"/>
      <c r="D60" s="1131"/>
      <c r="E60" s="1131"/>
    </row>
    <row r="61" spans="1:5">
      <c r="A61" s="1131"/>
      <c r="B61" s="1426"/>
      <c r="C61" s="1131"/>
      <c r="D61" s="1131"/>
      <c r="E61" s="1131"/>
    </row>
    <row r="62" spans="1:5">
      <c r="A62" s="1131"/>
      <c r="B62" s="1426"/>
      <c r="C62" s="1131"/>
      <c r="D62" s="1131"/>
      <c r="E62" s="1131"/>
    </row>
    <row r="63" spans="1:5">
      <c r="A63" s="1131"/>
      <c r="B63" s="1426"/>
      <c r="C63" s="1131"/>
      <c r="D63" s="1131"/>
      <c r="E63" s="1131"/>
    </row>
    <row r="64" spans="1:5">
      <c r="A64" s="1131"/>
      <c r="B64" s="1426"/>
      <c r="C64" s="1131"/>
      <c r="D64" s="1131"/>
      <c r="E64" s="1131"/>
    </row>
    <row r="65" spans="1:5">
      <c r="A65" s="1131"/>
      <c r="B65" s="1426"/>
      <c r="C65" s="1131"/>
      <c r="D65" s="1131"/>
      <c r="E65" s="1131"/>
    </row>
    <row r="66" spans="1:5">
      <c r="A66" s="1131"/>
      <c r="B66" s="1426"/>
      <c r="C66" s="1131"/>
      <c r="D66" s="1131"/>
      <c r="E66" s="1131"/>
    </row>
    <row r="67" spans="1:5">
      <c r="A67" s="1131"/>
      <c r="B67" s="1426"/>
      <c r="C67" s="1131"/>
      <c r="D67" s="1131"/>
      <c r="E67" s="1131"/>
    </row>
    <row r="68" spans="1:5">
      <c r="A68" s="1131"/>
      <c r="B68" s="1426"/>
      <c r="C68" s="1131"/>
      <c r="D68" s="1131"/>
      <c r="E68" s="1131"/>
    </row>
    <row r="69" spans="1:5">
      <c r="A69" s="1131"/>
      <c r="B69" s="1426"/>
      <c r="C69" s="1131"/>
      <c r="D69" s="1131"/>
      <c r="E69" s="1131"/>
    </row>
    <row r="70" spans="1:5">
      <c r="A70" s="1131"/>
      <c r="B70" s="1426"/>
      <c r="C70" s="1131"/>
      <c r="D70" s="1131"/>
      <c r="E70" s="1131"/>
    </row>
    <row r="71" spans="1:5">
      <c r="A71" s="1131"/>
      <c r="B71" s="1426"/>
      <c r="C71" s="1131"/>
      <c r="D71" s="1131"/>
      <c r="E71" s="1131"/>
    </row>
    <row r="72" spans="1:5">
      <c r="A72" s="1131"/>
      <c r="B72" s="1426"/>
      <c r="C72" s="1131"/>
      <c r="D72" s="1131"/>
      <c r="E72" s="1131"/>
    </row>
    <row r="73" spans="1:5">
      <c r="A73" s="1131"/>
      <c r="B73" s="1426"/>
      <c r="C73" s="1131"/>
      <c r="D73" s="1131"/>
      <c r="E73" s="1131"/>
    </row>
    <row r="74" spans="1:5">
      <c r="A74" s="1131"/>
      <c r="B74" s="1426"/>
      <c r="C74" s="1131"/>
      <c r="D74" s="1131"/>
      <c r="E74" s="1131"/>
    </row>
    <row r="75" spans="1:5">
      <c r="A75" s="1131"/>
      <c r="B75" s="1426"/>
      <c r="C75" s="1131"/>
      <c r="D75" s="1131"/>
      <c r="E75" s="1131"/>
    </row>
    <row r="76" spans="1:5">
      <c r="A76" s="1131"/>
      <c r="B76" s="1426"/>
      <c r="C76" s="1131"/>
      <c r="D76" s="1131"/>
      <c r="E76" s="1131"/>
    </row>
    <row r="77" spans="1:5">
      <c r="A77" s="1131"/>
      <c r="B77" s="1426"/>
      <c r="C77" s="1131"/>
      <c r="D77" s="1131"/>
      <c r="E77" s="1131"/>
    </row>
    <row r="78" spans="1:5">
      <c r="A78" s="1131"/>
      <c r="B78" s="1426"/>
      <c r="C78" s="1131"/>
      <c r="D78" s="1131"/>
      <c r="E78" s="1131"/>
    </row>
    <row r="79" spans="1:5">
      <c r="A79" s="1131"/>
      <c r="B79" s="1426"/>
      <c r="C79" s="1131"/>
      <c r="D79" s="1131"/>
      <c r="E79" s="1131"/>
    </row>
    <row r="80" spans="1:5">
      <c r="A80" s="1131"/>
      <c r="B80" s="1426"/>
      <c r="C80" s="1131"/>
      <c r="D80" s="1131"/>
      <c r="E80" s="1131"/>
    </row>
    <row r="81" spans="1:5">
      <c r="A81" s="1131"/>
      <c r="B81" s="1426"/>
      <c r="C81" s="1131"/>
      <c r="D81" s="1131"/>
      <c r="E81" s="1131"/>
    </row>
    <row r="82" spans="1:5">
      <c r="A82" s="1131"/>
      <c r="B82" s="1426"/>
      <c r="C82" s="1131"/>
      <c r="D82" s="1131"/>
      <c r="E82" s="1131"/>
    </row>
    <row r="83" spans="1:5">
      <c r="A83" s="1131"/>
      <c r="B83" s="1426"/>
      <c r="C83" s="1131"/>
      <c r="D83" s="1131"/>
      <c r="E83" s="1131"/>
    </row>
    <row r="84" spans="1:5">
      <c r="A84" s="1131"/>
      <c r="B84" s="1426"/>
      <c r="C84" s="1131"/>
      <c r="D84" s="1131"/>
      <c r="E84" s="1131"/>
    </row>
    <row r="85" spans="1:5">
      <c r="A85" s="1131"/>
      <c r="B85" s="1426"/>
      <c r="C85" s="1131"/>
      <c r="D85" s="1131"/>
      <c r="E85" s="1131"/>
    </row>
    <row r="86" spans="1:5">
      <c r="A86" s="1131"/>
      <c r="B86" s="1426"/>
      <c r="C86" s="1131"/>
      <c r="D86" s="1131"/>
      <c r="E86" s="1131"/>
    </row>
    <row r="87" spans="1:5">
      <c r="A87" s="1131"/>
      <c r="B87" s="1426"/>
      <c r="C87" s="1131"/>
      <c r="D87" s="1131"/>
      <c r="E87" s="1131"/>
    </row>
    <row r="88" spans="1:5">
      <c r="A88" s="1131"/>
      <c r="B88" s="1426"/>
      <c r="C88" s="1131"/>
      <c r="D88" s="1131"/>
      <c r="E88" s="1131"/>
    </row>
    <row r="89" spans="1:5">
      <c r="A89" s="1131"/>
      <c r="B89" s="1426"/>
      <c r="C89" s="1131"/>
      <c r="D89" s="1131"/>
      <c r="E89" s="1131"/>
    </row>
    <row r="90" spans="1:5">
      <c r="A90" s="1131"/>
      <c r="B90" s="1426"/>
      <c r="C90" s="1131"/>
      <c r="D90" s="1131"/>
      <c r="E90" s="1131"/>
    </row>
    <row r="91" spans="1:5">
      <c r="A91" s="1131"/>
      <c r="B91" s="1426"/>
      <c r="C91" s="1131"/>
      <c r="D91" s="1131"/>
      <c r="E91" s="1131"/>
    </row>
    <row r="92" spans="1:5">
      <c r="A92" s="1131"/>
      <c r="B92" s="1426"/>
      <c r="C92" s="1131"/>
      <c r="D92" s="1131"/>
      <c r="E92" s="1131"/>
    </row>
    <row r="93" spans="1:5">
      <c r="A93" s="1131"/>
      <c r="B93" s="1426"/>
      <c r="C93" s="1131"/>
      <c r="D93" s="1131"/>
      <c r="E93" s="1131"/>
    </row>
    <row r="94" spans="1:5">
      <c r="A94" s="1131"/>
      <c r="B94" s="1426"/>
      <c r="C94" s="1131"/>
      <c r="D94" s="1131"/>
      <c r="E94" s="1131"/>
    </row>
    <row r="95" spans="1:5">
      <c r="A95" s="1131"/>
      <c r="B95" s="1426"/>
      <c r="C95" s="1131"/>
      <c r="D95" s="1131"/>
      <c r="E95" s="1131"/>
    </row>
    <row r="96" spans="1:5">
      <c r="A96" s="1131"/>
      <c r="B96" s="1426"/>
      <c r="C96" s="1131"/>
      <c r="D96" s="1131"/>
      <c r="E96" s="1131"/>
    </row>
    <row r="97" spans="1:5">
      <c r="A97" s="1131"/>
      <c r="B97" s="1426"/>
      <c r="C97" s="1131"/>
      <c r="D97" s="1131"/>
      <c r="E97" s="1131"/>
    </row>
    <row r="98" spans="1:5">
      <c r="A98" s="1131"/>
      <c r="B98" s="1426"/>
      <c r="C98" s="1131"/>
      <c r="D98" s="1131"/>
      <c r="E98" s="1131"/>
    </row>
    <row r="99" spans="1:5">
      <c r="A99" s="1131"/>
      <c r="B99" s="1426"/>
      <c r="C99" s="1131"/>
      <c r="D99" s="1131"/>
      <c r="E99" s="1131"/>
    </row>
    <row r="100" spans="1:5">
      <c r="A100" s="1131"/>
      <c r="B100" s="1426"/>
      <c r="C100" s="1131"/>
      <c r="D100" s="1131"/>
      <c r="E100" s="1131"/>
    </row>
    <row r="101" spans="1:5">
      <c r="A101" s="1131"/>
      <c r="B101" s="1426"/>
      <c r="C101" s="1131"/>
      <c r="D101" s="1131"/>
      <c r="E101" s="1131"/>
    </row>
    <row r="102" spans="1:5">
      <c r="A102" s="1131"/>
      <c r="B102" s="1426"/>
      <c r="C102" s="1131"/>
      <c r="D102" s="1131"/>
      <c r="E102" s="1131"/>
    </row>
    <row r="103" spans="1:5">
      <c r="A103" s="1131"/>
      <c r="B103" s="1426"/>
      <c r="C103" s="1131"/>
      <c r="D103" s="1131"/>
      <c r="E103" s="1131"/>
    </row>
    <row r="104" spans="1:5">
      <c r="A104" s="1131"/>
      <c r="B104" s="1426"/>
      <c r="C104" s="1131"/>
      <c r="D104" s="1131"/>
      <c r="E104" s="1131"/>
    </row>
    <row r="105" spans="1:5">
      <c r="A105" s="1131"/>
      <c r="B105" s="1426"/>
      <c r="C105" s="1131"/>
      <c r="D105" s="1131"/>
      <c r="E105" s="1131"/>
    </row>
    <row r="106" spans="1:5">
      <c r="A106" s="1131"/>
      <c r="B106" s="1426"/>
      <c r="C106" s="1131"/>
      <c r="D106" s="1131"/>
      <c r="E106" s="1131"/>
    </row>
    <row r="107" spans="1:5">
      <c r="A107" s="1131"/>
      <c r="B107" s="1426"/>
      <c r="C107" s="1131"/>
      <c r="D107" s="1131"/>
      <c r="E107" s="1131"/>
    </row>
    <row r="108" spans="1:5">
      <c r="A108" s="1131"/>
      <c r="B108" s="1426"/>
      <c r="C108" s="1131"/>
      <c r="D108" s="1131"/>
      <c r="E108" s="1131"/>
    </row>
    <row r="109" spans="1:5">
      <c r="A109" s="1131"/>
      <c r="B109" s="1426"/>
      <c r="C109" s="1131"/>
      <c r="D109" s="1131"/>
      <c r="E109" s="1131"/>
    </row>
    <row r="110" spans="1:5">
      <c r="A110" s="1131"/>
      <c r="B110" s="1426"/>
      <c r="C110" s="1131"/>
      <c r="D110" s="1131"/>
      <c r="E110" s="1131"/>
    </row>
    <row r="111" spans="1:5">
      <c r="A111" s="1131"/>
      <c r="B111" s="1426"/>
      <c r="C111" s="1131"/>
      <c r="D111" s="1131"/>
      <c r="E111" s="1131"/>
    </row>
    <row r="112" spans="1:5">
      <c r="A112" s="1131"/>
      <c r="B112" s="1426"/>
      <c r="C112" s="1131"/>
      <c r="D112" s="1131"/>
      <c r="E112" s="1131"/>
    </row>
    <row r="113" spans="1:5">
      <c r="A113" s="1131"/>
      <c r="B113" s="1426"/>
      <c r="C113" s="1131"/>
      <c r="D113" s="1131"/>
      <c r="E113" s="1131"/>
    </row>
    <row r="114" spans="1:5">
      <c r="A114" s="1131"/>
      <c r="B114" s="1426"/>
      <c r="C114" s="1131"/>
      <c r="D114" s="1131"/>
      <c r="E114" s="1131"/>
    </row>
    <row r="115" spans="1:5">
      <c r="A115" s="1131"/>
      <c r="B115" s="1426"/>
      <c r="C115" s="1131"/>
      <c r="D115" s="1131"/>
      <c r="E115" s="1131"/>
    </row>
    <row r="116" spans="1:5">
      <c r="A116" s="1131"/>
      <c r="B116" s="1426"/>
      <c r="C116" s="1131"/>
      <c r="D116" s="1131"/>
      <c r="E116" s="1131"/>
    </row>
    <row r="117" spans="1:5">
      <c r="A117" s="1131"/>
      <c r="B117" s="1426"/>
      <c r="C117" s="1131"/>
      <c r="D117" s="1131"/>
      <c r="E117" s="1131"/>
    </row>
    <row r="118" spans="1:5">
      <c r="A118" s="1131"/>
      <c r="B118" s="1426"/>
      <c r="C118" s="1131"/>
      <c r="D118" s="1131"/>
      <c r="E118" s="1131"/>
    </row>
    <row r="119" spans="1:5">
      <c r="A119" s="1131"/>
      <c r="B119" s="1426"/>
      <c r="C119" s="1131"/>
      <c r="D119" s="1131"/>
      <c r="E119" s="1131"/>
    </row>
    <row r="120" spans="1:5">
      <c r="A120" s="1131"/>
      <c r="B120" s="1426"/>
      <c r="C120" s="1131"/>
      <c r="D120" s="1131"/>
      <c r="E120" s="1131"/>
    </row>
    <row r="121" spans="1:5">
      <c r="A121" s="1131"/>
      <c r="B121" s="1426"/>
      <c r="C121" s="1131"/>
      <c r="D121" s="1131"/>
      <c r="E121" s="1131"/>
    </row>
    <row r="122" spans="1:5">
      <c r="A122" s="1131"/>
      <c r="B122" s="1426"/>
      <c r="C122" s="1131"/>
      <c r="D122" s="1131"/>
      <c r="E122" s="1131"/>
    </row>
    <row r="123" spans="1:5">
      <c r="A123" s="1131"/>
      <c r="B123" s="1426"/>
      <c r="C123" s="1131"/>
      <c r="D123" s="1131"/>
      <c r="E123" s="1131"/>
    </row>
    <row r="124" spans="1:5">
      <c r="A124" s="1131"/>
      <c r="B124" s="1426"/>
      <c r="C124" s="1131"/>
      <c r="D124" s="1131"/>
      <c r="E124" s="1131"/>
    </row>
    <row r="125" spans="1:5">
      <c r="A125" s="1131"/>
      <c r="B125" s="1426"/>
      <c r="C125" s="1131"/>
      <c r="D125" s="1131"/>
      <c r="E125" s="1131"/>
    </row>
    <row r="126" spans="1:5">
      <c r="A126" s="1131"/>
      <c r="B126" s="1426"/>
      <c r="C126" s="1131"/>
      <c r="D126" s="1131"/>
      <c r="E126" s="1131"/>
    </row>
    <row r="127" spans="1:5">
      <c r="A127" s="1131"/>
      <c r="B127" s="1426"/>
      <c r="C127" s="1131"/>
      <c r="D127" s="1131"/>
      <c r="E127" s="1131"/>
    </row>
    <row r="128" spans="1:5">
      <c r="A128" s="1131"/>
      <c r="B128" s="1426"/>
      <c r="C128" s="1131"/>
      <c r="D128" s="1131"/>
      <c r="E128" s="1131"/>
    </row>
    <row r="129" spans="1:5">
      <c r="A129" s="1131"/>
      <c r="B129" s="1426"/>
      <c r="C129" s="1131"/>
      <c r="D129" s="1131"/>
      <c r="E129" s="1131"/>
    </row>
    <row r="130" spans="1:5">
      <c r="A130" s="1131"/>
      <c r="B130" s="1426"/>
      <c r="C130" s="1131"/>
      <c r="D130" s="1131"/>
      <c r="E130" s="1131"/>
    </row>
    <row r="131" spans="1:5">
      <c r="A131" s="1131"/>
      <c r="B131" s="1426"/>
      <c r="C131" s="1131"/>
      <c r="D131" s="1131"/>
      <c r="E131" s="1131"/>
    </row>
    <row r="132" spans="1:5">
      <c r="A132" s="1131"/>
      <c r="B132" s="1426"/>
      <c r="C132" s="1131"/>
      <c r="D132" s="1131"/>
      <c r="E132" s="1131"/>
    </row>
    <row r="133" spans="1:5">
      <c r="A133" s="1131"/>
      <c r="B133" s="1426"/>
      <c r="C133" s="1131"/>
      <c r="D133" s="1131"/>
      <c r="E133" s="1131"/>
    </row>
    <row r="134" spans="1:5">
      <c r="A134" s="1131"/>
      <c r="B134" s="1426"/>
      <c r="C134" s="1131"/>
      <c r="D134" s="1131"/>
      <c r="E134" s="1131"/>
    </row>
    <row r="135" spans="1:5">
      <c r="A135" s="1131"/>
      <c r="B135" s="1426"/>
      <c r="C135" s="1131"/>
      <c r="D135" s="1131"/>
      <c r="E135" s="1131"/>
    </row>
    <row r="136" spans="1:5">
      <c r="A136" s="1131"/>
      <c r="B136" s="1426"/>
      <c r="C136" s="1131"/>
      <c r="D136" s="1131"/>
      <c r="E136" s="1131"/>
    </row>
    <row r="137" spans="1:5">
      <c r="A137" s="1131"/>
      <c r="B137" s="1426"/>
      <c r="C137" s="1131"/>
      <c r="D137" s="1131"/>
      <c r="E137" s="1131"/>
    </row>
    <row r="138" spans="1:5">
      <c r="A138" s="1131"/>
      <c r="B138" s="1426"/>
      <c r="C138" s="1131"/>
      <c r="D138" s="1131"/>
      <c r="E138" s="1131"/>
    </row>
    <row r="139" spans="1:5">
      <c r="A139" s="1131"/>
      <c r="B139" s="1426"/>
      <c r="C139" s="1131"/>
      <c r="D139" s="1131"/>
      <c r="E139" s="1131"/>
    </row>
    <row r="140" spans="1:5">
      <c r="A140" s="1131"/>
      <c r="B140" s="1426"/>
      <c r="C140" s="1131"/>
      <c r="D140" s="1131"/>
      <c r="E140" s="1131"/>
    </row>
    <row r="141" spans="1:5">
      <c r="A141" s="1131"/>
      <c r="B141" s="1426"/>
      <c r="C141" s="1131"/>
      <c r="D141" s="1131"/>
      <c r="E141" s="1131"/>
    </row>
    <row r="142" spans="1:5">
      <c r="A142" s="1131"/>
      <c r="B142" s="1426"/>
      <c r="C142" s="1131"/>
      <c r="D142" s="1131"/>
      <c r="E142" s="1131"/>
    </row>
    <row r="143" spans="1:5">
      <c r="A143" s="1131"/>
      <c r="B143" s="1426"/>
      <c r="C143" s="1131"/>
      <c r="D143" s="1131"/>
      <c r="E143" s="1131"/>
    </row>
    <row r="144" spans="1:5">
      <c r="A144" s="1131"/>
      <c r="B144" s="1426"/>
      <c r="C144" s="1131"/>
      <c r="D144" s="1131"/>
      <c r="E144" s="1131"/>
    </row>
    <row r="145" spans="1:5">
      <c r="A145" s="1131"/>
      <c r="B145" s="1426"/>
      <c r="C145" s="1131"/>
      <c r="D145" s="1131"/>
      <c r="E145" s="1131"/>
    </row>
    <row r="146" spans="1:5">
      <c r="A146" s="1131"/>
      <c r="B146" s="1426"/>
      <c r="C146" s="1131"/>
      <c r="D146" s="1131"/>
      <c r="E146" s="1131"/>
    </row>
    <row r="147" spans="1:5">
      <c r="A147" s="1131"/>
      <c r="B147" s="1426"/>
      <c r="C147" s="1131"/>
      <c r="D147" s="1131"/>
      <c r="E147" s="1131"/>
    </row>
    <row r="148" spans="1:5">
      <c r="A148" s="1131"/>
      <c r="B148" s="1426"/>
      <c r="C148" s="1131"/>
      <c r="D148" s="1131"/>
      <c r="E148" s="1131"/>
    </row>
    <row r="149" spans="1:5">
      <c r="A149" s="1131"/>
      <c r="B149" s="1426"/>
      <c r="C149" s="1131"/>
      <c r="D149" s="1131"/>
      <c r="E149" s="1131"/>
    </row>
    <row r="150" spans="1:5">
      <c r="A150" s="1131"/>
      <c r="B150" s="1426"/>
      <c r="C150" s="1131"/>
      <c r="D150" s="1131"/>
      <c r="E150" s="1131"/>
    </row>
    <row r="151" spans="1:5">
      <c r="A151" s="1131"/>
      <c r="B151" s="1426"/>
      <c r="C151" s="1131"/>
      <c r="D151" s="1131"/>
      <c r="E151" s="1131"/>
    </row>
    <row r="152" spans="1:5">
      <c r="A152" s="1131"/>
      <c r="B152" s="1426"/>
      <c r="C152" s="1131"/>
      <c r="D152" s="1131"/>
      <c r="E152" s="1131"/>
    </row>
    <row r="153" spans="1:5">
      <c r="A153" s="1131"/>
      <c r="B153" s="1426"/>
      <c r="C153" s="1131"/>
      <c r="D153" s="1131"/>
      <c r="E153" s="1131"/>
    </row>
    <row r="154" spans="1:5">
      <c r="A154" s="1131"/>
      <c r="B154" s="1426"/>
      <c r="C154" s="1131"/>
      <c r="D154" s="1131"/>
      <c r="E154" s="1131"/>
    </row>
    <row r="155" spans="1:5">
      <c r="A155" s="1131"/>
      <c r="B155" s="1426"/>
      <c r="C155" s="1131"/>
      <c r="D155" s="1131"/>
      <c r="E155" s="1131"/>
    </row>
    <row r="156" spans="1:5">
      <c r="A156" s="1131"/>
      <c r="B156" s="1426"/>
      <c r="C156" s="1131"/>
      <c r="D156" s="1131"/>
      <c r="E156" s="1131"/>
    </row>
    <row r="157" spans="1:5">
      <c r="A157" s="1131"/>
      <c r="B157" s="1426"/>
      <c r="C157" s="1131"/>
      <c r="D157" s="1131"/>
      <c r="E157" s="1131"/>
    </row>
    <row r="158" spans="1:5">
      <c r="A158" s="1131"/>
      <c r="B158" s="1426"/>
      <c r="C158" s="1131"/>
      <c r="D158" s="1131"/>
      <c r="E158" s="1131"/>
    </row>
    <row r="159" spans="1:5">
      <c r="A159" s="1131"/>
      <c r="B159" s="1426"/>
      <c r="C159" s="1131"/>
      <c r="D159" s="1131"/>
      <c r="E159" s="1131"/>
    </row>
    <row r="160" spans="1:5">
      <c r="A160" s="1131"/>
      <c r="B160" s="1426"/>
      <c r="C160" s="1131"/>
      <c r="D160" s="1131"/>
      <c r="E160" s="1131"/>
    </row>
    <row r="161" spans="1:5">
      <c r="A161" s="1131"/>
      <c r="B161" s="1426"/>
      <c r="C161" s="1131"/>
      <c r="D161" s="1131"/>
      <c r="E161" s="1131"/>
    </row>
    <row r="162" spans="1:5">
      <c r="A162" s="1131"/>
      <c r="B162" s="1426"/>
      <c r="C162" s="1131"/>
      <c r="D162" s="1131"/>
      <c r="E162" s="1131"/>
    </row>
    <row r="163" spans="1:5">
      <c r="A163" s="1131"/>
      <c r="B163" s="1426"/>
      <c r="C163" s="1131"/>
      <c r="D163" s="1131"/>
      <c r="E163" s="1131"/>
    </row>
    <row r="164" spans="1:5">
      <c r="A164" s="1131"/>
      <c r="B164" s="1426"/>
      <c r="C164" s="1131"/>
      <c r="D164" s="1131"/>
      <c r="E164" s="1131"/>
    </row>
    <row r="165" spans="1:5">
      <c r="A165" s="1131"/>
      <c r="B165" s="1426"/>
      <c r="C165" s="1131"/>
      <c r="D165" s="1131"/>
      <c r="E165" s="1131"/>
    </row>
    <row r="166" spans="1:5">
      <c r="A166" s="1131"/>
      <c r="B166" s="1426"/>
      <c r="C166" s="1131"/>
      <c r="D166" s="1131"/>
      <c r="E166" s="1131"/>
    </row>
    <row r="167" spans="1:5">
      <c r="A167" s="1131"/>
      <c r="B167" s="1426"/>
      <c r="C167" s="1131"/>
      <c r="D167" s="1131"/>
      <c r="E167" s="1131"/>
    </row>
    <row r="168" spans="1:5">
      <c r="A168" s="1131"/>
      <c r="B168" s="1426"/>
      <c r="C168" s="1131"/>
      <c r="D168" s="1131"/>
      <c r="E168" s="1131"/>
    </row>
    <row r="169" spans="1:5">
      <c r="A169" s="1131"/>
      <c r="B169" s="1426"/>
      <c r="C169" s="1131"/>
      <c r="D169" s="1131"/>
      <c r="E169" s="1131"/>
    </row>
    <row r="170" spans="1:5">
      <c r="A170" s="1131"/>
      <c r="B170" s="1426"/>
      <c r="C170" s="1131"/>
      <c r="D170" s="1131"/>
      <c r="E170" s="1131"/>
    </row>
    <row r="171" spans="1:5">
      <c r="A171" s="1131"/>
      <c r="B171" s="1426"/>
      <c r="C171" s="1131"/>
      <c r="D171" s="1131"/>
      <c r="E171" s="1131"/>
    </row>
    <row r="172" spans="1:5">
      <c r="A172" s="1131"/>
      <c r="B172" s="1426"/>
      <c r="C172" s="1131"/>
      <c r="D172" s="1131"/>
      <c r="E172" s="1131"/>
    </row>
    <row r="173" spans="1:5">
      <c r="A173" s="1131"/>
      <c r="B173" s="1426"/>
      <c r="C173" s="1131"/>
      <c r="D173" s="1131"/>
      <c r="E173" s="1131"/>
    </row>
    <row r="174" spans="1:5">
      <c r="A174" s="1131"/>
      <c r="B174" s="1426"/>
      <c r="C174" s="1131"/>
      <c r="D174" s="1131"/>
      <c r="E174" s="1131"/>
    </row>
    <row r="175" spans="1:5">
      <c r="A175" s="1131"/>
      <c r="B175" s="1426"/>
      <c r="C175" s="1131"/>
      <c r="D175" s="1131"/>
      <c r="E175" s="1131"/>
    </row>
    <row r="176" spans="1:5">
      <c r="A176" s="1131"/>
      <c r="B176" s="1426"/>
      <c r="C176" s="1131"/>
      <c r="D176" s="1131"/>
      <c r="E176" s="1131"/>
    </row>
    <row r="177" spans="1:5">
      <c r="A177" s="1131"/>
      <c r="B177" s="1426"/>
      <c r="C177" s="1131"/>
      <c r="D177" s="1131"/>
      <c r="E177" s="1131"/>
    </row>
    <row r="178" spans="1:5">
      <c r="A178" s="1131"/>
      <c r="B178" s="1426"/>
      <c r="C178" s="1131"/>
      <c r="D178" s="1131"/>
      <c r="E178" s="1131"/>
    </row>
    <row r="179" spans="1:5">
      <c r="A179" s="1131"/>
      <c r="B179" s="1426"/>
      <c r="C179" s="1131"/>
      <c r="D179" s="1131"/>
      <c r="E179" s="1131"/>
    </row>
    <row r="180" spans="1:5">
      <c r="A180" s="1131"/>
      <c r="B180" s="1426"/>
      <c r="C180" s="1131"/>
      <c r="D180" s="1131"/>
      <c r="E180" s="1131"/>
    </row>
    <row r="181" spans="1:5">
      <c r="A181" s="1131"/>
      <c r="B181" s="1426"/>
      <c r="C181" s="1131"/>
      <c r="D181" s="1131"/>
      <c r="E181" s="1131"/>
    </row>
    <row r="182" spans="1:5">
      <c r="A182" s="1131"/>
      <c r="B182" s="1426"/>
      <c r="C182" s="1131"/>
      <c r="D182" s="1131"/>
      <c r="E182" s="1131"/>
    </row>
    <row r="183" spans="1:5">
      <c r="A183" s="1131"/>
      <c r="B183" s="1426"/>
      <c r="C183" s="1131"/>
      <c r="D183" s="1131"/>
      <c r="E183" s="1131"/>
    </row>
    <row r="184" spans="1:5">
      <c r="A184" s="1131"/>
      <c r="B184" s="1426"/>
      <c r="C184" s="1131"/>
      <c r="D184" s="1131"/>
      <c r="E184" s="1131"/>
    </row>
    <row r="185" spans="1:5">
      <c r="A185" s="1131"/>
      <c r="B185" s="1426"/>
      <c r="C185" s="1131"/>
      <c r="D185" s="1131"/>
      <c r="E185" s="1131"/>
    </row>
    <row r="186" spans="1:5">
      <c r="A186" s="1131"/>
      <c r="B186" s="1426"/>
      <c r="C186" s="1131"/>
      <c r="D186" s="1131"/>
      <c r="E186" s="1131"/>
    </row>
    <row r="187" spans="1:5">
      <c r="A187" s="1131"/>
      <c r="B187" s="1426"/>
      <c r="C187" s="1131"/>
      <c r="D187" s="1131"/>
      <c r="E187" s="1131"/>
    </row>
    <row r="188" spans="1:5">
      <c r="A188" s="1131"/>
      <c r="B188" s="1426"/>
      <c r="C188" s="1131"/>
      <c r="D188" s="1131"/>
      <c r="E188" s="1131"/>
    </row>
    <row r="189" spans="1:5">
      <c r="A189" s="1131"/>
      <c r="B189" s="1426"/>
      <c r="C189" s="1131"/>
      <c r="D189" s="1131"/>
      <c r="E189" s="1131"/>
    </row>
    <row r="190" spans="1:5">
      <c r="A190" s="1131"/>
      <c r="B190" s="1426"/>
      <c r="C190" s="1131"/>
      <c r="D190" s="1131"/>
      <c r="E190" s="1131"/>
    </row>
    <row r="191" spans="1:5">
      <c r="A191" s="1131"/>
      <c r="B191" s="1426"/>
      <c r="C191" s="1131"/>
      <c r="D191" s="1131"/>
      <c r="E191" s="1131"/>
    </row>
    <row r="192" spans="1:5">
      <c r="A192" s="1131"/>
      <c r="B192" s="1426"/>
      <c r="C192" s="1131"/>
      <c r="D192" s="1131"/>
      <c r="E192" s="1131"/>
    </row>
    <row r="193" spans="1:5">
      <c r="A193" s="1131"/>
      <c r="B193" s="1426"/>
      <c r="C193" s="1131"/>
      <c r="D193" s="1131"/>
      <c r="E193" s="1131"/>
    </row>
    <row r="194" spans="1:5">
      <c r="A194" s="1131"/>
      <c r="B194" s="1426"/>
      <c r="C194" s="1131"/>
      <c r="D194" s="1131"/>
      <c r="E194" s="1131"/>
    </row>
    <row r="195" spans="1:5">
      <c r="A195" s="1131"/>
      <c r="B195" s="1426"/>
      <c r="C195" s="1131"/>
      <c r="D195" s="1131"/>
      <c r="E195" s="1131"/>
    </row>
    <row r="196" spans="1:5">
      <c r="A196" s="1131"/>
      <c r="B196" s="1426"/>
      <c r="C196" s="1131"/>
      <c r="D196" s="1131"/>
      <c r="E196" s="1131"/>
    </row>
    <row r="197" spans="1:5">
      <c r="A197" s="1131"/>
      <c r="B197" s="1426"/>
      <c r="C197" s="1131"/>
      <c r="D197" s="1131"/>
      <c r="E197" s="1131"/>
    </row>
    <row r="198" spans="1:5">
      <c r="A198" s="1131"/>
      <c r="B198" s="1426"/>
      <c r="C198" s="1131"/>
      <c r="D198" s="1131"/>
      <c r="E198" s="1131"/>
    </row>
    <row r="199" spans="1:5">
      <c r="A199" s="1131"/>
      <c r="B199" s="1426"/>
      <c r="C199" s="1131"/>
      <c r="D199" s="1131"/>
      <c r="E199" s="1131"/>
    </row>
    <row r="200" spans="1:5">
      <c r="A200" s="1131"/>
      <c r="B200" s="1426"/>
      <c r="C200" s="1131"/>
      <c r="D200" s="1131"/>
      <c r="E200" s="1131"/>
    </row>
    <row r="201" spans="1:5">
      <c r="A201" s="1131"/>
      <c r="B201" s="1426"/>
      <c r="C201" s="1131"/>
      <c r="D201" s="1131"/>
      <c r="E201" s="1131"/>
    </row>
    <row r="202" spans="1:5">
      <c r="A202" s="1131"/>
      <c r="B202" s="1426"/>
      <c r="C202" s="1131"/>
      <c r="D202" s="1131"/>
      <c r="E202" s="1131"/>
    </row>
    <row r="203" spans="1:5">
      <c r="A203" s="1131"/>
      <c r="B203" s="1426"/>
      <c r="C203" s="1131"/>
      <c r="D203" s="1131"/>
      <c r="E203" s="1131"/>
    </row>
    <row r="204" spans="1:5">
      <c r="A204" s="1131"/>
      <c r="B204" s="1426"/>
      <c r="C204" s="1131"/>
      <c r="D204" s="1131"/>
      <c r="E204" s="1131"/>
    </row>
    <row r="205" spans="1:5">
      <c r="A205" s="1131"/>
      <c r="B205" s="1426"/>
      <c r="C205" s="1131"/>
      <c r="D205" s="1131"/>
      <c r="E205" s="1131"/>
    </row>
    <row r="206" spans="1:5">
      <c r="A206" s="1131"/>
      <c r="B206" s="1426"/>
      <c r="C206" s="1131"/>
      <c r="D206" s="1131"/>
      <c r="E206" s="1131"/>
    </row>
    <row r="207" spans="1:5">
      <c r="A207" s="1131"/>
      <c r="B207" s="1426"/>
      <c r="C207" s="1131"/>
      <c r="D207" s="1131"/>
      <c r="E207" s="1131"/>
    </row>
    <row r="208" spans="1:5">
      <c r="A208" s="1131"/>
      <c r="B208" s="1426"/>
      <c r="C208" s="1131"/>
      <c r="D208" s="1131"/>
      <c r="E208" s="1131"/>
    </row>
    <row r="209" spans="1:5">
      <c r="A209" s="1131"/>
      <c r="B209" s="1426"/>
      <c r="C209" s="1131"/>
      <c r="D209" s="1131"/>
      <c r="E209" s="1131"/>
    </row>
    <row r="210" spans="1:5">
      <c r="A210" s="1131"/>
      <c r="B210" s="1426"/>
      <c r="C210" s="1131"/>
      <c r="D210" s="1131"/>
      <c r="E210" s="1131"/>
    </row>
    <row r="211" spans="1:5">
      <c r="A211" s="1131"/>
      <c r="B211" s="1426"/>
      <c r="C211" s="1131"/>
      <c r="D211" s="1131"/>
      <c r="E211" s="1131"/>
    </row>
    <row r="212" spans="1:5">
      <c r="A212" s="1131"/>
      <c r="B212" s="1426"/>
      <c r="C212" s="1131"/>
      <c r="D212" s="1131"/>
      <c r="E212" s="1131"/>
    </row>
    <row r="213" spans="1:5">
      <c r="A213" s="1131"/>
      <c r="B213" s="1426"/>
      <c r="C213" s="1131"/>
      <c r="D213" s="1131"/>
      <c r="E213" s="1131"/>
    </row>
    <row r="214" spans="1:5">
      <c r="A214" s="1131"/>
      <c r="B214" s="1426"/>
      <c r="C214" s="1131"/>
      <c r="D214" s="1131"/>
      <c r="E214" s="1131"/>
    </row>
    <row r="215" spans="1:5">
      <c r="A215" s="1131"/>
      <c r="B215" s="1426"/>
      <c r="C215" s="1131"/>
      <c r="D215" s="1131"/>
      <c r="E215" s="1131"/>
    </row>
    <row r="216" spans="1:5">
      <c r="A216" s="1131"/>
      <c r="B216" s="1426"/>
      <c r="C216" s="1131"/>
      <c r="D216" s="1131"/>
      <c r="E216" s="1131"/>
    </row>
    <row r="217" spans="1:5">
      <c r="A217" s="1131"/>
      <c r="B217" s="1426"/>
      <c r="C217" s="1131"/>
      <c r="D217" s="1131"/>
      <c r="E217" s="1131"/>
    </row>
    <row r="218" spans="1:5">
      <c r="A218" s="1131"/>
      <c r="B218" s="1426"/>
      <c r="C218" s="1131"/>
      <c r="D218" s="1131"/>
      <c r="E218" s="1131"/>
    </row>
    <row r="219" spans="1:5">
      <c r="A219" s="1131"/>
      <c r="B219" s="1426"/>
      <c r="C219" s="1131"/>
      <c r="D219" s="1131"/>
      <c r="E219" s="1131"/>
    </row>
    <row r="220" spans="1:5">
      <c r="A220" s="1131"/>
      <c r="B220" s="1426"/>
      <c r="C220" s="1131"/>
      <c r="D220" s="1131"/>
      <c r="E220" s="1131"/>
    </row>
    <row r="221" spans="1:5">
      <c r="A221" s="1131"/>
      <c r="B221" s="1426"/>
      <c r="C221" s="1131"/>
      <c r="D221" s="1131"/>
      <c r="E221" s="1131"/>
    </row>
    <row r="222" spans="1:5">
      <c r="A222" s="1131"/>
      <c r="B222" s="1426"/>
      <c r="C222" s="1131"/>
      <c r="D222" s="1131"/>
      <c r="E222" s="1131"/>
    </row>
    <row r="223" spans="1:5">
      <c r="A223" s="1131"/>
      <c r="B223" s="1426"/>
      <c r="C223" s="1131"/>
      <c r="D223" s="1131"/>
      <c r="E223" s="1131"/>
    </row>
    <row r="224" spans="1:5">
      <c r="A224" s="1131"/>
      <c r="B224" s="1426"/>
      <c r="C224" s="1131"/>
      <c r="D224" s="1131"/>
      <c r="E224" s="1131"/>
    </row>
    <row r="225" spans="1:5">
      <c r="A225" s="1131"/>
      <c r="B225" s="1426"/>
      <c r="C225" s="1131"/>
      <c r="D225" s="1131"/>
      <c r="E225" s="1131"/>
    </row>
    <row r="226" spans="1:5">
      <c r="A226" s="1131"/>
      <c r="B226" s="1426"/>
      <c r="C226" s="1131"/>
      <c r="D226" s="1131"/>
      <c r="E226" s="1131"/>
    </row>
    <row r="227" spans="1:5">
      <c r="A227" s="1131"/>
      <c r="B227" s="1426"/>
      <c r="C227" s="1131"/>
      <c r="D227" s="1131"/>
      <c r="E227" s="1131"/>
    </row>
    <row r="228" spans="1:5">
      <c r="A228" s="1131"/>
      <c r="B228" s="1426"/>
      <c r="C228" s="1131"/>
      <c r="D228" s="1131"/>
      <c r="E228" s="1131"/>
    </row>
    <row r="229" spans="1:5">
      <c r="A229" s="1131"/>
      <c r="B229" s="1426"/>
      <c r="C229" s="1131"/>
      <c r="D229" s="1131"/>
      <c r="E229" s="1131"/>
    </row>
    <row r="230" spans="1:5">
      <c r="A230" s="1131"/>
      <c r="B230" s="1426"/>
      <c r="C230" s="1131"/>
      <c r="D230" s="1131"/>
      <c r="E230" s="1131"/>
    </row>
    <row r="231" spans="1:5">
      <c r="A231" s="1131"/>
      <c r="B231" s="1426"/>
      <c r="C231" s="1131"/>
      <c r="D231" s="1131"/>
      <c r="E231" s="1131"/>
    </row>
    <row r="232" spans="1:5">
      <c r="A232" s="1131"/>
      <c r="B232" s="1426"/>
      <c r="C232" s="1131"/>
      <c r="D232" s="1131"/>
      <c r="E232" s="1131"/>
    </row>
    <row r="233" spans="1:5">
      <c r="A233" s="1131"/>
      <c r="B233" s="1426"/>
      <c r="C233" s="1131"/>
      <c r="D233" s="1131"/>
      <c r="E233" s="1131"/>
    </row>
    <row r="234" spans="1:5">
      <c r="A234" s="1131"/>
      <c r="B234" s="1426"/>
      <c r="C234" s="1131"/>
      <c r="D234" s="1131"/>
      <c r="E234" s="1131"/>
    </row>
    <row r="235" spans="1:5">
      <c r="A235" s="1131"/>
      <c r="B235" s="1426"/>
      <c r="C235" s="1131"/>
      <c r="D235" s="1131"/>
      <c r="E235" s="1131"/>
    </row>
    <row r="236" spans="1:5">
      <c r="A236" s="1131"/>
      <c r="B236" s="1426"/>
      <c r="C236" s="1131"/>
      <c r="D236" s="1131"/>
      <c r="E236" s="1131"/>
    </row>
    <row r="237" spans="1:5">
      <c r="A237" s="1131"/>
      <c r="B237" s="1426"/>
      <c r="C237" s="1131"/>
      <c r="D237" s="1131"/>
      <c r="E237" s="1131"/>
    </row>
    <row r="238" spans="1:5">
      <c r="A238" s="1131"/>
      <c r="B238" s="1426"/>
      <c r="C238" s="1131"/>
      <c r="D238" s="1131"/>
      <c r="E238" s="1131"/>
    </row>
    <row r="239" spans="1:5">
      <c r="A239" s="1131"/>
      <c r="B239" s="1426"/>
      <c r="C239" s="1131"/>
      <c r="D239" s="1131"/>
      <c r="E239" s="1131"/>
    </row>
    <row r="240" spans="1:5">
      <c r="A240" s="1131"/>
      <c r="B240" s="1426"/>
      <c r="C240" s="1131"/>
      <c r="D240" s="1131"/>
      <c r="E240" s="1131"/>
    </row>
    <row r="241" spans="1:5">
      <c r="A241" s="1131"/>
      <c r="B241" s="1426"/>
      <c r="C241" s="1131"/>
      <c r="D241" s="1131"/>
      <c r="E241" s="1131"/>
    </row>
    <row r="242" spans="1:5">
      <c r="A242" s="1131"/>
      <c r="B242" s="1426"/>
      <c r="C242" s="1131"/>
      <c r="D242" s="1131"/>
      <c r="E242" s="1131"/>
    </row>
    <row r="243" spans="1:5">
      <c r="A243" s="1131"/>
      <c r="B243" s="1426"/>
      <c r="C243" s="1131"/>
      <c r="D243" s="1131"/>
      <c r="E243" s="1131"/>
    </row>
    <row r="244" spans="1:5">
      <c r="A244" s="1131"/>
      <c r="B244" s="1426"/>
      <c r="C244" s="1131"/>
      <c r="D244" s="1131"/>
      <c r="E244" s="1131"/>
    </row>
    <row r="245" spans="1:5">
      <c r="A245" s="1131"/>
      <c r="B245" s="1426"/>
      <c r="C245" s="1131"/>
      <c r="D245" s="1131"/>
      <c r="E245" s="1131"/>
    </row>
    <row r="246" spans="1:5">
      <c r="A246" s="1131"/>
      <c r="B246" s="1426"/>
      <c r="C246" s="1131"/>
      <c r="D246" s="1131"/>
      <c r="E246" s="1131"/>
    </row>
    <row r="247" spans="1:5">
      <c r="A247" s="1131"/>
      <c r="B247" s="1426"/>
      <c r="C247" s="1131"/>
      <c r="D247" s="1131"/>
      <c r="E247" s="1131"/>
    </row>
    <row r="248" spans="1:5">
      <c r="A248" s="1131"/>
      <c r="B248" s="1426"/>
      <c r="C248" s="1131"/>
      <c r="D248" s="1131"/>
      <c r="E248" s="1131"/>
    </row>
    <row r="249" spans="1:5">
      <c r="A249" s="1131"/>
      <c r="B249" s="1426"/>
      <c r="C249" s="1131"/>
      <c r="D249" s="1131"/>
      <c r="E249" s="1131"/>
    </row>
    <row r="250" spans="1:5">
      <c r="A250" s="1131"/>
      <c r="B250" s="1426"/>
      <c r="C250" s="1131"/>
      <c r="D250" s="1131"/>
      <c r="E250" s="1131"/>
    </row>
    <row r="251" spans="1:5">
      <c r="A251" s="1131"/>
      <c r="B251" s="1426"/>
      <c r="C251" s="1131"/>
      <c r="D251" s="1131"/>
      <c r="E251" s="1131"/>
    </row>
    <row r="252" spans="1:5">
      <c r="A252" s="1131"/>
      <c r="B252" s="1426"/>
      <c r="C252" s="1131"/>
      <c r="D252" s="1131"/>
      <c r="E252" s="1131"/>
    </row>
    <row r="253" spans="1:5">
      <c r="A253" s="1131"/>
      <c r="B253" s="1426"/>
      <c r="C253" s="1131"/>
      <c r="D253" s="1131"/>
      <c r="E253" s="1131"/>
    </row>
    <row r="254" spans="1:5">
      <c r="A254" s="1131"/>
      <c r="B254" s="1426"/>
      <c r="C254" s="1131"/>
      <c r="D254" s="1131"/>
      <c r="E254" s="1131"/>
    </row>
    <row r="255" spans="1:5">
      <c r="A255" s="1131"/>
      <c r="B255" s="1426"/>
      <c r="C255" s="1131"/>
      <c r="D255" s="1131"/>
      <c r="E255" s="1131"/>
    </row>
    <row r="256" spans="1:5">
      <c r="A256" s="1131"/>
      <c r="B256" s="1426"/>
      <c r="C256" s="1131"/>
      <c r="D256" s="1131"/>
      <c r="E256" s="1131"/>
    </row>
    <row r="257" spans="1:5">
      <c r="A257" s="1131"/>
      <c r="B257" s="1426"/>
      <c r="C257" s="1131"/>
      <c r="D257" s="1131"/>
      <c r="E257" s="1131"/>
    </row>
    <row r="258" spans="1:5">
      <c r="A258" s="1131"/>
      <c r="B258" s="1426"/>
      <c r="C258" s="1131"/>
      <c r="D258" s="1131"/>
      <c r="E258" s="1131"/>
    </row>
    <row r="259" spans="1:5">
      <c r="A259" s="1131"/>
      <c r="B259" s="1426"/>
      <c r="C259" s="1131"/>
      <c r="D259" s="1131"/>
      <c r="E259" s="1131"/>
    </row>
    <row r="260" spans="1:5">
      <c r="A260" s="1131"/>
      <c r="B260" s="1426"/>
      <c r="C260" s="1131"/>
      <c r="D260" s="1131"/>
      <c r="E260" s="1131"/>
    </row>
    <row r="261" spans="1:5">
      <c r="A261" s="1131"/>
      <c r="B261" s="1426"/>
      <c r="C261" s="1131"/>
      <c r="D261" s="1131"/>
      <c r="E261" s="1131"/>
    </row>
    <row r="262" spans="1:5">
      <c r="A262" s="1131"/>
      <c r="B262" s="1426"/>
      <c r="C262" s="1131"/>
      <c r="D262" s="1131"/>
      <c r="E262" s="1131"/>
    </row>
    <row r="263" spans="1:5">
      <c r="A263" s="1131"/>
      <c r="B263" s="1426"/>
      <c r="C263" s="1131"/>
      <c r="D263" s="1131"/>
      <c r="E263" s="1131"/>
    </row>
    <row r="264" spans="1:5">
      <c r="A264" s="1131"/>
      <c r="B264" s="1426"/>
      <c r="C264" s="1131"/>
      <c r="D264" s="1131"/>
      <c r="E264" s="1131"/>
    </row>
    <row r="265" spans="1:5">
      <c r="A265" s="1131"/>
      <c r="B265" s="1426"/>
      <c r="C265" s="1131"/>
      <c r="D265" s="1131"/>
      <c r="E265" s="1131"/>
    </row>
    <row r="266" spans="1:5">
      <c r="A266" s="1131"/>
      <c r="B266" s="1426"/>
      <c r="C266" s="1131"/>
      <c r="D266" s="1131"/>
      <c r="E266" s="1131"/>
    </row>
    <row r="267" spans="1:5">
      <c r="A267" s="1131"/>
      <c r="B267" s="1426"/>
      <c r="C267" s="1131"/>
      <c r="D267" s="1131"/>
      <c r="E267" s="1131"/>
    </row>
    <row r="268" spans="1:5">
      <c r="A268" s="1131"/>
      <c r="B268" s="1426"/>
      <c r="C268" s="1131"/>
      <c r="D268" s="1131"/>
      <c r="E268" s="1131"/>
    </row>
    <row r="269" spans="1:5">
      <c r="A269" s="1131"/>
      <c r="B269" s="1426"/>
      <c r="C269" s="1131"/>
      <c r="D269" s="1131"/>
      <c r="E269" s="1131"/>
    </row>
    <row r="270" spans="1:5">
      <c r="A270" s="1131"/>
      <c r="B270" s="1426"/>
      <c r="C270" s="1131"/>
      <c r="D270" s="1131"/>
      <c r="E270" s="1131"/>
    </row>
    <row r="271" spans="1:5">
      <c r="A271" s="1131"/>
      <c r="B271" s="1426"/>
      <c r="C271" s="1131"/>
      <c r="D271" s="1131"/>
      <c r="E271" s="1131"/>
    </row>
    <row r="272" spans="1:5">
      <c r="A272" s="1131"/>
      <c r="B272" s="1426"/>
      <c r="C272" s="1131"/>
      <c r="D272" s="1131"/>
      <c r="E272" s="1131"/>
    </row>
    <row r="273" spans="1:5">
      <c r="A273" s="1131"/>
      <c r="B273" s="1426"/>
      <c r="C273" s="1131"/>
      <c r="D273" s="1131"/>
      <c r="E273" s="1131"/>
    </row>
    <row r="274" spans="1:5">
      <c r="A274" s="1131"/>
      <c r="B274" s="1426"/>
      <c r="C274" s="1131"/>
      <c r="D274" s="1131"/>
      <c r="E274" s="1131"/>
    </row>
    <row r="275" spans="1:5">
      <c r="A275" s="1131"/>
      <c r="B275" s="1426"/>
      <c r="C275" s="1131"/>
      <c r="D275" s="1131"/>
      <c r="E275" s="1131"/>
    </row>
    <row r="276" spans="1:5">
      <c r="A276" s="1131"/>
      <c r="B276" s="1426"/>
      <c r="C276" s="1131"/>
      <c r="D276" s="1131"/>
      <c r="E276" s="1131"/>
    </row>
    <row r="277" spans="1:5">
      <c r="A277" s="1131"/>
      <c r="B277" s="1426"/>
      <c r="C277" s="1131"/>
      <c r="D277" s="1131"/>
      <c r="E277" s="1131"/>
    </row>
    <row r="278" spans="1:5">
      <c r="A278" s="1131"/>
      <c r="B278" s="1426"/>
      <c r="C278" s="1131"/>
      <c r="D278" s="1131"/>
      <c r="E278" s="1131"/>
    </row>
    <row r="279" spans="1:5">
      <c r="A279" s="1131"/>
      <c r="B279" s="1426"/>
      <c r="C279" s="1131"/>
      <c r="D279" s="1131"/>
      <c r="E279" s="1131"/>
    </row>
    <row r="280" spans="1:5">
      <c r="A280" s="1131"/>
      <c r="B280" s="1426"/>
      <c r="C280" s="1131"/>
      <c r="D280" s="1131"/>
      <c r="E280" s="1131"/>
    </row>
    <row r="281" spans="1:5">
      <c r="A281" s="1131"/>
      <c r="B281" s="1426"/>
      <c r="C281" s="1131"/>
      <c r="D281" s="1131"/>
      <c r="E281" s="1131"/>
    </row>
    <row r="282" spans="1:5">
      <c r="A282" s="1131"/>
      <c r="B282" s="1426"/>
      <c r="C282" s="1131"/>
      <c r="D282" s="1131"/>
      <c r="E282" s="1131"/>
    </row>
    <row r="283" spans="1:5">
      <c r="A283" s="1131"/>
      <c r="B283" s="1426"/>
      <c r="C283" s="1131"/>
      <c r="D283" s="1131"/>
      <c r="E283" s="1131"/>
    </row>
    <row r="284" spans="1:5">
      <c r="A284" s="1131"/>
      <c r="B284" s="1426"/>
      <c r="C284" s="1131"/>
      <c r="D284" s="1131"/>
      <c r="E284" s="1131"/>
    </row>
    <row r="285" spans="1:5">
      <c r="A285" s="1131"/>
      <c r="B285" s="1426"/>
      <c r="C285" s="1131"/>
      <c r="D285" s="1131"/>
      <c r="E285" s="1131"/>
    </row>
    <row r="286" spans="1:5">
      <c r="A286" s="1131"/>
      <c r="B286" s="1426"/>
      <c r="C286" s="1131"/>
      <c r="D286" s="1131"/>
      <c r="E286" s="1131"/>
    </row>
    <row r="287" spans="1:5">
      <c r="A287" s="1131"/>
      <c r="B287" s="1426"/>
      <c r="C287" s="1131"/>
      <c r="D287" s="1131"/>
      <c r="E287" s="1131"/>
    </row>
    <row r="288" spans="1:5">
      <c r="A288" s="1131"/>
      <c r="B288" s="1426"/>
      <c r="C288" s="1131"/>
      <c r="D288" s="1131"/>
      <c r="E288" s="1131"/>
    </row>
    <row r="289" spans="1:5">
      <c r="A289" s="1131"/>
      <c r="B289" s="1426"/>
      <c r="C289" s="1131"/>
      <c r="D289" s="1131"/>
      <c r="E289" s="1131"/>
    </row>
    <row r="290" spans="1:5">
      <c r="A290" s="1131"/>
      <c r="B290" s="1426"/>
      <c r="C290" s="1131"/>
      <c r="D290" s="1131"/>
      <c r="E290" s="1131"/>
    </row>
    <row r="291" spans="1:5">
      <c r="A291" s="1131"/>
      <c r="B291" s="1426"/>
      <c r="C291" s="1131"/>
      <c r="D291" s="1131"/>
      <c r="E291" s="1131"/>
    </row>
    <row r="292" spans="1:5">
      <c r="A292" s="1131"/>
      <c r="B292" s="1426"/>
      <c r="C292" s="1131"/>
      <c r="D292" s="1131"/>
      <c r="E292" s="1131"/>
    </row>
    <row r="293" spans="1:5">
      <c r="A293" s="1131"/>
      <c r="B293" s="1426"/>
      <c r="C293" s="1131"/>
      <c r="D293" s="1131"/>
      <c r="E293" s="1131"/>
    </row>
    <row r="294" spans="1:5">
      <c r="A294" s="1131"/>
      <c r="B294" s="1426"/>
      <c r="C294" s="1131"/>
      <c r="D294" s="1131"/>
      <c r="E294" s="1131"/>
    </row>
    <row r="295" spans="1:5">
      <c r="A295" s="1131"/>
      <c r="B295" s="1426"/>
      <c r="C295" s="1131"/>
      <c r="D295" s="1131"/>
      <c r="E295" s="1131"/>
    </row>
    <row r="296" spans="1:5">
      <c r="A296" s="1131"/>
      <c r="B296" s="1426"/>
      <c r="C296" s="1131"/>
      <c r="D296" s="1131"/>
      <c r="E296" s="1131"/>
    </row>
    <row r="297" spans="1:5">
      <c r="A297" s="1131"/>
      <c r="B297" s="1426"/>
      <c r="C297" s="1131"/>
      <c r="D297" s="1131"/>
      <c r="E297" s="1131"/>
    </row>
    <row r="298" spans="1:5">
      <c r="A298" s="1131"/>
      <c r="B298" s="1426"/>
      <c r="C298" s="1131"/>
      <c r="D298" s="1131"/>
      <c r="E298" s="1131"/>
    </row>
    <row r="299" spans="1:5">
      <c r="A299" s="1131"/>
      <c r="B299" s="1426"/>
      <c r="C299" s="1131"/>
      <c r="D299" s="1131"/>
      <c r="E299" s="1131"/>
    </row>
    <row r="300" spans="1:5">
      <c r="A300" s="1131"/>
      <c r="B300" s="1426"/>
      <c r="C300" s="1131"/>
      <c r="D300" s="1131"/>
      <c r="E300" s="1131"/>
    </row>
    <row r="301" spans="1:5">
      <c r="A301" s="1131"/>
      <c r="B301" s="1426"/>
      <c r="C301" s="1131"/>
      <c r="D301" s="1131"/>
      <c r="E301" s="1131"/>
    </row>
    <row r="302" spans="1:5">
      <c r="A302" s="1131"/>
      <c r="B302" s="1426"/>
      <c r="C302" s="1131"/>
      <c r="D302" s="1131"/>
      <c r="E302" s="1131"/>
    </row>
    <row r="303" spans="1:5">
      <c r="A303" s="1131"/>
      <c r="B303" s="1426"/>
      <c r="C303" s="1131"/>
      <c r="D303" s="1131"/>
      <c r="E303" s="1131"/>
    </row>
    <row r="304" spans="1:5">
      <c r="A304" s="1131"/>
      <c r="B304" s="1426"/>
      <c r="C304" s="1131"/>
      <c r="D304" s="1131"/>
      <c r="E304" s="1131"/>
    </row>
    <row r="305" spans="1:5">
      <c r="A305" s="1131"/>
      <c r="B305" s="1426"/>
      <c r="C305" s="1131"/>
      <c r="D305" s="1131"/>
      <c r="E305" s="1131"/>
    </row>
    <row r="306" spans="1:5">
      <c r="A306" s="1131"/>
      <c r="B306" s="1426"/>
      <c r="C306" s="1131"/>
      <c r="D306" s="1131"/>
      <c r="E306" s="1131"/>
    </row>
    <row r="307" spans="1:5">
      <c r="A307" s="1131"/>
      <c r="B307" s="1426"/>
      <c r="C307" s="1131"/>
      <c r="D307" s="1131"/>
      <c r="E307" s="1131"/>
    </row>
    <row r="308" spans="1:5">
      <c r="A308" s="1131"/>
      <c r="B308" s="1426"/>
      <c r="C308" s="1131"/>
      <c r="D308" s="1131"/>
      <c r="E308" s="1131"/>
    </row>
    <row r="309" spans="1:5">
      <c r="A309" s="1131"/>
      <c r="B309" s="1426"/>
      <c r="C309" s="1131"/>
      <c r="D309" s="1131"/>
      <c r="E309" s="1131"/>
    </row>
    <row r="310" spans="1:5">
      <c r="A310" s="1131"/>
      <c r="B310" s="1426"/>
      <c r="C310" s="1131"/>
      <c r="D310" s="1131"/>
      <c r="E310" s="1131"/>
    </row>
    <row r="311" spans="1:5">
      <c r="A311" s="1131"/>
      <c r="B311" s="1426"/>
      <c r="C311" s="1131"/>
      <c r="D311" s="1131"/>
      <c r="E311" s="1131"/>
    </row>
    <row r="312" spans="1:5">
      <c r="A312" s="1131"/>
      <c r="B312" s="1426"/>
      <c r="C312" s="1131"/>
      <c r="D312" s="1131"/>
      <c r="E312" s="1131"/>
    </row>
    <row r="313" spans="1:5">
      <c r="A313" s="1131"/>
      <c r="B313" s="1426"/>
      <c r="C313" s="1131"/>
      <c r="D313" s="1131"/>
      <c r="E313" s="1131"/>
    </row>
    <row r="314" spans="1:5">
      <c r="A314" s="1131"/>
      <c r="B314" s="1426"/>
      <c r="C314" s="1131"/>
      <c r="D314" s="1131"/>
      <c r="E314" s="1131"/>
    </row>
    <row r="315" spans="1:5">
      <c r="A315" s="1131"/>
      <c r="B315" s="1426"/>
      <c r="C315" s="1131"/>
      <c r="D315" s="1131"/>
      <c r="E315" s="1131"/>
    </row>
    <row r="316" spans="1:5">
      <c r="A316" s="1131"/>
      <c r="B316" s="1426"/>
      <c r="C316" s="1131"/>
      <c r="D316" s="1131"/>
      <c r="E316" s="1131"/>
    </row>
    <row r="317" spans="1:5">
      <c r="A317" s="1131"/>
      <c r="B317" s="1426"/>
      <c r="C317" s="1131"/>
      <c r="D317" s="1131"/>
      <c r="E317" s="1131"/>
    </row>
    <row r="318" spans="1:5">
      <c r="A318" s="1131"/>
      <c r="B318" s="1426"/>
      <c r="C318" s="1131"/>
      <c r="D318" s="1131"/>
      <c r="E318" s="1131"/>
    </row>
    <row r="319" spans="1:5">
      <c r="A319" s="1131"/>
      <c r="B319" s="1426"/>
      <c r="C319" s="1131"/>
      <c r="D319" s="1131"/>
      <c r="E319" s="1131"/>
    </row>
    <row r="320" spans="1:5">
      <c r="A320" s="1131"/>
      <c r="B320" s="1426"/>
      <c r="C320" s="1131"/>
      <c r="D320" s="1131"/>
      <c r="E320" s="1131"/>
    </row>
    <row r="321" spans="1:5">
      <c r="A321" s="1131"/>
      <c r="B321" s="1426"/>
      <c r="C321" s="1131"/>
      <c r="D321" s="1131"/>
      <c r="E321" s="1131"/>
    </row>
    <row r="322" spans="1:5">
      <c r="A322" s="1131"/>
      <c r="B322" s="1426"/>
      <c r="C322" s="1131"/>
      <c r="D322" s="1131"/>
      <c r="E322" s="1131"/>
    </row>
    <row r="323" spans="1:5">
      <c r="A323" s="1131"/>
      <c r="B323" s="1426"/>
      <c r="C323" s="1131"/>
      <c r="D323" s="1131"/>
      <c r="E323" s="1131"/>
    </row>
    <row r="324" spans="1:5">
      <c r="A324" s="1131"/>
      <c r="B324" s="1426"/>
      <c r="C324" s="1131"/>
      <c r="D324" s="1131"/>
      <c r="E324" s="1131"/>
    </row>
    <row r="325" spans="1:5">
      <c r="A325" s="1131"/>
      <c r="B325" s="1426"/>
      <c r="C325" s="1131"/>
      <c r="D325" s="1131"/>
      <c r="E325" s="1131"/>
    </row>
    <row r="326" spans="1:5">
      <c r="A326" s="1131"/>
      <c r="B326" s="1426"/>
      <c r="C326" s="1131"/>
      <c r="D326" s="1131"/>
      <c r="E326" s="1131"/>
    </row>
    <row r="327" spans="1:5">
      <c r="A327" s="1131"/>
      <c r="B327" s="1426"/>
      <c r="C327" s="1131"/>
      <c r="D327" s="1131"/>
      <c r="E327" s="1131"/>
    </row>
    <row r="328" spans="1:5">
      <c r="A328" s="1131"/>
      <c r="B328" s="1426"/>
      <c r="C328" s="1131"/>
      <c r="D328" s="1131"/>
      <c r="E328" s="1131"/>
    </row>
    <row r="329" spans="1:5">
      <c r="A329" s="1131"/>
      <c r="B329" s="1426"/>
      <c r="C329" s="1131"/>
      <c r="D329" s="1131"/>
      <c r="E329" s="1131"/>
    </row>
    <row r="330" spans="1:5">
      <c r="A330" s="1131"/>
      <c r="B330" s="1426"/>
      <c r="C330" s="1131"/>
      <c r="D330" s="1131"/>
      <c r="E330" s="1131"/>
    </row>
    <row r="331" spans="1:5">
      <c r="A331" s="1131"/>
      <c r="B331" s="1426"/>
      <c r="C331" s="1131"/>
      <c r="D331" s="1131"/>
      <c r="E331" s="1131"/>
    </row>
    <row r="332" spans="1:5">
      <c r="A332" s="1131"/>
      <c r="B332" s="1426"/>
      <c r="C332" s="1131"/>
      <c r="D332" s="1131"/>
      <c r="E332" s="1131"/>
    </row>
    <row r="333" spans="1:5">
      <c r="A333" s="1131"/>
      <c r="B333" s="1426"/>
      <c r="C333" s="1131"/>
      <c r="D333" s="1131"/>
      <c r="E333" s="1131"/>
    </row>
    <row r="334" spans="1:5">
      <c r="A334" s="1131"/>
      <c r="B334" s="1426"/>
      <c r="C334" s="1131"/>
      <c r="D334" s="1131"/>
      <c r="E334" s="1131"/>
    </row>
    <row r="335" spans="1:5">
      <c r="A335" s="1131"/>
      <c r="B335" s="1426"/>
      <c r="C335" s="1131"/>
      <c r="D335" s="1131"/>
      <c r="E335" s="1131"/>
    </row>
    <row r="336" spans="1:5">
      <c r="A336" s="1131"/>
      <c r="B336" s="1426"/>
      <c r="C336" s="1131"/>
      <c r="D336" s="1131"/>
      <c r="E336" s="1131"/>
    </row>
    <row r="337" spans="1:5">
      <c r="A337" s="1131"/>
      <c r="B337" s="1426"/>
      <c r="C337" s="1131"/>
      <c r="D337" s="1131"/>
      <c r="E337" s="1131"/>
    </row>
    <row r="338" spans="1:5">
      <c r="A338" s="1131"/>
      <c r="B338" s="1426"/>
      <c r="C338" s="1131"/>
      <c r="D338" s="1131"/>
      <c r="E338" s="1131"/>
    </row>
    <row r="339" spans="1:5">
      <c r="A339" s="1131"/>
      <c r="B339" s="1426"/>
      <c r="C339" s="1131"/>
      <c r="D339" s="1131"/>
      <c r="E339" s="1131"/>
    </row>
    <row r="340" spans="1:5">
      <c r="A340" s="1131"/>
      <c r="B340" s="1426"/>
      <c r="C340" s="1131"/>
      <c r="D340" s="1131"/>
      <c r="E340" s="1131"/>
    </row>
    <row r="341" spans="1:5">
      <c r="A341" s="1131"/>
      <c r="B341" s="1426"/>
      <c r="C341" s="1131"/>
      <c r="D341" s="1131"/>
      <c r="E341" s="1131"/>
    </row>
    <row r="342" spans="1:5">
      <c r="A342" s="1131"/>
      <c r="B342" s="1426"/>
      <c r="C342" s="1131"/>
      <c r="D342" s="1131"/>
      <c r="E342" s="1131"/>
    </row>
    <row r="343" spans="1:5">
      <c r="A343" s="1131"/>
      <c r="B343" s="1426"/>
      <c r="C343" s="1131"/>
      <c r="D343" s="1131"/>
      <c r="E343" s="1131"/>
    </row>
    <row r="344" spans="1:5">
      <c r="A344" s="1131"/>
      <c r="B344" s="1426"/>
      <c r="C344" s="1131"/>
      <c r="D344" s="1131"/>
      <c r="E344" s="1131"/>
    </row>
    <row r="345" spans="1:5">
      <c r="A345" s="1131"/>
      <c r="B345" s="1426"/>
      <c r="C345" s="1131"/>
      <c r="D345" s="1131"/>
      <c r="E345" s="1131"/>
    </row>
    <row r="346" spans="1:5">
      <c r="A346" s="1131"/>
      <c r="B346" s="1426"/>
      <c r="C346" s="1131"/>
      <c r="D346" s="1131"/>
      <c r="E346" s="1131"/>
    </row>
    <row r="347" spans="1:5">
      <c r="A347" s="1131"/>
      <c r="B347" s="1426"/>
      <c r="C347" s="1131"/>
      <c r="D347" s="1131"/>
      <c r="E347" s="1131"/>
    </row>
    <row r="348" spans="1:5">
      <c r="A348" s="1131"/>
      <c r="B348" s="1426"/>
      <c r="C348" s="1131"/>
      <c r="D348" s="1131"/>
      <c r="E348" s="1131"/>
    </row>
    <row r="349" spans="1:5">
      <c r="A349" s="1131"/>
      <c r="B349" s="1426"/>
      <c r="C349" s="1131"/>
      <c r="D349" s="1131"/>
      <c r="E349" s="1131"/>
    </row>
    <row r="350" spans="1:5">
      <c r="A350" s="1131"/>
      <c r="B350" s="1426"/>
      <c r="C350" s="1131"/>
      <c r="D350" s="1131"/>
      <c r="E350" s="1131"/>
    </row>
    <row r="351" spans="1:5">
      <c r="A351" s="1131"/>
      <c r="B351" s="1426"/>
      <c r="C351" s="1131"/>
      <c r="D351" s="1131"/>
      <c r="E351" s="1131"/>
    </row>
    <row r="352" spans="1:5">
      <c r="A352" s="1131"/>
      <c r="B352" s="1426"/>
      <c r="C352" s="1131"/>
      <c r="D352" s="1131"/>
      <c r="E352" s="1131"/>
    </row>
    <row r="353" spans="1:5">
      <c r="A353" s="1131"/>
      <c r="B353" s="1426"/>
      <c r="C353" s="1131"/>
      <c r="D353" s="1131"/>
      <c r="E353" s="1131"/>
    </row>
    <row r="354" spans="1:5">
      <c r="A354" s="1131"/>
      <c r="B354" s="1426"/>
      <c r="C354" s="1131"/>
      <c r="D354" s="1131"/>
      <c r="E354" s="1131"/>
    </row>
    <row r="355" spans="1:5">
      <c r="A355" s="1131"/>
      <c r="B355" s="1426"/>
      <c r="C355" s="1131"/>
      <c r="D355" s="1131"/>
      <c r="E355" s="1131"/>
    </row>
    <row r="356" spans="1:5">
      <c r="A356" s="1131"/>
      <c r="B356" s="1426"/>
      <c r="C356" s="1131"/>
      <c r="D356" s="1131"/>
      <c r="E356" s="1131"/>
    </row>
    <row r="357" spans="1:5">
      <c r="A357" s="1131"/>
      <c r="B357" s="1426"/>
      <c r="C357" s="1131"/>
      <c r="D357" s="1131"/>
      <c r="E357" s="1131"/>
    </row>
    <row r="358" spans="1:5">
      <c r="A358" s="1131"/>
      <c r="B358" s="1426"/>
      <c r="C358" s="1131"/>
      <c r="D358" s="1131"/>
      <c r="E358" s="1131"/>
    </row>
    <row r="359" spans="1:5">
      <c r="A359" s="1131"/>
      <c r="B359" s="1426"/>
      <c r="C359" s="1131"/>
      <c r="D359" s="1131"/>
      <c r="E359" s="1131"/>
    </row>
    <row r="360" spans="1:5">
      <c r="A360" s="1131"/>
      <c r="B360" s="1426"/>
      <c r="C360" s="1131"/>
      <c r="D360" s="1131"/>
      <c r="E360" s="1131"/>
    </row>
    <row r="361" spans="1:5">
      <c r="A361" s="1131"/>
      <c r="B361" s="1426"/>
      <c r="C361" s="1131"/>
      <c r="D361" s="1131"/>
      <c r="E361" s="1131"/>
    </row>
    <row r="362" spans="1:5">
      <c r="A362" s="1131"/>
      <c r="B362" s="1426"/>
      <c r="C362" s="1131"/>
      <c r="D362" s="1131"/>
      <c r="E362" s="1131"/>
    </row>
    <row r="363" spans="1:5">
      <c r="A363" s="1131"/>
      <c r="B363" s="1426"/>
      <c r="C363" s="1131"/>
      <c r="D363" s="1131"/>
      <c r="E363" s="1131"/>
    </row>
    <row r="364" spans="1:5">
      <c r="A364" s="1131"/>
      <c r="B364" s="1426"/>
      <c r="C364" s="1131"/>
      <c r="D364" s="1131"/>
      <c r="E364" s="1131"/>
    </row>
    <row r="365" spans="1:5">
      <c r="A365" s="1131"/>
      <c r="B365" s="1426"/>
      <c r="C365" s="1131"/>
      <c r="D365" s="1131"/>
      <c r="E365" s="1131"/>
    </row>
    <row r="366" spans="1:5">
      <c r="A366" s="1131"/>
      <c r="B366" s="1426"/>
      <c r="C366" s="1131"/>
      <c r="D366" s="1131"/>
      <c r="E366" s="1131"/>
    </row>
    <row r="367" spans="1:5">
      <c r="A367" s="1131"/>
      <c r="B367" s="1426"/>
      <c r="C367" s="1131"/>
      <c r="D367" s="1131"/>
      <c r="E367" s="1131"/>
    </row>
    <row r="368" spans="1:5">
      <c r="A368" s="1131"/>
      <c r="B368" s="1426"/>
      <c r="C368" s="1131"/>
      <c r="D368" s="1131"/>
      <c r="E368" s="1131"/>
    </row>
    <row r="369" spans="1:5">
      <c r="A369" s="1131"/>
      <c r="B369" s="1426"/>
      <c r="C369" s="1131"/>
      <c r="D369" s="1131"/>
      <c r="E369" s="1131"/>
    </row>
    <row r="370" spans="1:5">
      <c r="A370" s="1131"/>
      <c r="B370" s="1426"/>
      <c r="C370" s="1131"/>
      <c r="D370" s="1131"/>
      <c r="E370" s="1131"/>
    </row>
    <row r="371" spans="1:5">
      <c r="A371" s="1131"/>
      <c r="B371" s="1426"/>
      <c r="C371" s="1131"/>
      <c r="D371" s="1131"/>
      <c r="E371" s="1131"/>
    </row>
    <row r="372" spans="1:5">
      <c r="A372" s="1131"/>
      <c r="B372" s="1426"/>
      <c r="C372" s="1131"/>
      <c r="D372" s="1131"/>
      <c r="E372" s="1131"/>
    </row>
    <row r="373" spans="1:5">
      <c r="A373" s="1131"/>
      <c r="B373" s="1426"/>
      <c r="C373" s="1131"/>
      <c r="D373" s="1131"/>
      <c r="E373" s="1131"/>
    </row>
    <row r="374" spans="1:5">
      <c r="A374" s="1131"/>
      <c r="B374" s="1426"/>
      <c r="C374" s="1131"/>
      <c r="D374" s="1131"/>
      <c r="E374" s="1131"/>
    </row>
    <row r="375" spans="1:5">
      <c r="A375" s="1131"/>
      <c r="B375" s="1426"/>
      <c r="C375" s="1131"/>
      <c r="D375" s="1131"/>
      <c r="E375" s="1131"/>
    </row>
    <row r="376" spans="1:5">
      <c r="A376" s="1131"/>
      <c r="B376" s="1426"/>
      <c r="C376" s="1131"/>
      <c r="D376" s="1131"/>
      <c r="E376" s="1131"/>
    </row>
    <row r="377" spans="1:5">
      <c r="A377" s="1131"/>
      <c r="B377" s="1426"/>
      <c r="C377" s="1131"/>
      <c r="D377" s="1131"/>
      <c r="E377" s="1131"/>
    </row>
    <row r="378" spans="1:5">
      <c r="A378" s="1131"/>
      <c r="B378" s="1426"/>
      <c r="C378" s="1131"/>
      <c r="D378" s="1131"/>
      <c r="E378" s="1131"/>
    </row>
    <row r="379" spans="1:5">
      <c r="A379" s="1131"/>
      <c r="B379" s="1426"/>
      <c r="C379" s="1131"/>
      <c r="D379" s="1131"/>
      <c r="E379" s="1131"/>
    </row>
    <row r="380" spans="1:5">
      <c r="A380" s="1131"/>
      <c r="B380" s="1426"/>
      <c r="C380" s="1131"/>
      <c r="D380" s="1131"/>
      <c r="E380" s="1131"/>
    </row>
    <row r="381" spans="1:5">
      <c r="A381" s="1131"/>
      <c r="B381" s="1426"/>
      <c r="C381" s="1131"/>
      <c r="D381" s="1131"/>
      <c r="E381" s="1131"/>
    </row>
    <row r="382" spans="1:5">
      <c r="A382" s="1131"/>
      <c r="B382" s="1426"/>
      <c r="C382" s="1131"/>
      <c r="D382" s="1131"/>
      <c r="E382" s="1131"/>
    </row>
    <row r="383" spans="1:5">
      <c r="A383" s="1131"/>
      <c r="B383" s="1426"/>
      <c r="C383" s="1131"/>
      <c r="D383" s="1131"/>
      <c r="E383" s="1131"/>
    </row>
    <row r="384" spans="1:5">
      <c r="A384" s="1131"/>
      <c r="B384" s="1426"/>
      <c r="C384" s="1131"/>
      <c r="D384" s="1131"/>
      <c r="E384" s="1131"/>
    </row>
    <row r="385" spans="1:5">
      <c r="A385" s="1131"/>
      <c r="B385" s="1426"/>
      <c r="C385" s="1131"/>
      <c r="D385" s="1131"/>
      <c r="E385" s="1131"/>
    </row>
    <row r="386" spans="1:5">
      <c r="A386" s="1131"/>
      <c r="B386" s="1426"/>
      <c r="C386" s="1131"/>
      <c r="D386" s="1131"/>
      <c r="E386" s="1131"/>
    </row>
    <row r="387" spans="1:5">
      <c r="A387" s="1131"/>
      <c r="B387" s="1426"/>
      <c r="C387" s="1131"/>
      <c r="D387" s="1131"/>
      <c r="E387" s="1131"/>
    </row>
    <row r="388" spans="1:5">
      <c r="A388" s="1131"/>
      <c r="B388" s="1426"/>
      <c r="C388" s="1131"/>
      <c r="D388" s="1131"/>
      <c r="E388" s="1131"/>
    </row>
    <row r="389" spans="1:5">
      <c r="A389" s="1131"/>
      <c r="B389" s="1426"/>
      <c r="C389" s="1131"/>
      <c r="D389" s="1131"/>
      <c r="E389" s="1131"/>
    </row>
    <row r="390" spans="1:5">
      <c r="A390" s="1131"/>
      <c r="B390" s="1426"/>
      <c r="C390" s="1131"/>
      <c r="D390" s="1131"/>
      <c r="E390" s="1131"/>
    </row>
    <row r="391" spans="1:5">
      <c r="A391" s="1131"/>
      <c r="B391" s="1426"/>
      <c r="C391" s="1131"/>
      <c r="D391" s="1131"/>
      <c r="E391" s="1131"/>
    </row>
    <row r="392" spans="1:5">
      <c r="A392" s="1131"/>
      <c r="B392" s="1426"/>
      <c r="C392" s="1131"/>
      <c r="D392" s="1131"/>
      <c r="E392" s="1131"/>
    </row>
    <row r="393" spans="1:5">
      <c r="A393" s="1131"/>
      <c r="B393" s="1426"/>
      <c r="C393" s="1131"/>
      <c r="D393" s="1131"/>
      <c r="E393" s="1131"/>
    </row>
    <row r="394" spans="1:5">
      <c r="A394" s="1131"/>
      <c r="B394" s="1426"/>
      <c r="C394" s="1131"/>
      <c r="D394" s="1131"/>
      <c r="E394" s="1131"/>
    </row>
    <row r="395" spans="1:5">
      <c r="A395" s="1131"/>
      <c r="B395" s="1426"/>
      <c r="C395" s="1131"/>
      <c r="D395" s="1131"/>
      <c r="E395" s="1131"/>
    </row>
    <row r="396" spans="1:5">
      <c r="A396" s="1131"/>
      <c r="B396" s="1426"/>
      <c r="C396" s="1131"/>
      <c r="D396" s="1131"/>
      <c r="E396" s="1131"/>
    </row>
    <row r="397" spans="1:5">
      <c r="A397" s="1131"/>
      <c r="B397" s="1426"/>
      <c r="C397" s="1131"/>
      <c r="D397" s="1131"/>
      <c r="E397" s="1131"/>
    </row>
    <row r="398" spans="1:5">
      <c r="A398" s="1131"/>
      <c r="B398" s="1426"/>
      <c r="C398" s="1131"/>
      <c r="D398" s="1131"/>
      <c r="E398" s="1131"/>
    </row>
    <row r="399" spans="1:5">
      <c r="A399" s="1131"/>
      <c r="B399" s="1426"/>
      <c r="C399" s="1131"/>
      <c r="D399" s="1131"/>
      <c r="E399" s="1131"/>
    </row>
    <row r="400" spans="1:5">
      <c r="A400" s="1131"/>
      <c r="B400" s="1426"/>
      <c r="C400" s="1131"/>
      <c r="D400" s="1131"/>
      <c r="E400" s="1131"/>
    </row>
    <row r="401" spans="1:5">
      <c r="A401" s="1131"/>
      <c r="B401" s="1426"/>
      <c r="C401" s="1131"/>
      <c r="D401" s="1131"/>
      <c r="E401" s="1131"/>
    </row>
    <row r="402" spans="1:5">
      <c r="A402" s="1131"/>
      <c r="B402" s="1426"/>
      <c r="C402" s="1131"/>
      <c r="D402" s="1131"/>
      <c r="E402" s="1131"/>
    </row>
    <row r="403" spans="1:5">
      <c r="A403" s="1131"/>
      <c r="B403" s="1426"/>
      <c r="C403" s="1131"/>
      <c r="D403" s="1131"/>
      <c r="E403" s="1131"/>
    </row>
    <row r="404" spans="1:5">
      <c r="A404" s="1131"/>
      <c r="B404" s="1426"/>
      <c r="C404" s="1131"/>
      <c r="D404" s="1131"/>
      <c r="E404" s="1131"/>
    </row>
    <row r="405" spans="1:5">
      <c r="A405" s="1131"/>
      <c r="B405" s="1426"/>
      <c r="C405" s="1131"/>
      <c r="D405" s="1131"/>
      <c r="E405" s="1131"/>
    </row>
    <row r="406" spans="1:5">
      <c r="A406" s="1131"/>
      <c r="B406" s="1426"/>
      <c r="C406" s="1131"/>
      <c r="D406" s="1131"/>
      <c r="E406" s="1131"/>
    </row>
    <row r="407" spans="1:5">
      <c r="A407" s="1131"/>
      <c r="B407" s="1426"/>
      <c r="C407" s="1131"/>
      <c r="D407" s="1131"/>
      <c r="E407" s="1131"/>
    </row>
    <row r="408" spans="1:5">
      <c r="A408" s="1131"/>
      <c r="B408" s="1426"/>
      <c r="C408" s="1131"/>
      <c r="D408" s="1131"/>
      <c r="E408" s="1131"/>
    </row>
    <row r="409" spans="1:5">
      <c r="A409" s="1131"/>
      <c r="B409" s="1426"/>
      <c r="C409" s="1131"/>
      <c r="D409" s="1131"/>
      <c r="E409" s="1131"/>
    </row>
    <row r="410" spans="1:5">
      <c r="A410" s="1131"/>
      <c r="B410" s="1426"/>
      <c r="C410" s="1131"/>
      <c r="D410" s="1131"/>
      <c r="E410" s="1131"/>
    </row>
    <row r="411" spans="1:5">
      <c r="A411" s="1131"/>
      <c r="B411" s="1426"/>
      <c r="C411" s="1131"/>
      <c r="D411" s="1131"/>
      <c r="E411" s="1131"/>
    </row>
    <row r="412" spans="1:5">
      <c r="A412" s="1131"/>
      <c r="B412" s="1426"/>
      <c r="C412" s="1131"/>
      <c r="D412" s="1131"/>
      <c r="E412" s="1131"/>
    </row>
    <row r="413" spans="1:5">
      <c r="A413" s="1131"/>
      <c r="B413" s="1426"/>
      <c r="C413" s="1131"/>
      <c r="D413" s="1131"/>
      <c r="E413" s="1131"/>
    </row>
    <row r="414" spans="1:5">
      <c r="A414" s="1131"/>
      <c r="B414" s="1426"/>
      <c r="C414" s="1131"/>
      <c r="D414" s="1131"/>
      <c r="E414" s="1131"/>
    </row>
    <row r="415" spans="1:5">
      <c r="A415" s="1131"/>
      <c r="B415" s="1426"/>
      <c r="C415" s="1131"/>
      <c r="D415" s="1131"/>
      <c r="E415" s="1131"/>
    </row>
    <row r="416" spans="1:5">
      <c r="A416" s="1131"/>
      <c r="B416" s="1426"/>
      <c r="C416" s="1131"/>
      <c r="D416" s="1131"/>
      <c r="E416" s="1131"/>
    </row>
    <row r="417" spans="1:5">
      <c r="A417" s="1131"/>
      <c r="B417" s="1426"/>
      <c r="C417" s="1131"/>
      <c r="D417" s="1131"/>
      <c r="E417" s="1131"/>
    </row>
    <row r="418" spans="1:5">
      <c r="A418" s="1131"/>
      <c r="B418" s="1426"/>
      <c r="C418" s="1131"/>
      <c r="D418" s="1131"/>
      <c r="E418" s="1131"/>
    </row>
    <row r="419" spans="1:5">
      <c r="A419" s="1131"/>
      <c r="B419" s="1426"/>
      <c r="C419" s="1131"/>
      <c r="D419" s="1131"/>
      <c r="E419" s="1131"/>
    </row>
    <row r="420" spans="1:5">
      <c r="A420" s="1131"/>
      <c r="B420" s="1426"/>
      <c r="C420" s="1131"/>
      <c r="D420" s="1131"/>
      <c r="E420" s="1131"/>
    </row>
    <row r="421" spans="1:5">
      <c r="A421" s="1131"/>
      <c r="B421" s="1426"/>
      <c r="C421" s="1131"/>
      <c r="D421" s="1131"/>
      <c r="E421" s="1131"/>
    </row>
    <row r="422" spans="1:5">
      <c r="A422" s="1131"/>
      <c r="B422" s="1426"/>
      <c r="C422" s="1131"/>
      <c r="D422" s="1131"/>
      <c r="E422" s="1131"/>
    </row>
    <row r="423" spans="1:5">
      <c r="A423" s="1131"/>
      <c r="B423" s="1426"/>
      <c r="C423" s="1131"/>
      <c r="D423" s="1131"/>
      <c r="E423" s="1131"/>
    </row>
    <row r="424" spans="1:5">
      <c r="A424" s="1131"/>
      <c r="B424" s="1426"/>
      <c r="C424" s="1131"/>
      <c r="D424" s="1131"/>
      <c r="E424" s="1131"/>
    </row>
    <row r="425" spans="1:5">
      <c r="A425" s="1131"/>
      <c r="B425" s="1426"/>
      <c r="C425" s="1131"/>
      <c r="D425" s="1131"/>
      <c r="E425" s="1131"/>
    </row>
    <row r="426" spans="1:5">
      <c r="A426" s="1131"/>
      <c r="B426" s="1426"/>
      <c r="C426" s="1131"/>
      <c r="D426" s="1131"/>
      <c r="E426" s="1131"/>
    </row>
    <row r="427" spans="1:5">
      <c r="A427" s="1131"/>
      <c r="B427" s="1426"/>
      <c r="C427" s="1131"/>
      <c r="D427" s="1131"/>
      <c r="E427" s="1131"/>
    </row>
    <row r="428" spans="1:5">
      <c r="A428" s="1131"/>
      <c r="B428" s="1426"/>
      <c r="C428" s="1131"/>
      <c r="D428" s="1131"/>
      <c r="E428" s="1131"/>
    </row>
    <row r="429" spans="1:5">
      <c r="A429" s="1131"/>
      <c r="B429" s="1426"/>
      <c r="C429" s="1131"/>
      <c r="D429" s="1131"/>
      <c r="E429" s="1131"/>
    </row>
    <row r="430" spans="1:5">
      <c r="A430" s="1131"/>
      <c r="B430" s="1426"/>
      <c r="C430" s="1131"/>
      <c r="D430" s="1131"/>
      <c r="E430" s="1131"/>
    </row>
    <row r="431" spans="1:5">
      <c r="A431" s="1131"/>
      <c r="B431" s="1426"/>
      <c r="C431" s="1131"/>
      <c r="D431" s="1131"/>
      <c r="E431" s="1131"/>
    </row>
    <row r="432" spans="1:5">
      <c r="A432" s="1131"/>
      <c r="B432" s="1426"/>
      <c r="C432" s="1131"/>
      <c r="D432" s="1131"/>
      <c r="E432" s="1131"/>
    </row>
    <row r="433" spans="1:5">
      <c r="A433" s="1131"/>
      <c r="B433" s="1426"/>
      <c r="C433" s="1131"/>
      <c r="D433" s="1131"/>
      <c r="E433" s="1131"/>
    </row>
    <row r="434" spans="1:5">
      <c r="A434" s="1131"/>
      <c r="B434" s="1426"/>
      <c r="C434" s="1131"/>
      <c r="D434" s="1131"/>
      <c r="E434" s="1131"/>
    </row>
    <row r="435" spans="1:5">
      <c r="A435" s="1131"/>
      <c r="B435" s="1426"/>
      <c r="C435" s="1131"/>
      <c r="D435" s="1131"/>
      <c r="E435" s="1131"/>
    </row>
    <row r="436" spans="1:5">
      <c r="A436" s="1131"/>
      <c r="B436" s="1426"/>
      <c r="C436" s="1131"/>
      <c r="D436" s="1131"/>
      <c r="E436" s="1131"/>
    </row>
    <row r="437" spans="1:5">
      <c r="A437" s="1131"/>
      <c r="B437" s="1426"/>
      <c r="C437" s="1131"/>
      <c r="D437" s="1131"/>
      <c r="E437" s="1131"/>
    </row>
    <row r="438" spans="1:5">
      <c r="A438" s="1131"/>
      <c r="B438" s="1426"/>
      <c r="C438" s="1131"/>
      <c r="D438" s="1131"/>
      <c r="E438" s="1131"/>
    </row>
    <row r="439" spans="1:5">
      <c r="A439" s="1131"/>
      <c r="B439" s="1426"/>
      <c r="C439" s="1131"/>
      <c r="D439" s="1131"/>
      <c r="E439" s="1131"/>
    </row>
    <row r="440" spans="1:5">
      <c r="A440" s="1131"/>
      <c r="B440" s="1426"/>
      <c r="C440" s="1131"/>
      <c r="D440" s="1131"/>
      <c r="E440" s="1131"/>
    </row>
    <row r="441" spans="1:5">
      <c r="A441" s="1131"/>
      <c r="B441" s="1426"/>
      <c r="C441" s="1131"/>
      <c r="D441" s="1131"/>
      <c r="E441" s="1131"/>
    </row>
    <row r="442" spans="1:5">
      <c r="A442" s="1131"/>
      <c r="B442" s="1426"/>
      <c r="C442" s="1131"/>
      <c r="D442" s="1131"/>
      <c r="E442" s="1131"/>
    </row>
    <row r="443" spans="1:5">
      <c r="A443" s="1131"/>
      <c r="B443" s="1426"/>
      <c r="C443" s="1131"/>
      <c r="D443" s="1131"/>
      <c r="E443" s="1131"/>
    </row>
    <row r="444" spans="1:5">
      <c r="A444" s="1131"/>
      <c r="B444" s="1426"/>
      <c r="C444" s="1131"/>
      <c r="D444" s="1131"/>
      <c r="E444" s="1131"/>
    </row>
    <row r="445" spans="1:5">
      <c r="A445" s="1131"/>
      <c r="B445" s="1426"/>
      <c r="C445" s="1131"/>
      <c r="D445" s="1131"/>
      <c r="E445" s="1131"/>
    </row>
    <row r="446" spans="1:5">
      <c r="A446" s="1131"/>
      <c r="B446" s="1426"/>
      <c r="C446" s="1131"/>
      <c r="D446" s="1131"/>
      <c r="E446" s="1131"/>
    </row>
    <row r="447" spans="1:5">
      <c r="A447" s="1131"/>
      <c r="B447" s="1426"/>
      <c r="C447" s="1131"/>
      <c r="D447" s="1131"/>
      <c r="E447" s="1131"/>
    </row>
    <row r="448" spans="1:5">
      <c r="A448" s="1131"/>
      <c r="B448" s="1426"/>
      <c r="C448" s="1131"/>
      <c r="D448" s="1131"/>
      <c r="E448" s="1131"/>
    </row>
    <row r="449" spans="1:5">
      <c r="A449" s="1131"/>
      <c r="B449" s="1426"/>
      <c r="C449" s="1131"/>
      <c r="D449" s="1131"/>
      <c r="E449" s="1131"/>
    </row>
    <row r="450" spans="1:5">
      <c r="A450" s="1131"/>
      <c r="B450" s="1426"/>
      <c r="C450" s="1131"/>
      <c r="D450" s="1131"/>
      <c r="E450" s="1131"/>
    </row>
    <row r="451" spans="1:5">
      <c r="A451" s="1131"/>
      <c r="B451" s="1426"/>
      <c r="C451" s="1131"/>
      <c r="D451" s="1131"/>
      <c r="E451" s="1131"/>
    </row>
    <row r="452" spans="1:5">
      <c r="A452" s="1131"/>
      <c r="B452" s="1426"/>
      <c r="C452" s="1131"/>
      <c r="D452" s="1131"/>
      <c r="E452" s="1131"/>
    </row>
    <row r="453" spans="1:5">
      <c r="A453" s="1131"/>
      <c r="B453" s="1426"/>
      <c r="C453" s="1131"/>
      <c r="D453" s="1131"/>
      <c r="E453" s="1131"/>
    </row>
    <row r="454" spans="1:5">
      <c r="A454" s="1131"/>
      <c r="B454" s="1426"/>
      <c r="C454" s="1131"/>
      <c r="D454" s="1131"/>
      <c r="E454" s="1131"/>
    </row>
    <row r="455" spans="1:5">
      <c r="A455" s="1131"/>
      <c r="B455" s="1426"/>
      <c r="C455" s="1131"/>
      <c r="D455" s="1131"/>
      <c r="E455" s="1131"/>
    </row>
    <row r="456" spans="1:5">
      <c r="A456" s="1131"/>
      <c r="B456" s="1426"/>
      <c r="C456" s="1131"/>
      <c r="D456" s="1131"/>
      <c r="E456" s="1131"/>
    </row>
    <row r="457" spans="1:5">
      <c r="A457" s="1131"/>
      <c r="B457" s="1426"/>
      <c r="C457" s="1131"/>
      <c r="D457" s="1131"/>
      <c r="E457" s="1131"/>
    </row>
    <row r="458" spans="1:5">
      <c r="A458" s="1131"/>
      <c r="B458" s="1426"/>
      <c r="C458" s="1131"/>
      <c r="D458" s="1131"/>
      <c r="E458" s="1131"/>
    </row>
    <row r="459" spans="1:5">
      <c r="A459" s="1131"/>
      <c r="B459" s="1426"/>
      <c r="C459" s="1131"/>
      <c r="D459" s="1131"/>
      <c r="E459" s="1131"/>
    </row>
    <row r="460" spans="1:5">
      <c r="A460" s="1131"/>
      <c r="B460" s="1426"/>
      <c r="C460" s="1131"/>
      <c r="D460" s="1131"/>
      <c r="E460" s="1131"/>
    </row>
    <row r="461" spans="1:5">
      <c r="A461" s="1131"/>
      <c r="B461" s="1426"/>
      <c r="C461" s="1131"/>
      <c r="D461" s="1131"/>
      <c r="E461" s="1131"/>
    </row>
    <row r="462" spans="1:5">
      <c r="A462" s="1131"/>
      <c r="B462" s="1426"/>
      <c r="C462" s="1131"/>
      <c r="D462" s="1131"/>
      <c r="E462" s="1131"/>
    </row>
    <row r="463" spans="1:5">
      <c r="A463" s="1131"/>
      <c r="B463" s="1426"/>
      <c r="C463" s="1131"/>
      <c r="D463" s="1131"/>
      <c r="E463" s="1131"/>
    </row>
    <row r="464" spans="1:5">
      <c r="A464" s="1131"/>
      <c r="B464" s="1426"/>
      <c r="C464" s="1131"/>
      <c r="D464" s="1131"/>
      <c r="E464" s="1131"/>
    </row>
    <row r="465" spans="1:5">
      <c r="A465" s="1131"/>
      <c r="B465" s="1426"/>
      <c r="C465" s="1131"/>
      <c r="D465" s="1131"/>
      <c r="E465" s="1131"/>
    </row>
    <row r="466" spans="1:5">
      <c r="A466" s="1131"/>
      <c r="B466" s="1426"/>
      <c r="C466" s="1131"/>
      <c r="D466" s="1131"/>
      <c r="E466" s="1131"/>
    </row>
    <row r="467" spans="1:5">
      <c r="A467" s="1131"/>
      <c r="B467" s="1426"/>
      <c r="C467" s="1131"/>
      <c r="D467" s="1131"/>
      <c r="E467" s="1131"/>
    </row>
    <row r="468" spans="1:5">
      <c r="A468" s="1131"/>
      <c r="B468" s="1426"/>
      <c r="C468" s="1131"/>
      <c r="D468" s="1131"/>
      <c r="E468" s="1131"/>
    </row>
    <row r="469" spans="1:5">
      <c r="A469" s="1131"/>
      <c r="B469" s="1426"/>
      <c r="C469" s="1131"/>
      <c r="D469" s="1131"/>
      <c r="E469" s="1131"/>
    </row>
    <row r="470" spans="1:5">
      <c r="A470" s="1131"/>
      <c r="B470" s="1426"/>
      <c r="C470" s="1131"/>
      <c r="D470" s="1131"/>
      <c r="E470" s="1131"/>
    </row>
    <row r="471" spans="1:5">
      <c r="A471" s="1131"/>
      <c r="B471" s="1426"/>
      <c r="C471" s="1131"/>
      <c r="D471" s="1131"/>
      <c r="E471" s="1131"/>
    </row>
    <row r="472" spans="1:5">
      <c r="A472" s="1131"/>
      <c r="B472" s="1426"/>
      <c r="C472" s="1131"/>
      <c r="D472" s="1131"/>
      <c r="E472" s="1131"/>
    </row>
    <row r="473" spans="1:5">
      <c r="A473" s="1131"/>
      <c r="B473" s="1426"/>
      <c r="C473" s="1131"/>
      <c r="D473" s="1131"/>
      <c r="E473" s="1131"/>
    </row>
    <row r="474" spans="1:5">
      <c r="A474" s="1131"/>
      <c r="B474" s="1426"/>
      <c r="C474" s="1131"/>
      <c r="D474" s="1131"/>
      <c r="E474" s="1131"/>
    </row>
    <row r="475" spans="1:5">
      <c r="A475" s="1131"/>
      <c r="B475" s="1426"/>
      <c r="C475" s="1131"/>
      <c r="D475" s="1131"/>
      <c r="E475" s="1131"/>
    </row>
    <row r="476" spans="1:5">
      <c r="A476" s="1131"/>
      <c r="B476" s="1426"/>
      <c r="C476" s="1131"/>
      <c r="D476" s="1131"/>
      <c r="E476" s="1131"/>
    </row>
    <row r="477" spans="1:5">
      <c r="A477" s="1131"/>
      <c r="B477" s="1426"/>
      <c r="C477" s="1131"/>
      <c r="D477" s="1131"/>
      <c r="E477" s="1131"/>
    </row>
    <row r="478" spans="1:5">
      <c r="A478" s="1131"/>
      <c r="B478" s="1426"/>
      <c r="C478" s="1131"/>
      <c r="D478" s="1131"/>
      <c r="E478" s="1131"/>
    </row>
    <row r="479" spans="1:5">
      <c r="A479" s="1131"/>
      <c r="B479" s="1426"/>
      <c r="C479" s="1131"/>
      <c r="D479" s="1131"/>
      <c r="E479" s="1131"/>
    </row>
    <row r="480" spans="1:5">
      <c r="A480" s="1131"/>
      <c r="B480" s="1426"/>
      <c r="C480" s="1131"/>
      <c r="D480" s="1131"/>
      <c r="E480" s="1131"/>
    </row>
    <row r="481" spans="1:5">
      <c r="A481" s="1131"/>
      <c r="B481" s="1426"/>
      <c r="C481" s="1131"/>
      <c r="D481" s="1131"/>
      <c r="E481" s="1131"/>
    </row>
    <row r="482" spans="1:5">
      <c r="A482" s="1131"/>
      <c r="B482" s="1426"/>
      <c r="C482" s="1131"/>
      <c r="D482" s="1131"/>
      <c r="E482" s="1131"/>
    </row>
    <row r="483" spans="1:5">
      <c r="A483" s="1131"/>
      <c r="B483" s="1426"/>
      <c r="C483" s="1131"/>
      <c r="D483" s="1131"/>
      <c r="E483" s="1131"/>
    </row>
    <row r="484" spans="1:5">
      <c r="A484" s="1131"/>
      <c r="B484" s="1426"/>
      <c r="C484" s="1131"/>
      <c r="D484" s="1131"/>
      <c r="E484" s="1131"/>
    </row>
    <row r="485" spans="1:5">
      <c r="A485" s="1131"/>
      <c r="B485" s="1426"/>
      <c r="C485" s="1131"/>
      <c r="D485" s="1131"/>
      <c r="E485" s="1131"/>
    </row>
    <row r="486" spans="1:5">
      <c r="A486" s="1131"/>
      <c r="B486" s="1426"/>
      <c r="C486" s="1131"/>
      <c r="D486" s="1131"/>
      <c r="E486" s="1131"/>
    </row>
    <row r="487" spans="1:5">
      <c r="A487" s="1131"/>
      <c r="B487" s="1426"/>
      <c r="C487" s="1131"/>
      <c r="D487" s="1131"/>
      <c r="E487" s="1131"/>
    </row>
    <row r="488" spans="1:5">
      <c r="A488" s="1131"/>
      <c r="B488" s="1426"/>
      <c r="C488" s="1131"/>
      <c r="D488" s="1131"/>
      <c r="E488" s="1131"/>
    </row>
    <row r="489" spans="1:5">
      <c r="A489" s="1131"/>
      <c r="B489" s="1426"/>
      <c r="C489" s="1131"/>
      <c r="D489" s="1131"/>
      <c r="E489" s="1131"/>
    </row>
    <row r="490" spans="1:5">
      <c r="A490" s="1131"/>
      <c r="B490" s="1426"/>
      <c r="C490" s="1131"/>
      <c r="D490" s="1131"/>
      <c r="E490" s="1131"/>
    </row>
    <row r="491" spans="1:5">
      <c r="A491" s="1131"/>
      <c r="B491" s="1426"/>
      <c r="C491" s="1131"/>
      <c r="D491" s="1131"/>
      <c r="E491" s="1131"/>
    </row>
    <row r="492" spans="1:5">
      <c r="A492" s="1131"/>
      <c r="B492" s="1426"/>
      <c r="C492" s="1131"/>
      <c r="D492" s="1131"/>
      <c r="E492" s="1131"/>
    </row>
    <row r="493" spans="1:5">
      <c r="A493" s="1131"/>
      <c r="B493" s="1426"/>
      <c r="C493" s="1131"/>
      <c r="D493" s="1131"/>
      <c r="E493" s="1131"/>
    </row>
    <row r="494" spans="1:5">
      <c r="A494" s="1131"/>
      <c r="B494" s="1426"/>
      <c r="C494" s="1131"/>
      <c r="D494" s="1131"/>
      <c r="E494" s="1131"/>
    </row>
    <row r="495" spans="1:5">
      <c r="A495" s="1131"/>
      <c r="B495" s="1426"/>
      <c r="C495" s="1131"/>
      <c r="D495" s="1131"/>
      <c r="E495" s="1131"/>
    </row>
    <row r="496" spans="1:5">
      <c r="A496" s="1131"/>
      <c r="B496" s="1426"/>
      <c r="C496" s="1131"/>
      <c r="D496" s="1131"/>
      <c r="E496" s="1131"/>
    </row>
    <row r="497" spans="1:5">
      <c r="A497" s="1131"/>
      <c r="B497" s="1426"/>
      <c r="C497" s="1131"/>
      <c r="D497" s="1131"/>
      <c r="E497" s="1131"/>
    </row>
    <row r="498" spans="1:5">
      <c r="A498" s="1131"/>
      <c r="B498" s="1426"/>
      <c r="C498" s="1131"/>
      <c r="D498" s="1131"/>
      <c r="E498" s="1131"/>
    </row>
    <row r="499" spans="1:5">
      <c r="A499" s="1131"/>
      <c r="B499" s="1426"/>
      <c r="C499" s="1131"/>
      <c r="D499" s="1131"/>
      <c r="E499" s="1131"/>
    </row>
    <row r="500" spans="1:5">
      <c r="A500" s="1131"/>
      <c r="B500" s="1426"/>
      <c r="C500" s="1131"/>
      <c r="D500" s="1131"/>
      <c r="E500" s="1131"/>
    </row>
    <row r="501" spans="1:5">
      <c r="A501" s="1131"/>
      <c r="B501" s="1426"/>
      <c r="C501" s="1131"/>
      <c r="D501" s="1131"/>
      <c r="E501" s="1131"/>
    </row>
    <row r="502" spans="1:5">
      <c r="A502" s="1131"/>
      <c r="B502" s="1426"/>
      <c r="C502" s="1131"/>
      <c r="D502" s="1131"/>
      <c r="E502" s="1131"/>
    </row>
    <row r="503" spans="1:5">
      <c r="A503" s="1131"/>
      <c r="B503" s="1426"/>
      <c r="C503" s="1131"/>
      <c r="D503" s="1131"/>
      <c r="E503" s="1131"/>
    </row>
    <row r="504" spans="1:5">
      <c r="A504" s="1131"/>
      <c r="B504" s="1426"/>
      <c r="C504" s="1131"/>
      <c r="D504" s="1131"/>
      <c r="E504" s="1131"/>
    </row>
    <row r="505" spans="1:5">
      <c r="A505" s="1131"/>
      <c r="B505" s="1426"/>
      <c r="C505" s="1131"/>
      <c r="D505" s="1131"/>
      <c r="E505" s="1131"/>
    </row>
    <row r="506" spans="1:5">
      <c r="A506" s="1131"/>
      <c r="B506" s="1426"/>
      <c r="C506" s="1131"/>
      <c r="D506" s="1131"/>
      <c r="E506" s="1131"/>
    </row>
    <row r="507" spans="1:5">
      <c r="A507" s="1131"/>
      <c r="B507" s="1426"/>
      <c r="C507" s="1131"/>
      <c r="D507" s="1131"/>
      <c r="E507" s="1131"/>
    </row>
    <row r="508" spans="1:5">
      <c r="A508" s="1131"/>
      <c r="B508" s="1426"/>
      <c r="C508" s="1131"/>
      <c r="D508" s="1131"/>
      <c r="E508" s="1131"/>
    </row>
    <row r="509" spans="1:5">
      <c r="A509" s="1131"/>
      <c r="B509" s="1426"/>
      <c r="C509" s="1131"/>
      <c r="D509" s="1131"/>
      <c r="E509" s="1131"/>
    </row>
    <row r="510" spans="1:5">
      <c r="A510" s="1131"/>
      <c r="B510" s="1426"/>
      <c r="C510" s="1131"/>
      <c r="D510" s="1131"/>
      <c r="E510" s="1131"/>
    </row>
    <row r="511" spans="1:5">
      <c r="A511" s="1131"/>
      <c r="B511" s="1426"/>
      <c r="C511" s="1131"/>
      <c r="D511" s="1131"/>
      <c r="E511" s="1131"/>
    </row>
    <row r="512" spans="1:5">
      <c r="A512" s="1131"/>
      <c r="B512" s="1426"/>
      <c r="C512" s="1131"/>
      <c r="D512" s="1131"/>
      <c r="E512" s="1131"/>
    </row>
    <row r="513" spans="1:5">
      <c r="A513" s="1131"/>
      <c r="B513" s="1426"/>
      <c r="C513" s="1131"/>
      <c r="D513" s="1131"/>
      <c r="E513" s="1131"/>
    </row>
    <row r="514" spans="1:5">
      <c r="A514" s="1131"/>
      <c r="B514" s="1426"/>
      <c r="C514" s="1131"/>
      <c r="D514" s="1131"/>
      <c r="E514" s="1131"/>
    </row>
    <row r="515" spans="1:5">
      <c r="A515" s="1131"/>
      <c r="B515" s="1426"/>
      <c r="C515" s="1131"/>
      <c r="D515" s="1131"/>
      <c r="E515" s="1131"/>
    </row>
    <row r="516" spans="1:5">
      <c r="A516" s="1131"/>
      <c r="B516" s="1426"/>
      <c r="C516" s="1131"/>
      <c r="D516" s="1131"/>
      <c r="E516" s="1131"/>
    </row>
    <row r="517" spans="1:5">
      <c r="A517" s="1131"/>
      <c r="B517" s="1426"/>
      <c r="C517" s="1131"/>
      <c r="D517" s="1131"/>
      <c r="E517" s="1131"/>
    </row>
    <row r="518" spans="1:5">
      <c r="A518" s="1131"/>
      <c r="B518" s="1426"/>
      <c r="C518" s="1131"/>
      <c r="D518" s="1131"/>
      <c r="E518" s="1131"/>
    </row>
    <row r="519" spans="1:5">
      <c r="A519" s="1131"/>
      <c r="B519" s="1426"/>
      <c r="C519" s="1131"/>
      <c r="D519" s="1131"/>
      <c r="E519" s="1131"/>
    </row>
    <row r="520" spans="1:5">
      <c r="A520" s="1131"/>
      <c r="B520" s="1426"/>
      <c r="C520" s="1131"/>
      <c r="D520" s="1131"/>
      <c r="E520" s="1131"/>
    </row>
    <row r="521" spans="1:5">
      <c r="A521" s="1131"/>
      <c r="B521" s="1426"/>
      <c r="C521" s="1131"/>
      <c r="D521" s="1131"/>
      <c r="E521" s="1131"/>
    </row>
    <row r="522" spans="1:5">
      <c r="A522" s="1131"/>
      <c r="B522" s="1426"/>
      <c r="C522" s="1131"/>
      <c r="D522" s="1131"/>
      <c r="E522" s="1131"/>
    </row>
    <row r="523" spans="1:5">
      <c r="A523" s="1131"/>
      <c r="B523" s="1426"/>
      <c r="C523" s="1131"/>
      <c r="D523" s="1131"/>
      <c r="E523" s="1131"/>
    </row>
    <row r="524" spans="1:5">
      <c r="A524" s="1131"/>
      <c r="B524" s="1426"/>
      <c r="C524" s="1131"/>
      <c r="D524" s="1131"/>
      <c r="E524" s="1131"/>
    </row>
    <row r="525" spans="1:5">
      <c r="A525" s="1131"/>
      <c r="B525" s="1426"/>
      <c r="C525" s="1131"/>
      <c r="D525" s="1131"/>
      <c r="E525" s="1131"/>
    </row>
    <row r="526" spans="1:5">
      <c r="A526" s="1131"/>
      <c r="B526" s="1426"/>
      <c r="C526" s="1131"/>
      <c r="D526" s="1131"/>
      <c r="E526" s="1131"/>
    </row>
    <row r="527" spans="1:5">
      <c r="A527" s="1131"/>
      <c r="B527" s="1426"/>
      <c r="C527" s="1131"/>
      <c r="D527" s="1131"/>
      <c r="E527" s="1131"/>
    </row>
    <row r="528" spans="1:5">
      <c r="A528" s="1131"/>
      <c r="B528" s="1426"/>
      <c r="C528" s="1131"/>
      <c r="D528" s="1131"/>
      <c r="E528" s="1131"/>
    </row>
    <row r="529" spans="1:5">
      <c r="A529" s="1131"/>
      <c r="B529" s="1426"/>
      <c r="C529" s="1131"/>
      <c r="D529" s="1131"/>
      <c r="E529" s="1131"/>
    </row>
    <row r="530" spans="1:5">
      <c r="A530" s="1131"/>
      <c r="B530" s="1426"/>
      <c r="C530" s="1131"/>
      <c r="D530" s="1131"/>
      <c r="E530" s="1131"/>
    </row>
    <row r="531" spans="1:5">
      <c r="A531" s="1131"/>
      <c r="B531" s="1426"/>
      <c r="C531" s="1131"/>
      <c r="D531" s="1131"/>
      <c r="E531" s="1131"/>
    </row>
    <row r="532" spans="1:5">
      <c r="A532" s="1131"/>
      <c r="B532" s="1426"/>
      <c r="C532" s="1131"/>
      <c r="D532" s="1131"/>
      <c r="E532" s="1131"/>
    </row>
    <row r="533" spans="1:5">
      <c r="A533" s="1131"/>
      <c r="B533" s="1426"/>
      <c r="C533" s="1131"/>
      <c r="D533" s="1131"/>
      <c r="E533" s="1131"/>
    </row>
    <row r="534" spans="1:5">
      <c r="A534" s="1131"/>
      <c r="B534" s="1426"/>
      <c r="C534" s="1131"/>
      <c r="D534" s="1131"/>
      <c r="E534" s="1131"/>
    </row>
    <row r="535" spans="1:5">
      <c r="A535" s="1131"/>
      <c r="B535" s="1426"/>
      <c r="C535" s="1131"/>
      <c r="D535" s="1131"/>
      <c r="E535" s="1131"/>
    </row>
    <row r="536" spans="1:5">
      <c r="A536" s="1131"/>
      <c r="B536" s="1426"/>
      <c r="C536" s="1131"/>
      <c r="D536" s="1131"/>
      <c r="E536" s="1131"/>
    </row>
    <row r="537" spans="1:5">
      <c r="A537" s="1131"/>
      <c r="B537" s="1426"/>
      <c r="C537" s="1131"/>
      <c r="D537" s="1131"/>
      <c r="E537" s="1131"/>
    </row>
    <row r="538" spans="1:5">
      <c r="A538" s="1131"/>
      <c r="B538" s="1426"/>
      <c r="C538" s="1131"/>
      <c r="D538" s="1131"/>
      <c r="E538" s="1131"/>
    </row>
    <row r="539" spans="1:5">
      <c r="A539" s="1131"/>
      <c r="B539" s="1426"/>
      <c r="C539" s="1131"/>
      <c r="D539" s="1131"/>
      <c r="E539" s="1131"/>
    </row>
    <row r="540" spans="1:5">
      <c r="A540" s="1131"/>
      <c r="B540" s="1426"/>
      <c r="C540" s="1131"/>
      <c r="D540" s="1131"/>
      <c r="E540" s="1131"/>
    </row>
    <row r="541" spans="1:5">
      <c r="A541" s="1131"/>
      <c r="B541" s="1426"/>
      <c r="C541" s="1131"/>
      <c r="D541" s="1131"/>
      <c r="E541" s="1131"/>
    </row>
    <row r="542" spans="1:5">
      <c r="A542" s="1131"/>
      <c r="B542" s="1426"/>
      <c r="C542" s="1131"/>
      <c r="D542" s="1131"/>
      <c r="E542" s="1131"/>
    </row>
    <row r="543" spans="1:5">
      <c r="A543" s="1131"/>
      <c r="B543" s="1426"/>
      <c r="C543" s="1131"/>
      <c r="D543" s="1131"/>
      <c r="E543" s="1131"/>
    </row>
    <row r="544" spans="1:5">
      <c r="A544" s="1131"/>
      <c r="B544" s="1426"/>
      <c r="C544" s="1131"/>
      <c r="D544" s="1131"/>
      <c r="E544" s="1131"/>
    </row>
    <row r="545" spans="1:5">
      <c r="A545" s="1131"/>
      <c r="B545" s="1426"/>
      <c r="C545" s="1131"/>
      <c r="D545" s="1131"/>
      <c r="E545" s="1131"/>
    </row>
    <row r="546" spans="1:5">
      <c r="A546" s="1131"/>
      <c r="B546" s="1426"/>
      <c r="C546" s="1131"/>
      <c r="D546" s="1131"/>
      <c r="E546" s="1131"/>
    </row>
    <row r="547" spans="1:5">
      <c r="A547" s="1131"/>
      <c r="B547" s="1426"/>
      <c r="C547" s="1131"/>
      <c r="D547" s="1131"/>
      <c r="E547" s="1131"/>
    </row>
    <row r="548" spans="1:5">
      <c r="A548" s="1131"/>
      <c r="B548" s="1426"/>
      <c r="C548" s="1131"/>
      <c r="D548" s="1131"/>
      <c r="E548" s="1131"/>
    </row>
    <row r="549" spans="1:5">
      <c r="A549" s="1131"/>
      <c r="B549" s="1426"/>
      <c r="C549" s="1131"/>
      <c r="D549" s="1131"/>
      <c r="E549" s="1131"/>
    </row>
    <row r="550" spans="1:5">
      <c r="A550" s="1131"/>
      <c r="B550" s="1426"/>
      <c r="C550" s="1131"/>
      <c r="D550" s="1131"/>
      <c r="E550" s="1131"/>
    </row>
    <row r="551" spans="1:5">
      <c r="A551" s="1131"/>
      <c r="B551" s="1426"/>
      <c r="C551" s="1131"/>
      <c r="D551" s="1131"/>
      <c r="E551" s="1131"/>
    </row>
    <row r="552" spans="1:5">
      <c r="A552" s="1131"/>
      <c r="B552" s="1426"/>
      <c r="C552" s="1131"/>
      <c r="D552" s="1131"/>
      <c r="E552" s="1131"/>
    </row>
    <row r="553" spans="1:5">
      <c r="A553" s="1131"/>
      <c r="B553" s="1426"/>
      <c r="C553" s="1131"/>
      <c r="D553" s="1131"/>
      <c r="E553" s="1131"/>
    </row>
    <row r="554" spans="1:5">
      <c r="A554" s="1131"/>
      <c r="B554" s="1426"/>
      <c r="C554" s="1131"/>
      <c r="D554" s="1131"/>
      <c r="E554" s="1131"/>
    </row>
    <row r="555" spans="1:5">
      <c r="A555" s="1131"/>
      <c r="B555" s="1426"/>
      <c r="C555" s="1131"/>
      <c r="D555" s="1131"/>
      <c r="E555" s="1131"/>
    </row>
    <row r="556" spans="1:5">
      <c r="A556" s="1131"/>
      <c r="B556" s="1426"/>
      <c r="C556" s="1131"/>
      <c r="D556" s="1131"/>
      <c r="E556" s="1131"/>
    </row>
    <row r="557" spans="1:5">
      <c r="A557" s="1131"/>
      <c r="B557" s="1426"/>
      <c r="C557" s="1131"/>
      <c r="D557" s="1131"/>
      <c r="E557" s="1131"/>
    </row>
    <row r="558" spans="1:5">
      <c r="A558" s="1131"/>
      <c r="B558" s="1426"/>
      <c r="C558" s="1131"/>
      <c r="D558" s="1131"/>
      <c r="E558" s="1131"/>
    </row>
    <row r="559" spans="1:5">
      <c r="A559" s="1131"/>
      <c r="B559" s="1426"/>
      <c r="C559" s="1131"/>
      <c r="D559" s="1131"/>
      <c r="E559" s="1131"/>
    </row>
    <row r="560" spans="1:5">
      <c r="A560" s="1131"/>
      <c r="B560" s="1426"/>
      <c r="C560" s="1131"/>
      <c r="D560" s="1131"/>
      <c r="E560" s="1131"/>
    </row>
    <row r="561" spans="1:5">
      <c r="A561" s="1131"/>
      <c r="B561" s="1426"/>
      <c r="C561" s="1131"/>
      <c r="D561" s="1131"/>
      <c r="E561" s="1131"/>
    </row>
    <row r="562" spans="1:5">
      <c r="A562" s="1131"/>
      <c r="B562" s="1426"/>
      <c r="C562" s="1131"/>
      <c r="D562" s="1131"/>
      <c r="E562" s="1131"/>
    </row>
    <row r="563" spans="1:5">
      <c r="A563" s="1131"/>
      <c r="B563" s="1426"/>
      <c r="C563" s="1131"/>
      <c r="D563" s="1131"/>
      <c r="E563" s="1131"/>
    </row>
    <row r="564" spans="1:5">
      <c r="A564" s="1131"/>
      <c r="B564" s="1426"/>
      <c r="C564" s="1131"/>
      <c r="D564" s="1131"/>
      <c r="E564" s="1131"/>
    </row>
    <row r="565" spans="1:5">
      <c r="A565" s="1131"/>
      <c r="B565" s="1426"/>
      <c r="C565" s="1131"/>
      <c r="D565" s="1131"/>
      <c r="E565" s="1131"/>
    </row>
    <row r="566" spans="1:5">
      <c r="A566" s="1131"/>
      <c r="B566" s="1426"/>
      <c r="C566" s="1131"/>
      <c r="D566" s="1131"/>
      <c r="E566" s="1131"/>
    </row>
    <row r="567" spans="1:5">
      <c r="A567" s="1131"/>
      <c r="B567" s="1426"/>
      <c r="C567" s="1131"/>
      <c r="D567" s="1131"/>
      <c r="E567" s="1131"/>
    </row>
    <row r="568" spans="1:5">
      <c r="A568" s="1131"/>
      <c r="B568" s="1426"/>
      <c r="C568" s="1131"/>
      <c r="D568" s="1131"/>
      <c r="E568" s="1131"/>
    </row>
    <row r="569" spans="1:5">
      <c r="A569" s="1131"/>
      <c r="B569" s="1426"/>
      <c r="C569" s="1131"/>
      <c r="D569" s="1131"/>
      <c r="E569" s="1131"/>
    </row>
    <row r="570" spans="1:5">
      <c r="A570" s="1131"/>
      <c r="B570" s="1426"/>
      <c r="C570" s="1131"/>
      <c r="D570" s="1131"/>
      <c r="E570" s="1131"/>
    </row>
    <row r="571" spans="1:5">
      <c r="A571" s="1131"/>
      <c r="B571" s="1426"/>
      <c r="C571" s="1131"/>
      <c r="D571" s="1131"/>
      <c r="E571" s="1131"/>
    </row>
    <row r="572" spans="1:5">
      <c r="A572" s="1131"/>
      <c r="B572" s="1426"/>
      <c r="C572" s="1131"/>
      <c r="D572" s="1131"/>
      <c r="E572" s="1131"/>
    </row>
    <row r="573" spans="1:5">
      <c r="A573" s="1131"/>
      <c r="B573" s="1426"/>
      <c r="C573" s="1131"/>
      <c r="D573" s="1131"/>
      <c r="E573" s="1131"/>
    </row>
    <row r="574" spans="1:5">
      <c r="A574" s="1131"/>
      <c r="B574" s="1426"/>
      <c r="C574" s="1131"/>
      <c r="D574" s="1131"/>
      <c r="E574" s="1131"/>
    </row>
    <row r="575" spans="1:5">
      <c r="A575" s="1131"/>
      <c r="B575" s="1426"/>
      <c r="C575" s="1131"/>
      <c r="D575" s="1131"/>
      <c r="E575" s="1131"/>
    </row>
    <row r="576" spans="1:5">
      <c r="A576" s="1131"/>
      <c r="B576" s="1426"/>
      <c r="C576" s="1131"/>
      <c r="D576" s="1131"/>
      <c r="E576" s="1131"/>
    </row>
    <row r="577" spans="1:5">
      <c r="A577" s="1131"/>
      <c r="B577" s="1426"/>
      <c r="C577" s="1131"/>
      <c r="D577" s="1131"/>
      <c r="E577" s="1131"/>
    </row>
    <row r="578" spans="1:5">
      <c r="A578" s="1131"/>
      <c r="B578" s="1426"/>
      <c r="C578" s="1131"/>
      <c r="D578" s="1131"/>
      <c r="E578" s="1131"/>
    </row>
    <row r="579" spans="1:5">
      <c r="A579" s="1131"/>
      <c r="B579" s="1426"/>
      <c r="C579" s="1131"/>
      <c r="D579" s="1131"/>
      <c r="E579" s="1131"/>
    </row>
    <row r="580" spans="1:5">
      <c r="A580" s="1131"/>
      <c r="B580" s="1426"/>
      <c r="C580" s="1131"/>
      <c r="D580" s="1131"/>
      <c r="E580" s="1131"/>
    </row>
    <row r="581" spans="1:5">
      <c r="A581" s="1131"/>
      <c r="B581" s="1426"/>
      <c r="C581" s="1131"/>
      <c r="D581" s="1131"/>
      <c r="E581" s="1131"/>
    </row>
    <row r="582" spans="1:5">
      <c r="A582" s="1131"/>
      <c r="B582" s="1426"/>
      <c r="C582" s="1131"/>
      <c r="D582" s="1131"/>
      <c r="E582" s="1131"/>
    </row>
    <row r="583" spans="1:5">
      <c r="A583" s="1131"/>
      <c r="B583" s="1426"/>
      <c r="C583" s="1131"/>
      <c r="D583" s="1131"/>
      <c r="E583" s="1131"/>
    </row>
    <row r="584" spans="1:5">
      <c r="A584" s="1131"/>
      <c r="B584" s="1426"/>
      <c r="C584" s="1131"/>
      <c r="D584" s="1131"/>
      <c r="E584" s="1131"/>
    </row>
    <row r="585" spans="1:5">
      <c r="A585" s="1131"/>
      <c r="B585" s="1426"/>
      <c r="C585" s="1131"/>
      <c r="D585" s="1131"/>
      <c r="E585" s="1131"/>
    </row>
    <row r="586" spans="1:5">
      <c r="A586" s="1131"/>
      <c r="B586" s="1426"/>
      <c r="C586" s="1131"/>
      <c r="D586" s="1131"/>
      <c r="E586" s="1131"/>
    </row>
    <row r="587" spans="1:5">
      <c r="A587" s="1131"/>
      <c r="B587" s="1426"/>
      <c r="C587" s="1131"/>
      <c r="D587" s="1131"/>
      <c r="E587" s="1131"/>
    </row>
    <row r="588" spans="1:5">
      <c r="A588" s="1131"/>
      <c r="B588" s="1426"/>
      <c r="C588" s="1131"/>
      <c r="D588" s="1131"/>
      <c r="E588" s="1131"/>
    </row>
    <row r="589" spans="1:5">
      <c r="A589" s="1131"/>
      <c r="B589" s="1426"/>
      <c r="C589" s="1131"/>
      <c r="D589" s="1131"/>
      <c r="E589" s="1131"/>
    </row>
    <row r="590" spans="1:5">
      <c r="A590" s="1131"/>
      <c r="B590" s="1426"/>
      <c r="C590" s="1131"/>
      <c r="D590" s="1131"/>
      <c r="E590" s="1131"/>
    </row>
    <row r="591" spans="1:5">
      <c r="A591" s="1131"/>
      <c r="B591" s="1426"/>
      <c r="C591" s="1131"/>
      <c r="D591" s="1131"/>
      <c r="E591" s="1131"/>
    </row>
    <row r="592" spans="1:5">
      <c r="A592" s="1131"/>
      <c r="B592" s="1426"/>
      <c r="C592" s="1131"/>
      <c r="D592" s="1131"/>
      <c r="E592" s="1131"/>
    </row>
    <row r="593" spans="1:5">
      <c r="A593" s="1131"/>
      <c r="B593" s="1426"/>
      <c r="C593" s="1131"/>
      <c r="D593" s="1131"/>
      <c r="E593" s="1131"/>
    </row>
    <row r="594" spans="1:5">
      <c r="A594" s="1131"/>
      <c r="B594" s="1426"/>
      <c r="C594" s="1131"/>
      <c r="D594" s="1131"/>
      <c r="E594" s="1131"/>
    </row>
    <row r="595" spans="1:5">
      <c r="A595" s="1131"/>
      <c r="B595" s="1426"/>
      <c r="C595" s="1131"/>
      <c r="D595" s="1131"/>
      <c r="E595" s="1131"/>
    </row>
    <row r="596" spans="1:5">
      <c r="A596" s="1131"/>
      <c r="B596" s="1426"/>
      <c r="C596" s="1131"/>
      <c r="D596" s="1131"/>
      <c r="E596" s="1131"/>
    </row>
    <row r="597" spans="1:5">
      <c r="A597" s="1131"/>
      <c r="B597" s="1426"/>
      <c r="C597" s="1131"/>
      <c r="D597" s="1131"/>
      <c r="E597" s="1131"/>
    </row>
    <row r="598" spans="1:5">
      <c r="A598" s="1131"/>
      <c r="B598" s="1426"/>
      <c r="C598" s="1131"/>
      <c r="D598" s="1131"/>
      <c r="E598" s="1131"/>
    </row>
    <row r="599" spans="1:5">
      <c r="A599" s="1131"/>
      <c r="B599" s="1426"/>
      <c r="C599" s="1131"/>
      <c r="D599" s="1131"/>
      <c r="E599" s="1131"/>
    </row>
    <row r="600" spans="1:5">
      <c r="A600" s="1131"/>
      <c r="B600" s="1426"/>
      <c r="C600" s="1131"/>
      <c r="D600" s="1131"/>
      <c r="E600" s="1131"/>
    </row>
    <row r="601" spans="1:5">
      <c r="A601" s="1131"/>
      <c r="B601" s="1426"/>
      <c r="C601" s="1131"/>
      <c r="D601" s="1131"/>
      <c r="E601" s="1131"/>
    </row>
    <row r="602" spans="1:5">
      <c r="A602" s="1131"/>
      <c r="B602" s="1426"/>
      <c r="C602" s="1131"/>
      <c r="D602" s="1131"/>
      <c r="E602" s="1131"/>
    </row>
    <row r="603" spans="1:5">
      <c r="A603" s="1131"/>
      <c r="B603" s="1426"/>
      <c r="C603" s="1131"/>
      <c r="D603" s="1131"/>
      <c r="E603" s="1131"/>
    </row>
    <row r="604" spans="1:5">
      <c r="A604" s="1131"/>
      <c r="B604" s="1426"/>
      <c r="C604" s="1131"/>
      <c r="D604" s="1131"/>
      <c r="E604" s="1131"/>
    </row>
    <row r="605" spans="1:5">
      <c r="A605" s="1131"/>
      <c r="B605" s="1426"/>
      <c r="C605" s="1131"/>
      <c r="D605" s="1131"/>
      <c r="E605" s="1131"/>
    </row>
    <row r="606" spans="1:5">
      <c r="A606" s="1131"/>
      <c r="B606" s="1426"/>
      <c r="C606" s="1131"/>
      <c r="D606" s="1131"/>
      <c r="E606" s="1131"/>
    </row>
    <row r="607" spans="1:5">
      <c r="A607" s="1131"/>
      <c r="B607" s="1426"/>
      <c r="C607" s="1131"/>
      <c r="D607" s="1131"/>
      <c r="E607" s="1131"/>
    </row>
    <row r="608" spans="1:5">
      <c r="A608" s="1131"/>
      <c r="B608" s="1426"/>
      <c r="C608" s="1131"/>
      <c r="D608" s="1131"/>
      <c r="E608" s="1131"/>
    </row>
    <row r="609" spans="1:5">
      <c r="A609" s="1131"/>
      <c r="B609" s="1426"/>
      <c r="C609" s="1131"/>
      <c r="D609" s="1131"/>
      <c r="E609" s="1131"/>
    </row>
    <row r="610" spans="1:5">
      <c r="A610" s="1131"/>
      <c r="B610" s="1426"/>
      <c r="C610" s="1131"/>
      <c r="D610" s="1131"/>
      <c r="E610" s="1131"/>
    </row>
    <row r="611" spans="1:5">
      <c r="A611" s="1131"/>
      <c r="B611" s="1426"/>
      <c r="C611" s="1131"/>
      <c r="D611" s="1131"/>
      <c r="E611" s="1131"/>
    </row>
    <row r="612" spans="1:5">
      <c r="A612" s="1131"/>
      <c r="B612" s="1426"/>
      <c r="C612" s="1131"/>
      <c r="D612" s="1131"/>
      <c r="E612" s="1131"/>
    </row>
    <row r="613" spans="1:5">
      <c r="A613" s="1131"/>
      <c r="B613" s="1426"/>
      <c r="C613" s="1131"/>
      <c r="D613" s="1131"/>
      <c r="E613" s="1131"/>
    </row>
    <row r="614" spans="1:5">
      <c r="A614" s="1131"/>
      <c r="B614" s="1426"/>
      <c r="C614" s="1131"/>
      <c r="D614" s="1131"/>
      <c r="E614" s="1131"/>
    </row>
    <row r="615" spans="1:5">
      <c r="A615" s="1131"/>
      <c r="B615" s="1426"/>
      <c r="C615" s="1131"/>
      <c r="D615" s="1131"/>
      <c r="E615" s="1131"/>
    </row>
    <row r="616" spans="1:5">
      <c r="A616" s="1131"/>
      <c r="B616" s="1426"/>
      <c r="C616" s="1131"/>
      <c r="D616" s="1131"/>
      <c r="E616" s="1131"/>
    </row>
    <row r="617" spans="1:5">
      <c r="A617" s="1131"/>
      <c r="B617" s="1426"/>
      <c r="C617" s="1131"/>
      <c r="D617" s="1131"/>
      <c r="E617" s="1131"/>
    </row>
    <row r="618" spans="1:5">
      <c r="A618" s="1131"/>
      <c r="B618" s="1426"/>
      <c r="C618" s="1131"/>
      <c r="D618" s="1131"/>
      <c r="E618" s="1131"/>
    </row>
    <row r="619" spans="1:5">
      <c r="A619" s="1131"/>
      <c r="B619" s="1426"/>
      <c r="C619" s="1131"/>
      <c r="D619" s="1131"/>
      <c r="E619" s="1131"/>
    </row>
    <row r="620" spans="1:5">
      <c r="A620" s="1131"/>
      <c r="B620" s="1426"/>
      <c r="C620" s="1131"/>
      <c r="D620" s="1131"/>
      <c r="E620" s="1131"/>
    </row>
    <row r="621" spans="1:5">
      <c r="A621" s="1131"/>
      <c r="B621" s="1426"/>
      <c r="C621" s="1131"/>
      <c r="D621" s="1131"/>
      <c r="E621" s="1131"/>
    </row>
    <row r="622" spans="1:5">
      <c r="A622" s="1131"/>
      <c r="B622" s="1426"/>
      <c r="C622" s="1131"/>
      <c r="D622" s="1131"/>
      <c r="E622" s="1131"/>
    </row>
    <row r="623" spans="1:5">
      <c r="A623" s="1131"/>
      <c r="B623" s="1426"/>
      <c r="C623" s="1131"/>
      <c r="D623" s="1131"/>
      <c r="E623" s="1131"/>
    </row>
    <row r="624" spans="1:5">
      <c r="A624" s="1131"/>
      <c r="B624" s="1426"/>
      <c r="C624" s="1131"/>
      <c r="D624" s="1131"/>
      <c r="E624" s="1131"/>
    </row>
    <row r="625" spans="1:5">
      <c r="A625" s="1131"/>
      <c r="B625" s="1426"/>
      <c r="C625" s="1131"/>
      <c r="D625" s="1131"/>
      <c r="E625" s="1131"/>
    </row>
    <row r="626" spans="1:5">
      <c r="A626" s="1131"/>
      <c r="B626" s="1426"/>
      <c r="C626" s="1131"/>
      <c r="D626" s="1131"/>
      <c r="E626" s="1131"/>
    </row>
    <row r="627" spans="1:5">
      <c r="A627" s="1131"/>
      <c r="B627" s="1426"/>
      <c r="C627" s="1131"/>
      <c r="D627" s="1131"/>
      <c r="E627" s="1131"/>
    </row>
    <row r="628" spans="1:5">
      <c r="A628" s="1131"/>
      <c r="B628" s="1426"/>
      <c r="C628" s="1131"/>
      <c r="D628" s="1131"/>
      <c r="E628" s="1131"/>
    </row>
    <row r="629" spans="1:5">
      <c r="A629" s="1131"/>
      <c r="B629" s="1426"/>
      <c r="C629" s="1131"/>
      <c r="D629" s="1131"/>
      <c r="E629" s="1131"/>
    </row>
    <row r="630" spans="1:5">
      <c r="A630" s="1131"/>
      <c r="B630" s="1426"/>
      <c r="C630" s="1131"/>
      <c r="D630" s="1131"/>
      <c r="E630" s="1131"/>
    </row>
    <row r="631" spans="1:5">
      <c r="A631" s="1131"/>
      <c r="B631" s="1426"/>
      <c r="C631" s="1131"/>
      <c r="D631" s="1131"/>
      <c r="E631" s="1131"/>
    </row>
    <row r="632" spans="1:5">
      <c r="A632" s="1131"/>
      <c r="B632" s="1426"/>
      <c r="C632" s="1131"/>
      <c r="D632" s="1131"/>
      <c r="E632" s="1131"/>
    </row>
    <row r="633" spans="1:5">
      <c r="A633" s="1131"/>
      <c r="B633" s="1426"/>
      <c r="C633" s="1131"/>
      <c r="D633" s="1131"/>
      <c r="E633" s="1131"/>
    </row>
    <row r="634" spans="1:5">
      <c r="A634" s="1131"/>
      <c r="B634" s="1426"/>
      <c r="C634" s="1131"/>
      <c r="D634" s="1131"/>
      <c r="E634" s="1131"/>
    </row>
    <row r="635" spans="1:5">
      <c r="A635" s="1131"/>
      <c r="B635" s="1426"/>
      <c r="C635" s="1131"/>
      <c r="D635" s="1131"/>
      <c r="E635" s="1131"/>
    </row>
    <row r="636" spans="1:5">
      <c r="A636" s="1131"/>
      <c r="B636" s="1426"/>
      <c r="C636" s="1131"/>
      <c r="D636" s="1131"/>
      <c r="E636" s="1131"/>
    </row>
    <row r="637" spans="1:5">
      <c r="A637" s="1131"/>
      <c r="B637" s="1426"/>
      <c r="C637" s="1131"/>
      <c r="D637" s="1131"/>
      <c r="E637" s="1131"/>
    </row>
    <row r="638" spans="1:5">
      <c r="A638" s="1131"/>
      <c r="B638" s="1426"/>
      <c r="C638" s="1131"/>
      <c r="D638" s="1131"/>
      <c r="E638" s="1131"/>
    </row>
    <row r="639" spans="1:5">
      <c r="A639" s="1131"/>
      <c r="B639" s="1426"/>
      <c r="C639" s="1131"/>
      <c r="D639" s="1131"/>
      <c r="E639" s="1131"/>
    </row>
    <row r="640" spans="1:5">
      <c r="A640" s="1131"/>
      <c r="B640" s="1426"/>
      <c r="C640" s="1131"/>
      <c r="D640" s="1131"/>
      <c r="E640" s="1131"/>
    </row>
    <row r="641" spans="1:5">
      <c r="A641" s="1131"/>
      <c r="B641" s="1426"/>
      <c r="C641" s="1131"/>
      <c r="D641" s="1131"/>
      <c r="E641" s="1131"/>
    </row>
    <row r="642" spans="1:5">
      <c r="A642" s="1131"/>
      <c r="B642" s="1426"/>
      <c r="C642" s="1131"/>
      <c r="D642" s="1131"/>
      <c r="E642" s="1131"/>
    </row>
    <row r="643" spans="1:5">
      <c r="A643" s="1131"/>
      <c r="B643" s="1426"/>
      <c r="C643" s="1131"/>
      <c r="D643" s="1131"/>
      <c r="E643" s="1131"/>
    </row>
    <row r="644" spans="1:5">
      <c r="A644" s="1131"/>
      <c r="B644" s="1426"/>
      <c r="C644" s="1131"/>
      <c r="D644" s="1131"/>
      <c r="E644" s="1131"/>
    </row>
    <row r="645" spans="1:5">
      <c r="A645" s="1131"/>
      <c r="B645" s="1426"/>
      <c r="C645" s="1131"/>
      <c r="D645" s="1131"/>
      <c r="E645" s="1131"/>
    </row>
    <row r="646" spans="1:5">
      <c r="A646" s="1131"/>
      <c r="B646" s="1426"/>
      <c r="C646" s="1131"/>
      <c r="D646" s="1131"/>
      <c r="E646" s="1131"/>
    </row>
    <row r="647" spans="1:5">
      <c r="A647" s="1131"/>
      <c r="B647" s="1426"/>
      <c r="C647" s="1131"/>
      <c r="D647" s="1131"/>
      <c r="E647" s="1131"/>
    </row>
    <row r="648" spans="1:5">
      <c r="A648" s="1131"/>
      <c r="B648" s="1426"/>
      <c r="C648" s="1131"/>
      <c r="D648" s="1131"/>
      <c r="E648" s="1131"/>
    </row>
    <row r="649" spans="1:5">
      <c r="A649" s="1131"/>
      <c r="B649" s="1426"/>
      <c r="C649" s="1131"/>
      <c r="D649" s="1131"/>
      <c r="E649" s="1131"/>
    </row>
    <row r="650" spans="1:5">
      <c r="A650" s="1131"/>
      <c r="B650" s="1426"/>
      <c r="C650" s="1131"/>
      <c r="D650" s="1131"/>
      <c r="E650" s="1131"/>
    </row>
    <row r="651" spans="1:5">
      <c r="A651" s="1131"/>
      <c r="B651" s="1426"/>
      <c r="C651" s="1131"/>
      <c r="D651" s="1131"/>
      <c r="E651" s="1131"/>
    </row>
    <row r="652" spans="1:5">
      <c r="A652" s="1131"/>
      <c r="B652" s="1426"/>
      <c r="C652" s="1131"/>
      <c r="D652" s="1131"/>
      <c r="E652" s="1131"/>
    </row>
    <row r="653" spans="1:5">
      <c r="A653" s="1131"/>
      <c r="B653" s="1426"/>
      <c r="C653" s="1131"/>
      <c r="D653" s="1131"/>
      <c r="E653" s="1131"/>
    </row>
    <row r="654" spans="1:5">
      <c r="A654" s="1131"/>
      <c r="B654" s="1426"/>
      <c r="C654" s="1131"/>
      <c r="D654" s="1131"/>
      <c r="E654" s="1131"/>
    </row>
    <row r="655" spans="1:5">
      <c r="A655" s="1131"/>
      <c r="B655" s="1426"/>
      <c r="C655" s="1131"/>
      <c r="D655" s="1131"/>
      <c r="E655" s="1131"/>
    </row>
    <row r="656" spans="1:5">
      <c r="A656" s="1131"/>
      <c r="B656" s="1426"/>
      <c r="C656" s="1131"/>
      <c r="D656" s="1131"/>
      <c r="E656" s="1131"/>
    </row>
    <row r="657" spans="1:5">
      <c r="A657" s="1131"/>
      <c r="B657" s="1426"/>
      <c r="C657" s="1131"/>
      <c r="D657" s="1131"/>
      <c r="E657" s="1131"/>
    </row>
    <row r="658" spans="1:5">
      <c r="A658" s="1131"/>
      <c r="B658" s="1426"/>
      <c r="C658" s="1131"/>
      <c r="D658" s="1131"/>
      <c r="E658" s="1131"/>
    </row>
    <row r="659" spans="1:5">
      <c r="A659" s="1131"/>
      <c r="B659" s="1426"/>
      <c r="C659" s="1131"/>
      <c r="D659" s="1131"/>
      <c r="E659" s="1131"/>
    </row>
    <row r="660" spans="1:5">
      <c r="A660" s="1131"/>
      <c r="B660" s="1426"/>
      <c r="C660" s="1131"/>
      <c r="D660" s="1131"/>
      <c r="E660" s="1131"/>
    </row>
    <row r="661" spans="1:5">
      <c r="A661" s="1131"/>
      <c r="B661" s="1426"/>
      <c r="C661" s="1131"/>
      <c r="D661" s="1131"/>
      <c r="E661" s="1131"/>
    </row>
    <row r="662" spans="1:5">
      <c r="A662" s="1131"/>
      <c r="B662" s="1426"/>
      <c r="C662" s="1131"/>
      <c r="D662" s="1131"/>
      <c r="E662" s="1131"/>
    </row>
    <row r="663" spans="1:5">
      <c r="A663" s="1131"/>
      <c r="B663" s="1426"/>
      <c r="C663" s="1131"/>
      <c r="D663" s="1131"/>
      <c r="E663" s="1131"/>
    </row>
    <row r="664" spans="1:5">
      <c r="A664" s="1131"/>
      <c r="B664" s="1426"/>
      <c r="C664" s="1131"/>
      <c r="D664" s="1131"/>
      <c r="E664" s="1131"/>
    </row>
    <row r="665" spans="1:5">
      <c r="A665" s="1131"/>
      <c r="B665" s="1426"/>
      <c r="C665" s="1131"/>
      <c r="D665" s="1131"/>
      <c r="E665" s="1131"/>
    </row>
    <row r="666" spans="1:5">
      <c r="A666" s="1131"/>
      <c r="B666" s="1426"/>
      <c r="C666" s="1131"/>
      <c r="D666" s="1131"/>
      <c r="E666" s="1131"/>
    </row>
    <row r="667" spans="1:5">
      <c r="A667" s="1131"/>
      <c r="B667" s="1426"/>
      <c r="C667" s="1131"/>
      <c r="D667" s="1131"/>
      <c r="E667" s="1131"/>
    </row>
    <row r="668" spans="1:5">
      <c r="A668" s="1131"/>
      <c r="B668" s="1426"/>
      <c r="C668" s="1131"/>
      <c r="D668" s="1131"/>
      <c r="E668" s="1131"/>
    </row>
    <row r="669" spans="1:5">
      <c r="A669" s="1131"/>
      <c r="B669" s="1426"/>
      <c r="C669" s="1131"/>
      <c r="D669" s="1131"/>
      <c r="E669" s="1131"/>
    </row>
    <row r="670" spans="1:5">
      <c r="A670" s="1131"/>
      <c r="B670" s="1426"/>
      <c r="C670" s="1131"/>
      <c r="D670" s="1131"/>
      <c r="E670" s="1131"/>
    </row>
    <row r="671" spans="1:5">
      <c r="A671" s="1131"/>
      <c r="B671" s="1426"/>
      <c r="C671" s="1131"/>
      <c r="D671" s="1131"/>
      <c r="E671" s="1131"/>
    </row>
    <row r="672" spans="1:5">
      <c r="A672" s="1131"/>
      <c r="B672" s="1426"/>
      <c r="C672" s="1131"/>
      <c r="D672" s="1131"/>
      <c r="E672" s="1131"/>
    </row>
    <row r="673" spans="1:5">
      <c r="A673" s="1131"/>
      <c r="B673" s="1426"/>
      <c r="C673" s="1131"/>
      <c r="D673" s="1131"/>
      <c r="E673" s="1131"/>
    </row>
    <row r="674" spans="1:5">
      <c r="A674" s="1131"/>
      <c r="B674" s="1426"/>
      <c r="C674" s="1131"/>
      <c r="D674" s="1131"/>
      <c r="E674" s="1131"/>
    </row>
    <row r="675" spans="1:5">
      <c r="A675" s="1131"/>
      <c r="B675" s="1426"/>
      <c r="C675" s="1131"/>
      <c r="D675" s="1131"/>
      <c r="E675" s="1131"/>
    </row>
    <row r="676" spans="1:5">
      <c r="A676" s="1131"/>
      <c r="B676" s="1426"/>
      <c r="C676" s="1131"/>
      <c r="D676" s="1131"/>
      <c r="E676" s="1131"/>
    </row>
    <row r="677" spans="1:5">
      <c r="A677" s="1131"/>
      <c r="B677" s="1426"/>
      <c r="C677" s="1131"/>
      <c r="D677" s="1131"/>
      <c r="E677" s="1131"/>
    </row>
    <row r="678" spans="1:5">
      <c r="A678" s="1131"/>
      <c r="B678" s="1426"/>
      <c r="C678" s="1131"/>
      <c r="D678" s="1131"/>
      <c r="E678" s="1131"/>
    </row>
    <row r="679" spans="1:5">
      <c r="A679" s="1131"/>
      <c r="B679" s="1426"/>
      <c r="C679" s="1131"/>
      <c r="D679" s="1131"/>
      <c r="E679" s="1131"/>
    </row>
    <row r="680" spans="1:5">
      <c r="A680" s="1131"/>
      <c r="B680" s="1426"/>
      <c r="C680" s="1131"/>
      <c r="D680" s="1131"/>
      <c r="E680" s="1131"/>
    </row>
    <row r="681" spans="1:5">
      <c r="A681" s="1131"/>
      <c r="B681" s="1426"/>
      <c r="C681" s="1131"/>
      <c r="D681" s="1131"/>
      <c r="E681" s="1131"/>
    </row>
    <row r="682" spans="1:5">
      <c r="A682" s="1131"/>
      <c r="B682" s="1426"/>
      <c r="C682" s="1131"/>
      <c r="D682" s="1131"/>
      <c r="E682" s="1131"/>
    </row>
    <row r="683" spans="1:5">
      <c r="A683" s="1131"/>
      <c r="B683" s="1426"/>
      <c r="C683" s="1131"/>
      <c r="D683" s="1131"/>
      <c r="E683" s="1131"/>
    </row>
    <row r="684" spans="1:5">
      <c r="A684" s="1131"/>
      <c r="B684" s="1426"/>
      <c r="C684" s="1131"/>
      <c r="D684" s="1131"/>
      <c r="E684" s="1131"/>
    </row>
    <row r="685" spans="1:5">
      <c r="A685" s="1131"/>
      <c r="B685" s="1426"/>
      <c r="C685" s="1131"/>
      <c r="D685" s="1131"/>
      <c r="E685" s="1131"/>
    </row>
    <row r="686" spans="1:5">
      <c r="A686" s="1131"/>
      <c r="B686" s="1426"/>
      <c r="C686" s="1131"/>
      <c r="D686" s="1131"/>
      <c r="E686" s="1131"/>
    </row>
    <row r="687" spans="1:5">
      <c r="A687" s="1131"/>
      <c r="B687" s="1426"/>
      <c r="C687" s="1131"/>
      <c r="D687" s="1131"/>
      <c r="E687" s="1131"/>
    </row>
    <row r="688" spans="1:5">
      <c r="A688" s="1131"/>
      <c r="B688" s="1426"/>
      <c r="C688" s="1131"/>
      <c r="D688" s="1131"/>
      <c r="E688" s="1131"/>
    </row>
    <row r="689" spans="1:5">
      <c r="A689" s="1131"/>
      <c r="B689" s="1426"/>
      <c r="C689" s="1131"/>
      <c r="D689" s="1131"/>
      <c r="E689" s="1131"/>
    </row>
    <row r="690" spans="1:5">
      <c r="A690" s="1131"/>
      <c r="B690" s="1426"/>
      <c r="C690" s="1131"/>
      <c r="D690" s="1131"/>
      <c r="E690" s="1131"/>
    </row>
    <row r="691" spans="1:5">
      <c r="A691" s="1131"/>
      <c r="B691" s="1426"/>
      <c r="C691" s="1131"/>
      <c r="D691" s="1131"/>
      <c r="E691" s="1131"/>
    </row>
    <row r="692" spans="1:5">
      <c r="A692" s="1131"/>
      <c r="B692" s="1426"/>
      <c r="C692" s="1131"/>
      <c r="D692" s="1131"/>
      <c r="E692" s="1131"/>
    </row>
    <row r="693" spans="1:5">
      <c r="A693" s="1131"/>
      <c r="B693" s="1426"/>
      <c r="C693" s="1131"/>
      <c r="D693" s="1131"/>
      <c r="E693" s="1131"/>
    </row>
    <row r="694" spans="1:5">
      <c r="A694" s="1131"/>
      <c r="B694" s="1426"/>
      <c r="C694" s="1131"/>
      <c r="D694" s="1131"/>
      <c r="E694" s="1131"/>
    </row>
    <row r="695" spans="1:5">
      <c r="A695" s="1131"/>
      <c r="B695" s="1426"/>
      <c r="C695" s="1131"/>
      <c r="D695" s="1131"/>
      <c r="E695" s="1131"/>
    </row>
    <row r="696" spans="1:5">
      <c r="A696" s="1131"/>
      <c r="B696" s="1426"/>
      <c r="C696" s="1131"/>
      <c r="D696" s="1131"/>
      <c r="E696" s="1131"/>
    </row>
    <row r="697" spans="1:5">
      <c r="A697" s="1131"/>
      <c r="B697" s="1426"/>
      <c r="C697" s="1131"/>
      <c r="D697" s="1131"/>
      <c r="E697" s="1131"/>
    </row>
    <row r="698" spans="1:5">
      <c r="A698" s="1131"/>
      <c r="B698" s="1426"/>
      <c r="C698" s="1131"/>
      <c r="D698" s="1131"/>
      <c r="E698" s="1131"/>
    </row>
    <row r="699" spans="1:5">
      <c r="A699" s="1131"/>
      <c r="B699" s="1426"/>
      <c r="C699" s="1131"/>
      <c r="D699" s="1131"/>
      <c r="E699" s="1131"/>
    </row>
    <row r="700" spans="1:5">
      <c r="A700" s="1131"/>
      <c r="B700" s="1426"/>
      <c r="C700" s="1131"/>
      <c r="D700" s="1131"/>
      <c r="E700" s="1131"/>
    </row>
    <row r="701" spans="1:5">
      <c r="A701" s="1131"/>
      <c r="B701" s="1426"/>
      <c r="C701" s="1131"/>
      <c r="D701" s="1131"/>
      <c r="E701" s="1131"/>
    </row>
    <row r="702" spans="1:5">
      <c r="A702" s="1131"/>
      <c r="B702" s="1426"/>
      <c r="C702" s="1131"/>
      <c r="D702" s="1131"/>
      <c r="E702" s="1131"/>
    </row>
    <row r="703" spans="1:5">
      <c r="A703" s="1131"/>
      <c r="B703" s="1426"/>
      <c r="C703" s="1131"/>
      <c r="D703" s="1131"/>
      <c r="E703" s="1131"/>
    </row>
    <row r="704" spans="1:5">
      <c r="A704" s="1131"/>
      <c r="B704" s="1426"/>
      <c r="C704" s="1131"/>
      <c r="D704" s="1131"/>
      <c r="E704" s="1131"/>
    </row>
    <row r="705" spans="1:5">
      <c r="A705" s="1131"/>
      <c r="B705" s="1426"/>
      <c r="C705" s="1131"/>
      <c r="D705" s="1131"/>
      <c r="E705" s="1131"/>
    </row>
    <row r="706" spans="1:5">
      <c r="A706" s="1131"/>
      <c r="B706" s="1426"/>
      <c r="C706" s="1131"/>
      <c r="D706" s="1131"/>
      <c r="E706" s="1131"/>
    </row>
    <row r="707" spans="1:5">
      <c r="A707" s="1131"/>
      <c r="B707" s="1426"/>
      <c r="C707" s="1131"/>
      <c r="D707" s="1131"/>
      <c r="E707" s="1131"/>
    </row>
    <row r="708" spans="1:5">
      <c r="A708" s="1131"/>
      <c r="B708" s="1426"/>
      <c r="C708" s="1131"/>
      <c r="D708" s="1131"/>
      <c r="E708" s="1131"/>
    </row>
    <row r="709" spans="1:5">
      <c r="A709" s="1131"/>
      <c r="B709" s="1426"/>
      <c r="C709" s="1131"/>
      <c r="D709" s="1131"/>
      <c r="E709" s="1131"/>
    </row>
    <row r="710" spans="1:5">
      <c r="A710" s="1131"/>
      <c r="B710" s="1426"/>
      <c r="C710" s="1131"/>
      <c r="D710" s="1131"/>
      <c r="E710" s="1131"/>
    </row>
    <row r="711" spans="1:5">
      <c r="A711" s="1131"/>
      <c r="B711" s="1426"/>
      <c r="C711" s="1131"/>
      <c r="D711" s="1131"/>
      <c r="E711" s="1131"/>
    </row>
    <row r="712" spans="1:5">
      <c r="A712" s="1131"/>
      <c r="B712" s="1426"/>
      <c r="C712" s="1131"/>
      <c r="D712" s="1131"/>
      <c r="E712" s="1131"/>
    </row>
    <row r="713" spans="1:5">
      <c r="A713" s="1131"/>
      <c r="B713" s="1426"/>
      <c r="C713" s="1131"/>
      <c r="D713" s="1131"/>
      <c r="E713" s="1131"/>
    </row>
    <row r="714" spans="1:5">
      <c r="A714" s="1131"/>
      <c r="B714" s="1426"/>
      <c r="C714" s="1131"/>
      <c r="D714" s="1131"/>
      <c r="E714" s="1131"/>
    </row>
    <row r="715" spans="1:5">
      <c r="A715" s="1131"/>
      <c r="B715" s="1426"/>
      <c r="C715" s="1131"/>
      <c r="D715" s="1131"/>
      <c r="E715" s="1131"/>
    </row>
    <row r="716" spans="1:5">
      <c r="A716" s="1131"/>
      <c r="B716" s="1426"/>
      <c r="C716" s="1131"/>
      <c r="D716" s="1131"/>
      <c r="E716" s="1131"/>
    </row>
    <row r="717" spans="1:5">
      <c r="A717" s="1131"/>
      <c r="B717" s="1426"/>
      <c r="C717" s="1131"/>
      <c r="D717" s="1131"/>
      <c r="E717" s="1131"/>
    </row>
    <row r="718" spans="1:5">
      <c r="A718" s="1131"/>
      <c r="B718" s="1426"/>
      <c r="C718" s="1131"/>
      <c r="D718" s="1131"/>
      <c r="E718" s="1131"/>
    </row>
    <row r="719" spans="1:5">
      <c r="A719" s="1131"/>
      <c r="B719" s="1426"/>
      <c r="C719" s="1131"/>
      <c r="D719" s="1131"/>
      <c r="E719" s="1131"/>
    </row>
    <row r="720" spans="1:5">
      <c r="A720" s="1131"/>
      <c r="B720" s="1426"/>
      <c r="C720" s="1131"/>
      <c r="D720" s="1131"/>
      <c r="E720" s="1131"/>
    </row>
    <row r="721" spans="1:5">
      <c r="A721" s="1131"/>
      <c r="B721" s="1426"/>
      <c r="C721" s="1131"/>
      <c r="D721" s="1131"/>
      <c r="E721" s="1131"/>
    </row>
    <row r="722" spans="1:5">
      <c r="A722" s="1131"/>
      <c r="B722" s="1426"/>
      <c r="C722" s="1131"/>
      <c r="D722" s="1131"/>
      <c r="E722" s="1131"/>
    </row>
    <row r="723" spans="1:5">
      <c r="A723" s="1131"/>
      <c r="B723" s="1426"/>
      <c r="C723" s="1131"/>
      <c r="D723" s="1131"/>
      <c r="E723" s="1131"/>
    </row>
    <row r="724" spans="1:5">
      <c r="A724" s="1131"/>
      <c r="B724" s="1426"/>
      <c r="C724" s="1131"/>
      <c r="D724" s="1131"/>
      <c r="E724" s="1131"/>
    </row>
    <row r="725" spans="1:5">
      <c r="A725" s="1131"/>
      <c r="B725" s="1426"/>
      <c r="C725" s="1131"/>
      <c r="D725" s="1131"/>
      <c r="E725" s="1131"/>
    </row>
    <row r="726" spans="1:5">
      <c r="A726" s="1131"/>
      <c r="B726" s="1426"/>
      <c r="C726" s="1131"/>
      <c r="D726" s="1131"/>
      <c r="E726" s="1131"/>
    </row>
    <row r="727" spans="1:5">
      <c r="A727" s="1131"/>
      <c r="B727" s="1426"/>
      <c r="C727" s="1131"/>
      <c r="D727" s="1131"/>
      <c r="E727" s="1131"/>
    </row>
    <row r="728" spans="1:5">
      <c r="A728" s="1131"/>
      <c r="B728" s="1426"/>
      <c r="C728" s="1131"/>
      <c r="D728" s="1131"/>
      <c r="E728" s="1131"/>
    </row>
    <row r="729" spans="1:5">
      <c r="A729" s="1131"/>
      <c r="B729" s="1426"/>
      <c r="C729" s="1131"/>
      <c r="D729" s="1131"/>
      <c r="E729" s="1131"/>
    </row>
    <row r="730" spans="1:5">
      <c r="A730" s="1131"/>
      <c r="B730" s="1426"/>
      <c r="C730" s="1131"/>
      <c r="D730" s="1131"/>
      <c r="E730" s="1131"/>
    </row>
    <row r="731" spans="1:5">
      <c r="A731" s="1131"/>
      <c r="B731" s="1426"/>
      <c r="C731" s="1131"/>
      <c r="D731" s="1131"/>
      <c r="E731" s="1131"/>
    </row>
    <row r="732" spans="1:5">
      <c r="A732" s="1131"/>
      <c r="B732" s="1426"/>
      <c r="C732" s="1131"/>
      <c r="D732" s="1131"/>
      <c r="E732" s="1131"/>
    </row>
    <row r="733" spans="1:5">
      <c r="A733" s="1131"/>
      <c r="B733" s="1426"/>
      <c r="C733" s="1131"/>
      <c r="D733" s="1131"/>
      <c r="E733" s="1131"/>
    </row>
    <row r="734" spans="1:5">
      <c r="A734" s="1131"/>
      <c r="B734" s="1426"/>
      <c r="C734" s="1131"/>
      <c r="D734" s="1131"/>
      <c r="E734" s="1131"/>
    </row>
    <row r="735" spans="1:5">
      <c r="A735" s="1131"/>
      <c r="B735" s="1426"/>
      <c r="C735" s="1131"/>
      <c r="D735" s="1131"/>
      <c r="E735" s="1131"/>
    </row>
    <row r="736" spans="1:5">
      <c r="A736" s="1131"/>
      <c r="B736" s="1426"/>
      <c r="C736" s="1131"/>
      <c r="D736" s="1131"/>
      <c r="E736" s="1131"/>
    </row>
    <row r="737" spans="1:5">
      <c r="A737" s="1131"/>
      <c r="B737" s="1426"/>
      <c r="C737" s="1131"/>
      <c r="D737" s="1131"/>
      <c r="E737" s="1131"/>
    </row>
    <row r="738" spans="1:5">
      <c r="A738" s="1131"/>
      <c r="B738" s="1426"/>
      <c r="C738" s="1131"/>
      <c r="D738" s="1131"/>
      <c r="E738" s="1131"/>
    </row>
    <row r="739" spans="1:5">
      <c r="A739" s="1131"/>
      <c r="B739" s="1426"/>
      <c r="C739" s="1131"/>
      <c r="D739" s="1131"/>
      <c r="E739" s="1131"/>
    </row>
    <row r="740" spans="1:5">
      <c r="A740" s="1131"/>
      <c r="B740" s="1426"/>
      <c r="C740" s="1131"/>
      <c r="D740" s="1131"/>
      <c r="E740" s="1131"/>
    </row>
    <row r="741" spans="1:5">
      <c r="A741" s="1131"/>
      <c r="B741" s="1426"/>
      <c r="C741" s="1131"/>
      <c r="D741" s="1131"/>
      <c r="E741" s="1131"/>
    </row>
    <row r="742" spans="1:5">
      <c r="A742" s="1131"/>
      <c r="B742" s="1426"/>
      <c r="C742" s="1131"/>
      <c r="D742" s="1131"/>
      <c r="E742" s="1131"/>
    </row>
    <row r="743" spans="1:5">
      <c r="A743" s="1131"/>
      <c r="B743" s="1426"/>
      <c r="C743" s="1131"/>
      <c r="D743" s="1131"/>
      <c r="E743" s="1131"/>
    </row>
    <row r="744" spans="1:5">
      <c r="A744" s="1131"/>
      <c r="B744" s="1426"/>
      <c r="C744" s="1131"/>
      <c r="D744" s="1131"/>
      <c r="E744" s="1131"/>
    </row>
    <row r="745" spans="1:5">
      <c r="A745" s="1131"/>
      <c r="B745" s="1426"/>
      <c r="C745" s="1131"/>
      <c r="D745" s="1131"/>
      <c r="E745" s="1131"/>
    </row>
    <row r="746" spans="1:5">
      <c r="A746" s="1131"/>
      <c r="B746" s="1426"/>
      <c r="C746" s="1131"/>
      <c r="D746" s="1131"/>
      <c r="E746" s="1131"/>
    </row>
    <row r="747" spans="1:5">
      <c r="A747" s="1131"/>
      <c r="B747" s="1426"/>
      <c r="C747" s="1131"/>
      <c r="D747" s="1131"/>
      <c r="E747" s="1131"/>
    </row>
    <row r="748" spans="1:5">
      <c r="A748" s="1131"/>
      <c r="B748" s="1426"/>
      <c r="C748" s="1131"/>
      <c r="D748" s="1131"/>
      <c r="E748" s="1131"/>
    </row>
    <row r="749" spans="1:5">
      <c r="A749" s="1131"/>
      <c r="B749" s="1426"/>
      <c r="C749" s="1131"/>
      <c r="D749" s="1131"/>
      <c r="E749" s="1131"/>
    </row>
    <row r="750" spans="1:5">
      <c r="A750" s="1131"/>
      <c r="B750" s="1426"/>
      <c r="C750" s="1131"/>
      <c r="D750" s="1131"/>
      <c r="E750" s="1131"/>
    </row>
    <row r="751" spans="1:5">
      <c r="A751" s="1131"/>
      <c r="B751" s="1426"/>
      <c r="C751" s="1131"/>
      <c r="D751" s="1131"/>
      <c r="E751" s="1131"/>
    </row>
    <row r="752" spans="1:5">
      <c r="A752" s="1131"/>
      <c r="B752" s="1426"/>
      <c r="C752" s="1131"/>
      <c r="D752" s="1131"/>
      <c r="E752" s="1131"/>
    </row>
    <row r="753" spans="1:5">
      <c r="A753" s="1131"/>
      <c r="B753" s="1426"/>
      <c r="C753" s="1131"/>
      <c r="D753" s="1131"/>
      <c r="E753" s="1131"/>
    </row>
    <row r="754" spans="1:5">
      <c r="A754" s="1131"/>
      <c r="B754" s="1426"/>
      <c r="C754" s="1131"/>
      <c r="D754" s="1131"/>
      <c r="E754" s="1131"/>
    </row>
    <row r="755" spans="1:5">
      <c r="A755" s="1131"/>
      <c r="B755" s="1426"/>
      <c r="C755" s="1131"/>
      <c r="D755" s="1131"/>
      <c r="E755" s="1131"/>
    </row>
    <row r="756" spans="1:5">
      <c r="A756" s="1131"/>
      <c r="B756" s="1426"/>
      <c r="C756" s="1131"/>
      <c r="D756" s="1131"/>
      <c r="E756" s="1131"/>
    </row>
    <row r="757" spans="1:5">
      <c r="A757" s="1131"/>
      <c r="B757" s="1426"/>
      <c r="C757" s="1131"/>
      <c r="D757" s="1131"/>
      <c r="E757" s="1131"/>
    </row>
    <row r="758" spans="1:5">
      <c r="A758" s="1131"/>
      <c r="B758" s="1426"/>
      <c r="C758" s="1131"/>
      <c r="D758" s="1131"/>
      <c r="E758" s="1131"/>
    </row>
    <row r="759" spans="1:5">
      <c r="A759" s="1131"/>
      <c r="B759" s="1426"/>
      <c r="C759" s="1131"/>
      <c r="D759" s="1131"/>
      <c r="E759" s="1131"/>
    </row>
    <row r="760" spans="1:5">
      <c r="A760" s="1131"/>
      <c r="B760" s="1426"/>
      <c r="C760" s="1131"/>
      <c r="D760" s="1131"/>
      <c r="E760" s="1131"/>
    </row>
    <row r="761" spans="1:5">
      <c r="A761" s="1131"/>
      <c r="B761" s="1426"/>
      <c r="C761" s="1131"/>
      <c r="D761" s="1131"/>
      <c r="E761" s="1131"/>
    </row>
    <row r="762" spans="1:5">
      <c r="A762" s="1131"/>
      <c r="B762" s="1426"/>
      <c r="C762" s="1131"/>
      <c r="D762" s="1131"/>
      <c r="E762" s="1131"/>
    </row>
    <row r="763" spans="1:5">
      <c r="A763" s="1131"/>
      <c r="B763" s="1426"/>
      <c r="C763" s="1131"/>
      <c r="D763" s="1131"/>
      <c r="E763" s="1131"/>
    </row>
    <row r="764" spans="1:5">
      <c r="A764" s="1131"/>
      <c r="B764" s="1426"/>
      <c r="C764" s="1131"/>
      <c r="D764" s="1131"/>
      <c r="E764" s="1131"/>
    </row>
    <row r="765" spans="1:5">
      <c r="A765" s="1131"/>
      <c r="B765" s="1426"/>
      <c r="C765" s="1131"/>
      <c r="D765" s="1131"/>
      <c r="E765" s="1131"/>
    </row>
    <row r="766" spans="1:5">
      <c r="A766" s="1131"/>
      <c r="B766" s="1426"/>
      <c r="C766" s="1131"/>
      <c r="D766" s="1131"/>
      <c r="E766" s="1131"/>
    </row>
    <row r="767" spans="1:5">
      <c r="A767" s="1131"/>
      <c r="B767" s="1426"/>
      <c r="C767" s="1131"/>
      <c r="D767" s="1131"/>
      <c r="E767" s="1131"/>
    </row>
    <row r="768" spans="1:5">
      <c r="A768" s="1131"/>
      <c r="B768" s="1426"/>
      <c r="C768" s="1131"/>
      <c r="D768" s="1131"/>
      <c r="E768" s="1131"/>
    </row>
    <row r="769" spans="1:5">
      <c r="A769" s="1131"/>
      <c r="B769" s="1426"/>
      <c r="C769" s="1131"/>
      <c r="D769" s="1131"/>
      <c r="E769" s="1131"/>
    </row>
    <row r="770" spans="1:5">
      <c r="A770" s="1131"/>
      <c r="B770" s="1426"/>
      <c r="C770" s="1131"/>
      <c r="D770" s="1131"/>
      <c r="E770" s="1131"/>
    </row>
    <row r="771" spans="1:5">
      <c r="A771" s="1131"/>
      <c r="B771" s="1426"/>
      <c r="C771" s="1131"/>
      <c r="D771" s="1131"/>
      <c r="E771" s="1131"/>
    </row>
    <row r="772" spans="1:5">
      <c r="A772" s="1131"/>
      <c r="B772" s="1426"/>
      <c r="C772" s="1131"/>
      <c r="D772" s="1131"/>
      <c r="E772" s="1131"/>
    </row>
    <row r="773" spans="1:5">
      <c r="A773" s="1131"/>
      <c r="B773" s="1426"/>
      <c r="C773" s="1131"/>
      <c r="D773" s="1131"/>
      <c r="E773" s="1131"/>
    </row>
    <row r="774" spans="1:5">
      <c r="A774" s="1131"/>
      <c r="B774" s="1426"/>
      <c r="C774" s="1131"/>
      <c r="D774" s="1131"/>
      <c r="E774" s="1131"/>
    </row>
    <row r="775" spans="1:5">
      <c r="A775" s="1131"/>
      <c r="B775" s="1426"/>
      <c r="C775" s="1131"/>
      <c r="D775" s="1131"/>
      <c r="E775" s="1131"/>
    </row>
    <row r="776" spans="1:5">
      <c r="A776" s="1131"/>
      <c r="B776" s="1426"/>
      <c r="C776" s="1131"/>
      <c r="D776" s="1131"/>
      <c r="E776" s="1131"/>
    </row>
    <row r="777" spans="1:5">
      <c r="A777" s="1131"/>
      <c r="B777" s="1426"/>
      <c r="C777" s="1131"/>
      <c r="D777" s="1131"/>
      <c r="E777" s="1131"/>
    </row>
    <row r="778" spans="1:5">
      <c r="A778" s="1131"/>
      <c r="B778" s="1426"/>
      <c r="C778" s="1131"/>
      <c r="D778" s="1131"/>
      <c r="E778" s="1131"/>
    </row>
    <row r="779" spans="1:5">
      <c r="A779" s="1131"/>
      <c r="B779" s="1426"/>
      <c r="C779" s="1131"/>
      <c r="D779" s="1131"/>
      <c r="E779" s="1131"/>
    </row>
    <row r="780" spans="1:5">
      <c r="A780" s="1131"/>
      <c r="B780" s="1426"/>
      <c r="C780" s="1131"/>
      <c r="D780" s="1131"/>
      <c r="E780" s="1131"/>
    </row>
    <row r="781" spans="1:5">
      <c r="A781" s="1131"/>
      <c r="B781" s="1426"/>
      <c r="C781" s="1131"/>
      <c r="D781" s="1131"/>
      <c r="E781" s="1131"/>
    </row>
    <row r="782" spans="1:5">
      <c r="A782" s="1131"/>
      <c r="B782" s="1426"/>
      <c r="C782" s="1131"/>
      <c r="D782" s="1131"/>
      <c r="E782" s="1131"/>
    </row>
    <row r="783" spans="1:5">
      <c r="A783" s="1131"/>
      <c r="B783" s="1426"/>
      <c r="C783" s="1131"/>
      <c r="D783" s="1131"/>
      <c r="E783" s="1131"/>
    </row>
    <row r="784" spans="1:5">
      <c r="A784" s="1131"/>
      <c r="B784" s="1426"/>
      <c r="C784" s="1131"/>
      <c r="D784" s="1131"/>
      <c r="E784" s="1131"/>
    </row>
    <row r="785" spans="1:5">
      <c r="A785" s="1131"/>
      <c r="B785" s="1426"/>
      <c r="C785" s="1131"/>
      <c r="D785" s="1131"/>
      <c r="E785" s="1131"/>
    </row>
    <row r="786" spans="1:5">
      <c r="A786" s="1131"/>
      <c r="B786" s="1426"/>
      <c r="C786" s="1131"/>
      <c r="D786" s="1131"/>
      <c r="E786" s="1131"/>
    </row>
    <row r="787" spans="1:5">
      <c r="A787" s="1131"/>
      <c r="B787" s="1426"/>
      <c r="C787" s="1131"/>
      <c r="D787" s="1131"/>
      <c r="E787" s="1131"/>
    </row>
    <row r="788" spans="1:5">
      <c r="A788" s="1131"/>
      <c r="B788" s="1426"/>
      <c r="C788" s="1131"/>
      <c r="D788" s="1131"/>
      <c r="E788" s="1131"/>
    </row>
    <row r="789" spans="1:5">
      <c r="A789" s="1131"/>
      <c r="B789" s="1426"/>
      <c r="C789" s="1131"/>
      <c r="D789" s="1131"/>
      <c r="E789" s="1131"/>
    </row>
    <row r="790" spans="1:5">
      <c r="A790" s="1131"/>
      <c r="B790" s="1426"/>
      <c r="C790" s="1131"/>
      <c r="D790" s="1131"/>
      <c r="E790" s="1131"/>
    </row>
    <row r="791" spans="1:5">
      <c r="A791" s="1131"/>
      <c r="B791" s="1426"/>
      <c r="C791" s="1131"/>
      <c r="D791" s="1131"/>
      <c r="E791" s="1131"/>
    </row>
    <row r="792" spans="1:5">
      <c r="A792" s="1131"/>
      <c r="B792" s="1426"/>
      <c r="C792" s="1131"/>
      <c r="D792" s="1131"/>
      <c r="E792" s="1131"/>
    </row>
    <row r="793" spans="1:5">
      <c r="A793" s="1131"/>
      <c r="B793" s="1426"/>
      <c r="C793" s="1131"/>
      <c r="D793" s="1131"/>
      <c r="E793" s="1131"/>
    </row>
    <row r="794" spans="1:5">
      <c r="A794" s="1131"/>
      <c r="B794" s="1426"/>
      <c r="C794" s="1131"/>
      <c r="D794" s="1131"/>
      <c r="E794" s="1131"/>
    </row>
    <row r="795" spans="1:5">
      <c r="A795" s="1131"/>
      <c r="B795" s="1426"/>
      <c r="C795" s="1131"/>
      <c r="D795" s="1131"/>
      <c r="E795" s="1131"/>
    </row>
    <row r="796" spans="1:5">
      <c r="A796" s="1131"/>
      <c r="B796" s="1426"/>
      <c r="C796" s="1131"/>
      <c r="D796" s="1131"/>
      <c r="E796" s="1131"/>
    </row>
    <row r="797" spans="1:5">
      <c r="A797" s="1131"/>
      <c r="B797" s="1426"/>
      <c r="C797" s="1131"/>
      <c r="D797" s="1131"/>
      <c r="E797" s="1131"/>
    </row>
    <row r="798" spans="1:5">
      <c r="A798" s="1131"/>
      <c r="B798" s="1426"/>
      <c r="C798" s="1131"/>
      <c r="D798" s="1131"/>
      <c r="E798" s="1131"/>
    </row>
    <row r="799" spans="1:5">
      <c r="A799" s="1131"/>
      <c r="B799" s="1426"/>
      <c r="C799" s="1131"/>
      <c r="D799" s="1131"/>
      <c r="E799" s="1131"/>
    </row>
    <row r="800" spans="1:5">
      <c r="A800" s="1131"/>
      <c r="B800" s="1426"/>
      <c r="C800" s="1131"/>
      <c r="D800" s="1131"/>
      <c r="E800" s="1131"/>
    </row>
    <row r="801" spans="1:5">
      <c r="A801" s="1131"/>
      <c r="B801" s="1426"/>
      <c r="C801" s="1131"/>
      <c r="D801" s="1131"/>
      <c r="E801" s="1131"/>
    </row>
    <row r="802" spans="1:5">
      <c r="A802" s="1131"/>
      <c r="B802" s="1426"/>
      <c r="C802" s="1131"/>
      <c r="D802" s="1131"/>
      <c r="E802" s="1131"/>
    </row>
    <row r="803" spans="1:5">
      <c r="A803" s="1131"/>
      <c r="B803" s="1426"/>
      <c r="C803" s="1131"/>
      <c r="D803" s="1131"/>
      <c r="E803" s="1131"/>
    </row>
    <row r="804" spans="1:5">
      <c r="A804" s="1131"/>
      <c r="B804" s="1426"/>
      <c r="C804" s="1131"/>
      <c r="D804" s="1131"/>
      <c r="E804" s="1131"/>
    </row>
    <row r="805" spans="1:5">
      <c r="A805" s="1131"/>
      <c r="B805" s="1426"/>
      <c r="C805" s="1131"/>
      <c r="D805" s="1131"/>
      <c r="E805" s="1131"/>
    </row>
    <row r="806" spans="1:5">
      <c r="A806" s="1131"/>
      <c r="B806" s="1426"/>
      <c r="C806" s="1131"/>
      <c r="D806" s="1131"/>
      <c r="E806" s="1131"/>
    </row>
    <row r="807" spans="1:5">
      <c r="A807" s="1131"/>
      <c r="B807" s="1426"/>
      <c r="C807" s="1131"/>
      <c r="D807" s="1131"/>
      <c r="E807" s="1131"/>
    </row>
    <row r="808" spans="1:5">
      <c r="A808" s="1131"/>
      <c r="B808" s="1426"/>
      <c r="C808" s="1131"/>
      <c r="D808" s="1131"/>
      <c r="E808" s="1131"/>
    </row>
    <row r="809" spans="1:5">
      <c r="A809" s="1131"/>
      <c r="B809" s="1426"/>
      <c r="C809" s="1131"/>
      <c r="D809" s="1131"/>
      <c r="E809" s="1131"/>
    </row>
    <row r="810" spans="1:5">
      <c r="A810" s="1131"/>
      <c r="B810" s="1426"/>
      <c r="C810" s="1131"/>
      <c r="D810" s="1131"/>
      <c r="E810" s="1131"/>
    </row>
    <row r="811" spans="1:5">
      <c r="A811" s="1131"/>
      <c r="B811" s="1426"/>
      <c r="C811" s="1131"/>
      <c r="D811" s="1131"/>
      <c r="E811" s="1131"/>
    </row>
    <row r="812" spans="1:5">
      <c r="A812" s="1131"/>
      <c r="B812" s="1426"/>
      <c r="C812" s="1131"/>
      <c r="D812" s="1131"/>
      <c r="E812" s="1131"/>
    </row>
    <row r="813" spans="1:5">
      <c r="A813" s="1131"/>
      <c r="B813" s="1426"/>
      <c r="C813" s="1131"/>
      <c r="D813" s="1131"/>
      <c r="E813" s="1131"/>
    </row>
    <row r="814" spans="1:5">
      <c r="A814" s="1131"/>
      <c r="B814" s="1426"/>
      <c r="C814" s="1131"/>
      <c r="D814" s="1131"/>
      <c r="E814" s="1131"/>
    </row>
    <row r="815" spans="1:5">
      <c r="A815" s="1131"/>
      <c r="B815" s="1426"/>
      <c r="C815" s="1131"/>
      <c r="D815" s="1131"/>
      <c r="E815" s="1131"/>
    </row>
    <row r="816" spans="1:5">
      <c r="A816" s="1131"/>
      <c r="B816" s="1426"/>
      <c r="C816" s="1131"/>
      <c r="D816" s="1131"/>
      <c r="E816" s="1131"/>
    </row>
    <row r="817" spans="1:5">
      <c r="A817" s="1131"/>
      <c r="B817" s="1426"/>
      <c r="C817" s="1131"/>
      <c r="D817" s="1131"/>
      <c r="E817" s="1131"/>
    </row>
    <row r="818" spans="1:5">
      <c r="A818" s="1131"/>
      <c r="B818" s="1426"/>
      <c r="C818" s="1131"/>
      <c r="D818" s="1131"/>
      <c r="E818" s="1131"/>
    </row>
    <row r="819" spans="1:5">
      <c r="A819" s="1131"/>
      <c r="B819" s="1426"/>
      <c r="C819" s="1131"/>
      <c r="D819" s="1131"/>
      <c r="E819" s="1131"/>
    </row>
    <row r="820" spans="1:5">
      <c r="A820" s="1131"/>
      <c r="B820" s="1426"/>
      <c r="C820" s="1131"/>
      <c r="D820" s="1131"/>
      <c r="E820" s="1131"/>
    </row>
    <row r="821" spans="1:5">
      <c r="A821" s="1131"/>
      <c r="B821" s="1426"/>
      <c r="C821" s="1131"/>
      <c r="D821" s="1131"/>
      <c r="E821" s="1131"/>
    </row>
    <row r="822" spans="1:5">
      <c r="A822" s="1131"/>
      <c r="B822" s="1426"/>
      <c r="C822" s="1131"/>
      <c r="D822" s="1131"/>
      <c r="E822" s="1131"/>
    </row>
    <row r="823" spans="1:5">
      <c r="A823" s="1131"/>
      <c r="B823" s="1426"/>
      <c r="C823" s="1131"/>
      <c r="D823" s="1131"/>
      <c r="E823" s="1131"/>
    </row>
    <row r="824" spans="1:5">
      <c r="A824" s="1131"/>
      <c r="B824" s="1426"/>
      <c r="C824" s="1131"/>
      <c r="D824" s="1131"/>
      <c r="E824" s="1131"/>
    </row>
    <row r="825" spans="1:5">
      <c r="A825" s="1131"/>
      <c r="B825" s="1426"/>
      <c r="C825" s="1131"/>
      <c r="D825" s="1131"/>
      <c r="E825" s="1131"/>
    </row>
    <row r="826" spans="1:5">
      <c r="A826" s="1131"/>
      <c r="B826" s="1426"/>
      <c r="C826" s="1131"/>
      <c r="D826" s="1131"/>
      <c r="E826" s="1131"/>
    </row>
    <row r="827" spans="1:5">
      <c r="A827" s="1131"/>
      <c r="B827" s="1426"/>
      <c r="C827" s="1131"/>
      <c r="D827" s="1131"/>
      <c r="E827" s="1131"/>
    </row>
    <row r="828" spans="1:5">
      <c r="A828" s="1131"/>
      <c r="B828" s="1426"/>
      <c r="C828" s="1131"/>
      <c r="D828" s="1131"/>
      <c r="E828" s="1131"/>
    </row>
    <row r="829" spans="1:5">
      <c r="A829" s="1131"/>
      <c r="B829" s="1426"/>
      <c r="C829" s="1131"/>
      <c r="D829" s="1131"/>
      <c r="E829" s="1131"/>
    </row>
    <row r="830" spans="1:5">
      <c r="A830" s="1131"/>
      <c r="B830" s="1426"/>
      <c r="C830" s="1131"/>
      <c r="D830" s="1131"/>
      <c r="E830" s="1131"/>
    </row>
    <row r="831" spans="1:5">
      <c r="A831" s="1131"/>
      <c r="B831" s="1426"/>
      <c r="C831" s="1131"/>
      <c r="D831" s="1131"/>
      <c r="E831" s="1131"/>
    </row>
    <row r="832" spans="1:5">
      <c r="A832" s="1131"/>
      <c r="B832" s="1426"/>
      <c r="C832" s="1131"/>
      <c r="D832" s="1131"/>
      <c r="E832" s="1131"/>
    </row>
    <row r="833" spans="1:5">
      <c r="A833" s="1131"/>
      <c r="B833" s="1426"/>
      <c r="C833" s="1131"/>
      <c r="D833" s="1131"/>
      <c r="E833" s="1131"/>
    </row>
    <row r="834" spans="1:5">
      <c r="A834" s="1131"/>
      <c r="B834" s="1426"/>
      <c r="C834" s="1131"/>
      <c r="D834" s="1131"/>
      <c r="E834" s="1131"/>
    </row>
    <row r="835" spans="1:5">
      <c r="A835" s="1131"/>
      <c r="B835" s="1426"/>
      <c r="C835" s="1131"/>
      <c r="D835" s="1131"/>
      <c r="E835" s="1131"/>
    </row>
    <row r="836" spans="1:5">
      <c r="A836" s="1131"/>
      <c r="B836" s="1426"/>
      <c r="C836" s="1131"/>
      <c r="D836" s="1131"/>
      <c r="E836" s="1131"/>
    </row>
    <row r="837" spans="1:5">
      <c r="A837" s="1131"/>
      <c r="B837" s="1426"/>
      <c r="C837" s="1131"/>
      <c r="D837" s="1131"/>
      <c r="E837" s="1131"/>
    </row>
    <row r="838" spans="1:5">
      <c r="A838" s="1131"/>
      <c r="B838" s="1426"/>
      <c r="C838" s="1131"/>
      <c r="D838" s="1131"/>
      <c r="E838" s="1131"/>
    </row>
    <row r="839" spans="1:5">
      <c r="A839" s="1131"/>
      <c r="B839" s="1426"/>
      <c r="C839" s="1131"/>
      <c r="D839" s="1131"/>
      <c r="E839" s="1131"/>
    </row>
    <row r="840" spans="1:5">
      <c r="A840" s="1131"/>
      <c r="B840" s="1426"/>
      <c r="C840" s="1131"/>
      <c r="D840" s="1131"/>
      <c r="E840" s="1131"/>
    </row>
    <row r="841" spans="1:5">
      <c r="A841" s="1131"/>
      <c r="B841" s="1426"/>
      <c r="C841" s="1131"/>
      <c r="D841" s="1131"/>
      <c r="E841" s="1131"/>
    </row>
    <row r="842" spans="1:5">
      <c r="A842" s="1131"/>
      <c r="B842" s="1426"/>
      <c r="C842" s="1131"/>
      <c r="D842" s="1131"/>
      <c r="E842" s="1131"/>
    </row>
    <row r="843" spans="1:5">
      <c r="A843" s="1131"/>
      <c r="B843" s="1426"/>
      <c r="C843" s="1131"/>
      <c r="D843" s="1131"/>
      <c r="E843" s="1131"/>
    </row>
    <row r="844" spans="1:5">
      <c r="A844" s="1131"/>
      <c r="B844" s="1426"/>
      <c r="C844" s="1131"/>
      <c r="D844" s="1131"/>
      <c r="E844" s="1131"/>
    </row>
    <row r="845" spans="1:5">
      <c r="A845" s="1131"/>
      <c r="B845" s="1426"/>
      <c r="C845" s="1131"/>
      <c r="D845" s="1131"/>
      <c r="E845" s="1131"/>
    </row>
    <row r="846" spans="1:5">
      <c r="A846" s="1131"/>
      <c r="B846" s="1426"/>
      <c r="C846" s="1131"/>
      <c r="D846" s="1131"/>
      <c r="E846" s="1131"/>
    </row>
    <row r="847" spans="1:5">
      <c r="A847" s="1131"/>
      <c r="B847" s="1426"/>
      <c r="C847" s="1131"/>
      <c r="D847" s="1131"/>
      <c r="E847" s="1131"/>
    </row>
    <row r="848" spans="1:5">
      <c r="A848" s="1131"/>
      <c r="B848" s="1426"/>
      <c r="C848" s="1131"/>
      <c r="D848" s="1131"/>
      <c r="E848" s="1131"/>
    </row>
    <row r="849" spans="1:5">
      <c r="A849" s="1131"/>
      <c r="B849" s="1426"/>
      <c r="C849" s="1131"/>
      <c r="D849" s="1131"/>
      <c r="E849" s="1131"/>
    </row>
    <row r="850" spans="1:5">
      <c r="A850" s="1131"/>
      <c r="B850" s="1426"/>
      <c r="C850" s="1131"/>
      <c r="D850" s="1131"/>
      <c r="E850" s="1131"/>
    </row>
    <row r="851" spans="1:5">
      <c r="A851" s="1131"/>
      <c r="B851" s="1426"/>
      <c r="C851" s="1131"/>
      <c r="D851" s="1131"/>
      <c r="E851" s="1131"/>
    </row>
    <row r="852" spans="1:5">
      <c r="A852" s="1131"/>
      <c r="B852" s="1426"/>
      <c r="C852" s="1131"/>
      <c r="D852" s="1131"/>
      <c r="E852" s="1131"/>
    </row>
    <row r="853" spans="1:5">
      <c r="A853" s="1131"/>
      <c r="B853" s="1426"/>
      <c r="C853" s="1131"/>
      <c r="D853" s="1131"/>
      <c r="E853" s="1131"/>
    </row>
    <row r="854" spans="1:5">
      <c r="A854" s="1131"/>
      <c r="B854" s="1426"/>
      <c r="C854" s="1131"/>
      <c r="D854" s="1131"/>
      <c r="E854" s="1131"/>
    </row>
    <row r="855" spans="1:5">
      <c r="A855" s="1131"/>
      <c r="B855" s="1426"/>
      <c r="C855" s="1131"/>
      <c r="D855" s="1131"/>
      <c r="E855" s="1131"/>
    </row>
    <row r="856" spans="1:5">
      <c r="A856" s="1131"/>
      <c r="B856" s="1426"/>
      <c r="C856" s="1131"/>
      <c r="D856" s="1131"/>
      <c r="E856" s="1131"/>
    </row>
    <row r="857" spans="1:5">
      <c r="A857" s="1131"/>
      <c r="B857" s="1426"/>
      <c r="C857" s="1131"/>
      <c r="D857" s="1131"/>
      <c r="E857" s="1131"/>
    </row>
    <row r="858" spans="1:5">
      <c r="A858" s="1131"/>
      <c r="B858" s="1426"/>
      <c r="C858" s="1131"/>
      <c r="D858" s="1131"/>
      <c r="E858" s="1131"/>
    </row>
    <row r="859" spans="1:5">
      <c r="A859" s="1131"/>
      <c r="B859" s="1426"/>
      <c r="C859" s="1131"/>
      <c r="D859" s="1131"/>
      <c r="E859" s="1131"/>
    </row>
    <row r="860" spans="1:5">
      <c r="A860" s="1131"/>
      <c r="B860" s="1426"/>
      <c r="C860" s="1131"/>
      <c r="D860" s="1131"/>
      <c r="E860" s="1131"/>
    </row>
    <row r="861" spans="1:5">
      <c r="A861" s="1131"/>
      <c r="B861" s="1426"/>
      <c r="C861" s="1131"/>
      <c r="D861" s="1131"/>
      <c r="E861" s="1131"/>
    </row>
    <row r="862" spans="1:5">
      <c r="A862" s="1131"/>
      <c r="B862" s="1426"/>
      <c r="C862" s="1131"/>
      <c r="D862" s="1131"/>
      <c r="E862" s="1131"/>
    </row>
    <row r="863" spans="1:5">
      <c r="A863" s="1131"/>
      <c r="B863" s="1426"/>
      <c r="C863" s="1131"/>
      <c r="D863" s="1131"/>
      <c r="E863" s="1131"/>
    </row>
    <row r="864" spans="1:5">
      <c r="A864" s="1131"/>
      <c r="B864" s="1426"/>
      <c r="C864" s="1131"/>
      <c r="D864" s="1131"/>
      <c r="E864" s="1131"/>
    </row>
    <row r="865" spans="1:5">
      <c r="A865" s="1131"/>
      <c r="B865" s="1426"/>
      <c r="C865" s="1131"/>
      <c r="D865" s="1131"/>
      <c r="E865" s="1131"/>
    </row>
    <row r="866" spans="1:5">
      <c r="A866" s="1131"/>
      <c r="B866" s="1426"/>
      <c r="C866" s="1131"/>
      <c r="D866" s="1131"/>
      <c r="E866" s="1131"/>
    </row>
    <row r="867" spans="1:5">
      <c r="A867" s="1131"/>
      <c r="B867" s="1426"/>
      <c r="C867" s="1131"/>
      <c r="D867" s="1131"/>
      <c r="E867" s="1131"/>
    </row>
    <row r="868" spans="1:5">
      <c r="A868" s="1131"/>
      <c r="B868" s="1426"/>
      <c r="C868" s="1131"/>
      <c r="D868" s="1131"/>
      <c r="E868" s="1131"/>
    </row>
    <row r="869" spans="1:5">
      <c r="A869" s="1131"/>
      <c r="B869" s="1426"/>
      <c r="C869" s="1131"/>
      <c r="D869" s="1131"/>
      <c r="E869" s="1131"/>
    </row>
    <row r="870" spans="1:5">
      <c r="A870" s="1131"/>
      <c r="B870" s="1426"/>
      <c r="C870" s="1131"/>
      <c r="D870" s="1131"/>
      <c r="E870" s="1131"/>
    </row>
    <row r="871" spans="1:5">
      <c r="A871" s="1131"/>
      <c r="B871" s="1426"/>
      <c r="C871" s="1131"/>
      <c r="D871" s="1131"/>
      <c r="E871" s="1131"/>
    </row>
    <row r="872" spans="1:5">
      <c r="A872" s="1131"/>
      <c r="B872" s="1426"/>
      <c r="C872" s="1131"/>
      <c r="D872" s="1131"/>
      <c r="E872" s="1131"/>
    </row>
    <row r="873" spans="1:5">
      <c r="A873" s="1131"/>
      <c r="B873" s="1426"/>
      <c r="C873" s="1131"/>
      <c r="D873" s="1131"/>
      <c r="E873" s="1131"/>
    </row>
    <row r="874" spans="1:5">
      <c r="A874" s="1131"/>
      <c r="B874" s="1426"/>
      <c r="C874" s="1131"/>
      <c r="D874" s="1131"/>
      <c r="E874" s="1131"/>
    </row>
    <row r="875" spans="1:5">
      <c r="A875" s="1131"/>
      <c r="B875" s="1426"/>
      <c r="C875" s="1131"/>
      <c r="D875" s="1131"/>
      <c r="E875" s="1131"/>
    </row>
    <row r="876" spans="1:5">
      <c r="A876" s="1131"/>
      <c r="B876" s="1426"/>
      <c r="C876" s="1131"/>
      <c r="D876" s="1131"/>
      <c r="E876" s="1131"/>
    </row>
    <row r="877" spans="1:5">
      <c r="A877" s="1131"/>
      <c r="B877" s="1426"/>
      <c r="C877" s="1131"/>
      <c r="D877" s="1131"/>
      <c r="E877" s="1131"/>
    </row>
    <row r="878" spans="1:5">
      <c r="A878" s="1131"/>
      <c r="B878" s="1426"/>
      <c r="C878" s="1131"/>
      <c r="D878" s="1131"/>
      <c r="E878" s="1131"/>
    </row>
    <row r="879" spans="1:5">
      <c r="A879" s="1131"/>
      <c r="B879" s="1426"/>
      <c r="C879" s="1131"/>
      <c r="D879" s="1131"/>
      <c r="E879" s="1131"/>
    </row>
    <row r="880" spans="1:5">
      <c r="A880" s="1131"/>
      <c r="B880" s="1426"/>
      <c r="C880" s="1131"/>
      <c r="D880" s="1131"/>
      <c r="E880" s="1131"/>
    </row>
    <row r="881" spans="1:5">
      <c r="A881" s="1131"/>
      <c r="B881" s="1426"/>
      <c r="C881" s="1131"/>
      <c r="D881" s="1131"/>
      <c r="E881" s="1131"/>
    </row>
    <row r="882" spans="1:5">
      <c r="A882" s="1131"/>
      <c r="B882" s="1426"/>
      <c r="C882" s="1131"/>
      <c r="D882" s="1131"/>
      <c r="E882" s="1131"/>
    </row>
    <row r="883" spans="1:5">
      <c r="A883" s="1131"/>
      <c r="B883" s="1426"/>
      <c r="C883" s="1131"/>
      <c r="D883" s="1131"/>
      <c r="E883" s="1131"/>
    </row>
    <row r="884" spans="1:5">
      <c r="A884" s="1131"/>
      <c r="B884" s="1426"/>
      <c r="C884" s="1131"/>
      <c r="D884" s="1131"/>
      <c r="E884" s="1131"/>
    </row>
    <row r="885" spans="1:5">
      <c r="A885" s="1131"/>
      <c r="B885" s="1426"/>
      <c r="C885" s="1131"/>
      <c r="D885" s="1131"/>
      <c r="E885" s="1131"/>
    </row>
    <row r="886" spans="1:5">
      <c r="A886" s="1131"/>
      <c r="B886" s="1426"/>
      <c r="C886" s="1131"/>
      <c r="D886" s="1131"/>
      <c r="E886" s="1131"/>
    </row>
    <row r="887" spans="1:5">
      <c r="A887" s="1131"/>
      <c r="B887" s="1426"/>
      <c r="C887" s="1131"/>
      <c r="D887" s="1131"/>
      <c r="E887" s="1131"/>
    </row>
    <row r="888" spans="1:5">
      <c r="A888" s="1131"/>
      <c r="B888" s="1426"/>
      <c r="C888" s="1131"/>
      <c r="D888" s="1131"/>
      <c r="E888" s="1131"/>
    </row>
    <row r="889" spans="1:5">
      <c r="A889" s="1131"/>
      <c r="B889" s="1426"/>
      <c r="C889" s="1131"/>
      <c r="D889" s="1131"/>
      <c r="E889" s="1131"/>
    </row>
    <row r="890" spans="1:5">
      <c r="A890" s="1131"/>
      <c r="B890" s="1426"/>
      <c r="C890" s="1131"/>
      <c r="D890" s="1131"/>
      <c r="E890" s="1131"/>
    </row>
    <row r="891" spans="1:5">
      <c r="A891" s="1131"/>
      <c r="B891" s="1426"/>
      <c r="C891" s="1131"/>
      <c r="D891" s="1131"/>
      <c r="E891" s="1131"/>
    </row>
    <row r="892" spans="1:5">
      <c r="A892" s="1131"/>
      <c r="B892" s="1426"/>
      <c r="C892" s="1131"/>
      <c r="D892" s="1131"/>
      <c r="E892" s="1131"/>
    </row>
    <row r="893" spans="1:5">
      <c r="A893" s="1131"/>
      <c r="B893" s="1426"/>
      <c r="C893" s="1131"/>
      <c r="D893" s="1131"/>
      <c r="E893" s="1131"/>
    </row>
    <row r="894" spans="1:5">
      <c r="A894" s="1131"/>
      <c r="B894" s="1426"/>
      <c r="C894" s="1131"/>
      <c r="D894" s="1131"/>
      <c r="E894" s="1131"/>
    </row>
    <row r="895" spans="1:5">
      <c r="A895" s="1131"/>
      <c r="B895" s="1426"/>
      <c r="C895" s="1131"/>
      <c r="D895" s="1131"/>
      <c r="E895" s="1131"/>
    </row>
    <row r="896" spans="1:5">
      <c r="A896" s="1131"/>
      <c r="B896" s="1426"/>
      <c r="C896" s="1131"/>
      <c r="D896" s="1131"/>
      <c r="E896" s="1131"/>
    </row>
    <row r="897" spans="1:5">
      <c r="A897" s="1131"/>
      <c r="B897" s="1426"/>
      <c r="C897" s="1131"/>
      <c r="D897" s="1131"/>
      <c r="E897" s="1131"/>
    </row>
    <row r="898" spans="1:5">
      <c r="A898" s="1131"/>
      <c r="B898" s="1426"/>
      <c r="C898" s="1131"/>
      <c r="D898" s="1131"/>
      <c r="E898" s="1131"/>
    </row>
    <row r="899" spans="1:5">
      <c r="A899" s="1131"/>
      <c r="B899" s="1426"/>
      <c r="C899" s="1131"/>
      <c r="D899" s="1131"/>
      <c r="E899" s="1131"/>
    </row>
    <row r="900" spans="1:5">
      <c r="A900" s="1131"/>
      <c r="B900" s="1426"/>
      <c r="C900" s="1131"/>
      <c r="D900" s="1131"/>
      <c r="E900" s="1131"/>
    </row>
    <row r="901" spans="1:5">
      <c r="A901" s="1131"/>
      <c r="B901" s="1426"/>
      <c r="C901" s="1131"/>
      <c r="D901" s="1131"/>
      <c r="E901" s="1131"/>
    </row>
    <row r="902" spans="1:5">
      <c r="A902" s="1131"/>
      <c r="B902" s="1426"/>
      <c r="C902" s="1131"/>
      <c r="D902" s="1131"/>
      <c r="E902" s="1131"/>
    </row>
    <row r="903" spans="1:5">
      <c r="A903" s="1131"/>
      <c r="B903" s="1426"/>
      <c r="C903" s="1131"/>
      <c r="D903" s="1131"/>
      <c r="E903" s="1131"/>
    </row>
    <row r="904" spans="1:5">
      <c r="A904" s="1131"/>
      <c r="B904" s="1426"/>
      <c r="C904" s="1131"/>
      <c r="D904" s="1131"/>
      <c r="E904" s="1131"/>
    </row>
    <row r="905" spans="1:5">
      <c r="A905" s="1131"/>
      <c r="B905" s="1426"/>
      <c r="C905" s="1131"/>
      <c r="D905" s="1131"/>
      <c r="E905" s="1131"/>
    </row>
    <row r="906" spans="1:5">
      <c r="A906" s="1131"/>
      <c r="B906" s="1426"/>
      <c r="C906" s="1131"/>
      <c r="D906" s="1131"/>
      <c r="E906" s="1131"/>
    </row>
    <row r="907" spans="1:5">
      <c r="A907" s="1131"/>
      <c r="B907" s="1426"/>
      <c r="C907" s="1131"/>
      <c r="D907" s="1131"/>
      <c r="E907" s="1131"/>
    </row>
    <row r="908" spans="1:5">
      <c r="A908" s="1131"/>
      <c r="B908" s="1426"/>
      <c r="C908" s="1131"/>
      <c r="D908" s="1131"/>
      <c r="E908" s="1131"/>
    </row>
    <row r="909" spans="1:5">
      <c r="A909" s="1131"/>
      <c r="B909" s="1426"/>
      <c r="C909" s="1131"/>
      <c r="D909" s="1131"/>
      <c r="E909" s="1131"/>
    </row>
    <row r="910" spans="1:5">
      <c r="A910" s="1131"/>
      <c r="B910" s="1426"/>
      <c r="C910" s="1131"/>
      <c r="D910" s="1131"/>
      <c r="E910" s="1131"/>
    </row>
    <row r="911" spans="1:5">
      <c r="A911" s="1131"/>
      <c r="B911" s="1426"/>
      <c r="C911" s="1131"/>
      <c r="D911" s="1131"/>
      <c r="E911" s="1131"/>
    </row>
    <row r="912" spans="1:5">
      <c r="A912" s="1131"/>
      <c r="B912" s="1426"/>
      <c r="C912" s="1131"/>
      <c r="D912" s="1131"/>
      <c r="E912" s="1131"/>
    </row>
    <row r="913" spans="1:5">
      <c r="A913" s="1131"/>
      <c r="B913" s="1426"/>
      <c r="C913" s="1131"/>
      <c r="D913" s="1131"/>
      <c r="E913" s="1131"/>
    </row>
    <row r="914" spans="1:5">
      <c r="A914" s="1131"/>
      <c r="B914" s="1426"/>
      <c r="C914" s="1131"/>
      <c r="D914" s="1131"/>
      <c r="E914" s="1131"/>
    </row>
    <row r="915" spans="1:5">
      <c r="A915" s="1131"/>
      <c r="B915" s="1426"/>
      <c r="C915" s="1131"/>
      <c r="D915" s="1131"/>
      <c r="E915" s="1131"/>
    </row>
    <row r="916" spans="1:5">
      <c r="A916" s="1131"/>
      <c r="B916" s="1426"/>
      <c r="C916" s="1131"/>
      <c r="D916" s="1131"/>
      <c r="E916" s="1131"/>
    </row>
    <row r="917" spans="1:5">
      <c r="A917" s="1131"/>
      <c r="B917" s="1426"/>
      <c r="C917" s="1131"/>
      <c r="D917" s="1131"/>
      <c r="E917" s="1131"/>
    </row>
    <row r="918" spans="1:5">
      <c r="A918" s="1131"/>
      <c r="B918" s="1426"/>
      <c r="C918" s="1131"/>
      <c r="D918" s="1131"/>
      <c r="E918" s="1131"/>
    </row>
    <row r="919" spans="1:5">
      <c r="A919" s="1131"/>
      <c r="B919" s="1426"/>
      <c r="C919" s="1131"/>
      <c r="D919" s="1131"/>
      <c r="E919" s="1131"/>
    </row>
    <row r="920" spans="1:5">
      <c r="A920" s="1131"/>
      <c r="B920" s="1426"/>
      <c r="C920" s="1131"/>
      <c r="D920" s="1131"/>
      <c r="E920" s="1131"/>
    </row>
    <row r="921" spans="1:5">
      <c r="A921" s="1131"/>
      <c r="B921" s="1426"/>
      <c r="C921" s="1131"/>
      <c r="D921" s="1131"/>
      <c r="E921" s="1131"/>
    </row>
    <row r="922" spans="1:5">
      <c r="A922" s="1131"/>
      <c r="B922" s="1426"/>
      <c r="C922" s="1131"/>
      <c r="D922" s="1131"/>
      <c r="E922" s="1131"/>
    </row>
    <row r="923" spans="1:5">
      <c r="A923" s="1131"/>
      <c r="B923" s="1426"/>
      <c r="C923" s="1131"/>
      <c r="D923" s="1131"/>
      <c r="E923" s="1131"/>
    </row>
    <row r="924" spans="1:5">
      <c r="A924" s="1131"/>
      <c r="B924" s="1426"/>
      <c r="C924" s="1131"/>
      <c r="D924" s="1131"/>
      <c r="E924" s="1131"/>
    </row>
    <row r="925" spans="1:5">
      <c r="A925" s="1131"/>
      <c r="B925" s="1426"/>
      <c r="C925" s="1131"/>
      <c r="D925" s="1131"/>
      <c r="E925" s="1131"/>
    </row>
    <row r="926" spans="1:5">
      <c r="A926" s="1131"/>
      <c r="B926" s="1426"/>
      <c r="C926" s="1131"/>
      <c r="D926" s="1131"/>
      <c r="E926" s="1131"/>
    </row>
    <row r="927" spans="1:5">
      <c r="A927" s="1131"/>
      <c r="B927" s="1426"/>
      <c r="C927" s="1131"/>
      <c r="D927" s="1131"/>
      <c r="E927" s="1131"/>
    </row>
    <row r="928" spans="1:5">
      <c r="A928" s="1131"/>
      <c r="B928" s="1426"/>
      <c r="C928" s="1131"/>
      <c r="D928" s="1131"/>
      <c r="E928" s="1131"/>
    </row>
    <row r="929" spans="1:5">
      <c r="A929" s="1131"/>
      <c r="B929" s="1426"/>
      <c r="C929" s="1131"/>
      <c r="D929" s="1131"/>
      <c r="E929" s="1131"/>
    </row>
    <row r="930" spans="1:5">
      <c r="A930" s="1131"/>
      <c r="B930" s="1426"/>
      <c r="C930" s="1131"/>
      <c r="D930" s="1131"/>
      <c r="E930" s="1131"/>
    </row>
    <row r="931" spans="1:5">
      <c r="A931" s="1131"/>
      <c r="B931" s="1426"/>
      <c r="C931" s="1131"/>
      <c r="D931" s="1131"/>
      <c r="E931" s="1131"/>
    </row>
    <row r="932" spans="1:5">
      <c r="A932" s="1131"/>
      <c r="B932" s="1426"/>
      <c r="C932" s="1131"/>
      <c r="D932" s="1131"/>
      <c r="E932" s="1131"/>
    </row>
    <row r="933" spans="1:5">
      <c r="A933" s="1131"/>
      <c r="B933" s="1426"/>
      <c r="C933" s="1131"/>
      <c r="D933" s="1131"/>
      <c r="E933" s="1131"/>
    </row>
    <row r="934" spans="1:5">
      <c r="A934" s="1131"/>
      <c r="B934" s="1426"/>
      <c r="C934" s="1131"/>
      <c r="D934" s="1131"/>
      <c r="E934" s="1131"/>
    </row>
    <row r="935" spans="1:5">
      <c r="A935" s="1131"/>
      <c r="B935" s="1426"/>
      <c r="C935" s="1131"/>
      <c r="D935" s="1131"/>
      <c r="E935" s="1131"/>
    </row>
    <row r="936" spans="1:5">
      <c r="A936" s="1131"/>
      <c r="B936" s="1426"/>
      <c r="C936" s="1131"/>
      <c r="D936" s="1131"/>
      <c r="E936" s="1131"/>
    </row>
    <row r="937" spans="1:5">
      <c r="A937" s="1131"/>
      <c r="B937" s="1426"/>
      <c r="C937" s="1131"/>
      <c r="D937" s="1131"/>
      <c r="E937" s="1131"/>
    </row>
    <row r="938" spans="1:5">
      <c r="A938" s="1131"/>
      <c r="B938" s="1426"/>
      <c r="C938" s="1131"/>
      <c r="D938" s="1131"/>
      <c r="E938" s="1131"/>
    </row>
    <row r="939" spans="1:5">
      <c r="A939" s="1131"/>
      <c r="B939" s="1426"/>
      <c r="C939" s="1131"/>
      <c r="D939" s="1131"/>
      <c r="E939" s="1131"/>
    </row>
    <row r="940" spans="1:5">
      <c r="A940" s="1131"/>
      <c r="B940" s="1426"/>
      <c r="C940" s="1131"/>
      <c r="D940" s="1131"/>
      <c r="E940" s="1131"/>
    </row>
    <row r="941" spans="1:5">
      <c r="A941" s="1131"/>
      <c r="B941" s="1426"/>
      <c r="C941" s="1131"/>
      <c r="D941" s="1131"/>
      <c r="E941" s="1131"/>
    </row>
    <row r="942" spans="1:5">
      <c r="A942" s="1131"/>
      <c r="B942" s="1426"/>
      <c r="C942" s="1131"/>
      <c r="D942" s="1131"/>
      <c r="E942" s="1131"/>
    </row>
    <row r="943" spans="1:5">
      <c r="A943" s="1131"/>
      <c r="B943" s="1426"/>
      <c r="C943" s="1131"/>
      <c r="D943" s="1131"/>
      <c r="E943" s="1131"/>
    </row>
    <row r="944" spans="1:5">
      <c r="A944" s="1131"/>
      <c r="B944" s="1426"/>
      <c r="C944" s="1131"/>
      <c r="D944" s="1131"/>
      <c r="E944" s="1131"/>
    </row>
    <row r="945" spans="1:5">
      <c r="A945" s="1131"/>
      <c r="B945" s="1426"/>
      <c r="C945" s="1131"/>
      <c r="D945" s="1131"/>
      <c r="E945" s="1131"/>
    </row>
    <row r="946" spans="1:5">
      <c r="A946" s="1131"/>
      <c r="B946" s="1426"/>
      <c r="C946" s="1131"/>
      <c r="D946" s="1131"/>
      <c r="E946" s="1131"/>
    </row>
    <row r="947" spans="1:5">
      <c r="A947" s="1131"/>
      <c r="B947" s="1426"/>
      <c r="C947" s="1131"/>
      <c r="D947" s="1131"/>
      <c r="E947" s="1131"/>
    </row>
    <row r="948" spans="1:5">
      <c r="A948" s="1131"/>
      <c r="B948" s="1426"/>
      <c r="C948" s="1131"/>
      <c r="D948" s="1131"/>
      <c r="E948" s="1131"/>
    </row>
    <row r="949" spans="1:5">
      <c r="A949" s="1131"/>
      <c r="B949" s="1426"/>
      <c r="C949" s="1131"/>
      <c r="D949" s="1131"/>
      <c r="E949" s="1131"/>
    </row>
    <row r="950" spans="1:5">
      <c r="A950" s="1131"/>
      <c r="B950" s="1426"/>
      <c r="C950" s="1131"/>
      <c r="D950" s="1131"/>
      <c r="E950" s="1131"/>
    </row>
    <row r="951" spans="1:5">
      <c r="A951" s="1131"/>
      <c r="B951" s="1426"/>
      <c r="C951" s="1131"/>
      <c r="D951" s="1131"/>
      <c r="E951" s="1131"/>
    </row>
    <row r="952" spans="1:5">
      <c r="A952" s="1131"/>
      <c r="B952" s="1426"/>
      <c r="C952" s="1131"/>
      <c r="D952" s="1131"/>
      <c r="E952" s="1131"/>
    </row>
    <row r="953" spans="1:5">
      <c r="A953" s="1131"/>
      <c r="B953" s="1426"/>
      <c r="C953" s="1131"/>
      <c r="D953" s="1131"/>
      <c r="E953" s="1131"/>
    </row>
    <row r="954" spans="1:5">
      <c r="A954" s="1131"/>
      <c r="B954" s="1426"/>
      <c r="C954" s="1131"/>
      <c r="D954" s="1131"/>
      <c r="E954" s="1131"/>
    </row>
    <row r="955" spans="1:5">
      <c r="A955" s="1131"/>
      <c r="B955" s="1426"/>
      <c r="C955" s="1131"/>
      <c r="D955" s="1131"/>
      <c r="E955" s="1131"/>
    </row>
    <row r="956" spans="1:5">
      <c r="A956" s="1131"/>
      <c r="B956" s="1426"/>
      <c r="C956" s="1131"/>
      <c r="D956" s="1131"/>
      <c r="E956" s="1131"/>
    </row>
    <row r="957" spans="1:5">
      <c r="A957" s="1131"/>
      <c r="B957" s="1426"/>
      <c r="C957" s="1131"/>
      <c r="D957" s="1131"/>
      <c r="E957" s="1131"/>
    </row>
    <row r="958" spans="1:5">
      <c r="A958" s="1131"/>
      <c r="B958" s="1426"/>
      <c r="C958" s="1131"/>
      <c r="D958" s="1131"/>
      <c r="E958" s="1131"/>
    </row>
    <row r="959" spans="1:5">
      <c r="A959" s="1131"/>
      <c r="B959" s="1426"/>
      <c r="C959" s="1131"/>
      <c r="D959" s="1131"/>
      <c r="E959" s="1131"/>
    </row>
    <row r="960" spans="1:5">
      <c r="A960" s="1131"/>
      <c r="B960" s="1426"/>
      <c r="C960" s="1131"/>
      <c r="D960" s="1131"/>
      <c r="E960" s="1131"/>
    </row>
    <row r="961" spans="1:5">
      <c r="A961" s="1131"/>
      <c r="B961" s="1426"/>
      <c r="C961" s="1131"/>
      <c r="D961" s="1131"/>
      <c r="E961" s="1131"/>
    </row>
    <row r="962" spans="1:5">
      <c r="A962" s="1131"/>
      <c r="B962" s="1426"/>
      <c r="C962" s="1131"/>
      <c r="D962" s="1131"/>
      <c r="E962" s="1131"/>
    </row>
    <row r="963" spans="1:5">
      <c r="A963" s="1131"/>
      <c r="B963" s="1426"/>
      <c r="C963" s="1131"/>
      <c r="D963" s="1131"/>
      <c r="E963" s="1131"/>
    </row>
    <row r="964" spans="1:5">
      <c r="A964" s="1131"/>
      <c r="B964" s="1426"/>
      <c r="C964" s="1131"/>
      <c r="D964" s="1131"/>
      <c r="E964" s="1131"/>
    </row>
    <row r="965" spans="1:5">
      <c r="A965" s="1131"/>
      <c r="B965" s="1426"/>
      <c r="C965" s="1131"/>
      <c r="D965" s="1131"/>
      <c r="E965" s="1131"/>
    </row>
    <row r="966" spans="1:5">
      <c r="A966" s="1131"/>
      <c r="B966" s="1426"/>
      <c r="C966" s="1131"/>
      <c r="D966" s="1131"/>
      <c r="E966" s="1131"/>
    </row>
    <row r="967" spans="1:5">
      <c r="A967" s="1131"/>
      <c r="B967" s="1426"/>
      <c r="C967" s="1131"/>
      <c r="D967" s="1131"/>
      <c r="E967" s="1131"/>
    </row>
    <row r="968" spans="1:5">
      <c r="A968" s="1131"/>
      <c r="B968" s="1426"/>
      <c r="C968" s="1131"/>
      <c r="D968" s="1131"/>
      <c r="E968" s="1131"/>
    </row>
    <row r="969" spans="1:5">
      <c r="A969" s="1131"/>
      <c r="B969" s="1426"/>
      <c r="C969" s="1131"/>
      <c r="D969" s="1131"/>
      <c r="E969" s="1131"/>
    </row>
    <row r="970" spans="1:5">
      <c r="A970" s="1131"/>
      <c r="B970" s="1426"/>
      <c r="C970" s="1131"/>
      <c r="D970" s="1131"/>
      <c r="E970" s="1131"/>
    </row>
    <row r="971" spans="1:5">
      <c r="A971" s="1131"/>
      <c r="B971" s="1426"/>
      <c r="C971" s="1131"/>
      <c r="D971" s="1131"/>
      <c r="E971" s="1131"/>
    </row>
    <row r="972" spans="1:5">
      <c r="A972" s="1131"/>
      <c r="B972" s="1426"/>
      <c r="C972" s="1131"/>
      <c r="D972" s="1131"/>
      <c r="E972" s="1131"/>
    </row>
    <row r="973" spans="1:5">
      <c r="A973" s="1131"/>
      <c r="B973" s="1426"/>
      <c r="C973" s="1131"/>
      <c r="D973" s="1131"/>
      <c r="E973" s="1131"/>
    </row>
    <row r="974" spans="1:5">
      <c r="A974" s="1131"/>
      <c r="B974" s="1426"/>
      <c r="C974" s="1131"/>
      <c r="D974" s="1131"/>
      <c r="E974" s="1131"/>
    </row>
    <row r="975" spans="1:5">
      <c r="A975" s="1131"/>
      <c r="B975" s="1426"/>
      <c r="C975" s="1131"/>
      <c r="D975" s="1131"/>
      <c r="E975" s="1131"/>
    </row>
    <row r="976" spans="1:5">
      <c r="A976" s="1131"/>
      <c r="B976" s="1426"/>
      <c r="C976" s="1131"/>
      <c r="D976" s="1131"/>
      <c r="E976" s="1131"/>
    </row>
    <row r="977" spans="1:5">
      <c r="A977" s="1131"/>
      <c r="B977" s="1426"/>
      <c r="C977" s="1131"/>
      <c r="D977" s="1131"/>
      <c r="E977" s="1131"/>
    </row>
    <row r="978" spans="1:5">
      <c r="A978" s="1131"/>
      <c r="B978" s="1426"/>
      <c r="C978" s="1131"/>
      <c r="D978" s="1131"/>
      <c r="E978" s="1131"/>
    </row>
    <row r="979" spans="1:5">
      <c r="A979" s="1131"/>
      <c r="B979" s="1426"/>
      <c r="C979" s="1131"/>
      <c r="D979" s="1131"/>
      <c r="E979" s="1131"/>
    </row>
    <row r="980" spans="1:5">
      <c r="A980" s="1131"/>
      <c r="B980" s="1426"/>
      <c r="C980" s="1131"/>
      <c r="D980" s="1131"/>
      <c r="E980" s="1131"/>
    </row>
    <row r="981" spans="1:5">
      <c r="A981" s="1131"/>
      <c r="B981" s="1426"/>
      <c r="C981" s="1131"/>
      <c r="D981" s="1131"/>
      <c r="E981" s="1131"/>
    </row>
    <row r="982" spans="1:5">
      <c r="A982" s="1131"/>
      <c r="B982" s="1426"/>
      <c r="C982" s="1131"/>
      <c r="D982" s="1131"/>
      <c r="E982" s="1131"/>
    </row>
    <row r="983" spans="1:5">
      <c r="A983" s="1131"/>
      <c r="B983" s="1426"/>
      <c r="C983" s="1131"/>
      <c r="D983" s="1131"/>
      <c r="E983" s="1131"/>
    </row>
    <row r="984" spans="1:5">
      <c r="A984" s="1131"/>
      <c r="B984" s="1426"/>
      <c r="C984" s="1131"/>
      <c r="D984" s="1131"/>
      <c r="E984" s="1131"/>
    </row>
    <row r="985" spans="1:5">
      <c r="A985" s="1131"/>
      <c r="B985" s="1426"/>
      <c r="C985" s="1131"/>
      <c r="D985" s="1131"/>
      <c r="E985" s="1131"/>
    </row>
    <row r="986" spans="1:5">
      <c r="A986" s="1131"/>
      <c r="B986" s="1426"/>
      <c r="C986" s="1131"/>
      <c r="D986" s="1131"/>
      <c r="E986" s="1131"/>
    </row>
    <row r="987" spans="1:5">
      <c r="A987" s="1131"/>
      <c r="B987" s="1426"/>
      <c r="C987" s="1131"/>
      <c r="D987" s="1131"/>
      <c r="E987" s="1131"/>
    </row>
    <row r="988" spans="1:5">
      <c r="A988" s="1131"/>
      <c r="B988" s="1426"/>
      <c r="C988" s="1131"/>
      <c r="D988" s="1131"/>
      <c r="E988" s="1131"/>
    </row>
    <row r="989" spans="1:5">
      <c r="A989" s="1131"/>
      <c r="B989" s="1426"/>
      <c r="C989" s="1131"/>
      <c r="D989" s="1131"/>
      <c r="E989" s="1131"/>
    </row>
    <row r="990" spans="1:5">
      <c r="A990" s="1131"/>
      <c r="B990" s="1426"/>
      <c r="C990" s="1131"/>
      <c r="D990" s="1131"/>
      <c r="E990" s="1131"/>
    </row>
  </sheetData>
  <mergeCells count="9">
    <mergeCell ref="A1:E1"/>
    <mergeCell ref="A2:G2"/>
    <mergeCell ref="B4:B7"/>
    <mergeCell ref="C4:F5"/>
    <mergeCell ref="G4:G7"/>
    <mergeCell ref="C6:C7"/>
    <mergeCell ref="D6:D7"/>
    <mergeCell ref="E6:E7"/>
    <mergeCell ref="F6:F7"/>
  </mergeCells>
  <conditionalFormatting sqref="B8:G47">
    <cfRule type="cellIs" dxfId="49" priority="1" stopIfTrue="1" operator="between">
      <formula>0.0001</formula>
      <formula>0.045</formula>
    </cfRule>
  </conditionalFormatting>
  <pageMargins left="0.78740157480314965" right="0.78740157480314965" top="1.1811023622047245" bottom="0.78740157480314965" header="0" footer="0"/>
  <pageSetup paperSize="9" orientation="portrait" horizontalDpi="300" verticalDpi="300" r:id="rId1"/>
  <headerFooter alignWithMargins="0"/>
  <drawing r:id="rId2"/>
</worksheet>
</file>

<file path=xl/worksheets/sheet13.xml><?xml version="1.0" encoding="utf-8"?>
<worksheet xmlns="http://schemas.openxmlformats.org/spreadsheetml/2006/main" xmlns:r="http://schemas.openxmlformats.org/officeDocument/2006/relationships">
  <sheetPr codeName="Sheet13"/>
  <dimension ref="A1:M60"/>
  <sheetViews>
    <sheetView showGridLines="0" workbookViewId="0">
      <selection sqref="A1:D1"/>
    </sheetView>
  </sheetViews>
  <sheetFormatPr defaultColWidth="10.5703125" defaultRowHeight="12.75"/>
  <cols>
    <col min="1" max="1" width="10.5703125" style="541" customWidth="1"/>
    <col min="2" max="2" width="5.5703125" style="541" customWidth="1"/>
    <col min="3" max="3" width="8.140625" style="541" customWidth="1"/>
    <col min="4" max="4" width="7.42578125" style="541" customWidth="1"/>
    <col min="5" max="5" width="7.28515625" style="541" customWidth="1"/>
    <col min="6" max="6" width="8" style="541" customWidth="1"/>
    <col min="7" max="7" width="6.85546875" style="541" customWidth="1"/>
    <col min="8" max="8" width="8" style="541" customWidth="1"/>
    <col min="9" max="9" width="7.140625" style="541" customWidth="1"/>
    <col min="10" max="10" width="8.5703125" style="541" customWidth="1"/>
    <col min="11" max="11" width="9.42578125" style="541" customWidth="1"/>
    <col min="12" max="16384" width="10.5703125" style="541"/>
  </cols>
  <sheetData>
    <row r="1" spans="1:13" ht="15.75" customHeight="1">
      <c r="A1" s="1959" t="s">
        <v>393</v>
      </c>
      <c r="B1" s="1959"/>
      <c r="C1" s="1959"/>
      <c r="D1" s="1959"/>
    </row>
    <row r="2" spans="1:13" ht="34.5" customHeight="1">
      <c r="A2" s="1977" t="s">
        <v>394</v>
      </c>
      <c r="B2" s="1977"/>
      <c r="C2" s="1977"/>
      <c r="D2" s="1977"/>
      <c r="E2" s="1960"/>
      <c r="F2" s="1960"/>
      <c r="G2" s="1960"/>
      <c r="H2" s="1960"/>
      <c r="I2" s="1960"/>
      <c r="J2" s="1960"/>
      <c r="K2" s="1960"/>
    </row>
    <row r="3" spans="1:13" ht="12.95" customHeight="1">
      <c r="A3" s="542">
        <v>2016</v>
      </c>
      <c r="B3" s="543"/>
      <c r="C3" s="543"/>
      <c r="D3" s="544"/>
      <c r="E3" s="547"/>
    </row>
    <row r="4" spans="1:13" ht="15" customHeight="1">
      <c r="A4" s="1545"/>
      <c r="B4" s="1546"/>
      <c r="C4" s="1537"/>
      <c r="D4" s="1537"/>
      <c r="E4" s="1945" t="s">
        <v>330</v>
      </c>
      <c r="F4" s="1945"/>
      <c r="G4" s="1945"/>
      <c r="H4" s="1946" t="s">
        <v>331</v>
      </c>
      <c r="I4" s="1947"/>
      <c r="J4" s="1947"/>
      <c r="K4" s="1965" t="s">
        <v>332</v>
      </c>
    </row>
    <row r="5" spans="1:13" ht="4.5" customHeight="1">
      <c r="A5" s="1547"/>
      <c r="B5" s="1548"/>
      <c r="C5" s="1538"/>
      <c r="D5" s="1538"/>
      <c r="E5" s="1538"/>
      <c r="F5" s="1968" t="s">
        <v>337</v>
      </c>
      <c r="G5" s="1968" t="s">
        <v>338</v>
      </c>
      <c r="H5" s="1968" t="s">
        <v>0</v>
      </c>
      <c r="I5" s="1965" t="s">
        <v>339</v>
      </c>
      <c r="J5" s="1538"/>
      <c r="K5" s="1975"/>
    </row>
    <row r="6" spans="1:13">
      <c r="A6" s="1961" t="s">
        <v>333</v>
      </c>
      <c r="B6" s="1962"/>
      <c r="C6" s="1538"/>
      <c r="D6" s="1538" t="s">
        <v>335</v>
      </c>
      <c r="E6" s="1952" t="s">
        <v>336</v>
      </c>
      <c r="F6" s="1973"/>
      <c r="G6" s="1973"/>
      <c r="H6" s="1973"/>
      <c r="I6" s="1966"/>
      <c r="J6" s="1538" t="s">
        <v>340</v>
      </c>
      <c r="K6" s="1975"/>
    </row>
    <row r="7" spans="1:13">
      <c r="A7" s="1961" t="s">
        <v>341</v>
      </c>
      <c r="B7" s="1962"/>
      <c r="C7" s="1538" t="s">
        <v>334</v>
      </c>
      <c r="D7" s="1538" t="s">
        <v>342</v>
      </c>
      <c r="E7" s="1953"/>
      <c r="F7" s="1973"/>
      <c r="G7" s="1973"/>
      <c r="H7" s="1973"/>
      <c r="I7" s="1966"/>
      <c r="J7" s="1538" t="s">
        <v>343</v>
      </c>
      <c r="K7" s="1975"/>
    </row>
    <row r="8" spans="1:13">
      <c r="A8" s="1961" t="s">
        <v>344</v>
      </c>
      <c r="B8" s="1962"/>
      <c r="C8" s="1538"/>
      <c r="D8" s="1538" t="s">
        <v>345</v>
      </c>
      <c r="E8" s="1953"/>
      <c r="F8" s="1973"/>
      <c r="G8" s="1973"/>
      <c r="H8" s="1973"/>
      <c r="I8" s="1966"/>
      <c r="J8" s="1538" t="s">
        <v>346</v>
      </c>
      <c r="K8" s="1975"/>
    </row>
    <row r="9" spans="1:13" ht="4.5" customHeight="1">
      <c r="A9" s="1547"/>
      <c r="B9" s="1548"/>
      <c r="C9" s="1538"/>
      <c r="D9" s="1538"/>
      <c r="E9" s="1953"/>
      <c r="F9" s="1974"/>
      <c r="G9" s="1974"/>
      <c r="H9" s="1974"/>
      <c r="I9" s="1967"/>
      <c r="J9" s="1538"/>
      <c r="K9" s="1975"/>
    </row>
    <row r="10" spans="1:13" ht="15" customHeight="1">
      <c r="A10" s="1549"/>
      <c r="B10" s="1550"/>
      <c r="C10" s="1945" t="s">
        <v>347</v>
      </c>
      <c r="D10" s="1945"/>
      <c r="E10" s="1945" t="s">
        <v>348</v>
      </c>
      <c r="F10" s="1945"/>
      <c r="G10" s="1945"/>
      <c r="H10" s="1945"/>
      <c r="I10" s="1945"/>
      <c r="J10" s="1945"/>
      <c r="K10" s="1945"/>
      <c r="M10" s="541" t="s">
        <v>192</v>
      </c>
    </row>
    <row r="11" spans="1:13" ht="5.25" customHeight="1">
      <c r="A11" s="545"/>
      <c r="B11" s="545"/>
      <c r="C11" s="545"/>
      <c r="D11" s="545"/>
      <c r="E11" s="547"/>
    </row>
    <row r="12" spans="1:13" ht="22.5" customHeight="1">
      <c r="A12" s="1986" t="s">
        <v>395</v>
      </c>
      <c r="B12" s="1986"/>
      <c r="C12" s="1986"/>
      <c r="D12" s="1986"/>
      <c r="E12" s="1986"/>
      <c r="F12" s="1986"/>
      <c r="G12" s="1986"/>
      <c r="H12" s="1986"/>
      <c r="I12" s="1986"/>
      <c r="J12" s="1986"/>
    </row>
    <row r="13" spans="1:13" s="551" customFormat="1" ht="15" customHeight="1">
      <c r="A13" s="616" t="s">
        <v>0</v>
      </c>
      <c r="B13" s="616"/>
      <c r="C13" s="617">
        <v>2629</v>
      </c>
      <c r="D13" s="617">
        <v>5974</v>
      </c>
      <c r="E13" s="617">
        <v>89067.865000000005</v>
      </c>
      <c r="F13" s="617">
        <v>19908.696</v>
      </c>
      <c r="G13" s="617">
        <v>393877.73</v>
      </c>
      <c r="H13" s="617">
        <v>576182.90399999998</v>
      </c>
      <c r="I13" s="618">
        <v>44053.851999999999</v>
      </c>
      <c r="J13" s="617">
        <v>532129.05200000003</v>
      </c>
      <c r="K13" s="617">
        <v>38066.701000000001</v>
      </c>
      <c r="L13" s="550"/>
      <c r="M13" s="619"/>
    </row>
    <row r="14" spans="1:13" ht="11.25" customHeight="1">
      <c r="A14" s="620" t="s">
        <v>350</v>
      </c>
      <c r="B14" s="621"/>
      <c r="C14" s="622">
        <v>2571</v>
      </c>
      <c r="D14" s="622">
        <v>3659</v>
      </c>
      <c r="E14" s="622">
        <v>33256.92</v>
      </c>
      <c r="F14" s="622">
        <v>3748.8220000000001</v>
      </c>
      <c r="G14" s="622">
        <v>141756.52100000001</v>
      </c>
      <c r="H14" s="622">
        <v>198255.62299999999</v>
      </c>
      <c r="I14" s="623">
        <v>6964.6310000000003</v>
      </c>
      <c r="J14" s="622">
        <v>191290.992</v>
      </c>
      <c r="K14" s="622">
        <v>10468.852000000001</v>
      </c>
      <c r="L14" s="556"/>
      <c r="M14" s="619"/>
    </row>
    <row r="15" spans="1:13" ht="10.5" customHeight="1">
      <c r="A15" s="557" t="s">
        <v>351</v>
      </c>
      <c r="B15" s="547"/>
      <c r="C15" s="578">
        <v>47</v>
      </c>
      <c r="D15" s="578" t="s">
        <v>371</v>
      </c>
      <c r="E15" s="578" t="s">
        <v>371</v>
      </c>
      <c r="F15" s="578" t="s">
        <v>371</v>
      </c>
      <c r="G15" s="578" t="s">
        <v>371</v>
      </c>
      <c r="H15" s="578" t="s">
        <v>371</v>
      </c>
      <c r="I15" s="554" t="s">
        <v>371</v>
      </c>
      <c r="J15" s="578" t="s">
        <v>371</v>
      </c>
      <c r="K15" s="578" t="s">
        <v>371</v>
      </c>
      <c r="L15" s="556"/>
      <c r="M15" s="619"/>
    </row>
    <row r="16" spans="1:13" ht="10.5" customHeight="1">
      <c r="A16" s="557" t="s">
        <v>352</v>
      </c>
      <c r="B16" s="547"/>
      <c r="C16" s="578">
        <v>10</v>
      </c>
      <c r="D16" s="579">
        <v>966</v>
      </c>
      <c r="E16" s="579">
        <v>25311.924999999999</v>
      </c>
      <c r="F16" s="579">
        <v>3634.0639999999999</v>
      </c>
      <c r="G16" s="579">
        <v>113523.632</v>
      </c>
      <c r="H16" s="579">
        <v>191375.01199999999</v>
      </c>
      <c r="I16" s="555">
        <v>13860.923000000001</v>
      </c>
      <c r="J16" s="579">
        <v>177514.08900000001</v>
      </c>
      <c r="K16" s="579">
        <v>23854.886999999999</v>
      </c>
      <c r="L16" s="556"/>
      <c r="M16" s="619"/>
    </row>
    <row r="17" spans="1:13" ht="10.5" customHeight="1">
      <c r="A17" s="553" t="s">
        <v>353</v>
      </c>
      <c r="B17" s="547"/>
      <c r="C17" s="578">
        <v>1</v>
      </c>
      <c r="D17" s="579" t="s">
        <v>371</v>
      </c>
      <c r="E17" s="579" t="s">
        <v>371</v>
      </c>
      <c r="F17" s="579" t="s">
        <v>371</v>
      </c>
      <c r="G17" s="579" t="s">
        <v>371</v>
      </c>
      <c r="H17" s="579" t="s">
        <v>371</v>
      </c>
      <c r="I17" s="555" t="s">
        <v>371</v>
      </c>
      <c r="J17" s="579" t="s">
        <v>371</v>
      </c>
      <c r="K17" s="579" t="s">
        <v>371</v>
      </c>
      <c r="L17" s="556"/>
      <c r="M17" s="619"/>
    </row>
    <row r="18" spans="1:13" ht="15" customHeight="1">
      <c r="A18" s="546" t="s">
        <v>396</v>
      </c>
      <c r="B18" s="571"/>
      <c r="C18" s="594"/>
      <c r="D18" s="594"/>
      <c r="E18" s="594"/>
      <c r="F18" s="624"/>
      <c r="G18" s="624"/>
      <c r="H18" s="624"/>
      <c r="I18" s="624"/>
      <c r="J18" s="624"/>
      <c r="K18" s="624"/>
      <c r="L18" s="559"/>
    </row>
    <row r="19" spans="1:13" ht="15" customHeight="1">
      <c r="A19" s="616" t="s">
        <v>0</v>
      </c>
      <c r="B19" s="616"/>
      <c r="C19" s="617">
        <v>2259</v>
      </c>
      <c r="D19" s="617">
        <v>5285</v>
      </c>
      <c r="E19" s="617">
        <v>79233.09</v>
      </c>
      <c r="F19" s="617">
        <v>18620.309000000001</v>
      </c>
      <c r="G19" s="617">
        <v>378518.20199999999</v>
      </c>
      <c r="H19" s="617">
        <v>547139.73400000005</v>
      </c>
      <c r="I19" s="617">
        <v>41082.175999999999</v>
      </c>
      <c r="J19" s="617">
        <v>506057.55800000002</v>
      </c>
      <c r="K19" s="617">
        <v>36077.362999999998</v>
      </c>
      <c r="L19" s="559"/>
    </row>
    <row r="20" spans="1:13" ht="11.25" customHeight="1">
      <c r="A20" s="553" t="s">
        <v>350</v>
      </c>
      <c r="B20" s="547"/>
      <c r="C20" s="578">
        <v>2204</v>
      </c>
      <c r="D20" s="578">
        <v>3173</v>
      </c>
      <c r="E20" s="578">
        <v>29477.161</v>
      </c>
      <c r="F20" s="578">
        <v>2604.6210000000001</v>
      </c>
      <c r="G20" s="578">
        <v>129586.19500000001</v>
      </c>
      <c r="H20" s="578">
        <v>179511.28899999999</v>
      </c>
      <c r="I20" s="578">
        <v>4636.1809999999996</v>
      </c>
      <c r="J20" s="578">
        <v>174875.10800000001</v>
      </c>
      <c r="K20" s="578">
        <v>9153.3950000000004</v>
      </c>
      <c r="L20" s="559"/>
    </row>
    <row r="21" spans="1:13" ht="9.9499999999999993" customHeight="1">
      <c r="A21" s="625" t="s">
        <v>351</v>
      </c>
      <c r="B21" s="621"/>
      <c r="C21" s="622">
        <v>45</v>
      </c>
      <c r="D21" s="626">
        <v>790</v>
      </c>
      <c r="E21" s="626">
        <v>22098.684000000001</v>
      </c>
      <c r="F21" s="626">
        <v>9569.509</v>
      </c>
      <c r="G21" s="626">
        <v>96864.062999999995</v>
      </c>
      <c r="H21" s="626">
        <v>123250.077</v>
      </c>
      <c r="I21" s="626">
        <v>9791.49</v>
      </c>
      <c r="J21" s="626">
        <v>113458.587</v>
      </c>
      <c r="K21" s="626">
        <v>-3277.1509999999998</v>
      </c>
      <c r="L21" s="559"/>
    </row>
    <row r="22" spans="1:13" ht="9.9499999999999993" customHeight="1">
      <c r="A22" s="625" t="s">
        <v>352</v>
      </c>
      <c r="B22" s="621"/>
      <c r="C22" s="622">
        <v>9</v>
      </c>
      <c r="D22" s="622" t="s">
        <v>371</v>
      </c>
      <c r="E22" s="622" t="s">
        <v>371</v>
      </c>
      <c r="F22" s="622" t="s">
        <v>371</v>
      </c>
      <c r="G22" s="622" t="s">
        <v>371</v>
      </c>
      <c r="H22" s="622" t="s">
        <v>371</v>
      </c>
      <c r="I22" s="622" t="s">
        <v>371</v>
      </c>
      <c r="J22" s="622" t="s">
        <v>371</v>
      </c>
      <c r="K22" s="622" t="s">
        <v>371</v>
      </c>
      <c r="L22" s="559"/>
    </row>
    <row r="23" spans="1:13" ht="9.9499999999999993" customHeight="1">
      <c r="A23" s="620" t="s">
        <v>353</v>
      </c>
      <c r="B23" s="621"/>
      <c r="C23" s="622">
        <v>1</v>
      </c>
      <c r="D23" s="626" t="s">
        <v>371</v>
      </c>
      <c r="E23" s="626" t="s">
        <v>371</v>
      </c>
      <c r="F23" s="626" t="s">
        <v>371</v>
      </c>
      <c r="G23" s="626" t="s">
        <v>371</v>
      </c>
      <c r="H23" s="626" t="s">
        <v>371</v>
      </c>
      <c r="I23" s="626" t="s">
        <v>371</v>
      </c>
      <c r="J23" s="626" t="s">
        <v>371</v>
      </c>
      <c r="K23" s="626" t="s">
        <v>371</v>
      </c>
      <c r="L23" s="559"/>
    </row>
    <row r="24" spans="1:13" ht="13.5" customHeight="1">
      <c r="A24" s="546" t="s">
        <v>397</v>
      </c>
      <c r="B24" s="547"/>
      <c r="C24" s="627"/>
      <c r="D24" s="627"/>
      <c r="E24" s="594"/>
      <c r="F24" s="624"/>
      <c r="G24" s="624"/>
      <c r="H24" s="624"/>
      <c r="I24" s="624"/>
      <c r="J24" s="624"/>
      <c r="K24" s="624"/>
      <c r="L24" s="559"/>
    </row>
    <row r="25" spans="1:13" s="551" customFormat="1" ht="15" customHeight="1">
      <c r="A25" s="616" t="s">
        <v>0</v>
      </c>
      <c r="B25" s="616"/>
      <c r="C25" s="617">
        <v>1847</v>
      </c>
      <c r="D25" s="617">
        <v>3607</v>
      </c>
      <c r="E25" s="617">
        <v>54481.417999999998</v>
      </c>
      <c r="F25" s="617">
        <v>6300.1049999999996</v>
      </c>
      <c r="G25" s="617">
        <v>249328.03700000001</v>
      </c>
      <c r="H25" s="617">
        <v>331027.39399999997</v>
      </c>
      <c r="I25" s="617">
        <v>5098.098</v>
      </c>
      <c r="J25" s="617">
        <v>325929.29599999997</v>
      </c>
      <c r="K25" s="617">
        <v>9469.0239999999994</v>
      </c>
      <c r="L25" s="582"/>
    </row>
    <row r="26" spans="1:13" ht="11.25" customHeight="1">
      <c r="A26" s="553" t="s">
        <v>350</v>
      </c>
      <c r="B26" s="547"/>
      <c r="C26" s="578">
        <v>1810</v>
      </c>
      <c r="D26" s="578">
        <v>2609</v>
      </c>
      <c r="E26" s="578">
        <v>24062.812999999998</v>
      </c>
      <c r="F26" s="578">
        <v>1752.4670000000001</v>
      </c>
      <c r="G26" s="578">
        <v>105404.72500000001</v>
      </c>
      <c r="H26" s="578">
        <v>146256.016</v>
      </c>
      <c r="I26" s="578">
        <v>2814.9470000000001</v>
      </c>
      <c r="J26" s="578">
        <v>143441.06899999999</v>
      </c>
      <c r="K26" s="578">
        <v>7703.5829999999996</v>
      </c>
      <c r="L26" s="559"/>
    </row>
    <row r="27" spans="1:13" ht="11.25" customHeight="1">
      <c r="A27" s="557" t="s">
        <v>351</v>
      </c>
      <c r="B27" s="547"/>
      <c r="C27" s="578">
        <v>32</v>
      </c>
      <c r="D27" s="579">
        <v>550</v>
      </c>
      <c r="E27" s="579">
        <v>16832.412</v>
      </c>
      <c r="F27" s="579">
        <v>2969.942</v>
      </c>
      <c r="G27" s="579">
        <v>77761.672999999995</v>
      </c>
      <c r="H27" s="579">
        <v>95942.86</v>
      </c>
      <c r="I27" s="579">
        <v>804.97400000000005</v>
      </c>
      <c r="J27" s="579">
        <v>95137.885999999999</v>
      </c>
      <c r="K27" s="579">
        <v>839.10900000000004</v>
      </c>
      <c r="L27" s="559"/>
    </row>
    <row r="28" spans="1:13" ht="11.1" customHeight="1">
      <c r="A28" s="557" t="s">
        <v>352</v>
      </c>
      <c r="B28" s="547"/>
      <c r="C28" s="578">
        <v>5</v>
      </c>
      <c r="D28" s="579">
        <v>448</v>
      </c>
      <c r="E28" s="579">
        <v>13586.192999999999</v>
      </c>
      <c r="F28" s="579">
        <v>1577.6959999999999</v>
      </c>
      <c r="G28" s="579">
        <v>66161.638999999996</v>
      </c>
      <c r="H28" s="579">
        <v>88828.517999999996</v>
      </c>
      <c r="I28" s="579">
        <v>1478.1769999999999</v>
      </c>
      <c r="J28" s="579">
        <v>87350.341</v>
      </c>
      <c r="K28" s="579">
        <v>926.33199999999999</v>
      </c>
      <c r="L28" s="559"/>
    </row>
    <row r="29" spans="1:13" ht="11.1" customHeight="1">
      <c r="A29" s="553" t="s">
        <v>353</v>
      </c>
      <c r="B29" s="547"/>
      <c r="C29" s="578">
        <v>0</v>
      </c>
      <c r="D29" s="579">
        <v>0</v>
      </c>
      <c r="E29" s="579">
        <v>0</v>
      </c>
      <c r="F29" s="579">
        <v>0</v>
      </c>
      <c r="G29" s="579">
        <v>0</v>
      </c>
      <c r="H29" s="579">
        <v>0</v>
      </c>
      <c r="I29" s="579">
        <v>0</v>
      </c>
      <c r="J29" s="579">
        <v>0</v>
      </c>
      <c r="K29" s="579">
        <v>0</v>
      </c>
      <c r="L29" s="559"/>
    </row>
    <row r="30" spans="1:13" ht="12" customHeight="1">
      <c r="A30" s="546" t="s">
        <v>398</v>
      </c>
      <c r="B30" s="547"/>
      <c r="C30" s="627"/>
      <c r="D30" s="627"/>
      <c r="E30" s="594"/>
      <c r="F30" s="624"/>
      <c r="G30" s="624"/>
      <c r="H30" s="624"/>
      <c r="I30" s="624"/>
      <c r="J30" s="624"/>
      <c r="K30" s="624"/>
      <c r="L30" s="559"/>
    </row>
    <row r="31" spans="1:13" ht="15" customHeight="1">
      <c r="A31" s="616" t="s">
        <v>0</v>
      </c>
      <c r="B31" s="621"/>
      <c r="C31" s="617">
        <v>286</v>
      </c>
      <c r="D31" s="617">
        <v>427</v>
      </c>
      <c r="E31" s="617">
        <v>4815.3720000000003</v>
      </c>
      <c r="F31" s="617">
        <v>501.60399999999998</v>
      </c>
      <c r="G31" s="617">
        <v>8866.018</v>
      </c>
      <c r="H31" s="617">
        <v>15501.705</v>
      </c>
      <c r="I31" s="617">
        <v>759.69100000000003</v>
      </c>
      <c r="J31" s="617">
        <v>14742.013999999999</v>
      </c>
      <c r="K31" s="617">
        <v>-1929.7239999999999</v>
      </c>
      <c r="L31" s="559"/>
    </row>
    <row r="32" spans="1:13" ht="11.25" customHeight="1">
      <c r="A32" s="553" t="s">
        <v>350</v>
      </c>
      <c r="B32" s="547"/>
      <c r="C32" s="578">
        <v>282</v>
      </c>
      <c r="D32" s="578">
        <v>370</v>
      </c>
      <c r="E32" s="578">
        <v>2567.056</v>
      </c>
      <c r="F32" s="578">
        <v>432.87900000000002</v>
      </c>
      <c r="G32" s="578">
        <v>6757.835</v>
      </c>
      <c r="H32" s="578">
        <v>12506.119000000001</v>
      </c>
      <c r="I32" s="578">
        <v>707.40599999999995</v>
      </c>
      <c r="J32" s="578">
        <v>11798.713</v>
      </c>
      <c r="K32" s="578">
        <v>2108.998</v>
      </c>
      <c r="L32" s="559"/>
    </row>
    <row r="33" spans="1:12" ht="11.1" customHeight="1">
      <c r="A33" s="557" t="s">
        <v>351</v>
      </c>
      <c r="B33" s="547"/>
      <c r="C33" s="578">
        <v>4</v>
      </c>
      <c r="D33" s="578">
        <v>57</v>
      </c>
      <c r="E33" s="578">
        <v>2248.3159999999998</v>
      </c>
      <c r="F33" s="578">
        <v>68.724999999999994</v>
      </c>
      <c r="G33" s="578">
        <v>2108.183</v>
      </c>
      <c r="H33" s="578">
        <v>2995.5859999999998</v>
      </c>
      <c r="I33" s="578">
        <v>52.284999999999997</v>
      </c>
      <c r="J33" s="578">
        <v>2943.3009999999999</v>
      </c>
      <c r="K33" s="578">
        <v>-4038.7220000000002</v>
      </c>
      <c r="L33" s="559"/>
    </row>
    <row r="34" spans="1:12" ht="11.1" customHeight="1">
      <c r="A34" s="557" t="s">
        <v>352</v>
      </c>
      <c r="B34" s="547"/>
      <c r="C34" s="578">
        <v>0</v>
      </c>
      <c r="D34" s="578">
        <v>0</v>
      </c>
      <c r="E34" s="578">
        <v>0</v>
      </c>
      <c r="F34" s="578">
        <v>0</v>
      </c>
      <c r="G34" s="578">
        <v>0</v>
      </c>
      <c r="H34" s="578">
        <v>0</v>
      </c>
      <c r="I34" s="578">
        <v>0</v>
      </c>
      <c r="J34" s="578">
        <v>0</v>
      </c>
      <c r="K34" s="578">
        <v>0</v>
      </c>
      <c r="L34" s="559"/>
    </row>
    <row r="35" spans="1:12" ht="11.1" customHeight="1">
      <c r="A35" s="553" t="s">
        <v>353</v>
      </c>
      <c r="B35" s="547"/>
      <c r="C35" s="578">
        <v>0</v>
      </c>
      <c r="D35" s="578">
        <v>0</v>
      </c>
      <c r="E35" s="578">
        <v>0</v>
      </c>
      <c r="F35" s="578">
        <v>0</v>
      </c>
      <c r="G35" s="578">
        <v>0</v>
      </c>
      <c r="H35" s="578">
        <v>0</v>
      </c>
      <c r="I35" s="578">
        <v>0</v>
      </c>
      <c r="J35" s="578">
        <v>0</v>
      </c>
      <c r="K35" s="578">
        <v>0</v>
      </c>
      <c r="L35" s="559"/>
    </row>
    <row r="36" spans="1:12" ht="15.75" customHeight="1">
      <c r="A36" s="546" t="s">
        <v>399</v>
      </c>
      <c r="B36" s="547"/>
      <c r="C36" s="627"/>
      <c r="D36" s="627"/>
      <c r="E36" s="594"/>
      <c r="F36" s="624"/>
      <c r="G36" s="624"/>
      <c r="H36" s="624"/>
      <c r="I36" s="624"/>
      <c r="J36" s="624"/>
      <c r="K36" s="624"/>
      <c r="L36" s="559"/>
    </row>
    <row r="37" spans="1:12" ht="15" customHeight="1">
      <c r="A37" s="616" t="s">
        <v>0</v>
      </c>
      <c r="B37" s="621"/>
      <c r="C37" s="617">
        <v>64</v>
      </c>
      <c r="D37" s="617">
        <v>228</v>
      </c>
      <c r="E37" s="617">
        <v>6033.5969999999998</v>
      </c>
      <c r="F37" s="617">
        <v>6755.6059999999998</v>
      </c>
      <c r="G37" s="617">
        <v>50516.616999999998</v>
      </c>
      <c r="H37" s="617">
        <v>100581.4</v>
      </c>
      <c r="I37" s="617">
        <v>14846.308999999999</v>
      </c>
      <c r="J37" s="617">
        <v>85735.091</v>
      </c>
      <c r="K37" s="617">
        <v>24064.455000000002</v>
      </c>
      <c r="L37" s="559"/>
    </row>
    <row r="38" spans="1:12" ht="11.25" customHeight="1">
      <c r="A38" s="553" t="s">
        <v>350</v>
      </c>
      <c r="B38" s="547"/>
      <c r="C38" s="578">
        <v>59</v>
      </c>
      <c r="D38" s="579" t="s">
        <v>371</v>
      </c>
      <c r="E38" s="579" t="s">
        <v>371</v>
      </c>
      <c r="F38" s="579" t="s">
        <v>371</v>
      </c>
      <c r="G38" s="579" t="s">
        <v>371</v>
      </c>
      <c r="H38" s="579" t="s">
        <v>371</v>
      </c>
      <c r="I38" s="579" t="s">
        <v>371</v>
      </c>
      <c r="J38" s="579" t="s">
        <v>371</v>
      </c>
      <c r="K38" s="579" t="s">
        <v>371</v>
      </c>
      <c r="L38" s="559"/>
    </row>
    <row r="39" spans="1:12" ht="11.25" customHeight="1">
      <c r="A39" s="625" t="s">
        <v>351</v>
      </c>
      <c r="B39" s="621"/>
      <c r="C39" s="622">
        <v>4</v>
      </c>
      <c r="D39" s="622">
        <v>87</v>
      </c>
      <c r="E39" s="622">
        <v>1649.5609999999999</v>
      </c>
      <c r="F39" s="622">
        <v>5777.9790000000003</v>
      </c>
      <c r="G39" s="622">
        <v>9056.7720000000008</v>
      </c>
      <c r="H39" s="622">
        <v>14156.09</v>
      </c>
      <c r="I39" s="622">
        <v>8881.2420000000002</v>
      </c>
      <c r="J39" s="622">
        <v>5274.848</v>
      </c>
      <c r="K39" s="622">
        <v>233.13399999999999</v>
      </c>
      <c r="L39" s="559"/>
    </row>
    <row r="40" spans="1:12" ht="11.25" customHeight="1">
      <c r="A40" s="557" t="s">
        <v>352</v>
      </c>
      <c r="B40" s="547"/>
      <c r="C40" s="578">
        <v>1</v>
      </c>
      <c r="D40" s="579" t="s">
        <v>371</v>
      </c>
      <c r="E40" s="579" t="s">
        <v>371</v>
      </c>
      <c r="F40" s="579" t="s">
        <v>371</v>
      </c>
      <c r="G40" s="579" t="s">
        <v>371</v>
      </c>
      <c r="H40" s="579" t="s">
        <v>371</v>
      </c>
      <c r="I40" s="579" t="s">
        <v>371</v>
      </c>
      <c r="J40" s="579" t="s">
        <v>371</v>
      </c>
      <c r="K40" s="579" t="s">
        <v>371</v>
      </c>
      <c r="L40" s="559"/>
    </row>
    <row r="41" spans="1:12" ht="12.95" customHeight="1">
      <c r="A41" s="553" t="s">
        <v>353</v>
      </c>
      <c r="B41" s="547"/>
      <c r="C41" s="578">
        <v>0</v>
      </c>
      <c r="D41" s="578">
        <v>0</v>
      </c>
      <c r="E41" s="578">
        <v>0</v>
      </c>
      <c r="F41" s="578">
        <v>0</v>
      </c>
      <c r="G41" s="578">
        <v>0</v>
      </c>
      <c r="H41" s="578">
        <v>0</v>
      </c>
      <c r="I41" s="578">
        <v>0</v>
      </c>
      <c r="J41" s="578">
        <v>0</v>
      </c>
      <c r="K41" s="578">
        <v>0</v>
      </c>
      <c r="L41" s="559"/>
    </row>
    <row r="42" spans="1:12" ht="15" customHeight="1">
      <c r="A42" s="546" t="s">
        <v>400</v>
      </c>
      <c r="B42" s="547"/>
      <c r="C42" s="627"/>
      <c r="D42" s="627"/>
      <c r="E42" s="594"/>
      <c r="F42" s="624"/>
      <c r="G42" s="624"/>
      <c r="H42" s="624"/>
      <c r="I42" s="624"/>
      <c r="J42" s="624"/>
      <c r="K42" s="624"/>
      <c r="L42" s="559"/>
    </row>
    <row r="43" spans="1:12" ht="15" customHeight="1">
      <c r="A43" s="616" t="s">
        <v>0</v>
      </c>
      <c r="B43" s="621"/>
      <c r="C43" s="617">
        <v>62</v>
      </c>
      <c r="D43" s="617">
        <v>1023</v>
      </c>
      <c r="E43" s="617">
        <v>13902.703</v>
      </c>
      <c r="F43" s="617">
        <v>5062.9939999999997</v>
      </c>
      <c r="G43" s="617">
        <v>69807.53</v>
      </c>
      <c r="H43" s="617">
        <v>100029.235</v>
      </c>
      <c r="I43" s="617">
        <v>20378.078000000001</v>
      </c>
      <c r="J43" s="617">
        <v>79651.157000000007</v>
      </c>
      <c r="K43" s="617">
        <v>4473.6080000000002</v>
      </c>
      <c r="L43" s="559"/>
    </row>
    <row r="44" spans="1:12" ht="11.25" customHeight="1">
      <c r="A44" s="553" t="s">
        <v>350</v>
      </c>
      <c r="B44" s="547"/>
      <c r="C44" s="578">
        <v>53</v>
      </c>
      <c r="D44" s="579" t="s">
        <v>371</v>
      </c>
      <c r="E44" s="579" t="s">
        <v>371</v>
      </c>
      <c r="F44" s="579" t="s">
        <v>371</v>
      </c>
      <c r="G44" s="579" t="s">
        <v>371</v>
      </c>
      <c r="H44" s="579" t="s">
        <v>371</v>
      </c>
      <c r="I44" s="579" t="s">
        <v>371</v>
      </c>
      <c r="J44" s="579" t="s">
        <v>371</v>
      </c>
      <c r="K44" s="579" t="s">
        <v>371</v>
      </c>
      <c r="L44" s="559"/>
    </row>
    <row r="45" spans="1:12" ht="12" customHeight="1">
      <c r="A45" s="557" t="s">
        <v>351</v>
      </c>
      <c r="B45" s="547"/>
      <c r="C45" s="578">
        <v>5</v>
      </c>
      <c r="D45" s="579">
        <v>96</v>
      </c>
      <c r="E45" s="579">
        <v>1368.395</v>
      </c>
      <c r="F45" s="579">
        <v>752.86300000000006</v>
      </c>
      <c r="G45" s="579">
        <v>7937.4350000000004</v>
      </c>
      <c r="H45" s="579">
        <v>10155.540999999999</v>
      </c>
      <c r="I45" s="579">
        <v>52.988999999999997</v>
      </c>
      <c r="J45" s="579">
        <v>10102.552</v>
      </c>
      <c r="K45" s="579">
        <v>-310.67200000000003</v>
      </c>
      <c r="L45" s="559"/>
    </row>
    <row r="46" spans="1:12" ht="12" customHeight="1">
      <c r="A46" s="557" t="s">
        <v>352</v>
      </c>
      <c r="B46" s="547"/>
      <c r="C46" s="578">
        <v>3</v>
      </c>
      <c r="D46" s="578">
        <v>310</v>
      </c>
      <c r="E46" s="578">
        <v>3889.3389999999999</v>
      </c>
      <c r="F46" s="578">
        <v>1383.7360000000001</v>
      </c>
      <c r="G46" s="578">
        <v>17038.856</v>
      </c>
      <c r="H46" s="578">
        <v>23199.482</v>
      </c>
      <c r="I46" s="578">
        <v>7380.1130000000003</v>
      </c>
      <c r="J46" s="578">
        <v>15819.369000000001</v>
      </c>
      <c r="K46" s="578">
        <v>-1856.492</v>
      </c>
      <c r="L46" s="559"/>
    </row>
    <row r="47" spans="1:12" ht="12" customHeight="1">
      <c r="A47" s="553" t="s">
        <v>353</v>
      </c>
      <c r="B47" s="547"/>
      <c r="C47" s="578">
        <v>1</v>
      </c>
      <c r="D47" s="578" t="s">
        <v>371</v>
      </c>
      <c r="E47" s="578" t="s">
        <v>371</v>
      </c>
      <c r="F47" s="578" t="s">
        <v>371</v>
      </c>
      <c r="G47" s="578" t="s">
        <v>371</v>
      </c>
      <c r="H47" s="578" t="s">
        <v>371</v>
      </c>
      <c r="I47" s="578" t="s">
        <v>371</v>
      </c>
      <c r="J47" s="578" t="s">
        <v>371</v>
      </c>
      <c r="K47" s="578" t="s">
        <v>371</v>
      </c>
      <c r="L47" s="559"/>
    </row>
    <row r="48" spans="1:12" ht="15" customHeight="1">
      <c r="A48" s="546" t="s">
        <v>401</v>
      </c>
      <c r="B48" s="571"/>
      <c r="C48" s="628"/>
      <c r="D48" s="622"/>
      <c r="E48" s="622"/>
      <c r="F48" s="622"/>
      <c r="G48" s="622"/>
      <c r="H48" s="622"/>
      <c r="I48" s="622"/>
      <c r="J48" s="622"/>
      <c r="K48" s="622"/>
      <c r="L48" s="559"/>
    </row>
    <row r="49" spans="1:12" ht="15" customHeight="1">
      <c r="A49" s="616" t="s">
        <v>0</v>
      </c>
      <c r="B49" s="616"/>
      <c r="C49" s="617">
        <v>370</v>
      </c>
      <c r="D49" s="617">
        <v>689</v>
      </c>
      <c r="E49" s="617">
        <v>9834.7749999999996</v>
      </c>
      <c r="F49" s="617">
        <v>1288.3869999999999</v>
      </c>
      <c r="G49" s="617">
        <v>15359.528</v>
      </c>
      <c r="H49" s="617">
        <v>29043.17</v>
      </c>
      <c r="I49" s="617">
        <v>2971.6759999999999</v>
      </c>
      <c r="J49" s="617">
        <v>26071.493999999999</v>
      </c>
      <c r="K49" s="617">
        <v>1989.338</v>
      </c>
      <c r="L49" s="559"/>
    </row>
    <row r="50" spans="1:12" ht="11.25" customHeight="1">
      <c r="A50" s="553" t="s">
        <v>350</v>
      </c>
      <c r="B50" s="547"/>
      <c r="C50" s="622">
        <v>367</v>
      </c>
      <c r="D50" s="622">
        <v>486</v>
      </c>
      <c r="E50" s="622">
        <v>3779.759</v>
      </c>
      <c r="F50" s="622">
        <v>1144.201</v>
      </c>
      <c r="G50" s="622">
        <v>12170.325999999999</v>
      </c>
      <c r="H50" s="622">
        <v>18744.333999999999</v>
      </c>
      <c r="I50" s="622">
        <v>2328.4499999999998</v>
      </c>
      <c r="J50" s="622">
        <v>16415.883999999998</v>
      </c>
      <c r="K50" s="622">
        <v>1315.4570000000001</v>
      </c>
      <c r="L50" s="559"/>
    </row>
    <row r="51" spans="1:12" ht="11.45" customHeight="1">
      <c r="A51" s="557" t="s">
        <v>351</v>
      </c>
      <c r="B51" s="547"/>
      <c r="C51" s="578">
        <v>2</v>
      </c>
      <c r="D51" s="579" t="s">
        <v>371</v>
      </c>
      <c r="E51" s="579" t="s">
        <v>371</v>
      </c>
      <c r="F51" s="579" t="s">
        <v>371</v>
      </c>
      <c r="G51" s="579" t="s">
        <v>371</v>
      </c>
      <c r="H51" s="579" t="s">
        <v>371</v>
      </c>
      <c r="I51" s="579" t="s">
        <v>371</v>
      </c>
      <c r="J51" s="579" t="s">
        <v>371</v>
      </c>
      <c r="K51" s="579" t="s">
        <v>371</v>
      </c>
      <c r="L51" s="559"/>
    </row>
    <row r="52" spans="1:12" ht="11.45" customHeight="1">
      <c r="A52" s="557" t="s">
        <v>352</v>
      </c>
      <c r="B52" s="547"/>
      <c r="C52" s="622">
        <v>1</v>
      </c>
      <c r="D52" s="622" t="s">
        <v>371</v>
      </c>
      <c r="E52" s="622" t="s">
        <v>371</v>
      </c>
      <c r="F52" s="622" t="s">
        <v>371</v>
      </c>
      <c r="G52" s="622" t="s">
        <v>371</v>
      </c>
      <c r="H52" s="622" t="s">
        <v>371</v>
      </c>
      <c r="I52" s="622" t="s">
        <v>371</v>
      </c>
      <c r="J52" s="622" t="s">
        <v>371</v>
      </c>
      <c r="K52" s="622" t="s">
        <v>371</v>
      </c>
      <c r="L52" s="559"/>
    </row>
    <row r="53" spans="1:12" ht="11.45" customHeight="1">
      <c r="A53" s="553" t="s">
        <v>353</v>
      </c>
      <c r="B53" s="547"/>
      <c r="C53" s="578">
        <v>0</v>
      </c>
      <c r="D53" s="578">
        <v>0</v>
      </c>
      <c r="E53" s="578">
        <v>0</v>
      </c>
      <c r="F53" s="578">
        <v>0</v>
      </c>
      <c r="G53" s="578">
        <v>0</v>
      </c>
      <c r="H53" s="578">
        <v>0</v>
      </c>
      <c r="I53" s="578">
        <v>0</v>
      </c>
      <c r="J53" s="578">
        <v>0</v>
      </c>
      <c r="K53" s="578">
        <v>0</v>
      </c>
      <c r="L53" s="559"/>
    </row>
    <row r="54" spans="1:12" ht="3.75" customHeight="1" thickBot="1">
      <c r="A54" s="1544"/>
      <c r="B54" s="1544"/>
      <c r="C54" s="1544"/>
      <c r="D54" s="1544"/>
      <c r="E54" s="1544"/>
      <c r="F54" s="1544"/>
      <c r="G54" s="1544"/>
      <c r="H54" s="1544"/>
      <c r="I54" s="1544"/>
      <c r="J54" s="1544"/>
      <c r="K54" s="1544"/>
    </row>
    <row r="55" spans="1:12" ht="12" customHeight="1" thickTop="1">
      <c r="A55" s="616" t="s">
        <v>355</v>
      </c>
      <c r="B55" s="561"/>
      <c r="C55" s="561"/>
      <c r="D55" s="561"/>
      <c r="E55" s="547"/>
    </row>
    <row r="56" spans="1:12">
      <c r="A56" s="547"/>
      <c r="B56" s="547"/>
      <c r="C56" s="547"/>
      <c r="D56" s="547"/>
      <c r="E56" s="547"/>
    </row>
    <row r="57" spans="1:12">
      <c r="A57" s="547"/>
      <c r="B57" s="547"/>
      <c r="C57" s="547"/>
      <c r="D57" s="547"/>
      <c r="E57" s="547"/>
    </row>
    <row r="58" spans="1:12">
      <c r="A58" s="547"/>
      <c r="B58" s="547"/>
      <c r="C58" s="547"/>
      <c r="D58" s="547"/>
      <c r="E58" s="547"/>
    </row>
    <row r="59" spans="1:12">
      <c r="A59" s="547"/>
      <c r="B59" s="547"/>
      <c r="C59" s="547"/>
      <c r="D59" s="547"/>
      <c r="E59" s="547"/>
    </row>
    <row r="60" spans="1:12">
      <c r="A60" s="547"/>
      <c r="B60" s="547"/>
      <c r="C60" s="547"/>
      <c r="D60" s="547"/>
      <c r="E60" s="547"/>
    </row>
  </sheetData>
  <mergeCells count="16">
    <mergeCell ref="H5:H9"/>
    <mergeCell ref="C10:D10"/>
    <mergeCell ref="E10:K10"/>
    <mergeCell ref="A12:J12"/>
    <mergeCell ref="A1:D1"/>
    <mergeCell ref="A2:K2"/>
    <mergeCell ref="E4:G4"/>
    <mergeCell ref="H4:J4"/>
    <mergeCell ref="K4:K9"/>
    <mergeCell ref="A6:B6"/>
    <mergeCell ref="E6:E9"/>
    <mergeCell ref="A7:B7"/>
    <mergeCell ref="A8:B8"/>
    <mergeCell ref="G5:G9"/>
    <mergeCell ref="F5:F9"/>
    <mergeCell ref="I5:I9"/>
  </mergeCells>
  <pageMargins left="0.78740157480314965" right="0.78740157480314965" top="1.1811023622047243" bottom="0.78740157480314965" header="0" footer="0"/>
  <pageSetup paperSize="9" orientation="portrait" verticalDpi="300" r:id="rId1"/>
  <headerFooter alignWithMargins="0"/>
</worksheet>
</file>

<file path=xl/worksheets/sheet130.xml><?xml version="1.0" encoding="utf-8"?>
<worksheet xmlns="http://schemas.openxmlformats.org/spreadsheetml/2006/main" xmlns:r="http://schemas.openxmlformats.org/officeDocument/2006/relationships">
  <sheetPr codeName="Sheet130"/>
  <dimension ref="A1:J982"/>
  <sheetViews>
    <sheetView showGridLines="0" zoomScaleNormal="100" zoomScaleSheetLayoutView="90" workbookViewId="0">
      <selection sqref="A1:E1"/>
    </sheetView>
  </sheetViews>
  <sheetFormatPr defaultRowHeight="9"/>
  <cols>
    <col min="1" max="1" width="31.42578125" style="1100" customWidth="1"/>
    <col min="2" max="2" width="8" style="1101" customWidth="1"/>
    <col min="3" max="3" width="8.85546875" style="1100" customWidth="1"/>
    <col min="4" max="4" width="11.85546875" style="1100" customWidth="1"/>
    <col min="5" max="5" width="10.42578125" style="1100" customWidth="1"/>
    <col min="6" max="6" width="7.85546875" style="1100" customWidth="1"/>
    <col min="7" max="7" width="8.5703125" style="1100" customWidth="1"/>
    <col min="8" max="256" width="9.140625" style="1100"/>
    <col min="257" max="257" width="34.5703125" style="1100" customWidth="1"/>
    <col min="258" max="258" width="9.140625" style="1100" customWidth="1"/>
    <col min="259" max="259" width="9.42578125" style="1100" customWidth="1"/>
    <col min="260" max="260" width="13.85546875" style="1100" customWidth="1"/>
    <col min="261" max="261" width="10.42578125" style="1100" customWidth="1"/>
    <col min="262" max="262" width="7.85546875" style="1100" customWidth="1"/>
    <col min="263" max="263" width="8.5703125" style="1100" customWidth="1"/>
    <col min="264" max="512" width="9.140625" style="1100"/>
    <col min="513" max="513" width="34.5703125" style="1100" customWidth="1"/>
    <col min="514" max="514" width="9.140625" style="1100" customWidth="1"/>
    <col min="515" max="515" width="9.42578125" style="1100" customWidth="1"/>
    <col min="516" max="516" width="13.85546875" style="1100" customWidth="1"/>
    <col min="517" max="517" width="10.42578125" style="1100" customWidth="1"/>
    <col min="518" max="518" width="7.85546875" style="1100" customWidth="1"/>
    <col min="519" max="519" width="8.5703125" style="1100" customWidth="1"/>
    <col min="520" max="768" width="9.140625" style="1100"/>
    <col min="769" max="769" width="34.5703125" style="1100" customWidth="1"/>
    <col min="770" max="770" width="9.140625" style="1100" customWidth="1"/>
    <col min="771" max="771" width="9.42578125" style="1100" customWidth="1"/>
    <col min="772" max="772" width="13.85546875" style="1100" customWidth="1"/>
    <col min="773" max="773" width="10.42578125" style="1100" customWidth="1"/>
    <col min="774" max="774" width="7.85546875" style="1100" customWidth="1"/>
    <col min="775" max="775" width="8.5703125" style="1100" customWidth="1"/>
    <col min="776" max="1024" width="9.140625" style="1100"/>
    <col min="1025" max="1025" width="34.5703125" style="1100" customWidth="1"/>
    <col min="1026" max="1026" width="9.140625" style="1100" customWidth="1"/>
    <col min="1027" max="1027" width="9.42578125" style="1100" customWidth="1"/>
    <col min="1028" max="1028" width="13.85546875" style="1100" customWidth="1"/>
    <col min="1029" max="1029" width="10.42578125" style="1100" customWidth="1"/>
    <col min="1030" max="1030" width="7.85546875" style="1100" customWidth="1"/>
    <col min="1031" max="1031" width="8.5703125" style="1100" customWidth="1"/>
    <col min="1032" max="1280" width="9.140625" style="1100"/>
    <col min="1281" max="1281" width="34.5703125" style="1100" customWidth="1"/>
    <col min="1282" max="1282" width="9.140625" style="1100" customWidth="1"/>
    <col min="1283" max="1283" width="9.42578125" style="1100" customWidth="1"/>
    <col min="1284" max="1284" width="13.85546875" style="1100" customWidth="1"/>
    <col min="1285" max="1285" width="10.42578125" style="1100" customWidth="1"/>
    <col min="1286" max="1286" width="7.85546875" style="1100" customWidth="1"/>
    <col min="1287" max="1287" width="8.5703125" style="1100" customWidth="1"/>
    <col min="1288" max="1536" width="9.140625" style="1100"/>
    <col min="1537" max="1537" width="34.5703125" style="1100" customWidth="1"/>
    <col min="1538" max="1538" width="9.140625" style="1100" customWidth="1"/>
    <col min="1539" max="1539" width="9.42578125" style="1100" customWidth="1"/>
    <col min="1540" max="1540" width="13.85546875" style="1100" customWidth="1"/>
    <col min="1541" max="1541" width="10.42578125" style="1100" customWidth="1"/>
    <col min="1542" max="1542" width="7.85546875" style="1100" customWidth="1"/>
    <col min="1543" max="1543" width="8.5703125" style="1100" customWidth="1"/>
    <col min="1544" max="1792" width="9.140625" style="1100"/>
    <col min="1793" max="1793" width="34.5703125" style="1100" customWidth="1"/>
    <col min="1794" max="1794" width="9.140625" style="1100" customWidth="1"/>
    <col min="1795" max="1795" width="9.42578125" style="1100" customWidth="1"/>
    <col min="1796" max="1796" width="13.85546875" style="1100" customWidth="1"/>
    <col min="1797" max="1797" width="10.42578125" style="1100" customWidth="1"/>
    <col min="1798" max="1798" width="7.85546875" style="1100" customWidth="1"/>
    <col min="1799" max="1799" width="8.5703125" style="1100" customWidth="1"/>
    <col min="1800" max="2048" width="9.140625" style="1100"/>
    <col min="2049" max="2049" width="34.5703125" style="1100" customWidth="1"/>
    <col min="2050" max="2050" width="9.140625" style="1100" customWidth="1"/>
    <col min="2051" max="2051" width="9.42578125" style="1100" customWidth="1"/>
    <col min="2052" max="2052" width="13.85546875" style="1100" customWidth="1"/>
    <col min="2053" max="2053" width="10.42578125" style="1100" customWidth="1"/>
    <col min="2054" max="2054" width="7.85546875" style="1100" customWidth="1"/>
    <col min="2055" max="2055" width="8.5703125" style="1100" customWidth="1"/>
    <col min="2056" max="2304" width="9.140625" style="1100"/>
    <col min="2305" max="2305" width="34.5703125" style="1100" customWidth="1"/>
    <col min="2306" max="2306" width="9.140625" style="1100" customWidth="1"/>
    <col min="2307" max="2307" width="9.42578125" style="1100" customWidth="1"/>
    <col min="2308" max="2308" width="13.85546875" style="1100" customWidth="1"/>
    <col min="2309" max="2309" width="10.42578125" style="1100" customWidth="1"/>
    <col min="2310" max="2310" width="7.85546875" style="1100" customWidth="1"/>
    <col min="2311" max="2311" width="8.5703125" style="1100" customWidth="1"/>
    <col min="2312" max="2560" width="9.140625" style="1100"/>
    <col min="2561" max="2561" width="34.5703125" style="1100" customWidth="1"/>
    <col min="2562" max="2562" width="9.140625" style="1100" customWidth="1"/>
    <col min="2563" max="2563" width="9.42578125" style="1100" customWidth="1"/>
    <col min="2564" max="2564" width="13.85546875" style="1100" customWidth="1"/>
    <col min="2565" max="2565" width="10.42578125" style="1100" customWidth="1"/>
    <col min="2566" max="2566" width="7.85546875" style="1100" customWidth="1"/>
    <col min="2567" max="2567" width="8.5703125" style="1100" customWidth="1"/>
    <col min="2568" max="2816" width="9.140625" style="1100"/>
    <col min="2817" max="2817" width="34.5703125" style="1100" customWidth="1"/>
    <col min="2818" max="2818" width="9.140625" style="1100" customWidth="1"/>
    <col min="2819" max="2819" width="9.42578125" style="1100" customWidth="1"/>
    <col min="2820" max="2820" width="13.85546875" style="1100" customWidth="1"/>
    <col min="2821" max="2821" width="10.42578125" style="1100" customWidth="1"/>
    <col min="2822" max="2822" width="7.85546875" style="1100" customWidth="1"/>
    <col min="2823" max="2823" width="8.5703125" style="1100" customWidth="1"/>
    <col min="2824" max="3072" width="9.140625" style="1100"/>
    <col min="3073" max="3073" width="34.5703125" style="1100" customWidth="1"/>
    <col min="3074" max="3074" width="9.140625" style="1100" customWidth="1"/>
    <col min="3075" max="3075" width="9.42578125" style="1100" customWidth="1"/>
    <col min="3076" max="3076" width="13.85546875" style="1100" customWidth="1"/>
    <col min="3077" max="3077" width="10.42578125" style="1100" customWidth="1"/>
    <col min="3078" max="3078" width="7.85546875" style="1100" customWidth="1"/>
    <col min="3079" max="3079" width="8.5703125" style="1100" customWidth="1"/>
    <col min="3080" max="3328" width="9.140625" style="1100"/>
    <col min="3329" max="3329" width="34.5703125" style="1100" customWidth="1"/>
    <col min="3330" max="3330" width="9.140625" style="1100" customWidth="1"/>
    <col min="3331" max="3331" width="9.42578125" style="1100" customWidth="1"/>
    <col min="3332" max="3332" width="13.85546875" style="1100" customWidth="1"/>
    <col min="3333" max="3333" width="10.42578125" style="1100" customWidth="1"/>
    <col min="3334" max="3334" width="7.85546875" style="1100" customWidth="1"/>
    <col min="3335" max="3335" width="8.5703125" style="1100" customWidth="1"/>
    <col min="3336" max="3584" width="9.140625" style="1100"/>
    <col min="3585" max="3585" width="34.5703125" style="1100" customWidth="1"/>
    <col min="3586" max="3586" width="9.140625" style="1100" customWidth="1"/>
    <col min="3587" max="3587" width="9.42578125" style="1100" customWidth="1"/>
    <col min="3588" max="3588" width="13.85546875" style="1100" customWidth="1"/>
    <col min="3589" max="3589" width="10.42578125" style="1100" customWidth="1"/>
    <col min="3590" max="3590" width="7.85546875" style="1100" customWidth="1"/>
    <col min="3591" max="3591" width="8.5703125" style="1100" customWidth="1"/>
    <col min="3592" max="3840" width="9.140625" style="1100"/>
    <col min="3841" max="3841" width="34.5703125" style="1100" customWidth="1"/>
    <col min="3842" max="3842" width="9.140625" style="1100" customWidth="1"/>
    <col min="3843" max="3843" width="9.42578125" style="1100" customWidth="1"/>
    <col min="3844" max="3844" width="13.85546875" style="1100" customWidth="1"/>
    <col min="3845" max="3845" width="10.42578125" style="1100" customWidth="1"/>
    <col min="3846" max="3846" width="7.85546875" style="1100" customWidth="1"/>
    <col min="3847" max="3847" width="8.5703125" style="1100" customWidth="1"/>
    <col min="3848" max="4096" width="9.140625" style="1100"/>
    <col min="4097" max="4097" width="34.5703125" style="1100" customWidth="1"/>
    <col min="4098" max="4098" width="9.140625" style="1100" customWidth="1"/>
    <col min="4099" max="4099" width="9.42578125" style="1100" customWidth="1"/>
    <col min="4100" max="4100" width="13.85546875" style="1100" customWidth="1"/>
    <col min="4101" max="4101" width="10.42578125" style="1100" customWidth="1"/>
    <col min="4102" max="4102" width="7.85546875" style="1100" customWidth="1"/>
    <col min="4103" max="4103" width="8.5703125" style="1100" customWidth="1"/>
    <col min="4104" max="4352" width="9.140625" style="1100"/>
    <col min="4353" max="4353" width="34.5703125" style="1100" customWidth="1"/>
    <col min="4354" max="4354" width="9.140625" style="1100" customWidth="1"/>
    <col min="4355" max="4355" width="9.42578125" style="1100" customWidth="1"/>
    <col min="4356" max="4356" width="13.85546875" style="1100" customWidth="1"/>
    <col min="4357" max="4357" width="10.42578125" style="1100" customWidth="1"/>
    <col min="4358" max="4358" width="7.85546875" style="1100" customWidth="1"/>
    <col min="4359" max="4359" width="8.5703125" style="1100" customWidth="1"/>
    <col min="4360" max="4608" width="9.140625" style="1100"/>
    <col min="4609" max="4609" width="34.5703125" style="1100" customWidth="1"/>
    <col min="4610" max="4610" width="9.140625" style="1100" customWidth="1"/>
    <col min="4611" max="4611" width="9.42578125" style="1100" customWidth="1"/>
    <col min="4612" max="4612" width="13.85546875" style="1100" customWidth="1"/>
    <col min="4613" max="4613" width="10.42578125" style="1100" customWidth="1"/>
    <col min="4614" max="4614" width="7.85546875" style="1100" customWidth="1"/>
    <col min="4615" max="4615" width="8.5703125" style="1100" customWidth="1"/>
    <col min="4616" max="4864" width="9.140625" style="1100"/>
    <col min="4865" max="4865" width="34.5703125" style="1100" customWidth="1"/>
    <col min="4866" max="4866" width="9.140625" style="1100" customWidth="1"/>
    <col min="4867" max="4867" width="9.42578125" style="1100" customWidth="1"/>
    <col min="4868" max="4868" width="13.85546875" style="1100" customWidth="1"/>
    <col min="4869" max="4869" width="10.42578125" style="1100" customWidth="1"/>
    <col min="4870" max="4870" width="7.85546875" style="1100" customWidth="1"/>
    <col min="4871" max="4871" width="8.5703125" style="1100" customWidth="1"/>
    <col min="4872" max="5120" width="9.140625" style="1100"/>
    <col min="5121" max="5121" width="34.5703125" style="1100" customWidth="1"/>
    <col min="5122" max="5122" width="9.140625" style="1100" customWidth="1"/>
    <col min="5123" max="5123" width="9.42578125" style="1100" customWidth="1"/>
    <col min="5124" max="5124" width="13.85546875" style="1100" customWidth="1"/>
    <col min="5125" max="5125" width="10.42578125" style="1100" customWidth="1"/>
    <col min="5126" max="5126" width="7.85546875" style="1100" customWidth="1"/>
    <col min="5127" max="5127" width="8.5703125" style="1100" customWidth="1"/>
    <col min="5128" max="5376" width="9.140625" style="1100"/>
    <col min="5377" max="5377" width="34.5703125" style="1100" customWidth="1"/>
    <col min="5378" max="5378" width="9.140625" style="1100" customWidth="1"/>
    <col min="5379" max="5379" width="9.42578125" style="1100" customWidth="1"/>
    <col min="5380" max="5380" width="13.85546875" style="1100" customWidth="1"/>
    <col min="5381" max="5381" width="10.42578125" style="1100" customWidth="1"/>
    <col min="5382" max="5382" width="7.85546875" style="1100" customWidth="1"/>
    <col min="5383" max="5383" width="8.5703125" style="1100" customWidth="1"/>
    <col min="5384" max="5632" width="9.140625" style="1100"/>
    <col min="5633" max="5633" width="34.5703125" style="1100" customWidth="1"/>
    <col min="5634" max="5634" width="9.140625" style="1100" customWidth="1"/>
    <col min="5635" max="5635" width="9.42578125" style="1100" customWidth="1"/>
    <col min="5636" max="5636" width="13.85546875" style="1100" customWidth="1"/>
    <col min="5637" max="5637" width="10.42578125" style="1100" customWidth="1"/>
    <col min="5638" max="5638" width="7.85546875" style="1100" customWidth="1"/>
    <col min="5639" max="5639" width="8.5703125" style="1100" customWidth="1"/>
    <col min="5640" max="5888" width="9.140625" style="1100"/>
    <col min="5889" max="5889" width="34.5703125" style="1100" customWidth="1"/>
    <col min="5890" max="5890" width="9.140625" style="1100" customWidth="1"/>
    <col min="5891" max="5891" width="9.42578125" style="1100" customWidth="1"/>
    <col min="5892" max="5892" width="13.85546875" style="1100" customWidth="1"/>
    <col min="5893" max="5893" width="10.42578125" style="1100" customWidth="1"/>
    <col min="5894" max="5894" width="7.85546875" style="1100" customWidth="1"/>
    <col min="5895" max="5895" width="8.5703125" style="1100" customWidth="1"/>
    <col min="5896" max="6144" width="9.140625" style="1100"/>
    <col min="6145" max="6145" width="34.5703125" style="1100" customWidth="1"/>
    <col min="6146" max="6146" width="9.140625" style="1100" customWidth="1"/>
    <col min="6147" max="6147" width="9.42578125" style="1100" customWidth="1"/>
    <col min="6148" max="6148" width="13.85546875" style="1100" customWidth="1"/>
    <col min="6149" max="6149" width="10.42578125" style="1100" customWidth="1"/>
    <col min="6150" max="6150" width="7.85546875" style="1100" customWidth="1"/>
    <col min="6151" max="6151" width="8.5703125" style="1100" customWidth="1"/>
    <col min="6152" max="6400" width="9.140625" style="1100"/>
    <col min="6401" max="6401" width="34.5703125" style="1100" customWidth="1"/>
    <col min="6402" max="6402" width="9.140625" style="1100" customWidth="1"/>
    <col min="6403" max="6403" width="9.42578125" style="1100" customWidth="1"/>
    <col min="6404" max="6404" width="13.85546875" style="1100" customWidth="1"/>
    <col min="6405" max="6405" width="10.42578125" style="1100" customWidth="1"/>
    <col min="6406" max="6406" width="7.85546875" style="1100" customWidth="1"/>
    <col min="6407" max="6407" width="8.5703125" style="1100" customWidth="1"/>
    <col min="6408" max="6656" width="9.140625" style="1100"/>
    <col min="6657" max="6657" width="34.5703125" style="1100" customWidth="1"/>
    <col min="6658" max="6658" width="9.140625" style="1100" customWidth="1"/>
    <col min="6659" max="6659" width="9.42578125" style="1100" customWidth="1"/>
    <col min="6660" max="6660" width="13.85546875" style="1100" customWidth="1"/>
    <col min="6661" max="6661" width="10.42578125" style="1100" customWidth="1"/>
    <col min="6662" max="6662" width="7.85546875" style="1100" customWidth="1"/>
    <col min="6663" max="6663" width="8.5703125" style="1100" customWidth="1"/>
    <col min="6664" max="6912" width="9.140625" style="1100"/>
    <col min="6913" max="6913" width="34.5703125" style="1100" customWidth="1"/>
    <col min="6914" max="6914" width="9.140625" style="1100" customWidth="1"/>
    <col min="6915" max="6915" width="9.42578125" style="1100" customWidth="1"/>
    <col min="6916" max="6916" width="13.85546875" style="1100" customWidth="1"/>
    <col min="6917" max="6917" width="10.42578125" style="1100" customWidth="1"/>
    <col min="6918" max="6918" width="7.85546875" style="1100" customWidth="1"/>
    <col min="6919" max="6919" width="8.5703125" style="1100" customWidth="1"/>
    <col min="6920" max="7168" width="9.140625" style="1100"/>
    <col min="7169" max="7169" width="34.5703125" style="1100" customWidth="1"/>
    <col min="7170" max="7170" width="9.140625" style="1100" customWidth="1"/>
    <col min="7171" max="7171" width="9.42578125" style="1100" customWidth="1"/>
    <col min="7172" max="7172" width="13.85546875" style="1100" customWidth="1"/>
    <col min="7173" max="7173" width="10.42578125" style="1100" customWidth="1"/>
    <col min="7174" max="7174" width="7.85546875" style="1100" customWidth="1"/>
    <col min="7175" max="7175" width="8.5703125" style="1100" customWidth="1"/>
    <col min="7176" max="7424" width="9.140625" style="1100"/>
    <col min="7425" max="7425" width="34.5703125" style="1100" customWidth="1"/>
    <col min="7426" max="7426" width="9.140625" style="1100" customWidth="1"/>
    <col min="7427" max="7427" width="9.42578125" style="1100" customWidth="1"/>
    <col min="7428" max="7428" width="13.85546875" style="1100" customWidth="1"/>
    <col min="7429" max="7429" width="10.42578125" style="1100" customWidth="1"/>
    <col min="7430" max="7430" width="7.85546875" style="1100" customWidth="1"/>
    <col min="7431" max="7431" width="8.5703125" style="1100" customWidth="1"/>
    <col min="7432" max="7680" width="9.140625" style="1100"/>
    <col min="7681" max="7681" width="34.5703125" style="1100" customWidth="1"/>
    <col min="7682" max="7682" width="9.140625" style="1100" customWidth="1"/>
    <col min="7683" max="7683" width="9.42578125" style="1100" customWidth="1"/>
    <col min="7684" max="7684" width="13.85546875" style="1100" customWidth="1"/>
    <col min="7685" max="7685" width="10.42578125" style="1100" customWidth="1"/>
    <col min="7686" max="7686" width="7.85546875" style="1100" customWidth="1"/>
    <col min="7687" max="7687" width="8.5703125" style="1100" customWidth="1"/>
    <col min="7688" max="7936" width="9.140625" style="1100"/>
    <col min="7937" max="7937" width="34.5703125" style="1100" customWidth="1"/>
    <col min="7938" max="7938" width="9.140625" style="1100" customWidth="1"/>
    <col min="7939" max="7939" width="9.42578125" style="1100" customWidth="1"/>
    <col min="7940" max="7940" width="13.85546875" style="1100" customWidth="1"/>
    <col min="7941" max="7941" width="10.42578125" style="1100" customWidth="1"/>
    <col min="7942" max="7942" width="7.85546875" style="1100" customWidth="1"/>
    <col min="7943" max="7943" width="8.5703125" style="1100" customWidth="1"/>
    <col min="7944" max="8192" width="9.140625" style="1100"/>
    <col min="8193" max="8193" width="34.5703125" style="1100" customWidth="1"/>
    <col min="8194" max="8194" width="9.140625" style="1100" customWidth="1"/>
    <col min="8195" max="8195" width="9.42578125" style="1100" customWidth="1"/>
    <col min="8196" max="8196" width="13.85546875" style="1100" customWidth="1"/>
    <col min="8197" max="8197" width="10.42578125" style="1100" customWidth="1"/>
    <col min="8198" max="8198" width="7.85546875" style="1100" customWidth="1"/>
    <col min="8199" max="8199" width="8.5703125" style="1100" customWidth="1"/>
    <col min="8200" max="8448" width="9.140625" style="1100"/>
    <col min="8449" max="8449" width="34.5703125" style="1100" customWidth="1"/>
    <col min="8450" max="8450" width="9.140625" style="1100" customWidth="1"/>
    <col min="8451" max="8451" width="9.42578125" style="1100" customWidth="1"/>
    <col min="8452" max="8452" width="13.85546875" style="1100" customWidth="1"/>
    <col min="8453" max="8453" width="10.42578125" style="1100" customWidth="1"/>
    <col min="8454" max="8454" width="7.85546875" style="1100" customWidth="1"/>
    <col min="8455" max="8455" width="8.5703125" style="1100" customWidth="1"/>
    <col min="8456" max="8704" width="9.140625" style="1100"/>
    <col min="8705" max="8705" width="34.5703125" style="1100" customWidth="1"/>
    <col min="8706" max="8706" width="9.140625" style="1100" customWidth="1"/>
    <col min="8707" max="8707" width="9.42578125" style="1100" customWidth="1"/>
    <col min="8708" max="8708" width="13.85546875" style="1100" customWidth="1"/>
    <col min="8709" max="8709" width="10.42578125" style="1100" customWidth="1"/>
    <col min="8710" max="8710" width="7.85546875" style="1100" customWidth="1"/>
    <col min="8711" max="8711" width="8.5703125" style="1100" customWidth="1"/>
    <col min="8712" max="8960" width="9.140625" style="1100"/>
    <col min="8961" max="8961" width="34.5703125" style="1100" customWidth="1"/>
    <col min="8962" max="8962" width="9.140625" style="1100" customWidth="1"/>
    <col min="8963" max="8963" width="9.42578125" style="1100" customWidth="1"/>
    <col min="8964" max="8964" width="13.85546875" style="1100" customWidth="1"/>
    <col min="8965" max="8965" width="10.42578125" style="1100" customWidth="1"/>
    <col min="8966" max="8966" width="7.85546875" style="1100" customWidth="1"/>
    <col min="8967" max="8967" width="8.5703125" style="1100" customWidth="1"/>
    <col min="8968" max="9216" width="9.140625" style="1100"/>
    <col min="9217" max="9217" width="34.5703125" style="1100" customWidth="1"/>
    <col min="9218" max="9218" width="9.140625" style="1100" customWidth="1"/>
    <col min="9219" max="9219" width="9.42578125" style="1100" customWidth="1"/>
    <col min="9220" max="9220" width="13.85546875" style="1100" customWidth="1"/>
    <col min="9221" max="9221" width="10.42578125" style="1100" customWidth="1"/>
    <col min="9222" max="9222" width="7.85546875" style="1100" customWidth="1"/>
    <col min="9223" max="9223" width="8.5703125" style="1100" customWidth="1"/>
    <col min="9224" max="9472" width="9.140625" style="1100"/>
    <col min="9473" max="9473" width="34.5703125" style="1100" customWidth="1"/>
    <col min="9474" max="9474" width="9.140625" style="1100" customWidth="1"/>
    <col min="9475" max="9475" width="9.42578125" style="1100" customWidth="1"/>
    <col min="9476" max="9476" width="13.85546875" style="1100" customWidth="1"/>
    <col min="9477" max="9477" width="10.42578125" style="1100" customWidth="1"/>
    <col min="9478" max="9478" width="7.85546875" style="1100" customWidth="1"/>
    <col min="9479" max="9479" width="8.5703125" style="1100" customWidth="1"/>
    <col min="9480" max="9728" width="9.140625" style="1100"/>
    <col min="9729" max="9729" width="34.5703125" style="1100" customWidth="1"/>
    <col min="9730" max="9730" width="9.140625" style="1100" customWidth="1"/>
    <col min="9731" max="9731" width="9.42578125" style="1100" customWidth="1"/>
    <col min="9732" max="9732" width="13.85546875" style="1100" customWidth="1"/>
    <col min="9733" max="9733" width="10.42578125" style="1100" customWidth="1"/>
    <col min="9734" max="9734" width="7.85546875" style="1100" customWidth="1"/>
    <col min="9735" max="9735" width="8.5703125" style="1100" customWidth="1"/>
    <col min="9736" max="9984" width="9.140625" style="1100"/>
    <col min="9985" max="9985" width="34.5703125" style="1100" customWidth="1"/>
    <col min="9986" max="9986" width="9.140625" style="1100" customWidth="1"/>
    <col min="9987" max="9987" width="9.42578125" style="1100" customWidth="1"/>
    <col min="9988" max="9988" width="13.85546875" style="1100" customWidth="1"/>
    <col min="9989" max="9989" width="10.42578125" style="1100" customWidth="1"/>
    <col min="9990" max="9990" width="7.85546875" style="1100" customWidth="1"/>
    <col min="9991" max="9991" width="8.5703125" style="1100" customWidth="1"/>
    <col min="9992" max="10240" width="9.140625" style="1100"/>
    <col min="10241" max="10241" width="34.5703125" style="1100" customWidth="1"/>
    <col min="10242" max="10242" width="9.140625" style="1100" customWidth="1"/>
    <col min="10243" max="10243" width="9.42578125" style="1100" customWidth="1"/>
    <col min="10244" max="10244" width="13.85546875" style="1100" customWidth="1"/>
    <col min="10245" max="10245" width="10.42578125" style="1100" customWidth="1"/>
    <col min="10246" max="10246" width="7.85546875" style="1100" customWidth="1"/>
    <col min="10247" max="10247" width="8.5703125" style="1100" customWidth="1"/>
    <col min="10248" max="10496" width="9.140625" style="1100"/>
    <col min="10497" max="10497" width="34.5703125" style="1100" customWidth="1"/>
    <col min="10498" max="10498" width="9.140625" style="1100" customWidth="1"/>
    <col min="10499" max="10499" width="9.42578125" style="1100" customWidth="1"/>
    <col min="10500" max="10500" width="13.85546875" style="1100" customWidth="1"/>
    <col min="10501" max="10501" width="10.42578125" style="1100" customWidth="1"/>
    <col min="10502" max="10502" width="7.85546875" style="1100" customWidth="1"/>
    <col min="10503" max="10503" width="8.5703125" style="1100" customWidth="1"/>
    <col min="10504" max="10752" width="9.140625" style="1100"/>
    <col min="10753" max="10753" width="34.5703125" style="1100" customWidth="1"/>
    <col min="10754" max="10754" width="9.140625" style="1100" customWidth="1"/>
    <col min="10755" max="10755" width="9.42578125" style="1100" customWidth="1"/>
    <col min="10756" max="10756" width="13.85546875" style="1100" customWidth="1"/>
    <col min="10757" max="10757" width="10.42578125" style="1100" customWidth="1"/>
    <col min="10758" max="10758" width="7.85546875" style="1100" customWidth="1"/>
    <col min="10759" max="10759" width="8.5703125" style="1100" customWidth="1"/>
    <col min="10760" max="11008" width="9.140625" style="1100"/>
    <col min="11009" max="11009" width="34.5703125" style="1100" customWidth="1"/>
    <col min="11010" max="11010" width="9.140625" style="1100" customWidth="1"/>
    <col min="11011" max="11011" width="9.42578125" style="1100" customWidth="1"/>
    <col min="11012" max="11012" width="13.85546875" style="1100" customWidth="1"/>
    <col min="11013" max="11013" width="10.42578125" style="1100" customWidth="1"/>
    <col min="11014" max="11014" width="7.85546875" style="1100" customWidth="1"/>
    <col min="11015" max="11015" width="8.5703125" style="1100" customWidth="1"/>
    <col min="11016" max="11264" width="9.140625" style="1100"/>
    <col min="11265" max="11265" width="34.5703125" style="1100" customWidth="1"/>
    <col min="11266" max="11266" width="9.140625" style="1100" customWidth="1"/>
    <col min="11267" max="11267" width="9.42578125" style="1100" customWidth="1"/>
    <col min="11268" max="11268" width="13.85546875" style="1100" customWidth="1"/>
    <col min="11269" max="11269" width="10.42578125" style="1100" customWidth="1"/>
    <col min="11270" max="11270" width="7.85546875" style="1100" customWidth="1"/>
    <col min="11271" max="11271" width="8.5703125" style="1100" customWidth="1"/>
    <col min="11272" max="11520" width="9.140625" style="1100"/>
    <col min="11521" max="11521" width="34.5703125" style="1100" customWidth="1"/>
    <col min="11522" max="11522" width="9.140625" style="1100" customWidth="1"/>
    <col min="11523" max="11523" width="9.42578125" style="1100" customWidth="1"/>
    <col min="11524" max="11524" width="13.85546875" style="1100" customWidth="1"/>
    <col min="11525" max="11525" width="10.42578125" style="1100" customWidth="1"/>
    <col min="11526" max="11526" width="7.85546875" style="1100" customWidth="1"/>
    <col min="11527" max="11527" width="8.5703125" style="1100" customWidth="1"/>
    <col min="11528" max="11776" width="9.140625" style="1100"/>
    <col min="11777" max="11777" width="34.5703125" style="1100" customWidth="1"/>
    <col min="11778" max="11778" width="9.140625" style="1100" customWidth="1"/>
    <col min="11779" max="11779" width="9.42578125" style="1100" customWidth="1"/>
    <col min="11780" max="11780" width="13.85546875" style="1100" customWidth="1"/>
    <col min="11781" max="11781" width="10.42578125" style="1100" customWidth="1"/>
    <col min="11782" max="11782" width="7.85546875" style="1100" customWidth="1"/>
    <col min="11783" max="11783" width="8.5703125" style="1100" customWidth="1"/>
    <col min="11784" max="12032" width="9.140625" style="1100"/>
    <col min="12033" max="12033" width="34.5703125" style="1100" customWidth="1"/>
    <col min="12034" max="12034" width="9.140625" style="1100" customWidth="1"/>
    <col min="12035" max="12035" width="9.42578125" style="1100" customWidth="1"/>
    <col min="12036" max="12036" width="13.85546875" style="1100" customWidth="1"/>
    <col min="12037" max="12037" width="10.42578125" style="1100" customWidth="1"/>
    <col min="12038" max="12038" width="7.85546875" style="1100" customWidth="1"/>
    <col min="12039" max="12039" width="8.5703125" style="1100" customWidth="1"/>
    <col min="12040" max="12288" width="9.140625" style="1100"/>
    <col min="12289" max="12289" width="34.5703125" style="1100" customWidth="1"/>
    <col min="12290" max="12290" width="9.140625" style="1100" customWidth="1"/>
    <col min="12291" max="12291" width="9.42578125" style="1100" customWidth="1"/>
    <col min="12292" max="12292" width="13.85546875" style="1100" customWidth="1"/>
    <col min="12293" max="12293" width="10.42578125" style="1100" customWidth="1"/>
    <col min="12294" max="12294" width="7.85546875" style="1100" customWidth="1"/>
    <col min="12295" max="12295" width="8.5703125" style="1100" customWidth="1"/>
    <col min="12296" max="12544" width="9.140625" style="1100"/>
    <col min="12545" max="12545" width="34.5703125" style="1100" customWidth="1"/>
    <col min="12546" max="12546" width="9.140625" style="1100" customWidth="1"/>
    <col min="12547" max="12547" width="9.42578125" style="1100" customWidth="1"/>
    <col min="12548" max="12548" width="13.85546875" style="1100" customWidth="1"/>
    <col min="12549" max="12549" width="10.42578125" style="1100" customWidth="1"/>
    <col min="12550" max="12550" width="7.85546875" style="1100" customWidth="1"/>
    <col min="12551" max="12551" width="8.5703125" style="1100" customWidth="1"/>
    <col min="12552" max="12800" width="9.140625" style="1100"/>
    <col min="12801" max="12801" width="34.5703125" style="1100" customWidth="1"/>
    <col min="12802" max="12802" width="9.140625" style="1100" customWidth="1"/>
    <col min="12803" max="12803" width="9.42578125" style="1100" customWidth="1"/>
    <col min="12804" max="12804" width="13.85546875" style="1100" customWidth="1"/>
    <col min="12805" max="12805" width="10.42578125" style="1100" customWidth="1"/>
    <col min="12806" max="12806" width="7.85546875" style="1100" customWidth="1"/>
    <col min="12807" max="12807" width="8.5703125" style="1100" customWidth="1"/>
    <col min="12808" max="13056" width="9.140625" style="1100"/>
    <col min="13057" max="13057" width="34.5703125" style="1100" customWidth="1"/>
    <col min="13058" max="13058" width="9.140625" style="1100" customWidth="1"/>
    <col min="13059" max="13059" width="9.42578125" style="1100" customWidth="1"/>
    <col min="13060" max="13060" width="13.85546875" style="1100" customWidth="1"/>
    <col min="13061" max="13061" width="10.42578125" style="1100" customWidth="1"/>
    <col min="13062" max="13062" width="7.85546875" style="1100" customWidth="1"/>
    <col min="13063" max="13063" width="8.5703125" style="1100" customWidth="1"/>
    <col min="13064" max="13312" width="9.140625" style="1100"/>
    <col min="13313" max="13313" width="34.5703125" style="1100" customWidth="1"/>
    <col min="13314" max="13314" width="9.140625" style="1100" customWidth="1"/>
    <col min="13315" max="13315" width="9.42578125" style="1100" customWidth="1"/>
    <col min="13316" max="13316" width="13.85546875" style="1100" customWidth="1"/>
    <col min="13317" max="13317" width="10.42578125" style="1100" customWidth="1"/>
    <col min="13318" max="13318" width="7.85546875" style="1100" customWidth="1"/>
    <col min="13319" max="13319" width="8.5703125" style="1100" customWidth="1"/>
    <col min="13320" max="13568" width="9.140625" style="1100"/>
    <col min="13569" max="13569" width="34.5703125" style="1100" customWidth="1"/>
    <col min="13570" max="13570" width="9.140625" style="1100" customWidth="1"/>
    <col min="13571" max="13571" width="9.42578125" style="1100" customWidth="1"/>
    <col min="13572" max="13572" width="13.85546875" style="1100" customWidth="1"/>
    <col min="13573" max="13573" width="10.42578125" style="1100" customWidth="1"/>
    <col min="13574" max="13574" width="7.85546875" style="1100" customWidth="1"/>
    <col min="13575" max="13575" width="8.5703125" style="1100" customWidth="1"/>
    <col min="13576" max="13824" width="9.140625" style="1100"/>
    <col min="13825" max="13825" width="34.5703125" style="1100" customWidth="1"/>
    <col min="13826" max="13826" width="9.140625" style="1100" customWidth="1"/>
    <col min="13827" max="13827" width="9.42578125" style="1100" customWidth="1"/>
    <col min="13828" max="13828" width="13.85546875" style="1100" customWidth="1"/>
    <col min="13829" max="13829" width="10.42578125" style="1100" customWidth="1"/>
    <col min="13830" max="13830" width="7.85546875" style="1100" customWidth="1"/>
    <col min="13831" max="13831" width="8.5703125" style="1100" customWidth="1"/>
    <col min="13832" max="14080" width="9.140625" style="1100"/>
    <col min="14081" max="14081" width="34.5703125" style="1100" customWidth="1"/>
    <col min="14082" max="14082" width="9.140625" style="1100" customWidth="1"/>
    <col min="14083" max="14083" width="9.42578125" style="1100" customWidth="1"/>
    <col min="14084" max="14084" width="13.85546875" style="1100" customWidth="1"/>
    <col min="14085" max="14085" width="10.42578125" style="1100" customWidth="1"/>
    <col min="14086" max="14086" width="7.85546875" style="1100" customWidth="1"/>
    <col min="14087" max="14087" width="8.5703125" style="1100" customWidth="1"/>
    <col min="14088" max="14336" width="9.140625" style="1100"/>
    <col min="14337" max="14337" width="34.5703125" style="1100" customWidth="1"/>
    <col min="14338" max="14338" width="9.140625" style="1100" customWidth="1"/>
    <col min="14339" max="14339" width="9.42578125" style="1100" customWidth="1"/>
    <col min="14340" max="14340" width="13.85546875" style="1100" customWidth="1"/>
    <col min="14341" max="14341" width="10.42578125" style="1100" customWidth="1"/>
    <col min="14342" max="14342" width="7.85546875" style="1100" customWidth="1"/>
    <col min="14343" max="14343" width="8.5703125" style="1100" customWidth="1"/>
    <col min="14344" max="14592" width="9.140625" style="1100"/>
    <col min="14593" max="14593" width="34.5703125" style="1100" customWidth="1"/>
    <col min="14594" max="14594" width="9.140625" style="1100" customWidth="1"/>
    <col min="14595" max="14595" width="9.42578125" style="1100" customWidth="1"/>
    <col min="14596" max="14596" width="13.85546875" style="1100" customWidth="1"/>
    <col min="14597" max="14597" width="10.42578125" style="1100" customWidth="1"/>
    <col min="14598" max="14598" width="7.85546875" style="1100" customWidth="1"/>
    <col min="14599" max="14599" width="8.5703125" style="1100" customWidth="1"/>
    <col min="14600" max="14848" width="9.140625" style="1100"/>
    <col min="14849" max="14849" width="34.5703125" style="1100" customWidth="1"/>
    <col min="14850" max="14850" width="9.140625" style="1100" customWidth="1"/>
    <col min="14851" max="14851" width="9.42578125" style="1100" customWidth="1"/>
    <col min="14852" max="14852" width="13.85546875" style="1100" customWidth="1"/>
    <col min="14853" max="14853" width="10.42578125" style="1100" customWidth="1"/>
    <col min="14854" max="14854" width="7.85546875" style="1100" customWidth="1"/>
    <col min="14855" max="14855" width="8.5703125" style="1100" customWidth="1"/>
    <col min="14856" max="15104" width="9.140625" style="1100"/>
    <col min="15105" max="15105" width="34.5703125" style="1100" customWidth="1"/>
    <col min="15106" max="15106" width="9.140625" style="1100" customWidth="1"/>
    <col min="15107" max="15107" width="9.42578125" style="1100" customWidth="1"/>
    <col min="15108" max="15108" width="13.85546875" style="1100" customWidth="1"/>
    <col min="15109" max="15109" width="10.42578125" style="1100" customWidth="1"/>
    <col min="15110" max="15110" width="7.85546875" style="1100" customWidth="1"/>
    <col min="15111" max="15111" width="8.5703125" style="1100" customWidth="1"/>
    <col min="15112" max="15360" width="9.140625" style="1100"/>
    <col min="15361" max="15361" width="34.5703125" style="1100" customWidth="1"/>
    <col min="15362" max="15362" width="9.140625" style="1100" customWidth="1"/>
    <col min="15363" max="15363" width="9.42578125" style="1100" customWidth="1"/>
    <col min="15364" max="15364" width="13.85546875" style="1100" customWidth="1"/>
    <col min="15365" max="15365" width="10.42578125" style="1100" customWidth="1"/>
    <col min="15366" max="15366" width="7.85546875" style="1100" customWidth="1"/>
    <col min="15367" max="15367" width="8.5703125" style="1100" customWidth="1"/>
    <col min="15368" max="15616" width="9.140625" style="1100"/>
    <col min="15617" max="15617" width="34.5703125" style="1100" customWidth="1"/>
    <col min="15618" max="15618" width="9.140625" style="1100" customWidth="1"/>
    <col min="15619" max="15619" width="9.42578125" style="1100" customWidth="1"/>
    <col min="15620" max="15620" width="13.85546875" style="1100" customWidth="1"/>
    <col min="15621" max="15621" width="10.42578125" style="1100" customWidth="1"/>
    <col min="15622" max="15622" width="7.85546875" style="1100" customWidth="1"/>
    <col min="15623" max="15623" width="8.5703125" style="1100" customWidth="1"/>
    <col min="15624" max="15872" width="9.140625" style="1100"/>
    <col min="15873" max="15873" width="34.5703125" style="1100" customWidth="1"/>
    <col min="15874" max="15874" width="9.140625" style="1100" customWidth="1"/>
    <col min="15875" max="15875" width="9.42578125" style="1100" customWidth="1"/>
    <col min="15876" max="15876" width="13.85546875" style="1100" customWidth="1"/>
    <col min="15877" max="15877" width="10.42578125" style="1100" customWidth="1"/>
    <col min="15878" max="15878" width="7.85546875" style="1100" customWidth="1"/>
    <col min="15879" max="15879" width="8.5703125" style="1100" customWidth="1"/>
    <col min="15880" max="16128" width="9.140625" style="1100"/>
    <col min="16129" max="16129" width="34.5703125" style="1100" customWidth="1"/>
    <col min="16130" max="16130" width="9.140625" style="1100" customWidth="1"/>
    <col min="16131" max="16131" width="9.42578125" style="1100" customWidth="1"/>
    <col min="16132" max="16132" width="13.85546875" style="1100" customWidth="1"/>
    <col min="16133" max="16133" width="10.42578125" style="1100" customWidth="1"/>
    <col min="16134" max="16134" width="7.85546875" style="1100" customWidth="1"/>
    <col min="16135" max="16135" width="8.5703125" style="1100" customWidth="1"/>
    <col min="16136" max="16384" width="9.140625" style="1100"/>
  </cols>
  <sheetData>
    <row r="1" spans="1:10" ht="19.5" customHeight="1">
      <c r="A1" s="2287" t="s">
        <v>1586</v>
      </c>
      <c r="B1" s="2287"/>
      <c r="C1" s="2287"/>
      <c r="D1" s="2287"/>
      <c r="E1" s="2287"/>
    </row>
    <row r="2" spans="1:10" ht="19.5" customHeight="1">
      <c r="A2" s="2293" t="s">
        <v>1587</v>
      </c>
      <c r="B2" s="2293"/>
      <c r="C2" s="2293"/>
      <c r="D2" s="2293"/>
      <c r="E2" s="2293"/>
      <c r="F2" s="2295"/>
      <c r="G2" s="2295"/>
    </row>
    <row r="3" spans="1:10" s="1077" customFormat="1" ht="12.95" customHeight="1">
      <c r="A3" s="1177">
        <v>2017</v>
      </c>
      <c r="B3" s="1407"/>
      <c r="C3" s="1400"/>
      <c r="D3" s="1400"/>
      <c r="G3" s="1399" t="s">
        <v>1543</v>
      </c>
    </row>
    <row r="4" spans="1:10" s="1077" customFormat="1" ht="11.1" customHeight="1">
      <c r="A4" s="1872" t="s">
        <v>1542</v>
      </c>
      <c r="B4" s="2182" t="s">
        <v>0</v>
      </c>
      <c r="C4" s="2182" t="s">
        <v>1541</v>
      </c>
      <c r="D4" s="2183"/>
      <c r="E4" s="2183"/>
      <c r="F4" s="2183"/>
      <c r="G4" s="2182" t="s">
        <v>1540</v>
      </c>
    </row>
    <row r="5" spans="1:10" s="1077" customFormat="1" ht="11.1" customHeight="1">
      <c r="A5" s="1873"/>
      <c r="B5" s="2183"/>
      <c r="C5" s="2183"/>
      <c r="D5" s="2183"/>
      <c r="E5" s="2183"/>
      <c r="F5" s="2183"/>
      <c r="G5" s="2229"/>
    </row>
    <row r="6" spans="1:10" s="1077" customFormat="1" ht="11.1" customHeight="1">
      <c r="A6" s="1873"/>
      <c r="B6" s="2183"/>
      <c r="C6" s="2182" t="s">
        <v>0</v>
      </c>
      <c r="D6" s="2182" t="s">
        <v>1513</v>
      </c>
      <c r="E6" s="2182" t="s">
        <v>1539</v>
      </c>
      <c r="F6" s="2182" t="s">
        <v>1538</v>
      </c>
      <c r="G6" s="2229"/>
    </row>
    <row r="7" spans="1:10" s="1077" customFormat="1" ht="31.5" customHeight="1">
      <c r="A7" s="1865" t="s">
        <v>573</v>
      </c>
      <c r="B7" s="2183"/>
      <c r="C7" s="2183"/>
      <c r="D7" s="2182"/>
      <c r="E7" s="2182"/>
      <c r="F7" s="2182"/>
      <c r="G7" s="2229"/>
    </row>
    <row r="8" spans="1:10" s="1393" customFormat="1" ht="35.1" customHeight="1">
      <c r="A8" s="1235" t="s">
        <v>1560</v>
      </c>
      <c r="B8" s="1435">
        <f t="shared" ref="B8:G8" si="0">SUM(B9:B15)</f>
        <v>17727.893999999997</v>
      </c>
      <c r="C8" s="1435">
        <f t="shared" si="0"/>
        <v>15474.317999999999</v>
      </c>
      <c r="D8" s="1435">
        <f t="shared" si="0"/>
        <v>1731.4649999999999</v>
      </c>
      <c r="E8" s="1435">
        <f t="shared" si="0"/>
        <v>11293.669999999998</v>
      </c>
      <c r="F8" s="1435">
        <f t="shared" si="0"/>
        <v>2449.1829999999995</v>
      </c>
      <c r="G8" s="1435">
        <f t="shared" si="0"/>
        <v>2253.5759999999991</v>
      </c>
      <c r="H8" s="1193"/>
      <c r="I8" s="1193"/>
      <c r="J8" s="1401"/>
    </row>
    <row r="9" spans="1:10" s="1185" customFormat="1" ht="16.5" customHeight="1">
      <c r="A9" s="1126" t="s">
        <v>1584</v>
      </c>
      <c r="B9" s="1389">
        <f t="shared" ref="B9:B15" si="1">+C9+G9</f>
        <v>7481.0009999999993</v>
      </c>
      <c r="C9" s="1389">
        <f t="shared" ref="C9:C15" si="2">D9+E9+F9</f>
        <v>7146.1749999999993</v>
      </c>
      <c r="D9" s="1394">
        <v>373.77199999999999</v>
      </c>
      <c r="E9" s="1394">
        <v>5626.101999999999</v>
      </c>
      <c r="F9" s="1394">
        <v>1146.3009999999999</v>
      </c>
      <c r="G9" s="1389">
        <v>334.82600000000014</v>
      </c>
      <c r="H9" s="1193"/>
      <c r="I9" s="1193"/>
      <c r="J9" s="1401"/>
    </row>
    <row r="10" spans="1:10" s="1185" customFormat="1" ht="15" customHeight="1">
      <c r="A10" s="843" t="s">
        <v>1583</v>
      </c>
      <c r="B10" s="1389">
        <f t="shared" si="1"/>
        <v>381.00600000000003</v>
      </c>
      <c r="C10" s="1389">
        <f t="shared" si="2"/>
        <v>367.95100000000002</v>
      </c>
      <c r="D10" s="1394">
        <v>44.55299999999999</v>
      </c>
      <c r="E10" s="1394">
        <v>192.44900000000001</v>
      </c>
      <c r="F10" s="1394">
        <v>130.94899999999998</v>
      </c>
      <c r="G10" s="1389">
        <v>13.055000000000001</v>
      </c>
      <c r="H10" s="1193"/>
      <c r="I10" s="1193"/>
      <c r="J10" s="1401"/>
    </row>
    <row r="11" spans="1:10" s="1185" customFormat="1" ht="15" customHeight="1">
      <c r="A11" s="843" t="s">
        <v>1582</v>
      </c>
      <c r="B11" s="1389">
        <f t="shared" si="1"/>
        <v>849.35399999999993</v>
      </c>
      <c r="C11" s="1389">
        <f t="shared" si="2"/>
        <v>833.78499999999997</v>
      </c>
      <c r="D11" s="1394">
        <v>192.78100000000006</v>
      </c>
      <c r="E11" s="1394">
        <v>405.82599999999996</v>
      </c>
      <c r="F11" s="1394">
        <v>235.178</v>
      </c>
      <c r="G11" s="1389">
        <v>15.568999999999996</v>
      </c>
      <c r="H11" s="1193"/>
      <c r="I11" s="1193"/>
      <c r="J11" s="1401"/>
    </row>
    <row r="12" spans="1:10" s="1185" customFormat="1" ht="15" customHeight="1">
      <c r="A12" s="843" t="s">
        <v>1581</v>
      </c>
      <c r="B12" s="1389">
        <f t="shared" si="1"/>
        <v>3557.1739999999995</v>
      </c>
      <c r="C12" s="1389">
        <f t="shared" si="2"/>
        <v>3438.2439999999997</v>
      </c>
      <c r="D12" s="1394">
        <v>281.59900000000005</v>
      </c>
      <c r="E12" s="1394">
        <v>2874.9529999999995</v>
      </c>
      <c r="F12" s="1394">
        <v>281.69200000000012</v>
      </c>
      <c r="G12" s="1389">
        <v>118.93000000000002</v>
      </c>
      <c r="H12" s="1193"/>
      <c r="I12" s="1193"/>
      <c r="J12" s="1401"/>
    </row>
    <row r="13" spans="1:10" s="1185" customFormat="1" ht="15" customHeight="1">
      <c r="A13" s="843" t="s">
        <v>1580</v>
      </c>
      <c r="B13" s="1389">
        <f t="shared" si="1"/>
        <v>693.42</v>
      </c>
      <c r="C13" s="1389">
        <f t="shared" si="2"/>
        <v>674.904</v>
      </c>
      <c r="D13" s="1394">
        <v>52.072999999999993</v>
      </c>
      <c r="E13" s="1394">
        <v>292.81399999999996</v>
      </c>
      <c r="F13" s="1394">
        <v>330.017</v>
      </c>
      <c r="G13" s="1389">
        <v>18.516000000000009</v>
      </c>
      <c r="H13" s="1193"/>
      <c r="I13" s="1193"/>
      <c r="J13" s="1401"/>
    </row>
    <row r="14" spans="1:10" s="1185" customFormat="1" ht="15" customHeight="1">
      <c r="A14" s="843" t="s">
        <v>1579</v>
      </c>
      <c r="B14" s="1389">
        <f t="shared" si="1"/>
        <v>3028.5259999999989</v>
      </c>
      <c r="C14" s="1389">
        <f t="shared" si="2"/>
        <v>1308.6489999999999</v>
      </c>
      <c r="D14" s="1394">
        <v>582.27</v>
      </c>
      <c r="E14" s="1394">
        <v>688.45500000000004</v>
      </c>
      <c r="F14" s="1394">
        <v>37.923999999999985</v>
      </c>
      <c r="G14" s="1389">
        <v>1719.8769999999993</v>
      </c>
      <c r="H14" s="1193"/>
      <c r="I14" s="1193"/>
      <c r="J14" s="1401"/>
    </row>
    <row r="15" spans="1:10" s="1185" customFormat="1" ht="15" customHeight="1">
      <c r="A15" s="843" t="s">
        <v>1546</v>
      </c>
      <c r="B15" s="1389">
        <f t="shared" si="1"/>
        <v>1737.413</v>
      </c>
      <c r="C15" s="1389">
        <f t="shared" si="2"/>
        <v>1704.6100000000001</v>
      </c>
      <c r="D15" s="1394">
        <v>204.41699999999997</v>
      </c>
      <c r="E15" s="1394">
        <v>1213.0710000000004</v>
      </c>
      <c r="F15" s="1394">
        <v>287.1219999999999</v>
      </c>
      <c r="G15" s="1389">
        <v>32.802999999999997</v>
      </c>
      <c r="H15" s="1193"/>
      <c r="I15" s="1193"/>
      <c r="J15" s="1401"/>
    </row>
    <row r="16" spans="1:10" s="1393" customFormat="1" ht="35.1" customHeight="1">
      <c r="A16" s="1019" t="s">
        <v>1559</v>
      </c>
      <c r="B16" s="1435">
        <v>7781.9840000000004</v>
      </c>
      <c r="C16" s="1435">
        <v>7566.52</v>
      </c>
      <c r="D16" s="1435">
        <v>526.52699999999993</v>
      </c>
      <c r="E16" s="1435">
        <v>6713.5720000000001</v>
      </c>
      <c r="F16" s="1435">
        <v>326.42100000000005</v>
      </c>
      <c r="G16" s="1435">
        <v>215.46399999999997</v>
      </c>
      <c r="H16" s="1193"/>
      <c r="I16" s="1193"/>
      <c r="J16" s="1401"/>
    </row>
    <row r="17" spans="1:10" s="1185" customFormat="1" ht="16.5" customHeight="1">
      <c r="A17" s="1126" t="s">
        <v>1584</v>
      </c>
      <c r="B17" s="1389">
        <v>3129.8070000000002</v>
      </c>
      <c r="C17" s="1389">
        <v>3031.0200000000004</v>
      </c>
      <c r="D17" s="1394">
        <v>126.98499999999999</v>
      </c>
      <c r="E17" s="1394">
        <v>2889.6840000000002</v>
      </c>
      <c r="F17" s="1394">
        <v>14.351000000000003</v>
      </c>
      <c r="G17" s="1389">
        <v>98.786999999999992</v>
      </c>
      <c r="H17" s="1193"/>
      <c r="I17" s="1193"/>
      <c r="J17" s="1401"/>
    </row>
    <row r="18" spans="1:10" s="1185" customFormat="1" ht="15" customHeight="1">
      <c r="A18" s="843" t="s">
        <v>1583</v>
      </c>
      <c r="B18" s="1389">
        <v>41.488000000000007</v>
      </c>
      <c r="C18" s="1389">
        <v>41.488000000000007</v>
      </c>
      <c r="D18" s="1437" t="s">
        <v>378</v>
      </c>
      <c r="E18" s="1394">
        <v>38.574000000000005</v>
      </c>
      <c r="F18" s="1394">
        <v>2.633</v>
      </c>
      <c r="G18" s="1389">
        <v>0</v>
      </c>
      <c r="H18" s="1193"/>
      <c r="I18" s="1193"/>
      <c r="J18" s="1401"/>
    </row>
    <row r="19" spans="1:10" s="1185" customFormat="1" ht="15" customHeight="1">
      <c r="A19" s="843" t="s">
        <v>1582</v>
      </c>
      <c r="B19" s="1389">
        <v>300.72500000000002</v>
      </c>
      <c r="C19" s="1389">
        <v>300.72500000000002</v>
      </c>
      <c r="D19" s="1394">
        <v>2.7120000000000002</v>
      </c>
      <c r="E19" s="1394">
        <v>292.23900000000003</v>
      </c>
      <c r="F19" s="1394">
        <v>5.774</v>
      </c>
      <c r="G19" s="1389">
        <v>0</v>
      </c>
      <c r="H19" s="1193"/>
      <c r="I19" s="1193"/>
      <c r="J19" s="1401"/>
    </row>
    <row r="20" spans="1:10" s="1185" customFormat="1" ht="15" customHeight="1">
      <c r="A20" s="843" t="s">
        <v>1581</v>
      </c>
      <c r="B20" s="1389">
        <v>377.53800000000007</v>
      </c>
      <c r="C20" s="1389">
        <v>377.53800000000007</v>
      </c>
      <c r="D20" s="1394">
        <v>0</v>
      </c>
      <c r="E20" s="1394">
        <v>377.53800000000007</v>
      </c>
      <c r="F20" s="1394">
        <v>0</v>
      </c>
      <c r="G20" s="1389">
        <v>0</v>
      </c>
      <c r="H20" s="1193"/>
      <c r="I20" s="1193"/>
      <c r="J20" s="1401"/>
    </row>
    <row r="21" spans="1:10" s="1185" customFormat="1" ht="15" customHeight="1">
      <c r="A21" s="843" t="s">
        <v>1580</v>
      </c>
      <c r="B21" s="1389">
        <v>22.350000000000005</v>
      </c>
      <c r="C21" s="1389">
        <v>22.350000000000005</v>
      </c>
      <c r="D21" s="1394">
        <v>0</v>
      </c>
      <c r="E21" s="1394">
        <v>0</v>
      </c>
      <c r="F21" s="1394">
        <v>22.350000000000005</v>
      </c>
      <c r="G21" s="1389">
        <v>0</v>
      </c>
      <c r="H21" s="1193"/>
      <c r="I21" s="1193"/>
      <c r="J21" s="1401"/>
    </row>
    <row r="22" spans="1:10" s="1185" customFormat="1" ht="15" customHeight="1">
      <c r="A22" s="843" t="s">
        <v>1579</v>
      </c>
      <c r="B22" s="1389">
        <v>1288.942</v>
      </c>
      <c r="C22" s="1389">
        <v>1175.8020000000001</v>
      </c>
      <c r="D22" s="1394">
        <v>328.37599999999998</v>
      </c>
      <c r="E22" s="1394">
        <v>634.02100000000007</v>
      </c>
      <c r="F22" s="1436">
        <v>213.405</v>
      </c>
      <c r="G22" s="1389">
        <v>113.13999999999999</v>
      </c>
      <c r="H22" s="1193"/>
      <c r="I22" s="1193"/>
      <c r="J22" s="1401"/>
    </row>
    <row r="23" spans="1:10" s="1185" customFormat="1" ht="15" customHeight="1">
      <c r="A23" s="843" t="s">
        <v>1546</v>
      </c>
      <c r="B23" s="1389">
        <v>2621.134</v>
      </c>
      <c r="C23" s="1389">
        <v>2617.5970000000002</v>
      </c>
      <c r="D23" s="1394">
        <v>68.173000000000002</v>
      </c>
      <c r="E23" s="1394">
        <v>2481.5160000000001</v>
      </c>
      <c r="F23" s="1394">
        <v>67.908000000000015</v>
      </c>
      <c r="G23" s="1389">
        <v>3.536999999999999</v>
      </c>
      <c r="H23" s="1193"/>
      <c r="I23" s="1193"/>
      <c r="J23" s="1401"/>
    </row>
    <row r="24" spans="1:10" s="1393" customFormat="1" ht="35.1" customHeight="1">
      <c r="A24" s="1019" t="s">
        <v>1558</v>
      </c>
      <c r="B24" s="1435">
        <f t="shared" ref="B24:G24" si="3">SUM(B25:B31)</f>
        <v>3597.8789999999999</v>
      </c>
      <c r="C24" s="1435">
        <f t="shared" si="3"/>
        <v>2680.1099999999997</v>
      </c>
      <c r="D24" s="1435">
        <f t="shared" si="3"/>
        <v>358.01899999999995</v>
      </c>
      <c r="E24" s="1435">
        <f t="shared" si="3"/>
        <v>1329.6120000000001</v>
      </c>
      <c r="F24" s="1435">
        <f t="shared" si="3"/>
        <v>992.47899999999981</v>
      </c>
      <c r="G24" s="1435">
        <f t="shared" si="3"/>
        <v>917.76900000000001</v>
      </c>
      <c r="H24" s="1193"/>
      <c r="I24" s="1193"/>
      <c r="J24" s="1401"/>
    </row>
    <row r="25" spans="1:10" s="1077" customFormat="1" ht="16.5" customHeight="1">
      <c r="A25" s="1126" t="s">
        <v>1584</v>
      </c>
      <c r="B25" s="1389">
        <f t="shared" ref="B25:B31" si="4">+C25+G25</f>
        <v>912.85199999999986</v>
      </c>
      <c r="C25" s="1389">
        <f t="shared" ref="C25:C31" si="5">D25+E25+F25</f>
        <v>771.71499999999992</v>
      </c>
      <c r="D25" s="1389">
        <v>76.596999999999994</v>
      </c>
      <c r="E25" s="1389">
        <v>350.15100000000007</v>
      </c>
      <c r="F25" s="1389">
        <v>344.96699999999987</v>
      </c>
      <c r="G25" s="1389">
        <v>141.13699999999997</v>
      </c>
      <c r="H25" s="1193"/>
      <c r="I25" s="1193"/>
      <c r="J25" s="1401"/>
    </row>
    <row r="26" spans="1:10" s="1077" customFormat="1" ht="15" customHeight="1">
      <c r="A26" s="843" t="s">
        <v>1583</v>
      </c>
      <c r="B26" s="1389">
        <f t="shared" si="4"/>
        <v>83.015000000000001</v>
      </c>
      <c r="C26" s="1389">
        <f t="shared" si="5"/>
        <v>83.015000000000001</v>
      </c>
      <c r="D26" s="1389">
        <v>7.6600000000000028</v>
      </c>
      <c r="E26" s="1389">
        <v>11.712999999999997</v>
      </c>
      <c r="F26" s="1389">
        <v>63.641999999999996</v>
      </c>
      <c r="G26" s="1389">
        <v>0</v>
      </c>
      <c r="H26" s="1193"/>
      <c r="I26" s="1193"/>
      <c r="J26" s="1401"/>
    </row>
    <row r="27" spans="1:10" s="1077" customFormat="1" ht="15" customHeight="1">
      <c r="A27" s="843" t="s">
        <v>1582</v>
      </c>
      <c r="B27" s="1389">
        <f t="shared" si="4"/>
        <v>195.64700000000002</v>
      </c>
      <c r="C27" s="1389">
        <f t="shared" si="5"/>
        <v>195.64700000000002</v>
      </c>
      <c r="D27" s="1389">
        <v>113.36800000000001</v>
      </c>
      <c r="E27" s="1389">
        <v>39.448</v>
      </c>
      <c r="F27" s="1389">
        <v>42.83100000000001</v>
      </c>
      <c r="G27" s="1389">
        <v>0</v>
      </c>
      <c r="H27" s="1193"/>
      <c r="I27" s="1193"/>
      <c r="J27" s="1401"/>
    </row>
    <row r="28" spans="1:10" s="1077" customFormat="1" ht="15" customHeight="1">
      <c r="A28" s="843" t="s">
        <v>1581</v>
      </c>
      <c r="B28" s="1389">
        <f t="shared" si="4"/>
        <v>585.80700000000013</v>
      </c>
      <c r="C28" s="1389">
        <f t="shared" si="5"/>
        <v>418.3900000000001</v>
      </c>
      <c r="D28" s="1389">
        <v>21.331</v>
      </c>
      <c r="E28" s="1389">
        <v>323.36700000000008</v>
      </c>
      <c r="F28" s="1389">
        <v>73.691999999999993</v>
      </c>
      <c r="G28" s="1389">
        <v>167.41700000000003</v>
      </c>
      <c r="H28" s="1193"/>
      <c r="I28" s="1193"/>
      <c r="J28" s="1401"/>
    </row>
    <row r="29" spans="1:10" s="1077" customFormat="1" ht="15" customHeight="1">
      <c r="A29" s="843" t="s">
        <v>1580</v>
      </c>
      <c r="B29" s="1389">
        <f t="shared" si="4"/>
        <v>43.202000000000005</v>
      </c>
      <c r="C29" s="1389">
        <f t="shared" si="5"/>
        <v>43.202000000000005</v>
      </c>
      <c r="D29" s="1389">
        <v>0</v>
      </c>
      <c r="E29" s="1389">
        <v>43.202000000000005</v>
      </c>
      <c r="F29" s="1389">
        <v>0</v>
      </c>
      <c r="G29" s="1389">
        <v>0</v>
      </c>
      <c r="H29" s="1193"/>
      <c r="I29" s="1193"/>
      <c r="J29" s="1401"/>
    </row>
    <row r="30" spans="1:10" s="1077" customFormat="1" ht="15" customHeight="1">
      <c r="A30" s="843" t="s">
        <v>1579</v>
      </c>
      <c r="B30" s="1389">
        <f t="shared" si="4"/>
        <v>910.96299999999997</v>
      </c>
      <c r="C30" s="1389">
        <f t="shared" si="5"/>
        <v>386.19499999999999</v>
      </c>
      <c r="D30" s="1389">
        <v>127.57299999999996</v>
      </c>
      <c r="E30" s="1389">
        <v>164.70400000000001</v>
      </c>
      <c r="F30" s="1389">
        <v>93.918000000000006</v>
      </c>
      <c r="G30" s="1389">
        <v>524.76800000000003</v>
      </c>
      <c r="H30" s="1193"/>
      <c r="I30" s="1193"/>
      <c r="J30" s="1401"/>
    </row>
    <row r="31" spans="1:10" s="1077" customFormat="1" ht="15" customHeight="1">
      <c r="A31" s="843" t="s">
        <v>1546</v>
      </c>
      <c r="B31" s="1389">
        <f t="shared" si="4"/>
        <v>866.39299999999992</v>
      </c>
      <c r="C31" s="1389">
        <f t="shared" si="5"/>
        <v>781.94599999999991</v>
      </c>
      <c r="D31" s="1389">
        <v>11.490000000000002</v>
      </c>
      <c r="E31" s="1389">
        <v>397.02699999999993</v>
      </c>
      <c r="F31" s="1389">
        <v>373.42899999999997</v>
      </c>
      <c r="G31" s="1389">
        <v>84.447000000000003</v>
      </c>
      <c r="H31" s="1193"/>
      <c r="I31" s="1193"/>
      <c r="J31" s="1401"/>
    </row>
    <row r="32" spans="1:10" s="1393" customFormat="1" ht="35.1" customHeight="1">
      <c r="A32" s="1019" t="s">
        <v>1557</v>
      </c>
      <c r="B32" s="1435">
        <f t="shared" ref="B32:G32" si="6">SUM(B33:B39)</f>
        <v>2539.8619999999996</v>
      </c>
      <c r="C32" s="1435">
        <f t="shared" si="6"/>
        <v>2536.5669999999996</v>
      </c>
      <c r="D32" s="1435">
        <f t="shared" si="6"/>
        <v>709.8549999999999</v>
      </c>
      <c r="E32" s="1435">
        <f t="shared" si="6"/>
        <v>1782.2350000000001</v>
      </c>
      <c r="F32" s="1435">
        <f t="shared" si="6"/>
        <v>44.47699999999999</v>
      </c>
      <c r="G32" s="1435">
        <f t="shared" si="6"/>
        <v>3.2949999999999999</v>
      </c>
      <c r="H32" s="1193"/>
      <c r="I32" s="1193"/>
      <c r="J32" s="1401"/>
    </row>
    <row r="33" spans="1:10" s="1077" customFormat="1" ht="16.5" customHeight="1">
      <c r="A33" s="1126" t="s">
        <v>1584</v>
      </c>
      <c r="B33" s="1389">
        <f t="shared" ref="B33:B39" si="7">+C33+G33</f>
        <v>965.49099999999976</v>
      </c>
      <c r="C33" s="1389">
        <f t="shared" ref="C33:C39" si="8">D33+E33+F33</f>
        <v>965.49099999999976</v>
      </c>
      <c r="D33" s="1389">
        <v>0</v>
      </c>
      <c r="E33" s="1389">
        <v>938.39499999999975</v>
      </c>
      <c r="F33" s="1389">
        <v>27.095999999999997</v>
      </c>
      <c r="G33" s="1389">
        <v>0</v>
      </c>
      <c r="H33" s="1193"/>
      <c r="I33" s="1193"/>
      <c r="J33" s="1401"/>
    </row>
    <row r="34" spans="1:10" s="1077" customFormat="1" ht="15" customHeight="1">
      <c r="A34" s="843" t="s">
        <v>1583</v>
      </c>
      <c r="B34" s="1389">
        <f t="shared" si="7"/>
        <v>71.852999999999994</v>
      </c>
      <c r="C34" s="1389">
        <f t="shared" si="8"/>
        <v>71.852999999999994</v>
      </c>
      <c r="D34" s="1389">
        <v>0</v>
      </c>
      <c r="E34" s="1389">
        <v>71.852999999999994</v>
      </c>
      <c r="F34" s="1389">
        <v>0</v>
      </c>
      <c r="G34" s="1389">
        <v>0</v>
      </c>
      <c r="H34" s="1193"/>
      <c r="I34" s="1193"/>
      <c r="J34" s="1401"/>
    </row>
    <row r="35" spans="1:10" s="1077" customFormat="1" ht="15" customHeight="1">
      <c r="A35" s="843" t="s">
        <v>1582</v>
      </c>
      <c r="B35" s="1389">
        <f t="shared" si="7"/>
        <v>1157.9100000000001</v>
      </c>
      <c r="C35" s="1389">
        <f t="shared" si="8"/>
        <v>1154.615</v>
      </c>
      <c r="D35" s="1389">
        <v>600.46499999999992</v>
      </c>
      <c r="E35" s="1389">
        <v>536.76900000000001</v>
      </c>
      <c r="F35" s="1389">
        <v>17.380999999999993</v>
      </c>
      <c r="G35" s="1389">
        <v>3.2949999999999999</v>
      </c>
      <c r="H35" s="1193"/>
      <c r="I35" s="1193"/>
      <c r="J35" s="1401"/>
    </row>
    <row r="36" spans="1:10" s="1077" customFormat="1" ht="15" customHeight="1">
      <c r="A36" s="843" t="s">
        <v>1581</v>
      </c>
      <c r="B36" s="1389">
        <f t="shared" si="7"/>
        <v>57.563000000000009</v>
      </c>
      <c r="C36" s="1389">
        <f t="shared" si="8"/>
        <v>57.563000000000009</v>
      </c>
      <c r="D36" s="1389">
        <v>0</v>
      </c>
      <c r="E36" s="1389">
        <v>57.563000000000009</v>
      </c>
      <c r="F36" s="1389">
        <v>0</v>
      </c>
      <c r="G36" s="1389">
        <v>0</v>
      </c>
      <c r="H36" s="1193"/>
      <c r="I36" s="1193"/>
      <c r="J36" s="1401"/>
    </row>
    <row r="37" spans="1:10" s="1077" customFormat="1" ht="15" customHeight="1">
      <c r="A37" s="843" t="s">
        <v>1580</v>
      </c>
      <c r="B37" s="1389">
        <f t="shared" si="7"/>
        <v>18.39</v>
      </c>
      <c r="C37" s="1389">
        <f t="shared" si="8"/>
        <v>18.39</v>
      </c>
      <c r="D37" s="1389">
        <v>0</v>
      </c>
      <c r="E37" s="1389">
        <v>18.39</v>
      </c>
      <c r="F37" s="1389">
        <v>0</v>
      </c>
      <c r="G37" s="1389">
        <v>0</v>
      </c>
      <c r="H37" s="1193"/>
      <c r="I37" s="1193"/>
      <c r="J37" s="1401"/>
    </row>
    <row r="38" spans="1:10" s="1077" customFormat="1" ht="15" customHeight="1">
      <c r="A38" s="843" t="s">
        <v>1579</v>
      </c>
      <c r="B38" s="1389">
        <f t="shared" si="7"/>
        <v>136.113</v>
      </c>
      <c r="C38" s="1389">
        <f t="shared" si="8"/>
        <v>136.113</v>
      </c>
      <c r="D38" s="1389">
        <v>109.39</v>
      </c>
      <c r="E38" s="1389">
        <v>26.723000000000006</v>
      </c>
      <c r="F38" s="1389">
        <v>0</v>
      </c>
      <c r="G38" s="1410">
        <v>0</v>
      </c>
      <c r="H38" s="1193"/>
      <c r="I38" s="1193"/>
      <c r="J38" s="1401"/>
    </row>
    <row r="39" spans="1:10" s="1077" customFormat="1" ht="15" customHeight="1">
      <c r="A39" s="843" t="s">
        <v>1546</v>
      </c>
      <c r="B39" s="1389">
        <f t="shared" si="7"/>
        <v>132.54200000000003</v>
      </c>
      <c r="C39" s="1389">
        <f t="shared" si="8"/>
        <v>132.54200000000003</v>
      </c>
      <c r="D39" s="1389">
        <v>0</v>
      </c>
      <c r="E39" s="1389">
        <v>132.54200000000003</v>
      </c>
      <c r="F39" s="1389">
        <v>0</v>
      </c>
      <c r="G39" s="1389">
        <v>0</v>
      </c>
      <c r="H39" s="1193"/>
      <c r="I39" s="1193"/>
      <c r="J39" s="1401"/>
    </row>
    <row r="40" spans="1:10" s="1077" customFormat="1" ht="4.5" customHeight="1" thickBot="1">
      <c r="A40" s="1792"/>
      <c r="B40" s="1792"/>
      <c r="C40" s="1792"/>
      <c r="D40" s="1792"/>
      <c r="E40" s="1792"/>
      <c r="F40" s="1792"/>
      <c r="G40" s="1792"/>
    </row>
    <row r="41" spans="1:10" s="1077" customFormat="1" ht="15.75" customHeight="1" thickTop="1">
      <c r="A41" s="1379" t="s">
        <v>1578</v>
      </c>
      <c r="B41" s="1379"/>
      <c r="C41" s="1379"/>
      <c r="D41" s="1379"/>
      <c r="E41" s="1379"/>
      <c r="F41" s="843"/>
    </row>
    <row r="42" spans="1:10" s="1355" customFormat="1" ht="12.75">
      <c r="A42" s="1377" t="s">
        <v>564</v>
      </c>
      <c r="B42" s="869"/>
      <c r="C42" s="869"/>
      <c r="D42" s="869"/>
      <c r="E42" s="869"/>
      <c r="G42" s="1369"/>
    </row>
    <row r="43" spans="1:10" s="1355" customFormat="1" ht="23.25" customHeight="1">
      <c r="A43" s="2299" t="s">
        <v>1521</v>
      </c>
      <c r="B43" s="2299"/>
      <c r="C43" s="2299"/>
      <c r="D43" s="2299"/>
      <c r="E43" s="2299"/>
      <c r="F43" s="2299"/>
      <c r="G43" s="2299"/>
    </row>
    <row r="44" spans="1:10">
      <c r="A44" s="1131"/>
      <c r="B44" s="1426"/>
      <c r="C44" s="1131"/>
      <c r="D44" s="1131"/>
      <c r="E44" s="1131"/>
    </row>
    <row r="45" spans="1:10">
      <c r="A45" s="1131"/>
      <c r="B45" s="1426"/>
      <c r="C45" s="1131"/>
      <c r="D45" s="1131"/>
      <c r="E45" s="1131"/>
    </row>
    <row r="46" spans="1:10">
      <c r="A46" s="1131"/>
      <c r="B46" s="1426"/>
      <c r="C46" s="1131"/>
      <c r="D46" s="1131"/>
      <c r="E46" s="1131"/>
    </row>
    <row r="47" spans="1:10">
      <c r="A47" s="1131"/>
      <c r="B47" s="1426"/>
      <c r="C47" s="1131"/>
      <c r="D47" s="1131"/>
      <c r="E47" s="1131"/>
    </row>
    <row r="48" spans="1:10">
      <c r="A48" s="1131"/>
      <c r="B48" s="1426"/>
      <c r="C48" s="1131"/>
      <c r="D48" s="1131"/>
      <c r="E48" s="1131"/>
    </row>
    <row r="49" spans="1:5">
      <c r="A49" s="1131"/>
      <c r="B49" s="1426"/>
      <c r="C49" s="1131"/>
      <c r="D49" s="1131"/>
      <c r="E49" s="1131"/>
    </row>
    <row r="50" spans="1:5">
      <c r="A50" s="1131"/>
      <c r="B50" s="1426"/>
      <c r="C50" s="1131"/>
      <c r="D50" s="1131"/>
      <c r="E50" s="1131"/>
    </row>
    <row r="51" spans="1:5">
      <c r="A51" s="1131"/>
      <c r="B51" s="1426"/>
      <c r="C51" s="1131"/>
      <c r="D51" s="1131"/>
      <c r="E51" s="1131"/>
    </row>
    <row r="52" spans="1:5">
      <c r="A52" s="1131"/>
      <c r="B52" s="1426"/>
      <c r="C52" s="1131"/>
      <c r="D52" s="1131"/>
      <c r="E52" s="1131"/>
    </row>
    <row r="53" spans="1:5">
      <c r="A53" s="1131"/>
      <c r="B53" s="1426"/>
      <c r="C53" s="1131"/>
      <c r="D53" s="1131"/>
      <c r="E53" s="1131"/>
    </row>
    <row r="54" spans="1:5">
      <c r="A54" s="1131"/>
      <c r="B54" s="1426"/>
      <c r="C54" s="1131"/>
      <c r="D54" s="1131"/>
      <c r="E54" s="1131"/>
    </row>
    <row r="55" spans="1:5">
      <c r="A55" s="1131"/>
      <c r="B55" s="1426"/>
      <c r="C55" s="1131"/>
      <c r="D55" s="1131"/>
      <c r="E55" s="1131"/>
    </row>
    <row r="56" spans="1:5">
      <c r="A56" s="1131"/>
      <c r="B56" s="1426"/>
      <c r="C56" s="1131"/>
      <c r="D56" s="1131"/>
      <c r="E56" s="1131"/>
    </row>
    <row r="57" spans="1:5">
      <c r="A57" s="1131"/>
      <c r="B57" s="1426"/>
      <c r="C57" s="1131"/>
      <c r="D57" s="1131"/>
      <c r="E57" s="1131"/>
    </row>
    <row r="58" spans="1:5">
      <c r="A58" s="1131"/>
      <c r="B58" s="1426"/>
      <c r="C58" s="1131"/>
      <c r="D58" s="1131"/>
      <c r="E58" s="1131"/>
    </row>
    <row r="59" spans="1:5">
      <c r="A59" s="1131"/>
      <c r="B59" s="1426"/>
      <c r="C59" s="1131"/>
      <c r="D59" s="1131"/>
      <c r="E59" s="1131"/>
    </row>
    <row r="60" spans="1:5">
      <c r="A60" s="1131"/>
      <c r="B60" s="1426"/>
      <c r="C60" s="1131"/>
      <c r="D60" s="1131"/>
      <c r="E60" s="1131"/>
    </row>
    <row r="61" spans="1:5">
      <c r="A61" s="1131"/>
      <c r="B61" s="1426"/>
      <c r="C61" s="1131"/>
      <c r="D61" s="1131"/>
      <c r="E61" s="1131"/>
    </row>
    <row r="62" spans="1:5">
      <c r="A62" s="1131"/>
      <c r="B62" s="1426"/>
      <c r="C62" s="1131"/>
      <c r="D62" s="1131"/>
      <c r="E62" s="1131"/>
    </row>
    <row r="63" spans="1:5">
      <c r="A63" s="1131"/>
      <c r="B63" s="1426"/>
      <c r="C63" s="1131"/>
      <c r="D63" s="1131"/>
      <c r="E63" s="1131"/>
    </row>
    <row r="64" spans="1:5">
      <c r="A64" s="1131"/>
      <c r="B64" s="1426"/>
      <c r="C64" s="1131"/>
      <c r="D64" s="1131"/>
      <c r="E64" s="1131"/>
    </row>
    <row r="65" spans="1:5">
      <c r="A65" s="1131"/>
      <c r="B65" s="1426"/>
      <c r="C65" s="1131"/>
      <c r="D65" s="1131"/>
      <c r="E65" s="1131"/>
    </row>
    <row r="66" spans="1:5">
      <c r="A66" s="1131"/>
      <c r="B66" s="1426"/>
      <c r="C66" s="1131"/>
      <c r="D66" s="1131"/>
      <c r="E66" s="1131"/>
    </row>
    <row r="67" spans="1:5">
      <c r="A67" s="1131"/>
      <c r="B67" s="1426"/>
      <c r="C67" s="1131"/>
      <c r="D67" s="1131"/>
      <c r="E67" s="1131"/>
    </row>
    <row r="68" spans="1:5">
      <c r="A68" s="1131"/>
      <c r="B68" s="1426"/>
      <c r="C68" s="1131"/>
      <c r="D68" s="1131"/>
      <c r="E68" s="1131"/>
    </row>
    <row r="69" spans="1:5">
      <c r="A69" s="1131"/>
      <c r="B69" s="1426"/>
      <c r="C69" s="1131"/>
      <c r="D69" s="1131"/>
      <c r="E69" s="1131"/>
    </row>
    <row r="70" spans="1:5">
      <c r="A70" s="1131"/>
      <c r="B70" s="1426"/>
      <c r="C70" s="1131"/>
      <c r="D70" s="1131"/>
      <c r="E70" s="1131"/>
    </row>
    <row r="71" spans="1:5">
      <c r="A71" s="1131"/>
      <c r="B71" s="1426"/>
      <c r="C71" s="1131"/>
      <c r="D71" s="1131"/>
      <c r="E71" s="1131"/>
    </row>
    <row r="72" spans="1:5">
      <c r="A72" s="1131"/>
      <c r="B72" s="1426"/>
      <c r="C72" s="1131"/>
      <c r="D72" s="1131"/>
      <c r="E72" s="1131"/>
    </row>
    <row r="73" spans="1:5">
      <c r="A73" s="1131"/>
      <c r="B73" s="1426"/>
      <c r="C73" s="1131"/>
      <c r="D73" s="1131"/>
      <c r="E73" s="1131"/>
    </row>
    <row r="74" spans="1:5">
      <c r="A74" s="1131"/>
      <c r="B74" s="1426"/>
      <c r="C74" s="1131"/>
      <c r="D74" s="1131"/>
      <c r="E74" s="1131"/>
    </row>
    <row r="75" spans="1:5">
      <c r="A75" s="1131"/>
      <c r="B75" s="1426"/>
      <c r="C75" s="1131"/>
      <c r="D75" s="1131"/>
      <c r="E75" s="1131"/>
    </row>
    <row r="76" spans="1:5">
      <c r="A76" s="1131"/>
      <c r="B76" s="1426"/>
      <c r="C76" s="1131"/>
      <c r="D76" s="1131"/>
      <c r="E76" s="1131"/>
    </row>
    <row r="77" spans="1:5">
      <c r="A77" s="1131"/>
      <c r="B77" s="1426"/>
      <c r="C77" s="1131"/>
      <c r="D77" s="1131"/>
      <c r="E77" s="1131"/>
    </row>
    <row r="78" spans="1:5">
      <c r="A78" s="1131"/>
      <c r="B78" s="1426"/>
      <c r="C78" s="1131"/>
      <c r="D78" s="1131"/>
      <c r="E78" s="1131"/>
    </row>
    <row r="79" spans="1:5">
      <c r="A79" s="1131"/>
      <c r="B79" s="1426"/>
      <c r="C79" s="1131"/>
      <c r="D79" s="1131"/>
      <c r="E79" s="1131"/>
    </row>
    <row r="80" spans="1:5">
      <c r="A80" s="1131"/>
      <c r="B80" s="1426"/>
      <c r="C80" s="1131"/>
      <c r="D80" s="1131"/>
      <c r="E80" s="1131"/>
    </row>
    <row r="81" spans="1:5">
      <c r="A81" s="1131"/>
      <c r="B81" s="1426"/>
      <c r="C81" s="1131"/>
      <c r="D81" s="1131"/>
      <c r="E81" s="1131"/>
    </row>
    <row r="82" spans="1:5">
      <c r="A82" s="1131"/>
      <c r="B82" s="1426"/>
      <c r="C82" s="1131"/>
      <c r="D82" s="1131"/>
      <c r="E82" s="1131"/>
    </row>
    <row r="83" spans="1:5">
      <c r="A83" s="1131"/>
      <c r="B83" s="1426"/>
      <c r="C83" s="1131"/>
      <c r="D83" s="1131"/>
      <c r="E83" s="1131"/>
    </row>
    <row r="84" spans="1:5">
      <c r="A84" s="1131"/>
      <c r="B84" s="1426"/>
      <c r="C84" s="1131"/>
      <c r="D84" s="1131"/>
      <c r="E84" s="1131"/>
    </row>
    <row r="85" spans="1:5">
      <c r="A85" s="1131"/>
      <c r="B85" s="1426"/>
      <c r="C85" s="1131"/>
      <c r="D85" s="1131"/>
      <c r="E85" s="1131"/>
    </row>
    <row r="86" spans="1:5">
      <c r="A86" s="1131"/>
      <c r="B86" s="1426"/>
      <c r="C86" s="1131"/>
      <c r="D86" s="1131"/>
      <c r="E86" s="1131"/>
    </row>
    <row r="87" spans="1:5">
      <c r="A87" s="1131"/>
      <c r="B87" s="1426"/>
      <c r="C87" s="1131"/>
      <c r="D87" s="1131"/>
      <c r="E87" s="1131"/>
    </row>
    <row r="88" spans="1:5">
      <c r="A88" s="1131"/>
      <c r="B88" s="1426"/>
      <c r="C88" s="1131"/>
      <c r="D88" s="1131"/>
      <c r="E88" s="1131"/>
    </row>
    <row r="89" spans="1:5">
      <c r="A89" s="1131"/>
      <c r="B89" s="1426"/>
      <c r="C89" s="1131"/>
      <c r="D89" s="1131"/>
      <c r="E89" s="1131"/>
    </row>
    <row r="90" spans="1:5">
      <c r="A90" s="1131"/>
      <c r="B90" s="1426"/>
      <c r="C90" s="1131"/>
      <c r="D90" s="1131"/>
      <c r="E90" s="1131"/>
    </row>
    <row r="91" spans="1:5">
      <c r="A91" s="1131"/>
      <c r="B91" s="1426"/>
      <c r="C91" s="1131"/>
      <c r="D91" s="1131"/>
      <c r="E91" s="1131"/>
    </row>
    <row r="92" spans="1:5">
      <c r="A92" s="1131"/>
      <c r="B92" s="1426"/>
      <c r="C92" s="1131"/>
      <c r="D92" s="1131"/>
      <c r="E92" s="1131"/>
    </row>
    <row r="93" spans="1:5">
      <c r="A93" s="1131"/>
      <c r="B93" s="1426"/>
      <c r="C93" s="1131"/>
      <c r="D93" s="1131"/>
      <c r="E93" s="1131"/>
    </row>
    <row r="94" spans="1:5">
      <c r="A94" s="1131"/>
      <c r="B94" s="1426"/>
      <c r="C94" s="1131"/>
      <c r="D94" s="1131"/>
      <c r="E94" s="1131"/>
    </row>
    <row r="95" spans="1:5">
      <c r="A95" s="1131"/>
      <c r="B95" s="1426"/>
      <c r="C95" s="1131"/>
      <c r="D95" s="1131"/>
      <c r="E95" s="1131"/>
    </row>
    <row r="96" spans="1:5">
      <c r="A96" s="1131"/>
      <c r="B96" s="1426"/>
      <c r="C96" s="1131"/>
      <c r="D96" s="1131"/>
      <c r="E96" s="1131"/>
    </row>
    <row r="97" spans="1:5">
      <c r="A97" s="1131"/>
      <c r="B97" s="1426"/>
      <c r="C97" s="1131"/>
      <c r="D97" s="1131"/>
      <c r="E97" s="1131"/>
    </row>
    <row r="98" spans="1:5">
      <c r="A98" s="1131"/>
      <c r="B98" s="1426"/>
      <c r="C98" s="1131"/>
      <c r="D98" s="1131"/>
      <c r="E98" s="1131"/>
    </row>
    <row r="99" spans="1:5">
      <c r="A99" s="1131"/>
      <c r="B99" s="1426"/>
      <c r="C99" s="1131"/>
      <c r="D99" s="1131"/>
      <c r="E99" s="1131"/>
    </row>
    <row r="100" spans="1:5">
      <c r="A100" s="1131"/>
      <c r="B100" s="1426"/>
      <c r="C100" s="1131"/>
      <c r="D100" s="1131"/>
      <c r="E100" s="1131"/>
    </row>
    <row r="101" spans="1:5">
      <c r="A101" s="1131"/>
      <c r="B101" s="1426"/>
      <c r="C101" s="1131"/>
      <c r="D101" s="1131"/>
      <c r="E101" s="1131"/>
    </row>
    <row r="102" spans="1:5">
      <c r="A102" s="1131"/>
      <c r="B102" s="1426"/>
      <c r="C102" s="1131"/>
      <c r="D102" s="1131"/>
      <c r="E102" s="1131"/>
    </row>
    <row r="103" spans="1:5">
      <c r="A103" s="1131"/>
      <c r="B103" s="1426"/>
      <c r="C103" s="1131"/>
      <c r="D103" s="1131"/>
      <c r="E103" s="1131"/>
    </row>
    <row r="104" spans="1:5">
      <c r="A104" s="1131"/>
      <c r="B104" s="1426"/>
      <c r="C104" s="1131"/>
      <c r="D104" s="1131"/>
      <c r="E104" s="1131"/>
    </row>
    <row r="105" spans="1:5">
      <c r="A105" s="1131"/>
      <c r="B105" s="1426"/>
      <c r="C105" s="1131"/>
      <c r="D105" s="1131"/>
      <c r="E105" s="1131"/>
    </row>
    <row r="106" spans="1:5">
      <c r="A106" s="1131"/>
      <c r="B106" s="1426"/>
      <c r="C106" s="1131"/>
      <c r="D106" s="1131"/>
      <c r="E106" s="1131"/>
    </row>
    <row r="107" spans="1:5">
      <c r="A107" s="1131"/>
      <c r="B107" s="1426"/>
      <c r="C107" s="1131"/>
      <c r="D107" s="1131"/>
      <c r="E107" s="1131"/>
    </row>
    <row r="108" spans="1:5">
      <c r="A108" s="1131"/>
      <c r="B108" s="1426"/>
      <c r="C108" s="1131"/>
      <c r="D108" s="1131"/>
      <c r="E108" s="1131"/>
    </row>
    <row r="109" spans="1:5">
      <c r="A109" s="1131"/>
      <c r="B109" s="1426"/>
      <c r="C109" s="1131"/>
      <c r="D109" s="1131"/>
      <c r="E109" s="1131"/>
    </row>
    <row r="110" spans="1:5">
      <c r="A110" s="1131"/>
      <c r="B110" s="1426"/>
      <c r="C110" s="1131"/>
      <c r="D110" s="1131"/>
      <c r="E110" s="1131"/>
    </row>
    <row r="111" spans="1:5">
      <c r="A111" s="1131"/>
      <c r="B111" s="1426"/>
      <c r="C111" s="1131"/>
      <c r="D111" s="1131"/>
      <c r="E111" s="1131"/>
    </row>
    <row r="112" spans="1:5">
      <c r="A112" s="1131"/>
      <c r="B112" s="1426"/>
      <c r="C112" s="1131"/>
      <c r="D112" s="1131"/>
      <c r="E112" s="1131"/>
    </row>
    <row r="113" spans="1:5">
      <c r="A113" s="1131"/>
      <c r="B113" s="1426"/>
      <c r="C113" s="1131"/>
      <c r="D113" s="1131"/>
      <c r="E113" s="1131"/>
    </row>
    <row r="114" spans="1:5">
      <c r="A114" s="1131"/>
      <c r="B114" s="1426"/>
      <c r="C114" s="1131"/>
      <c r="D114" s="1131"/>
      <c r="E114" s="1131"/>
    </row>
    <row r="115" spans="1:5">
      <c r="A115" s="1131"/>
      <c r="B115" s="1426"/>
      <c r="C115" s="1131"/>
      <c r="D115" s="1131"/>
      <c r="E115" s="1131"/>
    </row>
    <row r="116" spans="1:5">
      <c r="A116" s="1131"/>
      <c r="B116" s="1426"/>
      <c r="C116" s="1131"/>
      <c r="D116" s="1131"/>
      <c r="E116" s="1131"/>
    </row>
    <row r="117" spans="1:5">
      <c r="A117" s="1131"/>
      <c r="B117" s="1426"/>
      <c r="C117" s="1131"/>
      <c r="D117" s="1131"/>
      <c r="E117" s="1131"/>
    </row>
    <row r="118" spans="1:5">
      <c r="A118" s="1131"/>
      <c r="B118" s="1426"/>
      <c r="C118" s="1131"/>
      <c r="D118" s="1131"/>
      <c r="E118" s="1131"/>
    </row>
    <row r="119" spans="1:5">
      <c r="A119" s="1131"/>
      <c r="B119" s="1426"/>
      <c r="C119" s="1131"/>
      <c r="D119" s="1131"/>
      <c r="E119" s="1131"/>
    </row>
    <row r="120" spans="1:5">
      <c r="A120" s="1131"/>
      <c r="B120" s="1426"/>
      <c r="C120" s="1131"/>
      <c r="D120" s="1131"/>
      <c r="E120" s="1131"/>
    </row>
    <row r="121" spans="1:5">
      <c r="A121" s="1131"/>
      <c r="B121" s="1426"/>
      <c r="C121" s="1131"/>
      <c r="D121" s="1131"/>
      <c r="E121" s="1131"/>
    </row>
    <row r="122" spans="1:5">
      <c r="A122" s="1131"/>
      <c r="B122" s="1426"/>
      <c r="C122" s="1131"/>
      <c r="D122" s="1131"/>
      <c r="E122" s="1131"/>
    </row>
    <row r="123" spans="1:5">
      <c r="A123" s="1131"/>
      <c r="B123" s="1426"/>
      <c r="C123" s="1131"/>
      <c r="D123" s="1131"/>
      <c r="E123" s="1131"/>
    </row>
    <row r="124" spans="1:5">
      <c r="A124" s="1131"/>
      <c r="B124" s="1426"/>
      <c r="C124" s="1131"/>
      <c r="D124" s="1131"/>
      <c r="E124" s="1131"/>
    </row>
    <row r="125" spans="1:5">
      <c r="A125" s="1131"/>
      <c r="B125" s="1426"/>
      <c r="C125" s="1131"/>
      <c r="D125" s="1131"/>
      <c r="E125" s="1131"/>
    </row>
    <row r="126" spans="1:5">
      <c r="A126" s="1131"/>
      <c r="B126" s="1426"/>
      <c r="C126" s="1131"/>
      <c r="D126" s="1131"/>
      <c r="E126" s="1131"/>
    </row>
    <row r="127" spans="1:5">
      <c r="A127" s="1131"/>
      <c r="B127" s="1426"/>
      <c r="C127" s="1131"/>
      <c r="D127" s="1131"/>
      <c r="E127" s="1131"/>
    </row>
    <row r="128" spans="1:5">
      <c r="A128" s="1131"/>
      <c r="B128" s="1426"/>
      <c r="C128" s="1131"/>
      <c r="D128" s="1131"/>
      <c r="E128" s="1131"/>
    </row>
    <row r="129" spans="1:5">
      <c r="A129" s="1131"/>
      <c r="B129" s="1426"/>
      <c r="C129" s="1131"/>
      <c r="D129" s="1131"/>
      <c r="E129" s="1131"/>
    </row>
    <row r="130" spans="1:5">
      <c r="A130" s="1131"/>
      <c r="B130" s="1426"/>
      <c r="C130" s="1131"/>
      <c r="D130" s="1131"/>
      <c r="E130" s="1131"/>
    </row>
    <row r="131" spans="1:5">
      <c r="A131" s="1131"/>
      <c r="B131" s="1426"/>
      <c r="C131" s="1131"/>
      <c r="D131" s="1131"/>
      <c r="E131" s="1131"/>
    </row>
    <row r="132" spans="1:5">
      <c r="A132" s="1131"/>
      <c r="B132" s="1426"/>
      <c r="C132" s="1131"/>
      <c r="D132" s="1131"/>
      <c r="E132" s="1131"/>
    </row>
    <row r="133" spans="1:5">
      <c r="A133" s="1131"/>
      <c r="B133" s="1426"/>
      <c r="C133" s="1131"/>
      <c r="D133" s="1131"/>
      <c r="E133" s="1131"/>
    </row>
    <row r="134" spans="1:5">
      <c r="A134" s="1131"/>
      <c r="B134" s="1426"/>
      <c r="C134" s="1131"/>
      <c r="D134" s="1131"/>
      <c r="E134" s="1131"/>
    </row>
    <row r="135" spans="1:5">
      <c r="A135" s="1131"/>
      <c r="B135" s="1426"/>
      <c r="C135" s="1131"/>
      <c r="D135" s="1131"/>
      <c r="E135" s="1131"/>
    </row>
    <row r="136" spans="1:5">
      <c r="A136" s="1131"/>
      <c r="B136" s="1426"/>
      <c r="C136" s="1131"/>
      <c r="D136" s="1131"/>
      <c r="E136" s="1131"/>
    </row>
    <row r="137" spans="1:5">
      <c r="A137" s="1131"/>
      <c r="B137" s="1426"/>
      <c r="C137" s="1131"/>
      <c r="D137" s="1131"/>
      <c r="E137" s="1131"/>
    </row>
    <row r="138" spans="1:5">
      <c r="A138" s="1131"/>
      <c r="B138" s="1426"/>
      <c r="C138" s="1131"/>
      <c r="D138" s="1131"/>
      <c r="E138" s="1131"/>
    </row>
    <row r="139" spans="1:5">
      <c r="A139" s="1131"/>
      <c r="B139" s="1426"/>
      <c r="C139" s="1131"/>
      <c r="D139" s="1131"/>
      <c r="E139" s="1131"/>
    </row>
    <row r="140" spans="1:5">
      <c r="A140" s="1131"/>
      <c r="B140" s="1426"/>
      <c r="C140" s="1131"/>
      <c r="D140" s="1131"/>
      <c r="E140" s="1131"/>
    </row>
    <row r="141" spans="1:5">
      <c r="A141" s="1131"/>
      <c r="B141" s="1426"/>
      <c r="C141" s="1131"/>
      <c r="D141" s="1131"/>
      <c r="E141" s="1131"/>
    </row>
    <row r="142" spans="1:5">
      <c r="A142" s="1131"/>
      <c r="B142" s="1426"/>
      <c r="C142" s="1131"/>
      <c r="D142" s="1131"/>
      <c r="E142" s="1131"/>
    </row>
    <row r="143" spans="1:5">
      <c r="A143" s="1131"/>
      <c r="B143" s="1426"/>
      <c r="C143" s="1131"/>
      <c r="D143" s="1131"/>
      <c r="E143" s="1131"/>
    </row>
    <row r="144" spans="1:5">
      <c r="A144" s="1131"/>
      <c r="B144" s="1426"/>
      <c r="C144" s="1131"/>
      <c r="D144" s="1131"/>
      <c r="E144" s="1131"/>
    </row>
    <row r="145" spans="1:5">
      <c r="A145" s="1131"/>
      <c r="B145" s="1426"/>
      <c r="C145" s="1131"/>
      <c r="D145" s="1131"/>
      <c r="E145" s="1131"/>
    </row>
    <row r="146" spans="1:5">
      <c r="A146" s="1131"/>
      <c r="B146" s="1426"/>
      <c r="C146" s="1131"/>
      <c r="D146" s="1131"/>
      <c r="E146" s="1131"/>
    </row>
    <row r="147" spans="1:5">
      <c r="A147" s="1131"/>
      <c r="B147" s="1426"/>
      <c r="C147" s="1131"/>
      <c r="D147" s="1131"/>
      <c r="E147" s="1131"/>
    </row>
    <row r="148" spans="1:5">
      <c r="A148" s="1131"/>
      <c r="B148" s="1426"/>
      <c r="C148" s="1131"/>
      <c r="D148" s="1131"/>
      <c r="E148" s="1131"/>
    </row>
    <row r="149" spans="1:5">
      <c r="A149" s="1131"/>
      <c r="B149" s="1426"/>
      <c r="C149" s="1131"/>
      <c r="D149" s="1131"/>
      <c r="E149" s="1131"/>
    </row>
    <row r="150" spans="1:5">
      <c r="A150" s="1131"/>
      <c r="B150" s="1426"/>
      <c r="C150" s="1131"/>
      <c r="D150" s="1131"/>
      <c r="E150" s="1131"/>
    </row>
    <row r="151" spans="1:5">
      <c r="A151" s="1131"/>
      <c r="B151" s="1426"/>
      <c r="C151" s="1131"/>
      <c r="D151" s="1131"/>
      <c r="E151" s="1131"/>
    </row>
    <row r="152" spans="1:5">
      <c r="A152" s="1131"/>
      <c r="B152" s="1426"/>
      <c r="C152" s="1131"/>
      <c r="D152" s="1131"/>
      <c r="E152" s="1131"/>
    </row>
    <row r="153" spans="1:5">
      <c r="A153" s="1131"/>
      <c r="B153" s="1426"/>
      <c r="C153" s="1131"/>
      <c r="D153" s="1131"/>
      <c r="E153" s="1131"/>
    </row>
    <row r="154" spans="1:5">
      <c r="A154" s="1131"/>
      <c r="B154" s="1426"/>
      <c r="C154" s="1131"/>
      <c r="D154" s="1131"/>
      <c r="E154" s="1131"/>
    </row>
    <row r="155" spans="1:5">
      <c r="A155" s="1131"/>
      <c r="B155" s="1426"/>
      <c r="C155" s="1131"/>
      <c r="D155" s="1131"/>
      <c r="E155" s="1131"/>
    </row>
    <row r="156" spans="1:5">
      <c r="A156" s="1131"/>
      <c r="B156" s="1426"/>
      <c r="C156" s="1131"/>
      <c r="D156" s="1131"/>
      <c r="E156" s="1131"/>
    </row>
    <row r="157" spans="1:5">
      <c r="A157" s="1131"/>
      <c r="B157" s="1426"/>
      <c r="C157" s="1131"/>
      <c r="D157" s="1131"/>
      <c r="E157" s="1131"/>
    </row>
    <row r="158" spans="1:5">
      <c r="A158" s="1131"/>
      <c r="B158" s="1426"/>
      <c r="C158" s="1131"/>
      <c r="D158" s="1131"/>
      <c r="E158" s="1131"/>
    </row>
    <row r="159" spans="1:5">
      <c r="A159" s="1131"/>
      <c r="B159" s="1426"/>
      <c r="C159" s="1131"/>
      <c r="D159" s="1131"/>
      <c r="E159" s="1131"/>
    </row>
    <row r="160" spans="1:5">
      <c r="A160" s="1131"/>
      <c r="B160" s="1426"/>
      <c r="C160" s="1131"/>
      <c r="D160" s="1131"/>
      <c r="E160" s="1131"/>
    </row>
    <row r="161" spans="1:5">
      <c r="A161" s="1131"/>
      <c r="B161" s="1426"/>
      <c r="C161" s="1131"/>
      <c r="D161" s="1131"/>
      <c r="E161" s="1131"/>
    </row>
    <row r="162" spans="1:5">
      <c r="A162" s="1131"/>
      <c r="B162" s="1426"/>
      <c r="C162" s="1131"/>
      <c r="D162" s="1131"/>
      <c r="E162" s="1131"/>
    </row>
    <row r="163" spans="1:5">
      <c r="A163" s="1131"/>
      <c r="B163" s="1426"/>
      <c r="C163" s="1131"/>
      <c r="D163" s="1131"/>
      <c r="E163" s="1131"/>
    </row>
    <row r="164" spans="1:5">
      <c r="A164" s="1131"/>
      <c r="B164" s="1426"/>
      <c r="C164" s="1131"/>
      <c r="D164" s="1131"/>
      <c r="E164" s="1131"/>
    </row>
    <row r="165" spans="1:5">
      <c r="A165" s="1131"/>
      <c r="B165" s="1426"/>
      <c r="C165" s="1131"/>
      <c r="D165" s="1131"/>
      <c r="E165" s="1131"/>
    </row>
    <row r="166" spans="1:5">
      <c r="A166" s="1131"/>
      <c r="B166" s="1426"/>
      <c r="C166" s="1131"/>
      <c r="D166" s="1131"/>
      <c r="E166" s="1131"/>
    </row>
    <row r="167" spans="1:5">
      <c r="A167" s="1131"/>
      <c r="B167" s="1426"/>
      <c r="C167" s="1131"/>
      <c r="D167" s="1131"/>
      <c r="E167" s="1131"/>
    </row>
    <row r="168" spans="1:5">
      <c r="A168" s="1131"/>
      <c r="B168" s="1426"/>
      <c r="C168" s="1131"/>
      <c r="D168" s="1131"/>
      <c r="E168" s="1131"/>
    </row>
    <row r="169" spans="1:5">
      <c r="A169" s="1131"/>
      <c r="B169" s="1426"/>
      <c r="C169" s="1131"/>
      <c r="D169" s="1131"/>
      <c r="E169" s="1131"/>
    </row>
    <row r="170" spans="1:5">
      <c r="A170" s="1131"/>
      <c r="B170" s="1426"/>
      <c r="C170" s="1131"/>
      <c r="D170" s="1131"/>
      <c r="E170" s="1131"/>
    </row>
    <row r="171" spans="1:5">
      <c r="A171" s="1131"/>
      <c r="B171" s="1426"/>
      <c r="C171" s="1131"/>
      <c r="D171" s="1131"/>
      <c r="E171" s="1131"/>
    </row>
    <row r="172" spans="1:5">
      <c r="A172" s="1131"/>
      <c r="B172" s="1426"/>
      <c r="C172" s="1131"/>
      <c r="D172" s="1131"/>
      <c r="E172" s="1131"/>
    </row>
    <row r="173" spans="1:5">
      <c r="A173" s="1131"/>
      <c r="B173" s="1426"/>
      <c r="C173" s="1131"/>
      <c r="D173" s="1131"/>
      <c r="E173" s="1131"/>
    </row>
    <row r="174" spans="1:5">
      <c r="A174" s="1131"/>
      <c r="B174" s="1426"/>
      <c r="C174" s="1131"/>
      <c r="D174" s="1131"/>
      <c r="E174" s="1131"/>
    </row>
    <row r="175" spans="1:5">
      <c r="A175" s="1131"/>
      <c r="B175" s="1426"/>
      <c r="C175" s="1131"/>
      <c r="D175" s="1131"/>
      <c r="E175" s="1131"/>
    </row>
    <row r="176" spans="1:5">
      <c r="A176" s="1131"/>
      <c r="B176" s="1426"/>
      <c r="C176" s="1131"/>
      <c r="D176" s="1131"/>
      <c r="E176" s="1131"/>
    </row>
    <row r="177" spans="1:5">
      <c r="A177" s="1131"/>
      <c r="B177" s="1426"/>
      <c r="C177" s="1131"/>
      <c r="D177" s="1131"/>
      <c r="E177" s="1131"/>
    </row>
    <row r="178" spans="1:5">
      <c r="A178" s="1131"/>
      <c r="B178" s="1426"/>
      <c r="C178" s="1131"/>
      <c r="D178" s="1131"/>
      <c r="E178" s="1131"/>
    </row>
    <row r="179" spans="1:5">
      <c r="A179" s="1131"/>
      <c r="B179" s="1426"/>
      <c r="C179" s="1131"/>
      <c r="D179" s="1131"/>
      <c r="E179" s="1131"/>
    </row>
    <row r="180" spans="1:5">
      <c r="A180" s="1131"/>
      <c r="B180" s="1426"/>
      <c r="C180" s="1131"/>
      <c r="D180" s="1131"/>
      <c r="E180" s="1131"/>
    </row>
    <row r="181" spans="1:5">
      <c r="A181" s="1131"/>
      <c r="B181" s="1426"/>
      <c r="C181" s="1131"/>
      <c r="D181" s="1131"/>
      <c r="E181" s="1131"/>
    </row>
    <row r="182" spans="1:5">
      <c r="A182" s="1131"/>
      <c r="B182" s="1426"/>
      <c r="C182" s="1131"/>
      <c r="D182" s="1131"/>
      <c r="E182" s="1131"/>
    </row>
    <row r="183" spans="1:5">
      <c r="A183" s="1131"/>
      <c r="B183" s="1426"/>
      <c r="C183" s="1131"/>
      <c r="D183" s="1131"/>
      <c r="E183" s="1131"/>
    </row>
    <row r="184" spans="1:5">
      <c r="A184" s="1131"/>
      <c r="B184" s="1426"/>
      <c r="C184" s="1131"/>
      <c r="D184" s="1131"/>
      <c r="E184" s="1131"/>
    </row>
    <row r="185" spans="1:5">
      <c r="A185" s="1131"/>
      <c r="B185" s="1426"/>
      <c r="C185" s="1131"/>
      <c r="D185" s="1131"/>
      <c r="E185" s="1131"/>
    </row>
    <row r="186" spans="1:5">
      <c r="A186" s="1131"/>
      <c r="B186" s="1426"/>
      <c r="C186" s="1131"/>
      <c r="D186" s="1131"/>
      <c r="E186" s="1131"/>
    </row>
    <row r="187" spans="1:5">
      <c r="A187" s="1131"/>
      <c r="B187" s="1426"/>
      <c r="C187" s="1131"/>
      <c r="D187" s="1131"/>
      <c r="E187" s="1131"/>
    </row>
    <row r="188" spans="1:5">
      <c r="A188" s="1131"/>
      <c r="B188" s="1426"/>
      <c r="C188" s="1131"/>
      <c r="D188" s="1131"/>
      <c r="E188" s="1131"/>
    </row>
    <row r="189" spans="1:5">
      <c r="A189" s="1131"/>
      <c r="B189" s="1426"/>
      <c r="C189" s="1131"/>
      <c r="D189" s="1131"/>
      <c r="E189" s="1131"/>
    </row>
    <row r="190" spans="1:5">
      <c r="A190" s="1131"/>
      <c r="B190" s="1426"/>
      <c r="C190" s="1131"/>
      <c r="D190" s="1131"/>
      <c r="E190" s="1131"/>
    </row>
    <row r="191" spans="1:5">
      <c r="A191" s="1131"/>
      <c r="B191" s="1426"/>
      <c r="C191" s="1131"/>
      <c r="D191" s="1131"/>
      <c r="E191" s="1131"/>
    </row>
    <row r="192" spans="1:5">
      <c r="A192" s="1131"/>
      <c r="B192" s="1426"/>
      <c r="C192" s="1131"/>
      <c r="D192" s="1131"/>
      <c r="E192" s="1131"/>
    </row>
    <row r="193" spans="1:5">
      <c r="A193" s="1131"/>
      <c r="B193" s="1426"/>
      <c r="C193" s="1131"/>
      <c r="D193" s="1131"/>
      <c r="E193" s="1131"/>
    </row>
    <row r="194" spans="1:5">
      <c r="A194" s="1131"/>
      <c r="B194" s="1426"/>
      <c r="C194" s="1131"/>
      <c r="D194" s="1131"/>
      <c r="E194" s="1131"/>
    </row>
    <row r="195" spans="1:5">
      <c r="A195" s="1131"/>
      <c r="B195" s="1426"/>
      <c r="C195" s="1131"/>
      <c r="D195" s="1131"/>
      <c r="E195" s="1131"/>
    </row>
    <row r="196" spans="1:5">
      <c r="A196" s="1131"/>
      <c r="B196" s="1426"/>
      <c r="C196" s="1131"/>
      <c r="D196" s="1131"/>
      <c r="E196" s="1131"/>
    </row>
    <row r="197" spans="1:5">
      <c r="A197" s="1131"/>
      <c r="B197" s="1426"/>
      <c r="C197" s="1131"/>
      <c r="D197" s="1131"/>
      <c r="E197" s="1131"/>
    </row>
    <row r="198" spans="1:5">
      <c r="A198" s="1131"/>
      <c r="B198" s="1426"/>
      <c r="C198" s="1131"/>
      <c r="D198" s="1131"/>
      <c r="E198" s="1131"/>
    </row>
    <row r="199" spans="1:5">
      <c r="A199" s="1131"/>
      <c r="B199" s="1426"/>
      <c r="C199" s="1131"/>
      <c r="D199" s="1131"/>
      <c r="E199" s="1131"/>
    </row>
    <row r="200" spans="1:5">
      <c r="A200" s="1131"/>
      <c r="B200" s="1426"/>
      <c r="C200" s="1131"/>
      <c r="D200" s="1131"/>
      <c r="E200" s="1131"/>
    </row>
    <row r="201" spans="1:5">
      <c r="A201" s="1131"/>
      <c r="B201" s="1426"/>
      <c r="C201" s="1131"/>
      <c r="D201" s="1131"/>
      <c r="E201" s="1131"/>
    </row>
    <row r="202" spans="1:5">
      <c r="A202" s="1131"/>
      <c r="B202" s="1426"/>
      <c r="C202" s="1131"/>
      <c r="D202" s="1131"/>
      <c r="E202" s="1131"/>
    </row>
    <row r="203" spans="1:5">
      <c r="A203" s="1131"/>
      <c r="B203" s="1426"/>
      <c r="C203" s="1131"/>
      <c r="D203" s="1131"/>
      <c r="E203" s="1131"/>
    </row>
    <row r="204" spans="1:5">
      <c r="A204" s="1131"/>
      <c r="B204" s="1426"/>
      <c r="C204" s="1131"/>
      <c r="D204" s="1131"/>
      <c r="E204" s="1131"/>
    </row>
    <row r="205" spans="1:5">
      <c r="A205" s="1131"/>
      <c r="B205" s="1426"/>
      <c r="C205" s="1131"/>
      <c r="D205" s="1131"/>
      <c r="E205" s="1131"/>
    </row>
    <row r="206" spans="1:5">
      <c r="A206" s="1131"/>
      <c r="B206" s="1426"/>
      <c r="C206" s="1131"/>
      <c r="D206" s="1131"/>
      <c r="E206" s="1131"/>
    </row>
    <row r="207" spans="1:5">
      <c r="A207" s="1131"/>
      <c r="B207" s="1426"/>
      <c r="C207" s="1131"/>
      <c r="D207" s="1131"/>
      <c r="E207" s="1131"/>
    </row>
    <row r="208" spans="1:5">
      <c r="A208" s="1131"/>
      <c r="B208" s="1426"/>
      <c r="C208" s="1131"/>
      <c r="D208" s="1131"/>
      <c r="E208" s="1131"/>
    </row>
    <row r="209" spans="1:5">
      <c r="A209" s="1131"/>
      <c r="B209" s="1426"/>
      <c r="C209" s="1131"/>
      <c r="D209" s="1131"/>
      <c r="E209" s="1131"/>
    </row>
    <row r="210" spans="1:5">
      <c r="A210" s="1131"/>
      <c r="B210" s="1426"/>
      <c r="C210" s="1131"/>
      <c r="D210" s="1131"/>
      <c r="E210" s="1131"/>
    </row>
    <row r="211" spans="1:5">
      <c r="A211" s="1131"/>
      <c r="B211" s="1426"/>
      <c r="C211" s="1131"/>
      <c r="D211" s="1131"/>
      <c r="E211" s="1131"/>
    </row>
    <row r="212" spans="1:5">
      <c r="A212" s="1131"/>
      <c r="B212" s="1426"/>
      <c r="C212" s="1131"/>
      <c r="D212" s="1131"/>
      <c r="E212" s="1131"/>
    </row>
    <row r="213" spans="1:5">
      <c r="A213" s="1131"/>
      <c r="B213" s="1426"/>
      <c r="C213" s="1131"/>
      <c r="D213" s="1131"/>
      <c r="E213" s="1131"/>
    </row>
    <row r="214" spans="1:5">
      <c r="A214" s="1131"/>
      <c r="B214" s="1426"/>
      <c r="C214" s="1131"/>
      <c r="D214" s="1131"/>
      <c r="E214" s="1131"/>
    </row>
    <row r="215" spans="1:5">
      <c r="A215" s="1131"/>
      <c r="B215" s="1426"/>
      <c r="C215" s="1131"/>
      <c r="D215" s="1131"/>
      <c r="E215" s="1131"/>
    </row>
    <row r="216" spans="1:5">
      <c r="A216" s="1131"/>
      <c r="B216" s="1426"/>
      <c r="C216" s="1131"/>
      <c r="D216" s="1131"/>
      <c r="E216" s="1131"/>
    </row>
    <row r="217" spans="1:5">
      <c r="A217" s="1131"/>
      <c r="B217" s="1426"/>
      <c r="C217" s="1131"/>
      <c r="D217" s="1131"/>
      <c r="E217" s="1131"/>
    </row>
    <row r="218" spans="1:5">
      <c r="A218" s="1131"/>
      <c r="B218" s="1426"/>
      <c r="C218" s="1131"/>
      <c r="D218" s="1131"/>
      <c r="E218" s="1131"/>
    </row>
    <row r="219" spans="1:5">
      <c r="A219" s="1131"/>
      <c r="B219" s="1426"/>
      <c r="C219" s="1131"/>
      <c r="D219" s="1131"/>
      <c r="E219" s="1131"/>
    </row>
    <row r="220" spans="1:5">
      <c r="A220" s="1131"/>
      <c r="B220" s="1426"/>
      <c r="C220" s="1131"/>
      <c r="D220" s="1131"/>
      <c r="E220" s="1131"/>
    </row>
    <row r="221" spans="1:5">
      <c r="A221" s="1131"/>
      <c r="B221" s="1426"/>
      <c r="C221" s="1131"/>
      <c r="D221" s="1131"/>
      <c r="E221" s="1131"/>
    </row>
    <row r="222" spans="1:5">
      <c r="A222" s="1131"/>
      <c r="B222" s="1426"/>
      <c r="C222" s="1131"/>
      <c r="D222" s="1131"/>
      <c r="E222" s="1131"/>
    </row>
    <row r="223" spans="1:5">
      <c r="A223" s="1131"/>
      <c r="B223" s="1426"/>
      <c r="C223" s="1131"/>
      <c r="D223" s="1131"/>
      <c r="E223" s="1131"/>
    </row>
    <row r="224" spans="1:5">
      <c r="A224" s="1131"/>
      <c r="B224" s="1426"/>
      <c r="C224" s="1131"/>
      <c r="D224" s="1131"/>
      <c r="E224" s="1131"/>
    </row>
    <row r="225" spans="1:5">
      <c r="A225" s="1131"/>
      <c r="B225" s="1426"/>
      <c r="C225" s="1131"/>
      <c r="D225" s="1131"/>
      <c r="E225" s="1131"/>
    </row>
    <row r="226" spans="1:5">
      <c r="A226" s="1131"/>
      <c r="B226" s="1426"/>
      <c r="C226" s="1131"/>
      <c r="D226" s="1131"/>
      <c r="E226" s="1131"/>
    </row>
    <row r="227" spans="1:5">
      <c r="A227" s="1131"/>
      <c r="B227" s="1426"/>
      <c r="C227" s="1131"/>
      <c r="D227" s="1131"/>
      <c r="E227" s="1131"/>
    </row>
    <row r="228" spans="1:5">
      <c r="A228" s="1131"/>
      <c r="B228" s="1426"/>
      <c r="C228" s="1131"/>
      <c r="D228" s="1131"/>
      <c r="E228" s="1131"/>
    </row>
    <row r="229" spans="1:5">
      <c r="A229" s="1131"/>
      <c r="B229" s="1426"/>
      <c r="C229" s="1131"/>
      <c r="D229" s="1131"/>
      <c r="E229" s="1131"/>
    </row>
    <row r="230" spans="1:5">
      <c r="A230" s="1131"/>
      <c r="B230" s="1426"/>
      <c r="C230" s="1131"/>
      <c r="D230" s="1131"/>
      <c r="E230" s="1131"/>
    </row>
    <row r="231" spans="1:5">
      <c r="A231" s="1131"/>
      <c r="B231" s="1426"/>
      <c r="C231" s="1131"/>
      <c r="D231" s="1131"/>
      <c r="E231" s="1131"/>
    </row>
    <row r="232" spans="1:5">
      <c r="A232" s="1131"/>
      <c r="B232" s="1426"/>
      <c r="C232" s="1131"/>
      <c r="D232" s="1131"/>
      <c r="E232" s="1131"/>
    </row>
    <row r="233" spans="1:5">
      <c r="A233" s="1131"/>
      <c r="B233" s="1426"/>
      <c r="C233" s="1131"/>
      <c r="D233" s="1131"/>
      <c r="E233" s="1131"/>
    </row>
    <row r="234" spans="1:5">
      <c r="A234" s="1131"/>
      <c r="B234" s="1426"/>
      <c r="C234" s="1131"/>
      <c r="D234" s="1131"/>
      <c r="E234" s="1131"/>
    </row>
    <row r="235" spans="1:5">
      <c r="A235" s="1131"/>
      <c r="B235" s="1426"/>
      <c r="C235" s="1131"/>
      <c r="D235" s="1131"/>
      <c r="E235" s="1131"/>
    </row>
    <row r="236" spans="1:5">
      <c r="A236" s="1131"/>
      <c r="B236" s="1426"/>
      <c r="C236" s="1131"/>
      <c r="D236" s="1131"/>
      <c r="E236" s="1131"/>
    </row>
    <row r="237" spans="1:5">
      <c r="A237" s="1131"/>
      <c r="B237" s="1426"/>
      <c r="C237" s="1131"/>
      <c r="D237" s="1131"/>
      <c r="E237" s="1131"/>
    </row>
    <row r="238" spans="1:5">
      <c r="A238" s="1131"/>
      <c r="B238" s="1426"/>
      <c r="C238" s="1131"/>
      <c r="D238" s="1131"/>
      <c r="E238" s="1131"/>
    </row>
    <row r="239" spans="1:5">
      <c r="A239" s="1131"/>
      <c r="B239" s="1426"/>
      <c r="C239" s="1131"/>
      <c r="D239" s="1131"/>
      <c r="E239" s="1131"/>
    </row>
    <row r="240" spans="1:5">
      <c r="A240" s="1131"/>
      <c r="B240" s="1426"/>
      <c r="C240" s="1131"/>
      <c r="D240" s="1131"/>
      <c r="E240" s="1131"/>
    </row>
    <row r="241" spans="1:5">
      <c r="A241" s="1131"/>
      <c r="B241" s="1426"/>
      <c r="C241" s="1131"/>
      <c r="D241" s="1131"/>
      <c r="E241" s="1131"/>
    </row>
    <row r="242" spans="1:5">
      <c r="A242" s="1131"/>
      <c r="B242" s="1426"/>
      <c r="C242" s="1131"/>
      <c r="D242" s="1131"/>
      <c r="E242" s="1131"/>
    </row>
    <row r="243" spans="1:5">
      <c r="A243" s="1131"/>
      <c r="B243" s="1426"/>
      <c r="C243" s="1131"/>
      <c r="D243" s="1131"/>
      <c r="E243" s="1131"/>
    </row>
    <row r="244" spans="1:5">
      <c r="A244" s="1131"/>
      <c r="B244" s="1426"/>
      <c r="C244" s="1131"/>
      <c r="D244" s="1131"/>
      <c r="E244" s="1131"/>
    </row>
    <row r="245" spans="1:5">
      <c r="A245" s="1131"/>
      <c r="B245" s="1426"/>
      <c r="C245" s="1131"/>
      <c r="D245" s="1131"/>
      <c r="E245" s="1131"/>
    </row>
    <row r="246" spans="1:5">
      <c r="A246" s="1131"/>
      <c r="B246" s="1426"/>
      <c r="C246" s="1131"/>
      <c r="D246" s="1131"/>
      <c r="E246" s="1131"/>
    </row>
    <row r="247" spans="1:5">
      <c r="A247" s="1131"/>
      <c r="B247" s="1426"/>
      <c r="C247" s="1131"/>
      <c r="D247" s="1131"/>
      <c r="E247" s="1131"/>
    </row>
    <row r="248" spans="1:5">
      <c r="A248" s="1131"/>
      <c r="B248" s="1426"/>
      <c r="C248" s="1131"/>
      <c r="D248" s="1131"/>
      <c r="E248" s="1131"/>
    </row>
    <row r="249" spans="1:5">
      <c r="A249" s="1131"/>
      <c r="B249" s="1426"/>
      <c r="C249" s="1131"/>
      <c r="D249" s="1131"/>
      <c r="E249" s="1131"/>
    </row>
    <row r="250" spans="1:5">
      <c r="A250" s="1131"/>
      <c r="B250" s="1426"/>
      <c r="C250" s="1131"/>
      <c r="D250" s="1131"/>
      <c r="E250" s="1131"/>
    </row>
    <row r="251" spans="1:5">
      <c r="A251" s="1131"/>
      <c r="B251" s="1426"/>
      <c r="C251" s="1131"/>
      <c r="D251" s="1131"/>
      <c r="E251" s="1131"/>
    </row>
    <row r="252" spans="1:5">
      <c r="A252" s="1131"/>
      <c r="B252" s="1426"/>
      <c r="C252" s="1131"/>
      <c r="D252" s="1131"/>
      <c r="E252" s="1131"/>
    </row>
    <row r="253" spans="1:5">
      <c r="A253" s="1131"/>
      <c r="B253" s="1426"/>
      <c r="C253" s="1131"/>
      <c r="D253" s="1131"/>
      <c r="E253" s="1131"/>
    </row>
    <row r="254" spans="1:5">
      <c r="A254" s="1131"/>
      <c r="B254" s="1426"/>
      <c r="C254" s="1131"/>
      <c r="D254" s="1131"/>
      <c r="E254" s="1131"/>
    </row>
    <row r="255" spans="1:5">
      <c r="A255" s="1131"/>
      <c r="B255" s="1426"/>
      <c r="C255" s="1131"/>
      <c r="D255" s="1131"/>
      <c r="E255" s="1131"/>
    </row>
    <row r="256" spans="1:5">
      <c r="A256" s="1131"/>
      <c r="B256" s="1426"/>
      <c r="C256" s="1131"/>
      <c r="D256" s="1131"/>
      <c r="E256" s="1131"/>
    </row>
    <row r="257" spans="1:5">
      <c r="A257" s="1131"/>
      <c r="B257" s="1426"/>
      <c r="C257" s="1131"/>
      <c r="D257" s="1131"/>
      <c r="E257" s="1131"/>
    </row>
    <row r="258" spans="1:5">
      <c r="A258" s="1131"/>
      <c r="B258" s="1426"/>
      <c r="C258" s="1131"/>
      <c r="D258" s="1131"/>
      <c r="E258" s="1131"/>
    </row>
    <row r="259" spans="1:5">
      <c r="A259" s="1131"/>
      <c r="B259" s="1426"/>
      <c r="C259" s="1131"/>
      <c r="D259" s="1131"/>
      <c r="E259" s="1131"/>
    </row>
    <row r="260" spans="1:5">
      <c r="A260" s="1131"/>
      <c r="B260" s="1426"/>
      <c r="C260" s="1131"/>
      <c r="D260" s="1131"/>
      <c r="E260" s="1131"/>
    </row>
    <row r="261" spans="1:5">
      <c r="A261" s="1131"/>
      <c r="B261" s="1426"/>
      <c r="C261" s="1131"/>
      <c r="D261" s="1131"/>
      <c r="E261" s="1131"/>
    </row>
    <row r="262" spans="1:5">
      <c r="A262" s="1131"/>
      <c r="B262" s="1426"/>
      <c r="C262" s="1131"/>
      <c r="D262" s="1131"/>
      <c r="E262" s="1131"/>
    </row>
    <row r="263" spans="1:5">
      <c r="A263" s="1131"/>
      <c r="B263" s="1426"/>
      <c r="C263" s="1131"/>
      <c r="D263" s="1131"/>
      <c r="E263" s="1131"/>
    </row>
    <row r="264" spans="1:5">
      <c r="A264" s="1131"/>
      <c r="B264" s="1426"/>
      <c r="C264" s="1131"/>
      <c r="D264" s="1131"/>
      <c r="E264" s="1131"/>
    </row>
    <row r="265" spans="1:5">
      <c r="A265" s="1131"/>
      <c r="B265" s="1426"/>
      <c r="C265" s="1131"/>
      <c r="D265" s="1131"/>
      <c r="E265" s="1131"/>
    </row>
    <row r="266" spans="1:5">
      <c r="A266" s="1131"/>
      <c r="B266" s="1426"/>
      <c r="C266" s="1131"/>
      <c r="D266" s="1131"/>
      <c r="E266" s="1131"/>
    </row>
    <row r="267" spans="1:5">
      <c r="A267" s="1131"/>
      <c r="B267" s="1426"/>
      <c r="C267" s="1131"/>
      <c r="D267" s="1131"/>
      <c r="E267" s="1131"/>
    </row>
    <row r="268" spans="1:5">
      <c r="A268" s="1131"/>
      <c r="B268" s="1426"/>
      <c r="C268" s="1131"/>
      <c r="D268" s="1131"/>
      <c r="E268" s="1131"/>
    </row>
    <row r="269" spans="1:5">
      <c r="A269" s="1131"/>
      <c r="B269" s="1426"/>
      <c r="C269" s="1131"/>
      <c r="D269" s="1131"/>
      <c r="E269" s="1131"/>
    </row>
    <row r="270" spans="1:5">
      <c r="A270" s="1131"/>
      <c r="B270" s="1426"/>
      <c r="C270" s="1131"/>
      <c r="D270" s="1131"/>
      <c r="E270" s="1131"/>
    </row>
    <row r="271" spans="1:5">
      <c r="A271" s="1131"/>
      <c r="B271" s="1426"/>
      <c r="C271" s="1131"/>
      <c r="D271" s="1131"/>
      <c r="E271" s="1131"/>
    </row>
    <row r="272" spans="1:5">
      <c r="A272" s="1131"/>
      <c r="B272" s="1426"/>
      <c r="C272" s="1131"/>
      <c r="D272" s="1131"/>
      <c r="E272" s="1131"/>
    </row>
    <row r="273" spans="1:5">
      <c r="A273" s="1131"/>
      <c r="B273" s="1426"/>
      <c r="C273" s="1131"/>
      <c r="D273" s="1131"/>
      <c r="E273" s="1131"/>
    </row>
    <row r="274" spans="1:5">
      <c r="A274" s="1131"/>
      <c r="B274" s="1426"/>
      <c r="C274" s="1131"/>
      <c r="D274" s="1131"/>
      <c r="E274" s="1131"/>
    </row>
    <row r="275" spans="1:5">
      <c r="A275" s="1131"/>
      <c r="B275" s="1426"/>
      <c r="C275" s="1131"/>
      <c r="D275" s="1131"/>
      <c r="E275" s="1131"/>
    </row>
    <row r="276" spans="1:5">
      <c r="A276" s="1131"/>
      <c r="B276" s="1426"/>
      <c r="C276" s="1131"/>
      <c r="D276" s="1131"/>
      <c r="E276" s="1131"/>
    </row>
    <row r="277" spans="1:5">
      <c r="A277" s="1131"/>
      <c r="B277" s="1426"/>
      <c r="C277" s="1131"/>
      <c r="D277" s="1131"/>
      <c r="E277" s="1131"/>
    </row>
    <row r="278" spans="1:5">
      <c r="A278" s="1131"/>
      <c r="B278" s="1426"/>
      <c r="C278" s="1131"/>
      <c r="D278" s="1131"/>
      <c r="E278" s="1131"/>
    </row>
    <row r="279" spans="1:5">
      <c r="A279" s="1131"/>
      <c r="B279" s="1426"/>
      <c r="C279" s="1131"/>
      <c r="D279" s="1131"/>
      <c r="E279" s="1131"/>
    </row>
    <row r="280" spans="1:5">
      <c r="A280" s="1131"/>
      <c r="B280" s="1426"/>
      <c r="C280" s="1131"/>
      <c r="D280" s="1131"/>
      <c r="E280" s="1131"/>
    </row>
    <row r="281" spans="1:5">
      <c r="A281" s="1131"/>
      <c r="B281" s="1426"/>
      <c r="C281" s="1131"/>
      <c r="D281" s="1131"/>
      <c r="E281" s="1131"/>
    </row>
    <row r="282" spans="1:5">
      <c r="A282" s="1131"/>
      <c r="B282" s="1426"/>
      <c r="C282" s="1131"/>
      <c r="D282" s="1131"/>
      <c r="E282" s="1131"/>
    </row>
    <row r="283" spans="1:5">
      <c r="A283" s="1131"/>
      <c r="B283" s="1426"/>
      <c r="C283" s="1131"/>
      <c r="D283" s="1131"/>
      <c r="E283" s="1131"/>
    </row>
    <row r="284" spans="1:5">
      <c r="A284" s="1131"/>
      <c r="B284" s="1426"/>
      <c r="C284" s="1131"/>
      <c r="D284" s="1131"/>
      <c r="E284" s="1131"/>
    </row>
    <row r="285" spans="1:5">
      <c r="A285" s="1131"/>
      <c r="B285" s="1426"/>
      <c r="C285" s="1131"/>
      <c r="D285" s="1131"/>
      <c r="E285" s="1131"/>
    </row>
    <row r="286" spans="1:5">
      <c r="A286" s="1131"/>
      <c r="B286" s="1426"/>
      <c r="C286" s="1131"/>
      <c r="D286" s="1131"/>
      <c r="E286" s="1131"/>
    </row>
    <row r="287" spans="1:5">
      <c r="A287" s="1131"/>
      <c r="B287" s="1426"/>
      <c r="C287" s="1131"/>
      <c r="D287" s="1131"/>
      <c r="E287" s="1131"/>
    </row>
    <row r="288" spans="1:5">
      <c r="A288" s="1131"/>
      <c r="B288" s="1426"/>
      <c r="C288" s="1131"/>
      <c r="D288" s="1131"/>
      <c r="E288" s="1131"/>
    </row>
    <row r="289" spans="1:5">
      <c r="A289" s="1131"/>
      <c r="B289" s="1426"/>
      <c r="C289" s="1131"/>
      <c r="D289" s="1131"/>
      <c r="E289" s="1131"/>
    </row>
    <row r="290" spans="1:5">
      <c r="A290" s="1131"/>
      <c r="B290" s="1426"/>
      <c r="C290" s="1131"/>
      <c r="D290" s="1131"/>
      <c r="E290" s="1131"/>
    </row>
    <row r="291" spans="1:5">
      <c r="A291" s="1131"/>
      <c r="B291" s="1426"/>
      <c r="C291" s="1131"/>
      <c r="D291" s="1131"/>
      <c r="E291" s="1131"/>
    </row>
    <row r="292" spans="1:5">
      <c r="A292" s="1131"/>
      <c r="B292" s="1426"/>
      <c r="C292" s="1131"/>
      <c r="D292" s="1131"/>
      <c r="E292" s="1131"/>
    </row>
    <row r="293" spans="1:5">
      <c r="A293" s="1131"/>
      <c r="B293" s="1426"/>
      <c r="C293" s="1131"/>
      <c r="D293" s="1131"/>
      <c r="E293" s="1131"/>
    </row>
    <row r="294" spans="1:5">
      <c r="A294" s="1131"/>
      <c r="B294" s="1426"/>
      <c r="C294" s="1131"/>
      <c r="D294" s="1131"/>
      <c r="E294" s="1131"/>
    </row>
    <row r="295" spans="1:5">
      <c r="A295" s="1131"/>
      <c r="B295" s="1426"/>
      <c r="C295" s="1131"/>
      <c r="D295" s="1131"/>
      <c r="E295" s="1131"/>
    </row>
    <row r="296" spans="1:5">
      <c r="A296" s="1131"/>
      <c r="B296" s="1426"/>
      <c r="C296" s="1131"/>
      <c r="D296" s="1131"/>
      <c r="E296" s="1131"/>
    </row>
    <row r="297" spans="1:5">
      <c r="A297" s="1131"/>
      <c r="B297" s="1426"/>
      <c r="C297" s="1131"/>
      <c r="D297" s="1131"/>
      <c r="E297" s="1131"/>
    </row>
    <row r="298" spans="1:5">
      <c r="A298" s="1131"/>
      <c r="B298" s="1426"/>
      <c r="C298" s="1131"/>
      <c r="D298" s="1131"/>
      <c r="E298" s="1131"/>
    </row>
    <row r="299" spans="1:5">
      <c r="A299" s="1131"/>
      <c r="B299" s="1426"/>
      <c r="C299" s="1131"/>
      <c r="D299" s="1131"/>
      <c r="E299" s="1131"/>
    </row>
    <row r="300" spans="1:5">
      <c r="A300" s="1131"/>
      <c r="B300" s="1426"/>
      <c r="C300" s="1131"/>
      <c r="D300" s="1131"/>
      <c r="E300" s="1131"/>
    </row>
    <row r="301" spans="1:5">
      <c r="A301" s="1131"/>
      <c r="B301" s="1426"/>
      <c r="C301" s="1131"/>
      <c r="D301" s="1131"/>
      <c r="E301" s="1131"/>
    </row>
    <row r="302" spans="1:5">
      <c r="A302" s="1131"/>
      <c r="B302" s="1426"/>
      <c r="C302" s="1131"/>
      <c r="D302" s="1131"/>
      <c r="E302" s="1131"/>
    </row>
    <row r="303" spans="1:5">
      <c r="A303" s="1131"/>
      <c r="B303" s="1426"/>
      <c r="C303" s="1131"/>
      <c r="D303" s="1131"/>
      <c r="E303" s="1131"/>
    </row>
    <row r="304" spans="1:5">
      <c r="A304" s="1131"/>
      <c r="B304" s="1426"/>
      <c r="C304" s="1131"/>
      <c r="D304" s="1131"/>
      <c r="E304" s="1131"/>
    </row>
    <row r="305" spans="1:5">
      <c r="A305" s="1131"/>
      <c r="B305" s="1426"/>
      <c r="C305" s="1131"/>
      <c r="D305" s="1131"/>
      <c r="E305" s="1131"/>
    </row>
    <row r="306" spans="1:5">
      <c r="A306" s="1131"/>
      <c r="B306" s="1426"/>
      <c r="C306" s="1131"/>
      <c r="D306" s="1131"/>
      <c r="E306" s="1131"/>
    </row>
    <row r="307" spans="1:5">
      <c r="A307" s="1131"/>
      <c r="B307" s="1426"/>
      <c r="C307" s="1131"/>
      <c r="D307" s="1131"/>
      <c r="E307" s="1131"/>
    </row>
    <row r="308" spans="1:5">
      <c r="A308" s="1131"/>
      <c r="B308" s="1426"/>
      <c r="C308" s="1131"/>
      <c r="D308" s="1131"/>
      <c r="E308" s="1131"/>
    </row>
    <row r="309" spans="1:5">
      <c r="A309" s="1131"/>
      <c r="B309" s="1426"/>
      <c r="C309" s="1131"/>
      <c r="D309" s="1131"/>
      <c r="E309" s="1131"/>
    </row>
    <row r="310" spans="1:5">
      <c r="A310" s="1131"/>
      <c r="B310" s="1426"/>
      <c r="C310" s="1131"/>
      <c r="D310" s="1131"/>
      <c r="E310" s="1131"/>
    </row>
    <row r="311" spans="1:5">
      <c r="A311" s="1131"/>
      <c r="B311" s="1426"/>
      <c r="C311" s="1131"/>
      <c r="D311" s="1131"/>
      <c r="E311" s="1131"/>
    </row>
    <row r="312" spans="1:5">
      <c r="A312" s="1131"/>
      <c r="B312" s="1426"/>
      <c r="C312" s="1131"/>
      <c r="D312" s="1131"/>
      <c r="E312" s="1131"/>
    </row>
    <row r="313" spans="1:5">
      <c r="A313" s="1131"/>
      <c r="B313" s="1426"/>
      <c r="C313" s="1131"/>
      <c r="D313" s="1131"/>
      <c r="E313" s="1131"/>
    </row>
    <row r="314" spans="1:5">
      <c r="A314" s="1131"/>
      <c r="B314" s="1426"/>
      <c r="C314" s="1131"/>
      <c r="D314" s="1131"/>
      <c r="E314" s="1131"/>
    </row>
    <row r="315" spans="1:5">
      <c r="A315" s="1131"/>
      <c r="B315" s="1426"/>
      <c r="C315" s="1131"/>
      <c r="D315" s="1131"/>
      <c r="E315" s="1131"/>
    </row>
    <row r="316" spans="1:5">
      <c r="A316" s="1131"/>
      <c r="B316" s="1426"/>
      <c r="C316" s="1131"/>
      <c r="D316" s="1131"/>
      <c r="E316" s="1131"/>
    </row>
    <row r="317" spans="1:5">
      <c r="A317" s="1131"/>
      <c r="B317" s="1426"/>
      <c r="C317" s="1131"/>
      <c r="D317" s="1131"/>
      <c r="E317" s="1131"/>
    </row>
    <row r="318" spans="1:5">
      <c r="A318" s="1131"/>
      <c r="B318" s="1426"/>
      <c r="C318" s="1131"/>
      <c r="D318" s="1131"/>
      <c r="E318" s="1131"/>
    </row>
    <row r="319" spans="1:5">
      <c r="A319" s="1131"/>
      <c r="B319" s="1426"/>
      <c r="C319" s="1131"/>
      <c r="D319" s="1131"/>
      <c r="E319" s="1131"/>
    </row>
    <row r="320" spans="1:5">
      <c r="A320" s="1131"/>
      <c r="B320" s="1426"/>
      <c r="C320" s="1131"/>
      <c r="D320" s="1131"/>
      <c r="E320" s="1131"/>
    </row>
    <row r="321" spans="1:5">
      <c r="A321" s="1131"/>
      <c r="B321" s="1426"/>
      <c r="C321" s="1131"/>
      <c r="D321" s="1131"/>
      <c r="E321" s="1131"/>
    </row>
    <row r="322" spans="1:5">
      <c r="A322" s="1131"/>
      <c r="B322" s="1426"/>
      <c r="C322" s="1131"/>
      <c r="D322" s="1131"/>
      <c r="E322" s="1131"/>
    </row>
    <row r="323" spans="1:5">
      <c r="A323" s="1131"/>
      <c r="B323" s="1426"/>
      <c r="C323" s="1131"/>
      <c r="D323" s="1131"/>
      <c r="E323" s="1131"/>
    </row>
    <row r="324" spans="1:5">
      <c r="A324" s="1131"/>
      <c r="B324" s="1426"/>
      <c r="C324" s="1131"/>
      <c r="D324" s="1131"/>
      <c r="E324" s="1131"/>
    </row>
    <row r="325" spans="1:5">
      <c r="A325" s="1131"/>
      <c r="B325" s="1426"/>
      <c r="C325" s="1131"/>
      <c r="D325" s="1131"/>
      <c r="E325" s="1131"/>
    </row>
    <row r="326" spans="1:5">
      <c r="A326" s="1131"/>
      <c r="B326" s="1426"/>
      <c r="C326" s="1131"/>
      <c r="D326" s="1131"/>
      <c r="E326" s="1131"/>
    </row>
    <row r="327" spans="1:5">
      <c r="A327" s="1131"/>
      <c r="B327" s="1426"/>
      <c r="C327" s="1131"/>
      <c r="D327" s="1131"/>
      <c r="E327" s="1131"/>
    </row>
    <row r="328" spans="1:5">
      <c r="A328" s="1131"/>
      <c r="B328" s="1426"/>
      <c r="C328" s="1131"/>
      <c r="D328" s="1131"/>
      <c r="E328" s="1131"/>
    </row>
    <row r="329" spans="1:5">
      <c r="A329" s="1131"/>
      <c r="B329" s="1426"/>
      <c r="C329" s="1131"/>
      <c r="D329" s="1131"/>
      <c r="E329" s="1131"/>
    </row>
    <row r="330" spans="1:5">
      <c r="A330" s="1131"/>
      <c r="B330" s="1426"/>
      <c r="C330" s="1131"/>
      <c r="D330" s="1131"/>
      <c r="E330" s="1131"/>
    </row>
    <row r="331" spans="1:5">
      <c r="A331" s="1131"/>
      <c r="B331" s="1426"/>
      <c r="C331" s="1131"/>
      <c r="D331" s="1131"/>
      <c r="E331" s="1131"/>
    </row>
    <row r="332" spans="1:5">
      <c r="A332" s="1131"/>
      <c r="B332" s="1426"/>
      <c r="C332" s="1131"/>
      <c r="D332" s="1131"/>
      <c r="E332" s="1131"/>
    </row>
    <row r="333" spans="1:5">
      <c r="A333" s="1131"/>
      <c r="B333" s="1426"/>
      <c r="C333" s="1131"/>
      <c r="D333" s="1131"/>
      <c r="E333" s="1131"/>
    </row>
    <row r="334" spans="1:5">
      <c r="A334" s="1131"/>
      <c r="B334" s="1426"/>
      <c r="C334" s="1131"/>
      <c r="D334" s="1131"/>
      <c r="E334" s="1131"/>
    </row>
    <row r="335" spans="1:5">
      <c r="A335" s="1131"/>
      <c r="B335" s="1426"/>
      <c r="C335" s="1131"/>
      <c r="D335" s="1131"/>
      <c r="E335" s="1131"/>
    </row>
    <row r="336" spans="1:5">
      <c r="A336" s="1131"/>
      <c r="B336" s="1426"/>
      <c r="C336" s="1131"/>
      <c r="D336" s="1131"/>
      <c r="E336" s="1131"/>
    </row>
    <row r="337" spans="1:5">
      <c r="A337" s="1131"/>
      <c r="B337" s="1426"/>
      <c r="C337" s="1131"/>
      <c r="D337" s="1131"/>
      <c r="E337" s="1131"/>
    </row>
    <row r="338" spans="1:5">
      <c r="A338" s="1131"/>
      <c r="B338" s="1426"/>
      <c r="C338" s="1131"/>
      <c r="D338" s="1131"/>
      <c r="E338" s="1131"/>
    </row>
    <row r="339" spans="1:5">
      <c r="A339" s="1131"/>
      <c r="B339" s="1426"/>
      <c r="C339" s="1131"/>
      <c r="D339" s="1131"/>
      <c r="E339" s="1131"/>
    </row>
    <row r="340" spans="1:5">
      <c r="A340" s="1131"/>
      <c r="B340" s="1426"/>
      <c r="C340" s="1131"/>
      <c r="D340" s="1131"/>
      <c r="E340" s="1131"/>
    </row>
    <row r="341" spans="1:5">
      <c r="A341" s="1131"/>
      <c r="B341" s="1426"/>
      <c r="C341" s="1131"/>
      <c r="D341" s="1131"/>
      <c r="E341" s="1131"/>
    </row>
    <row r="342" spans="1:5">
      <c r="A342" s="1131"/>
      <c r="B342" s="1426"/>
      <c r="C342" s="1131"/>
      <c r="D342" s="1131"/>
      <c r="E342" s="1131"/>
    </row>
    <row r="343" spans="1:5">
      <c r="A343" s="1131"/>
      <c r="B343" s="1426"/>
      <c r="C343" s="1131"/>
      <c r="D343" s="1131"/>
      <c r="E343" s="1131"/>
    </row>
    <row r="344" spans="1:5">
      <c r="A344" s="1131"/>
      <c r="B344" s="1426"/>
      <c r="C344" s="1131"/>
      <c r="D344" s="1131"/>
      <c r="E344" s="1131"/>
    </row>
    <row r="345" spans="1:5">
      <c r="A345" s="1131"/>
      <c r="B345" s="1426"/>
      <c r="C345" s="1131"/>
      <c r="D345" s="1131"/>
      <c r="E345" s="1131"/>
    </row>
    <row r="346" spans="1:5">
      <c r="A346" s="1131"/>
      <c r="B346" s="1426"/>
      <c r="C346" s="1131"/>
      <c r="D346" s="1131"/>
      <c r="E346" s="1131"/>
    </row>
    <row r="347" spans="1:5">
      <c r="A347" s="1131"/>
      <c r="B347" s="1426"/>
      <c r="C347" s="1131"/>
      <c r="D347" s="1131"/>
      <c r="E347" s="1131"/>
    </row>
    <row r="348" spans="1:5">
      <c r="A348" s="1131"/>
      <c r="B348" s="1426"/>
      <c r="C348" s="1131"/>
      <c r="D348" s="1131"/>
      <c r="E348" s="1131"/>
    </row>
    <row r="349" spans="1:5">
      <c r="A349" s="1131"/>
      <c r="B349" s="1426"/>
      <c r="C349" s="1131"/>
      <c r="D349" s="1131"/>
      <c r="E349" s="1131"/>
    </row>
    <row r="350" spans="1:5">
      <c r="A350" s="1131"/>
      <c r="B350" s="1426"/>
      <c r="C350" s="1131"/>
      <c r="D350" s="1131"/>
      <c r="E350" s="1131"/>
    </row>
    <row r="351" spans="1:5">
      <c r="A351" s="1131"/>
      <c r="B351" s="1426"/>
      <c r="C351" s="1131"/>
      <c r="D351" s="1131"/>
      <c r="E351" s="1131"/>
    </row>
    <row r="352" spans="1:5">
      <c r="A352" s="1131"/>
      <c r="B352" s="1426"/>
      <c r="C352" s="1131"/>
      <c r="D352" s="1131"/>
      <c r="E352" s="1131"/>
    </row>
    <row r="353" spans="1:5">
      <c r="A353" s="1131"/>
      <c r="B353" s="1426"/>
      <c r="C353" s="1131"/>
      <c r="D353" s="1131"/>
      <c r="E353" s="1131"/>
    </row>
    <row r="354" spans="1:5">
      <c r="A354" s="1131"/>
      <c r="B354" s="1426"/>
      <c r="C354" s="1131"/>
      <c r="D354" s="1131"/>
      <c r="E354" s="1131"/>
    </row>
    <row r="355" spans="1:5">
      <c r="A355" s="1131"/>
      <c r="B355" s="1426"/>
      <c r="C355" s="1131"/>
      <c r="D355" s="1131"/>
      <c r="E355" s="1131"/>
    </row>
    <row r="356" spans="1:5">
      <c r="A356" s="1131"/>
      <c r="B356" s="1426"/>
      <c r="C356" s="1131"/>
      <c r="D356" s="1131"/>
      <c r="E356" s="1131"/>
    </row>
    <row r="357" spans="1:5">
      <c r="A357" s="1131"/>
      <c r="B357" s="1426"/>
      <c r="C357" s="1131"/>
      <c r="D357" s="1131"/>
      <c r="E357" s="1131"/>
    </row>
    <row r="358" spans="1:5">
      <c r="A358" s="1131"/>
      <c r="B358" s="1426"/>
      <c r="C358" s="1131"/>
      <c r="D358" s="1131"/>
      <c r="E358" s="1131"/>
    </row>
    <row r="359" spans="1:5">
      <c r="A359" s="1131"/>
      <c r="B359" s="1426"/>
      <c r="C359" s="1131"/>
      <c r="D359" s="1131"/>
      <c r="E359" s="1131"/>
    </row>
    <row r="360" spans="1:5">
      <c r="A360" s="1131"/>
      <c r="B360" s="1426"/>
      <c r="C360" s="1131"/>
      <c r="D360" s="1131"/>
      <c r="E360" s="1131"/>
    </row>
    <row r="361" spans="1:5">
      <c r="A361" s="1131"/>
      <c r="B361" s="1426"/>
      <c r="C361" s="1131"/>
      <c r="D361" s="1131"/>
      <c r="E361" s="1131"/>
    </row>
    <row r="362" spans="1:5">
      <c r="A362" s="1131"/>
      <c r="B362" s="1426"/>
      <c r="C362" s="1131"/>
      <c r="D362" s="1131"/>
      <c r="E362" s="1131"/>
    </row>
    <row r="363" spans="1:5">
      <c r="A363" s="1131"/>
      <c r="B363" s="1426"/>
      <c r="C363" s="1131"/>
      <c r="D363" s="1131"/>
      <c r="E363" s="1131"/>
    </row>
    <row r="364" spans="1:5">
      <c r="A364" s="1131"/>
      <c r="B364" s="1426"/>
      <c r="C364" s="1131"/>
      <c r="D364" s="1131"/>
      <c r="E364" s="1131"/>
    </row>
    <row r="365" spans="1:5">
      <c r="A365" s="1131"/>
      <c r="B365" s="1426"/>
      <c r="C365" s="1131"/>
      <c r="D365" s="1131"/>
      <c r="E365" s="1131"/>
    </row>
    <row r="366" spans="1:5">
      <c r="A366" s="1131"/>
      <c r="B366" s="1426"/>
      <c r="C366" s="1131"/>
      <c r="D366" s="1131"/>
      <c r="E366" s="1131"/>
    </row>
    <row r="367" spans="1:5">
      <c r="A367" s="1131"/>
      <c r="B367" s="1426"/>
      <c r="C367" s="1131"/>
      <c r="D367" s="1131"/>
      <c r="E367" s="1131"/>
    </row>
    <row r="368" spans="1:5">
      <c r="A368" s="1131"/>
      <c r="B368" s="1426"/>
      <c r="C368" s="1131"/>
      <c r="D368" s="1131"/>
      <c r="E368" s="1131"/>
    </row>
    <row r="369" spans="1:5">
      <c r="A369" s="1131"/>
      <c r="B369" s="1426"/>
      <c r="C369" s="1131"/>
      <c r="D369" s="1131"/>
      <c r="E369" s="1131"/>
    </row>
    <row r="370" spans="1:5">
      <c r="A370" s="1131"/>
      <c r="B370" s="1426"/>
      <c r="C370" s="1131"/>
      <c r="D370" s="1131"/>
      <c r="E370" s="1131"/>
    </row>
    <row r="371" spans="1:5">
      <c r="A371" s="1131"/>
      <c r="B371" s="1426"/>
      <c r="C371" s="1131"/>
      <c r="D371" s="1131"/>
      <c r="E371" s="1131"/>
    </row>
    <row r="372" spans="1:5">
      <c r="A372" s="1131"/>
      <c r="B372" s="1426"/>
      <c r="C372" s="1131"/>
      <c r="D372" s="1131"/>
      <c r="E372" s="1131"/>
    </row>
    <row r="373" spans="1:5">
      <c r="A373" s="1131"/>
      <c r="B373" s="1426"/>
      <c r="C373" s="1131"/>
      <c r="D373" s="1131"/>
      <c r="E373" s="1131"/>
    </row>
    <row r="374" spans="1:5">
      <c r="A374" s="1131"/>
      <c r="B374" s="1426"/>
      <c r="C374" s="1131"/>
      <c r="D374" s="1131"/>
      <c r="E374" s="1131"/>
    </row>
    <row r="375" spans="1:5">
      <c r="A375" s="1131"/>
      <c r="B375" s="1426"/>
      <c r="C375" s="1131"/>
      <c r="D375" s="1131"/>
      <c r="E375" s="1131"/>
    </row>
    <row r="376" spans="1:5">
      <c r="A376" s="1131"/>
      <c r="B376" s="1426"/>
      <c r="C376" s="1131"/>
      <c r="D376" s="1131"/>
      <c r="E376" s="1131"/>
    </row>
    <row r="377" spans="1:5">
      <c r="A377" s="1131"/>
      <c r="B377" s="1426"/>
      <c r="C377" s="1131"/>
      <c r="D377" s="1131"/>
      <c r="E377" s="1131"/>
    </row>
    <row r="378" spans="1:5">
      <c r="A378" s="1131"/>
      <c r="B378" s="1426"/>
      <c r="C378" s="1131"/>
      <c r="D378" s="1131"/>
      <c r="E378" s="1131"/>
    </row>
    <row r="379" spans="1:5">
      <c r="A379" s="1131"/>
      <c r="B379" s="1426"/>
      <c r="C379" s="1131"/>
      <c r="D379" s="1131"/>
      <c r="E379" s="1131"/>
    </row>
    <row r="380" spans="1:5">
      <c r="A380" s="1131"/>
      <c r="B380" s="1426"/>
      <c r="C380" s="1131"/>
      <c r="D380" s="1131"/>
      <c r="E380" s="1131"/>
    </row>
    <row r="381" spans="1:5">
      <c r="A381" s="1131"/>
      <c r="B381" s="1426"/>
      <c r="C381" s="1131"/>
      <c r="D381" s="1131"/>
      <c r="E381" s="1131"/>
    </row>
    <row r="382" spans="1:5">
      <c r="A382" s="1131"/>
      <c r="B382" s="1426"/>
      <c r="C382" s="1131"/>
      <c r="D382" s="1131"/>
      <c r="E382" s="1131"/>
    </row>
    <row r="383" spans="1:5">
      <c r="A383" s="1131"/>
      <c r="B383" s="1426"/>
      <c r="C383" s="1131"/>
      <c r="D383" s="1131"/>
      <c r="E383" s="1131"/>
    </row>
    <row r="384" spans="1:5">
      <c r="A384" s="1131"/>
      <c r="B384" s="1426"/>
      <c r="C384" s="1131"/>
      <c r="D384" s="1131"/>
      <c r="E384" s="1131"/>
    </row>
    <row r="385" spans="1:5">
      <c r="A385" s="1131"/>
      <c r="B385" s="1426"/>
      <c r="C385" s="1131"/>
      <c r="D385" s="1131"/>
      <c r="E385" s="1131"/>
    </row>
    <row r="386" spans="1:5">
      <c r="A386" s="1131"/>
      <c r="B386" s="1426"/>
      <c r="C386" s="1131"/>
      <c r="D386" s="1131"/>
      <c r="E386" s="1131"/>
    </row>
    <row r="387" spans="1:5">
      <c r="A387" s="1131"/>
      <c r="B387" s="1426"/>
      <c r="C387" s="1131"/>
      <c r="D387" s="1131"/>
      <c r="E387" s="1131"/>
    </row>
    <row r="388" spans="1:5">
      <c r="A388" s="1131"/>
      <c r="B388" s="1426"/>
      <c r="C388" s="1131"/>
      <c r="D388" s="1131"/>
      <c r="E388" s="1131"/>
    </row>
    <row r="389" spans="1:5">
      <c r="A389" s="1131"/>
      <c r="B389" s="1426"/>
      <c r="C389" s="1131"/>
      <c r="D389" s="1131"/>
      <c r="E389" s="1131"/>
    </row>
    <row r="390" spans="1:5">
      <c r="A390" s="1131"/>
      <c r="B390" s="1426"/>
      <c r="C390" s="1131"/>
      <c r="D390" s="1131"/>
      <c r="E390" s="1131"/>
    </row>
    <row r="391" spans="1:5">
      <c r="A391" s="1131"/>
      <c r="B391" s="1426"/>
      <c r="C391" s="1131"/>
      <c r="D391" s="1131"/>
      <c r="E391" s="1131"/>
    </row>
    <row r="392" spans="1:5">
      <c r="A392" s="1131"/>
      <c r="B392" s="1426"/>
      <c r="C392" s="1131"/>
      <c r="D392" s="1131"/>
      <c r="E392" s="1131"/>
    </row>
    <row r="393" spans="1:5">
      <c r="A393" s="1131"/>
      <c r="B393" s="1426"/>
      <c r="C393" s="1131"/>
      <c r="D393" s="1131"/>
      <c r="E393" s="1131"/>
    </row>
    <row r="394" spans="1:5">
      <c r="A394" s="1131"/>
      <c r="B394" s="1426"/>
      <c r="C394" s="1131"/>
      <c r="D394" s="1131"/>
      <c r="E394" s="1131"/>
    </row>
    <row r="395" spans="1:5">
      <c r="A395" s="1131"/>
      <c r="B395" s="1426"/>
      <c r="C395" s="1131"/>
      <c r="D395" s="1131"/>
      <c r="E395" s="1131"/>
    </row>
    <row r="396" spans="1:5">
      <c r="A396" s="1131"/>
      <c r="B396" s="1426"/>
      <c r="C396" s="1131"/>
      <c r="D396" s="1131"/>
      <c r="E396" s="1131"/>
    </row>
    <row r="397" spans="1:5">
      <c r="A397" s="1131"/>
      <c r="B397" s="1426"/>
      <c r="C397" s="1131"/>
      <c r="D397" s="1131"/>
      <c r="E397" s="1131"/>
    </row>
    <row r="398" spans="1:5">
      <c r="A398" s="1131"/>
      <c r="B398" s="1426"/>
      <c r="C398" s="1131"/>
      <c r="D398" s="1131"/>
      <c r="E398" s="1131"/>
    </row>
    <row r="399" spans="1:5">
      <c r="A399" s="1131"/>
      <c r="B399" s="1426"/>
      <c r="C399" s="1131"/>
      <c r="D399" s="1131"/>
      <c r="E399" s="1131"/>
    </row>
    <row r="400" spans="1:5">
      <c r="A400" s="1131"/>
      <c r="B400" s="1426"/>
      <c r="C400" s="1131"/>
      <c r="D400" s="1131"/>
      <c r="E400" s="1131"/>
    </row>
    <row r="401" spans="1:5">
      <c r="A401" s="1131"/>
      <c r="B401" s="1426"/>
      <c r="C401" s="1131"/>
      <c r="D401" s="1131"/>
      <c r="E401" s="1131"/>
    </row>
    <row r="402" spans="1:5">
      <c r="A402" s="1131"/>
      <c r="B402" s="1426"/>
      <c r="C402" s="1131"/>
      <c r="D402" s="1131"/>
      <c r="E402" s="1131"/>
    </row>
    <row r="403" spans="1:5">
      <c r="A403" s="1131"/>
      <c r="B403" s="1426"/>
      <c r="C403" s="1131"/>
      <c r="D403" s="1131"/>
      <c r="E403" s="1131"/>
    </row>
    <row r="404" spans="1:5">
      <c r="A404" s="1131"/>
      <c r="B404" s="1426"/>
      <c r="C404" s="1131"/>
      <c r="D404" s="1131"/>
      <c r="E404" s="1131"/>
    </row>
    <row r="405" spans="1:5">
      <c r="A405" s="1131"/>
      <c r="B405" s="1426"/>
      <c r="C405" s="1131"/>
      <c r="D405" s="1131"/>
      <c r="E405" s="1131"/>
    </row>
    <row r="406" spans="1:5">
      <c r="A406" s="1131"/>
      <c r="B406" s="1426"/>
      <c r="C406" s="1131"/>
      <c r="D406" s="1131"/>
      <c r="E406" s="1131"/>
    </row>
    <row r="407" spans="1:5">
      <c r="A407" s="1131"/>
      <c r="B407" s="1426"/>
      <c r="C407" s="1131"/>
      <c r="D407" s="1131"/>
      <c r="E407" s="1131"/>
    </row>
    <row r="408" spans="1:5">
      <c r="A408" s="1131"/>
      <c r="B408" s="1426"/>
      <c r="C408" s="1131"/>
      <c r="D408" s="1131"/>
      <c r="E408" s="1131"/>
    </row>
    <row r="409" spans="1:5">
      <c r="A409" s="1131"/>
      <c r="B409" s="1426"/>
      <c r="C409" s="1131"/>
      <c r="D409" s="1131"/>
      <c r="E409" s="1131"/>
    </row>
    <row r="410" spans="1:5">
      <c r="A410" s="1131"/>
      <c r="B410" s="1426"/>
      <c r="C410" s="1131"/>
      <c r="D410" s="1131"/>
      <c r="E410" s="1131"/>
    </row>
    <row r="411" spans="1:5">
      <c r="A411" s="1131"/>
      <c r="B411" s="1426"/>
      <c r="C411" s="1131"/>
      <c r="D411" s="1131"/>
      <c r="E411" s="1131"/>
    </row>
    <row r="412" spans="1:5">
      <c r="A412" s="1131"/>
      <c r="B412" s="1426"/>
      <c r="C412" s="1131"/>
      <c r="D412" s="1131"/>
      <c r="E412" s="1131"/>
    </row>
    <row r="413" spans="1:5">
      <c r="A413" s="1131"/>
      <c r="B413" s="1426"/>
      <c r="C413" s="1131"/>
      <c r="D413" s="1131"/>
      <c r="E413" s="1131"/>
    </row>
    <row r="414" spans="1:5">
      <c r="A414" s="1131"/>
      <c r="B414" s="1426"/>
      <c r="C414" s="1131"/>
      <c r="D414" s="1131"/>
      <c r="E414" s="1131"/>
    </row>
    <row r="415" spans="1:5">
      <c r="A415" s="1131"/>
      <c r="B415" s="1426"/>
      <c r="C415" s="1131"/>
      <c r="D415" s="1131"/>
      <c r="E415" s="1131"/>
    </row>
    <row r="416" spans="1:5">
      <c r="A416" s="1131"/>
      <c r="B416" s="1426"/>
      <c r="C416" s="1131"/>
      <c r="D416" s="1131"/>
      <c r="E416" s="1131"/>
    </row>
    <row r="417" spans="1:5">
      <c r="A417" s="1131"/>
      <c r="B417" s="1426"/>
      <c r="C417" s="1131"/>
      <c r="D417" s="1131"/>
      <c r="E417" s="1131"/>
    </row>
    <row r="418" spans="1:5">
      <c r="A418" s="1131"/>
      <c r="B418" s="1426"/>
      <c r="C418" s="1131"/>
      <c r="D418" s="1131"/>
      <c r="E418" s="1131"/>
    </row>
    <row r="419" spans="1:5">
      <c r="A419" s="1131"/>
      <c r="B419" s="1426"/>
      <c r="C419" s="1131"/>
      <c r="D419" s="1131"/>
      <c r="E419" s="1131"/>
    </row>
    <row r="420" spans="1:5">
      <c r="A420" s="1131"/>
      <c r="B420" s="1426"/>
      <c r="C420" s="1131"/>
      <c r="D420" s="1131"/>
      <c r="E420" s="1131"/>
    </row>
    <row r="421" spans="1:5">
      <c r="A421" s="1131"/>
      <c r="B421" s="1426"/>
      <c r="C421" s="1131"/>
      <c r="D421" s="1131"/>
      <c r="E421" s="1131"/>
    </row>
    <row r="422" spans="1:5">
      <c r="A422" s="1131"/>
      <c r="B422" s="1426"/>
      <c r="C422" s="1131"/>
      <c r="D422" s="1131"/>
      <c r="E422" s="1131"/>
    </row>
    <row r="423" spans="1:5">
      <c r="A423" s="1131"/>
      <c r="B423" s="1426"/>
      <c r="C423" s="1131"/>
      <c r="D423" s="1131"/>
      <c r="E423" s="1131"/>
    </row>
    <row r="424" spans="1:5">
      <c r="A424" s="1131"/>
      <c r="B424" s="1426"/>
      <c r="C424" s="1131"/>
      <c r="D424" s="1131"/>
      <c r="E424" s="1131"/>
    </row>
    <row r="425" spans="1:5">
      <c r="A425" s="1131"/>
      <c r="B425" s="1426"/>
      <c r="C425" s="1131"/>
      <c r="D425" s="1131"/>
      <c r="E425" s="1131"/>
    </row>
    <row r="426" spans="1:5">
      <c r="A426" s="1131"/>
      <c r="B426" s="1426"/>
      <c r="C426" s="1131"/>
      <c r="D426" s="1131"/>
      <c r="E426" s="1131"/>
    </row>
    <row r="427" spans="1:5">
      <c r="A427" s="1131"/>
      <c r="B427" s="1426"/>
      <c r="C427" s="1131"/>
      <c r="D427" s="1131"/>
      <c r="E427" s="1131"/>
    </row>
    <row r="428" spans="1:5">
      <c r="A428" s="1131"/>
      <c r="B428" s="1426"/>
      <c r="C428" s="1131"/>
      <c r="D428" s="1131"/>
      <c r="E428" s="1131"/>
    </row>
    <row r="429" spans="1:5">
      <c r="A429" s="1131"/>
      <c r="B429" s="1426"/>
      <c r="C429" s="1131"/>
      <c r="D429" s="1131"/>
      <c r="E429" s="1131"/>
    </row>
    <row r="430" spans="1:5">
      <c r="A430" s="1131"/>
      <c r="B430" s="1426"/>
      <c r="C430" s="1131"/>
      <c r="D430" s="1131"/>
      <c r="E430" s="1131"/>
    </row>
    <row r="431" spans="1:5">
      <c r="A431" s="1131"/>
      <c r="B431" s="1426"/>
      <c r="C431" s="1131"/>
      <c r="D431" s="1131"/>
      <c r="E431" s="1131"/>
    </row>
    <row r="432" spans="1:5">
      <c r="A432" s="1131"/>
      <c r="B432" s="1426"/>
      <c r="C432" s="1131"/>
      <c r="D432" s="1131"/>
      <c r="E432" s="1131"/>
    </row>
    <row r="433" spans="1:5">
      <c r="A433" s="1131"/>
      <c r="B433" s="1426"/>
      <c r="C433" s="1131"/>
      <c r="D433" s="1131"/>
      <c r="E433" s="1131"/>
    </row>
    <row r="434" spans="1:5">
      <c r="A434" s="1131"/>
      <c r="B434" s="1426"/>
      <c r="C434" s="1131"/>
      <c r="D434" s="1131"/>
      <c r="E434" s="1131"/>
    </row>
    <row r="435" spans="1:5">
      <c r="A435" s="1131"/>
      <c r="B435" s="1426"/>
      <c r="C435" s="1131"/>
      <c r="D435" s="1131"/>
      <c r="E435" s="1131"/>
    </row>
    <row r="436" spans="1:5">
      <c r="A436" s="1131"/>
      <c r="B436" s="1426"/>
      <c r="C436" s="1131"/>
      <c r="D436" s="1131"/>
      <c r="E436" s="1131"/>
    </row>
    <row r="437" spans="1:5">
      <c r="A437" s="1131"/>
      <c r="B437" s="1426"/>
      <c r="C437" s="1131"/>
      <c r="D437" s="1131"/>
      <c r="E437" s="1131"/>
    </row>
    <row r="438" spans="1:5">
      <c r="A438" s="1131"/>
      <c r="B438" s="1426"/>
      <c r="C438" s="1131"/>
      <c r="D438" s="1131"/>
      <c r="E438" s="1131"/>
    </row>
    <row r="439" spans="1:5">
      <c r="A439" s="1131"/>
      <c r="B439" s="1426"/>
      <c r="C439" s="1131"/>
      <c r="D439" s="1131"/>
      <c r="E439" s="1131"/>
    </row>
    <row r="440" spans="1:5">
      <c r="A440" s="1131"/>
      <c r="B440" s="1426"/>
      <c r="C440" s="1131"/>
      <c r="D440" s="1131"/>
      <c r="E440" s="1131"/>
    </row>
    <row r="441" spans="1:5">
      <c r="A441" s="1131"/>
      <c r="B441" s="1426"/>
      <c r="C441" s="1131"/>
      <c r="D441" s="1131"/>
      <c r="E441" s="1131"/>
    </row>
    <row r="442" spans="1:5">
      <c r="A442" s="1131"/>
      <c r="B442" s="1426"/>
      <c r="C442" s="1131"/>
      <c r="D442" s="1131"/>
      <c r="E442" s="1131"/>
    </row>
    <row r="443" spans="1:5">
      <c r="A443" s="1131"/>
      <c r="B443" s="1426"/>
      <c r="C443" s="1131"/>
      <c r="D443" s="1131"/>
      <c r="E443" s="1131"/>
    </row>
    <row r="444" spans="1:5">
      <c r="A444" s="1131"/>
      <c r="B444" s="1426"/>
      <c r="C444" s="1131"/>
      <c r="D444" s="1131"/>
      <c r="E444" s="1131"/>
    </row>
    <row r="445" spans="1:5">
      <c r="A445" s="1131"/>
      <c r="B445" s="1426"/>
      <c r="C445" s="1131"/>
      <c r="D445" s="1131"/>
      <c r="E445" s="1131"/>
    </row>
    <row r="446" spans="1:5">
      <c r="A446" s="1131"/>
      <c r="B446" s="1426"/>
      <c r="C446" s="1131"/>
      <c r="D446" s="1131"/>
      <c r="E446" s="1131"/>
    </row>
    <row r="447" spans="1:5">
      <c r="A447" s="1131"/>
      <c r="B447" s="1426"/>
      <c r="C447" s="1131"/>
      <c r="D447" s="1131"/>
      <c r="E447" s="1131"/>
    </row>
    <row r="448" spans="1:5">
      <c r="A448" s="1131"/>
      <c r="B448" s="1426"/>
      <c r="C448" s="1131"/>
      <c r="D448" s="1131"/>
      <c r="E448" s="1131"/>
    </row>
    <row r="449" spans="1:5">
      <c r="A449" s="1131"/>
      <c r="B449" s="1426"/>
      <c r="C449" s="1131"/>
      <c r="D449" s="1131"/>
      <c r="E449" s="1131"/>
    </row>
    <row r="450" spans="1:5">
      <c r="A450" s="1131"/>
      <c r="B450" s="1426"/>
      <c r="C450" s="1131"/>
      <c r="D450" s="1131"/>
      <c r="E450" s="1131"/>
    </row>
    <row r="451" spans="1:5">
      <c r="A451" s="1131"/>
      <c r="B451" s="1426"/>
      <c r="C451" s="1131"/>
      <c r="D451" s="1131"/>
      <c r="E451" s="1131"/>
    </row>
    <row r="452" spans="1:5">
      <c r="A452" s="1131"/>
      <c r="B452" s="1426"/>
      <c r="C452" s="1131"/>
      <c r="D452" s="1131"/>
      <c r="E452" s="1131"/>
    </row>
    <row r="453" spans="1:5">
      <c r="A453" s="1131"/>
      <c r="B453" s="1426"/>
      <c r="C453" s="1131"/>
      <c r="D453" s="1131"/>
      <c r="E453" s="1131"/>
    </row>
    <row r="454" spans="1:5">
      <c r="A454" s="1131"/>
      <c r="B454" s="1426"/>
      <c r="C454" s="1131"/>
      <c r="D454" s="1131"/>
      <c r="E454" s="1131"/>
    </row>
    <row r="455" spans="1:5">
      <c r="A455" s="1131"/>
      <c r="B455" s="1426"/>
      <c r="C455" s="1131"/>
      <c r="D455" s="1131"/>
      <c r="E455" s="1131"/>
    </row>
    <row r="456" spans="1:5">
      <c r="A456" s="1131"/>
      <c r="B456" s="1426"/>
      <c r="C456" s="1131"/>
      <c r="D456" s="1131"/>
      <c r="E456" s="1131"/>
    </row>
    <row r="457" spans="1:5">
      <c r="A457" s="1131"/>
      <c r="B457" s="1426"/>
      <c r="C457" s="1131"/>
      <c r="D457" s="1131"/>
      <c r="E457" s="1131"/>
    </row>
    <row r="458" spans="1:5">
      <c r="A458" s="1131"/>
      <c r="B458" s="1426"/>
      <c r="C458" s="1131"/>
      <c r="D458" s="1131"/>
      <c r="E458" s="1131"/>
    </row>
    <row r="459" spans="1:5">
      <c r="A459" s="1131"/>
      <c r="B459" s="1426"/>
      <c r="C459" s="1131"/>
      <c r="D459" s="1131"/>
      <c r="E459" s="1131"/>
    </row>
    <row r="460" spans="1:5">
      <c r="A460" s="1131"/>
      <c r="B460" s="1426"/>
      <c r="C460" s="1131"/>
      <c r="D460" s="1131"/>
      <c r="E460" s="1131"/>
    </row>
    <row r="461" spans="1:5">
      <c r="A461" s="1131"/>
      <c r="B461" s="1426"/>
      <c r="C461" s="1131"/>
      <c r="D461" s="1131"/>
      <c r="E461" s="1131"/>
    </row>
    <row r="462" spans="1:5">
      <c r="A462" s="1131"/>
      <c r="B462" s="1426"/>
      <c r="C462" s="1131"/>
      <c r="D462" s="1131"/>
      <c r="E462" s="1131"/>
    </row>
    <row r="463" spans="1:5">
      <c r="A463" s="1131"/>
      <c r="B463" s="1426"/>
      <c r="C463" s="1131"/>
      <c r="D463" s="1131"/>
      <c r="E463" s="1131"/>
    </row>
    <row r="464" spans="1:5">
      <c r="A464" s="1131"/>
      <c r="B464" s="1426"/>
      <c r="C464" s="1131"/>
      <c r="D464" s="1131"/>
      <c r="E464" s="1131"/>
    </row>
    <row r="465" spans="1:5">
      <c r="A465" s="1131"/>
      <c r="B465" s="1426"/>
      <c r="C465" s="1131"/>
      <c r="D465" s="1131"/>
      <c r="E465" s="1131"/>
    </row>
    <row r="466" spans="1:5">
      <c r="A466" s="1131"/>
      <c r="B466" s="1426"/>
      <c r="C466" s="1131"/>
      <c r="D466" s="1131"/>
      <c r="E466" s="1131"/>
    </row>
    <row r="467" spans="1:5">
      <c r="A467" s="1131"/>
      <c r="B467" s="1426"/>
      <c r="C467" s="1131"/>
      <c r="D467" s="1131"/>
      <c r="E467" s="1131"/>
    </row>
    <row r="468" spans="1:5">
      <c r="A468" s="1131"/>
      <c r="B468" s="1426"/>
      <c r="C468" s="1131"/>
      <c r="D468" s="1131"/>
      <c r="E468" s="1131"/>
    </row>
    <row r="469" spans="1:5">
      <c r="A469" s="1131"/>
      <c r="B469" s="1426"/>
      <c r="C469" s="1131"/>
      <c r="D469" s="1131"/>
      <c r="E469" s="1131"/>
    </row>
    <row r="470" spans="1:5">
      <c r="A470" s="1131"/>
      <c r="B470" s="1426"/>
      <c r="C470" s="1131"/>
      <c r="D470" s="1131"/>
      <c r="E470" s="1131"/>
    </row>
    <row r="471" spans="1:5">
      <c r="A471" s="1131"/>
      <c r="B471" s="1426"/>
      <c r="C471" s="1131"/>
      <c r="D471" s="1131"/>
      <c r="E471" s="1131"/>
    </row>
    <row r="472" spans="1:5">
      <c r="A472" s="1131"/>
      <c r="B472" s="1426"/>
      <c r="C472" s="1131"/>
      <c r="D472" s="1131"/>
      <c r="E472" s="1131"/>
    </row>
    <row r="473" spans="1:5">
      <c r="A473" s="1131"/>
      <c r="B473" s="1426"/>
      <c r="C473" s="1131"/>
      <c r="D473" s="1131"/>
      <c r="E473" s="1131"/>
    </row>
    <row r="474" spans="1:5">
      <c r="A474" s="1131"/>
      <c r="B474" s="1426"/>
      <c r="C474" s="1131"/>
      <c r="D474" s="1131"/>
      <c r="E474" s="1131"/>
    </row>
    <row r="475" spans="1:5">
      <c r="A475" s="1131"/>
      <c r="B475" s="1426"/>
      <c r="C475" s="1131"/>
      <c r="D475" s="1131"/>
      <c r="E475" s="1131"/>
    </row>
    <row r="476" spans="1:5">
      <c r="A476" s="1131"/>
      <c r="B476" s="1426"/>
      <c r="C476" s="1131"/>
      <c r="D476" s="1131"/>
      <c r="E476" s="1131"/>
    </row>
    <row r="477" spans="1:5">
      <c r="A477" s="1131"/>
      <c r="B477" s="1426"/>
      <c r="C477" s="1131"/>
      <c r="D477" s="1131"/>
      <c r="E477" s="1131"/>
    </row>
    <row r="478" spans="1:5">
      <c r="A478" s="1131"/>
      <c r="B478" s="1426"/>
      <c r="C478" s="1131"/>
      <c r="D478" s="1131"/>
      <c r="E478" s="1131"/>
    </row>
    <row r="479" spans="1:5">
      <c r="A479" s="1131"/>
      <c r="B479" s="1426"/>
      <c r="C479" s="1131"/>
      <c r="D479" s="1131"/>
      <c r="E479" s="1131"/>
    </row>
    <row r="480" spans="1:5">
      <c r="A480" s="1131"/>
      <c r="B480" s="1426"/>
      <c r="C480" s="1131"/>
      <c r="D480" s="1131"/>
      <c r="E480" s="1131"/>
    </row>
    <row r="481" spans="1:5">
      <c r="A481" s="1131"/>
      <c r="B481" s="1426"/>
      <c r="C481" s="1131"/>
      <c r="D481" s="1131"/>
      <c r="E481" s="1131"/>
    </row>
    <row r="482" spans="1:5">
      <c r="A482" s="1131"/>
      <c r="B482" s="1426"/>
      <c r="C482" s="1131"/>
      <c r="D482" s="1131"/>
      <c r="E482" s="1131"/>
    </row>
    <row r="483" spans="1:5">
      <c r="A483" s="1131"/>
      <c r="B483" s="1426"/>
      <c r="C483" s="1131"/>
      <c r="D483" s="1131"/>
      <c r="E483" s="1131"/>
    </row>
    <row r="484" spans="1:5">
      <c r="A484" s="1131"/>
      <c r="B484" s="1426"/>
      <c r="C484" s="1131"/>
      <c r="D484" s="1131"/>
      <c r="E484" s="1131"/>
    </row>
    <row r="485" spans="1:5">
      <c r="A485" s="1131"/>
      <c r="B485" s="1426"/>
      <c r="C485" s="1131"/>
      <c r="D485" s="1131"/>
      <c r="E485" s="1131"/>
    </row>
    <row r="486" spans="1:5">
      <c r="A486" s="1131"/>
      <c r="B486" s="1426"/>
      <c r="C486" s="1131"/>
      <c r="D486" s="1131"/>
      <c r="E486" s="1131"/>
    </row>
    <row r="487" spans="1:5">
      <c r="A487" s="1131"/>
      <c r="B487" s="1426"/>
      <c r="C487" s="1131"/>
      <c r="D487" s="1131"/>
      <c r="E487" s="1131"/>
    </row>
    <row r="488" spans="1:5">
      <c r="A488" s="1131"/>
      <c r="B488" s="1426"/>
      <c r="C488" s="1131"/>
      <c r="D488" s="1131"/>
      <c r="E488" s="1131"/>
    </row>
    <row r="489" spans="1:5">
      <c r="A489" s="1131"/>
      <c r="B489" s="1426"/>
      <c r="C489" s="1131"/>
      <c r="D489" s="1131"/>
      <c r="E489" s="1131"/>
    </row>
    <row r="490" spans="1:5">
      <c r="A490" s="1131"/>
      <c r="B490" s="1426"/>
      <c r="C490" s="1131"/>
      <c r="D490" s="1131"/>
      <c r="E490" s="1131"/>
    </row>
    <row r="491" spans="1:5">
      <c r="A491" s="1131"/>
      <c r="B491" s="1426"/>
      <c r="C491" s="1131"/>
      <c r="D491" s="1131"/>
      <c r="E491" s="1131"/>
    </row>
    <row r="492" spans="1:5">
      <c r="A492" s="1131"/>
      <c r="B492" s="1426"/>
      <c r="C492" s="1131"/>
      <c r="D492" s="1131"/>
      <c r="E492" s="1131"/>
    </row>
    <row r="493" spans="1:5">
      <c r="A493" s="1131"/>
      <c r="B493" s="1426"/>
      <c r="C493" s="1131"/>
      <c r="D493" s="1131"/>
      <c r="E493" s="1131"/>
    </row>
    <row r="494" spans="1:5">
      <c r="A494" s="1131"/>
      <c r="B494" s="1426"/>
      <c r="C494" s="1131"/>
      <c r="D494" s="1131"/>
      <c r="E494" s="1131"/>
    </row>
    <row r="495" spans="1:5">
      <c r="A495" s="1131"/>
      <c r="B495" s="1426"/>
      <c r="C495" s="1131"/>
      <c r="D495" s="1131"/>
      <c r="E495" s="1131"/>
    </row>
    <row r="496" spans="1:5">
      <c r="A496" s="1131"/>
      <c r="B496" s="1426"/>
      <c r="C496" s="1131"/>
      <c r="D496" s="1131"/>
      <c r="E496" s="1131"/>
    </row>
    <row r="497" spans="1:5">
      <c r="A497" s="1131"/>
      <c r="B497" s="1426"/>
      <c r="C497" s="1131"/>
      <c r="D497" s="1131"/>
      <c r="E497" s="1131"/>
    </row>
    <row r="498" spans="1:5">
      <c r="A498" s="1131"/>
      <c r="B498" s="1426"/>
      <c r="C498" s="1131"/>
      <c r="D498" s="1131"/>
      <c r="E498" s="1131"/>
    </row>
    <row r="499" spans="1:5">
      <c r="A499" s="1131"/>
      <c r="B499" s="1426"/>
      <c r="C499" s="1131"/>
      <c r="D499" s="1131"/>
      <c r="E499" s="1131"/>
    </row>
    <row r="500" spans="1:5">
      <c r="A500" s="1131"/>
      <c r="B500" s="1426"/>
      <c r="C500" s="1131"/>
      <c r="D500" s="1131"/>
      <c r="E500" s="1131"/>
    </row>
    <row r="501" spans="1:5">
      <c r="A501" s="1131"/>
      <c r="B501" s="1426"/>
      <c r="C501" s="1131"/>
      <c r="D501" s="1131"/>
      <c r="E501" s="1131"/>
    </row>
    <row r="502" spans="1:5">
      <c r="A502" s="1131"/>
      <c r="B502" s="1426"/>
      <c r="C502" s="1131"/>
      <c r="D502" s="1131"/>
      <c r="E502" s="1131"/>
    </row>
    <row r="503" spans="1:5">
      <c r="A503" s="1131"/>
      <c r="B503" s="1426"/>
      <c r="C503" s="1131"/>
      <c r="D503" s="1131"/>
      <c r="E503" s="1131"/>
    </row>
    <row r="504" spans="1:5">
      <c r="A504" s="1131"/>
      <c r="B504" s="1426"/>
      <c r="C504" s="1131"/>
      <c r="D504" s="1131"/>
      <c r="E504" s="1131"/>
    </row>
    <row r="505" spans="1:5">
      <c r="A505" s="1131"/>
      <c r="B505" s="1426"/>
      <c r="C505" s="1131"/>
      <c r="D505" s="1131"/>
      <c r="E505" s="1131"/>
    </row>
    <row r="506" spans="1:5">
      <c r="A506" s="1131"/>
      <c r="B506" s="1426"/>
      <c r="C506" s="1131"/>
      <c r="D506" s="1131"/>
      <c r="E506" s="1131"/>
    </row>
    <row r="507" spans="1:5">
      <c r="A507" s="1131"/>
      <c r="B507" s="1426"/>
      <c r="C507" s="1131"/>
      <c r="D507" s="1131"/>
      <c r="E507" s="1131"/>
    </row>
    <row r="508" spans="1:5">
      <c r="A508" s="1131"/>
      <c r="B508" s="1426"/>
      <c r="C508" s="1131"/>
      <c r="D508" s="1131"/>
      <c r="E508" s="1131"/>
    </row>
    <row r="509" spans="1:5">
      <c r="A509" s="1131"/>
      <c r="B509" s="1426"/>
      <c r="C509" s="1131"/>
      <c r="D509" s="1131"/>
      <c r="E509" s="1131"/>
    </row>
    <row r="510" spans="1:5">
      <c r="A510" s="1131"/>
      <c r="B510" s="1426"/>
      <c r="C510" s="1131"/>
      <c r="D510" s="1131"/>
      <c r="E510" s="1131"/>
    </row>
    <row r="511" spans="1:5">
      <c r="A511" s="1131"/>
      <c r="B511" s="1426"/>
      <c r="C511" s="1131"/>
      <c r="D511" s="1131"/>
      <c r="E511" s="1131"/>
    </row>
    <row r="512" spans="1:5">
      <c r="A512" s="1131"/>
      <c r="B512" s="1426"/>
      <c r="C512" s="1131"/>
      <c r="D512" s="1131"/>
      <c r="E512" s="1131"/>
    </row>
    <row r="513" spans="1:5">
      <c r="A513" s="1131"/>
      <c r="B513" s="1426"/>
      <c r="C513" s="1131"/>
      <c r="D513" s="1131"/>
      <c r="E513" s="1131"/>
    </row>
    <row r="514" spans="1:5">
      <c r="A514" s="1131"/>
      <c r="B514" s="1426"/>
      <c r="C514" s="1131"/>
      <c r="D514" s="1131"/>
      <c r="E514" s="1131"/>
    </row>
    <row r="515" spans="1:5">
      <c r="A515" s="1131"/>
      <c r="B515" s="1426"/>
      <c r="C515" s="1131"/>
      <c r="D515" s="1131"/>
      <c r="E515" s="1131"/>
    </row>
    <row r="516" spans="1:5">
      <c r="A516" s="1131"/>
      <c r="B516" s="1426"/>
      <c r="C516" s="1131"/>
      <c r="D516" s="1131"/>
      <c r="E516" s="1131"/>
    </row>
    <row r="517" spans="1:5">
      <c r="A517" s="1131"/>
      <c r="B517" s="1426"/>
      <c r="C517" s="1131"/>
      <c r="D517" s="1131"/>
      <c r="E517" s="1131"/>
    </row>
    <row r="518" spans="1:5">
      <c r="A518" s="1131"/>
      <c r="B518" s="1426"/>
      <c r="C518" s="1131"/>
      <c r="D518" s="1131"/>
      <c r="E518" s="1131"/>
    </row>
    <row r="519" spans="1:5">
      <c r="A519" s="1131"/>
      <c r="B519" s="1426"/>
      <c r="C519" s="1131"/>
      <c r="D519" s="1131"/>
      <c r="E519" s="1131"/>
    </row>
    <row r="520" spans="1:5">
      <c r="A520" s="1131"/>
      <c r="B520" s="1426"/>
      <c r="C520" s="1131"/>
      <c r="D520" s="1131"/>
      <c r="E520" s="1131"/>
    </row>
    <row r="521" spans="1:5">
      <c r="A521" s="1131"/>
      <c r="B521" s="1426"/>
      <c r="C521" s="1131"/>
      <c r="D521" s="1131"/>
      <c r="E521" s="1131"/>
    </row>
    <row r="522" spans="1:5">
      <c r="A522" s="1131"/>
      <c r="B522" s="1426"/>
      <c r="C522" s="1131"/>
      <c r="D522" s="1131"/>
      <c r="E522" s="1131"/>
    </row>
    <row r="523" spans="1:5">
      <c r="A523" s="1131"/>
      <c r="B523" s="1426"/>
      <c r="C523" s="1131"/>
      <c r="D523" s="1131"/>
      <c r="E523" s="1131"/>
    </row>
    <row r="524" spans="1:5">
      <c r="A524" s="1131"/>
      <c r="B524" s="1426"/>
      <c r="C524" s="1131"/>
      <c r="D524" s="1131"/>
      <c r="E524" s="1131"/>
    </row>
    <row r="525" spans="1:5">
      <c r="A525" s="1131"/>
      <c r="B525" s="1426"/>
      <c r="C525" s="1131"/>
      <c r="D525" s="1131"/>
      <c r="E525" s="1131"/>
    </row>
    <row r="526" spans="1:5">
      <c r="A526" s="1131"/>
      <c r="B526" s="1426"/>
      <c r="C526" s="1131"/>
      <c r="D526" s="1131"/>
      <c r="E526" s="1131"/>
    </row>
    <row r="527" spans="1:5">
      <c r="A527" s="1131"/>
      <c r="B527" s="1426"/>
      <c r="C527" s="1131"/>
      <c r="D527" s="1131"/>
      <c r="E527" s="1131"/>
    </row>
    <row r="528" spans="1:5">
      <c r="A528" s="1131"/>
      <c r="B528" s="1426"/>
      <c r="C528" s="1131"/>
      <c r="D528" s="1131"/>
      <c r="E528" s="1131"/>
    </row>
    <row r="529" spans="1:5">
      <c r="A529" s="1131"/>
      <c r="B529" s="1426"/>
      <c r="C529" s="1131"/>
      <c r="D529" s="1131"/>
      <c r="E529" s="1131"/>
    </row>
    <row r="530" spans="1:5">
      <c r="A530" s="1131"/>
      <c r="B530" s="1426"/>
      <c r="C530" s="1131"/>
      <c r="D530" s="1131"/>
      <c r="E530" s="1131"/>
    </row>
    <row r="531" spans="1:5">
      <c r="A531" s="1131"/>
      <c r="B531" s="1426"/>
      <c r="C531" s="1131"/>
      <c r="D531" s="1131"/>
      <c r="E531" s="1131"/>
    </row>
    <row r="532" spans="1:5">
      <c r="A532" s="1131"/>
      <c r="B532" s="1426"/>
      <c r="C532" s="1131"/>
      <c r="D532" s="1131"/>
      <c r="E532" s="1131"/>
    </row>
    <row r="533" spans="1:5">
      <c r="A533" s="1131"/>
      <c r="B533" s="1426"/>
      <c r="C533" s="1131"/>
      <c r="D533" s="1131"/>
      <c r="E533" s="1131"/>
    </row>
    <row r="534" spans="1:5">
      <c r="A534" s="1131"/>
      <c r="B534" s="1426"/>
      <c r="C534" s="1131"/>
      <c r="D534" s="1131"/>
      <c r="E534" s="1131"/>
    </row>
    <row r="535" spans="1:5">
      <c r="A535" s="1131"/>
      <c r="B535" s="1426"/>
      <c r="C535" s="1131"/>
      <c r="D535" s="1131"/>
      <c r="E535" s="1131"/>
    </row>
    <row r="536" spans="1:5">
      <c r="A536" s="1131"/>
      <c r="B536" s="1426"/>
      <c r="C536" s="1131"/>
      <c r="D536" s="1131"/>
      <c r="E536" s="1131"/>
    </row>
    <row r="537" spans="1:5">
      <c r="A537" s="1131"/>
      <c r="B537" s="1426"/>
      <c r="C537" s="1131"/>
      <c r="D537" s="1131"/>
      <c r="E537" s="1131"/>
    </row>
    <row r="538" spans="1:5">
      <c r="A538" s="1131"/>
      <c r="B538" s="1426"/>
      <c r="C538" s="1131"/>
      <c r="D538" s="1131"/>
      <c r="E538" s="1131"/>
    </row>
    <row r="539" spans="1:5">
      <c r="A539" s="1131"/>
      <c r="B539" s="1426"/>
      <c r="C539" s="1131"/>
      <c r="D539" s="1131"/>
      <c r="E539" s="1131"/>
    </row>
    <row r="540" spans="1:5">
      <c r="A540" s="1131"/>
      <c r="B540" s="1426"/>
      <c r="C540" s="1131"/>
      <c r="D540" s="1131"/>
      <c r="E540" s="1131"/>
    </row>
    <row r="541" spans="1:5">
      <c r="A541" s="1131"/>
      <c r="B541" s="1426"/>
      <c r="C541" s="1131"/>
      <c r="D541" s="1131"/>
      <c r="E541" s="1131"/>
    </row>
    <row r="542" spans="1:5">
      <c r="A542" s="1131"/>
      <c r="B542" s="1426"/>
      <c r="C542" s="1131"/>
      <c r="D542" s="1131"/>
      <c r="E542" s="1131"/>
    </row>
    <row r="543" spans="1:5">
      <c r="A543" s="1131"/>
      <c r="B543" s="1426"/>
      <c r="C543" s="1131"/>
      <c r="D543" s="1131"/>
      <c r="E543" s="1131"/>
    </row>
    <row r="544" spans="1:5">
      <c r="A544" s="1131"/>
      <c r="B544" s="1426"/>
      <c r="C544" s="1131"/>
      <c r="D544" s="1131"/>
      <c r="E544" s="1131"/>
    </row>
    <row r="545" spans="1:5">
      <c r="A545" s="1131"/>
      <c r="B545" s="1426"/>
      <c r="C545" s="1131"/>
      <c r="D545" s="1131"/>
      <c r="E545" s="1131"/>
    </row>
    <row r="546" spans="1:5">
      <c r="A546" s="1131"/>
      <c r="B546" s="1426"/>
      <c r="C546" s="1131"/>
      <c r="D546" s="1131"/>
      <c r="E546" s="1131"/>
    </row>
    <row r="547" spans="1:5">
      <c r="A547" s="1131"/>
      <c r="B547" s="1426"/>
      <c r="C547" s="1131"/>
      <c r="D547" s="1131"/>
      <c r="E547" s="1131"/>
    </row>
    <row r="548" spans="1:5">
      <c r="A548" s="1131"/>
      <c r="B548" s="1426"/>
      <c r="C548" s="1131"/>
      <c r="D548" s="1131"/>
      <c r="E548" s="1131"/>
    </row>
    <row r="549" spans="1:5">
      <c r="A549" s="1131"/>
      <c r="B549" s="1426"/>
      <c r="C549" s="1131"/>
      <c r="D549" s="1131"/>
      <c r="E549" s="1131"/>
    </row>
    <row r="550" spans="1:5">
      <c r="A550" s="1131"/>
      <c r="B550" s="1426"/>
      <c r="C550" s="1131"/>
      <c r="D550" s="1131"/>
      <c r="E550" s="1131"/>
    </row>
    <row r="551" spans="1:5">
      <c r="A551" s="1131"/>
      <c r="B551" s="1426"/>
      <c r="C551" s="1131"/>
      <c r="D551" s="1131"/>
      <c r="E551" s="1131"/>
    </row>
    <row r="552" spans="1:5">
      <c r="A552" s="1131"/>
      <c r="B552" s="1426"/>
      <c r="C552" s="1131"/>
      <c r="D552" s="1131"/>
      <c r="E552" s="1131"/>
    </row>
    <row r="553" spans="1:5">
      <c r="A553" s="1131"/>
      <c r="B553" s="1426"/>
      <c r="C553" s="1131"/>
      <c r="D553" s="1131"/>
      <c r="E553" s="1131"/>
    </row>
    <row r="554" spans="1:5">
      <c r="A554" s="1131"/>
      <c r="B554" s="1426"/>
      <c r="C554" s="1131"/>
      <c r="D554" s="1131"/>
      <c r="E554" s="1131"/>
    </row>
    <row r="555" spans="1:5">
      <c r="A555" s="1131"/>
      <c r="B555" s="1426"/>
      <c r="C555" s="1131"/>
      <c r="D555" s="1131"/>
      <c r="E555" s="1131"/>
    </row>
    <row r="556" spans="1:5">
      <c r="A556" s="1131"/>
      <c r="B556" s="1426"/>
      <c r="C556" s="1131"/>
      <c r="D556" s="1131"/>
      <c r="E556" s="1131"/>
    </row>
    <row r="557" spans="1:5">
      <c r="A557" s="1131"/>
      <c r="B557" s="1426"/>
      <c r="C557" s="1131"/>
      <c r="D557" s="1131"/>
      <c r="E557" s="1131"/>
    </row>
    <row r="558" spans="1:5">
      <c r="A558" s="1131"/>
      <c r="B558" s="1426"/>
      <c r="C558" s="1131"/>
      <c r="D558" s="1131"/>
      <c r="E558" s="1131"/>
    </row>
    <row r="559" spans="1:5">
      <c r="A559" s="1131"/>
      <c r="B559" s="1426"/>
      <c r="C559" s="1131"/>
      <c r="D559" s="1131"/>
      <c r="E559" s="1131"/>
    </row>
    <row r="560" spans="1:5">
      <c r="A560" s="1131"/>
      <c r="B560" s="1426"/>
      <c r="C560" s="1131"/>
      <c r="D560" s="1131"/>
      <c r="E560" s="1131"/>
    </row>
    <row r="561" spans="1:5">
      <c r="A561" s="1131"/>
      <c r="B561" s="1426"/>
      <c r="C561" s="1131"/>
      <c r="D561" s="1131"/>
      <c r="E561" s="1131"/>
    </row>
    <row r="562" spans="1:5">
      <c r="A562" s="1131"/>
      <c r="B562" s="1426"/>
      <c r="C562" s="1131"/>
      <c r="D562" s="1131"/>
      <c r="E562" s="1131"/>
    </row>
    <row r="563" spans="1:5">
      <c r="A563" s="1131"/>
      <c r="B563" s="1426"/>
      <c r="C563" s="1131"/>
      <c r="D563" s="1131"/>
      <c r="E563" s="1131"/>
    </row>
    <row r="564" spans="1:5">
      <c r="A564" s="1131"/>
      <c r="B564" s="1426"/>
      <c r="C564" s="1131"/>
      <c r="D564" s="1131"/>
      <c r="E564" s="1131"/>
    </row>
    <row r="565" spans="1:5">
      <c r="A565" s="1131"/>
      <c r="B565" s="1426"/>
      <c r="C565" s="1131"/>
      <c r="D565" s="1131"/>
      <c r="E565" s="1131"/>
    </row>
    <row r="566" spans="1:5">
      <c r="A566" s="1131"/>
      <c r="B566" s="1426"/>
      <c r="C566" s="1131"/>
      <c r="D566" s="1131"/>
      <c r="E566" s="1131"/>
    </row>
    <row r="567" spans="1:5">
      <c r="A567" s="1131"/>
      <c r="B567" s="1426"/>
      <c r="C567" s="1131"/>
      <c r="D567" s="1131"/>
      <c r="E567" s="1131"/>
    </row>
    <row r="568" spans="1:5">
      <c r="A568" s="1131"/>
      <c r="B568" s="1426"/>
      <c r="C568" s="1131"/>
      <c r="D568" s="1131"/>
      <c r="E568" s="1131"/>
    </row>
    <row r="569" spans="1:5">
      <c r="A569" s="1131"/>
      <c r="B569" s="1426"/>
      <c r="C569" s="1131"/>
      <c r="D569" s="1131"/>
      <c r="E569" s="1131"/>
    </row>
    <row r="570" spans="1:5">
      <c r="A570" s="1131"/>
      <c r="B570" s="1426"/>
      <c r="C570" s="1131"/>
      <c r="D570" s="1131"/>
      <c r="E570" s="1131"/>
    </row>
    <row r="571" spans="1:5">
      <c r="A571" s="1131"/>
      <c r="B571" s="1426"/>
      <c r="C571" s="1131"/>
      <c r="D571" s="1131"/>
      <c r="E571" s="1131"/>
    </row>
    <row r="572" spans="1:5">
      <c r="A572" s="1131"/>
      <c r="B572" s="1426"/>
      <c r="C572" s="1131"/>
      <c r="D572" s="1131"/>
      <c r="E572" s="1131"/>
    </row>
    <row r="573" spans="1:5">
      <c r="A573" s="1131"/>
      <c r="B573" s="1426"/>
      <c r="C573" s="1131"/>
      <c r="D573" s="1131"/>
      <c r="E573" s="1131"/>
    </row>
    <row r="574" spans="1:5">
      <c r="A574" s="1131"/>
      <c r="B574" s="1426"/>
      <c r="C574" s="1131"/>
      <c r="D574" s="1131"/>
      <c r="E574" s="1131"/>
    </row>
    <row r="575" spans="1:5">
      <c r="A575" s="1131"/>
      <c r="B575" s="1426"/>
      <c r="C575" s="1131"/>
      <c r="D575" s="1131"/>
      <c r="E575" s="1131"/>
    </row>
    <row r="576" spans="1:5">
      <c r="A576" s="1131"/>
      <c r="B576" s="1426"/>
      <c r="C576" s="1131"/>
      <c r="D576" s="1131"/>
      <c r="E576" s="1131"/>
    </row>
    <row r="577" spans="1:5">
      <c r="A577" s="1131"/>
      <c r="B577" s="1426"/>
      <c r="C577" s="1131"/>
      <c r="D577" s="1131"/>
      <c r="E577" s="1131"/>
    </row>
    <row r="578" spans="1:5">
      <c r="A578" s="1131"/>
      <c r="B578" s="1426"/>
      <c r="C578" s="1131"/>
      <c r="D578" s="1131"/>
      <c r="E578" s="1131"/>
    </row>
    <row r="579" spans="1:5">
      <c r="A579" s="1131"/>
      <c r="B579" s="1426"/>
      <c r="C579" s="1131"/>
      <c r="D579" s="1131"/>
      <c r="E579" s="1131"/>
    </row>
    <row r="580" spans="1:5">
      <c r="A580" s="1131"/>
      <c r="B580" s="1426"/>
      <c r="C580" s="1131"/>
      <c r="D580" s="1131"/>
      <c r="E580" s="1131"/>
    </row>
    <row r="581" spans="1:5">
      <c r="A581" s="1131"/>
      <c r="B581" s="1426"/>
      <c r="C581" s="1131"/>
      <c r="D581" s="1131"/>
      <c r="E581" s="1131"/>
    </row>
    <row r="582" spans="1:5">
      <c r="A582" s="1131"/>
      <c r="B582" s="1426"/>
      <c r="C582" s="1131"/>
      <c r="D582" s="1131"/>
      <c r="E582" s="1131"/>
    </row>
    <row r="583" spans="1:5">
      <c r="A583" s="1131"/>
      <c r="B583" s="1426"/>
      <c r="C583" s="1131"/>
      <c r="D583" s="1131"/>
      <c r="E583" s="1131"/>
    </row>
    <row r="584" spans="1:5">
      <c r="A584" s="1131"/>
      <c r="B584" s="1426"/>
      <c r="C584" s="1131"/>
      <c r="D584" s="1131"/>
      <c r="E584" s="1131"/>
    </row>
    <row r="585" spans="1:5">
      <c r="A585" s="1131"/>
      <c r="B585" s="1426"/>
      <c r="C585" s="1131"/>
      <c r="D585" s="1131"/>
      <c r="E585" s="1131"/>
    </row>
    <row r="586" spans="1:5">
      <c r="A586" s="1131"/>
      <c r="B586" s="1426"/>
      <c r="C586" s="1131"/>
      <c r="D586" s="1131"/>
      <c r="E586" s="1131"/>
    </row>
    <row r="587" spans="1:5">
      <c r="A587" s="1131"/>
      <c r="B587" s="1426"/>
      <c r="C587" s="1131"/>
      <c r="D587" s="1131"/>
      <c r="E587" s="1131"/>
    </row>
    <row r="588" spans="1:5">
      <c r="A588" s="1131"/>
      <c r="B588" s="1426"/>
      <c r="C588" s="1131"/>
      <c r="D588" s="1131"/>
      <c r="E588" s="1131"/>
    </row>
    <row r="589" spans="1:5">
      <c r="A589" s="1131"/>
      <c r="B589" s="1426"/>
      <c r="C589" s="1131"/>
      <c r="D589" s="1131"/>
      <c r="E589" s="1131"/>
    </row>
    <row r="590" spans="1:5">
      <c r="A590" s="1131"/>
      <c r="B590" s="1426"/>
      <c r="C590" s="1131"/>
      <c r="D590" s="1131"/>
      <c r="E590" s="1131"/>
    </row>
    <row r="591" spans="1:5">
      <c r="A591" s="1131"/>
      <c r="B591" s="1426"/>
      <c r="C591" s="1131"/>
      <c r="D591" s="1131"/>
      <c r="E591" s="1131"/>
    </row>
    <row r="592" spans="1:5">
      <c r="A592" s="1131"/>
      <c r="B592" s="1426"/>
      <c r="C592" s="1131"/>
      <c r="D592" s="1131"/>
      <c r="E592" s="1131"/>
    </row>
    <row r="593" spans="1:5">
      <c r="A593" s="1131"/>
      <c r="B593" s="1426"/>
      <c r="C593" s="1131"/>
      <c r="D593" s="1131"/>
      <c r="E593" s="1131"/>
    </row>
    <row r="594" spans="1:5">
      <c r="A594" s="1131"/>
      <c r="B594" s="1426"/>
      <c r="C594" s="1131"/>
      <c r="D594" s="1131"/>
      <c r="E594" s="1131"/>
    </row>
    <row r="595" spans="1:5">
      <c r="A595" s="1131"/>
      <c r="B595" s="1426"/>
      <c r="C595" s="1131"/>
      <c r="D595" s="1131"/>
      <c r="E595" s="1131"/>
    </row>
    <row r="596" spans="1:5">
      <c r="A596" s="1131"/>
      <c r="B596" s="1426"/>
      <c r="C596" s="1131"/>
      <c r="D596" s="1131"/>
      <c r="E596" s="1131"/>
    </row>
    <row r="597" spans="1:5">
      <c r="A597" s="1131"/>
      <c r="B597" s="1426"/>
      <c r="C597" s="1131"/>
      <c r="D597" s="1131"/>
      <c r="E597" s="1131"/>
    </row>
    <row r="598" spans="1:5">
      <c r="A598" s="1131"/>
      <c r="B598" s="1426"/>
      <c r="C598" s="1131"/>
      <c r="D598" s="1131"/>
      <c r="E598" s="1131"/>
    </row>
    <row r="599" spans="1:5">
      <c r="A599" s="1131"/>
      <c r="B599" s="1426"/>
      <c r="C599" s="1131"/>
      <c r="D599" s="1131"/>
      <c r="E599" s="1131"/>
    </row>
    <row r="600" spans="1:5">
      <c r="A600" s="1131"/>
      <c r="B600" s="1426"/>
      <c r="C600" s="1131"/>
      <c r="D600" s="1131"/>
      <c r="E600" s="1131"/>
    </row>
    <row r="601" spans="1:5">
      <c r="A601" s="1131"/>
      <c r="B601" s="1426"/>
      <c r="C601" s="1131"/>
      <c r="D601" s="1131"/>
      <c r="E601" s="1131"/>
    </row>
    <row r="602" spans="1:5">
      <c r="A602" s="1131"/>
      <c r="B602" s="1426"/>
      <c r="C602" s="1131"/>
      <c r="D602" s="1131"/>
      <c r="E602" s="1131"/>
    </row>
    <row r="603" spans="1:5">
      <c r="A603" s="1131"/>
      <c r="B603" s="1426"/>
      <c r="C603" s="1131"/>
      <c r="D603" s="1131"/>
      <c r="E603" s="1131"/>
    </row>
    <row r="604" spans="1:5">
      <c r="A604" s="1131"/>
      <c r="B604" s="1426"/>
      <c r="C604" s="1131"/>
      <c r="D604" s="1131"/>
      <c r="E604" s="1131"/>
    </row>
    <row r="605" spans="1:5">
      <c r="A605" s="1131"/>
      <c r="B605" s="1426"/>
      <c r="C605" s="1131"/>
      <c r="D605" s="1131"/>
      <c r="E605" s="1131"/>
    </row>
    <row r="606" spans="1:5">
      <c r="A606" s="1131"/>
      <c r="B606" s="1426"/>
      <c r="C606" s="1131"/>
      <c r="D606" s="1131"/>
      <c r="E606" s="1131"/>
    </row>
    <row r="607" spans="1:5">
      <c r="A607" s="1131"/>
      <c r="B607" s="1426"/>
      <c r="C607" s="1131"/>
      <c r="D607" s="1131"/>
      <c r="E607" s="1131"/>
    </row>
    <row r="608" spans="1:5">
      <c r="A608" s="1131"/>
      <c r="B608" s="1426"/>
      <c r="C608" s="1131"/>
      <c r="D608" s="1131"/>
      <c r="E608" s="1131"/>
    </row>
    <row r="609" spans="1:5">
      <c r="A609" s="1131"/>
      <c r="B609" s="1426"/>
      <c r="C609" s="1131"/>
      <c r="D609" s="1131"/>
      <c r="E609" s="1131"/>
    </row>
    <row r="610" spans="1:5">
      <c r="A610" s="1131"/>
      <c r="B610" s="1426"/>
      <c r="C610" s="1131"/>
      <c r="D610" s="1131"/>
      <c r="E610" s="1131"/>
    </row>
    <row r="611" spans="1:5">
      <c r="A611" s="1131"/>
      <c r="B611" s="1426"/>
      <c r="C611" s="1131"/>
      <c r="D611" s="1131"/>
      <c r="E611" s="1131"/>
    </row>
    <row r="612" spans="1:5">
      <c r="A612" s="1131"/>
      <c r="B612" s="1426"/>
      <c r="C612" s="1131"/>
      <c r="D612" s="1131"/>
      <c r="E612" s="1131"/>
    </row>
    <row r="613" spans="1:5">
      <c r="A613" s="1131"/>
      <c r="B613" s="1426"/>
      <c r="C613" s="1131"/>
      <c r="D613" s="1131"/>
      <c r="E613" s="1131"/>
    </row>
    <row r="614" spans="1:5">
      <c r="A614" s="1131"/>
      <c r="B614" s="1426"/>
      <c r="C614" s="1131"/>
      <c r="D614" s="1131"/>
      <c r="E614" s="1131"/>
    </row>
    <row r="615" spans="1:5">
      <c r="A615" s="1131"/>
      <c r="B615" s="1426"/>
      <c r="C615" s="1131"/>
      <c r="D615" s="1131"/>
      <c r="E615" s="1131"/>
    </row>
    <row r="616" spans="1:5">
      <c r="A616" s="1131"/>
      <c r="B616" s="1426"/>
      <c r="C616" s="1131"/>
      <c r="D616" s="1131"/>
      <c r="E616" s="1131"/>
    </row>
    <row r="617" spans="1:5">
      <c r="A617" s="1131"/>
      <c r="B617" s="1426"/>
      <c r="C617" s="1131"/>
      <c r="D617" s="1131"/>
      <c r="E617" s="1131"/>
    </row>
    <row r="618" spans="1:5">
      <c r="A618" s="1131"/>
      <c r="B618" s="1426"/>
      <c r="C618" s="1131"/>
      <c r="D618" s="1131"/>
      <c r="E618" s="1131"/>
    </row>
    <row r="619" spans="1:5">
      <c r="A619" s="1131"/>
      <c r="B619" s="1426"/>
      <c r="C619" s="1131"/>
      <c r="D619" s="1131"/>
      <c r="E619" s="1131"/>
    </row>
    <row r="620" spans="1:5">
      <c r="A620" s="1131"/>
      <c r="B620" s="1426"/>
      <c r="C620" s="1131"/>
      <c r="D620" s="1131"/>
      <c r="E620" s="1131"/>
    </row>
    <row r="621" spans="1:5">
      <c r="A621" s="1131"/>
      <c r="B621" s="1426"/>
      <c r="C621" s="1131"/>
      <c r="D621" s="1131"/>
      <c r="E621" s="1131"/>
    </row>
    <row r="622" spans="1:5">
      <c r="A622" s="1131"/>
      <c r="B622" s="1426"/>
      <c r="C622" s="1131"/>
      <c r="D622" s="1131"/>
      <c r="E622" s="1131"/>
    </row>
    <row r="623" spans="1:5">
      <c r="A623" s="1131"/>
      <c r="B623" s="1426"/>
      <c r="C623" s="1131"/>
      <c r="D623" s="1131"/>
      <c r="E623" s="1131"/>
    </row>
    <row r="624" spans="1:5">
      <c r="A624" s="1131"/>
      <c r="B624" s="1426"/>
      <c r="C624" s="1131"/>
      <c r="D624" s="1131"/>
      <c r="E624" s="1131"/>
    </row>
    <row r="625" spans="1:5">
      <c r="A625" s="1131"/>
      <c r="B625" s="1426"/>
      <c r="C625" s="1131"/>
      <c r="D625" s="1131"/>
      <c r="E625" s="1131"/>
    </row>
    <row r="626" spans="1:5">
      <c r="A626" s="1131"/>
      <c r="B626" s="1426"/>
      <c r="C626" s="1131"/>
      <c r="D626" s="1131"/>
      <c r="E626" s="1131"/>
    </row>
    <row r="627" spans="1:5">
      <c r="A627" s="1131"/>
      <c r="B627" s="1426"/>
      <c r="C627" s="1131"/>
      <c r="D627" s="1131"/>
      <c r="E627" s="1131"/>
    </row>
    <row r="628" spans="1:5">
      <c r="A628" s="1131"/>
      <c r="B628" s="1426"/>
      <c r="C628" s="1131"/>
      <c r="D628" s="1131"/>
      <c r="E628" s="1131"/>
    </row>
    <row r="629" spans="1:5">
      <c r="A629" s="1131"/>
      <c r="B629" s="1426"/>
      <c r="C629" s="1131"/>
      <c r="D629" s="1131"/>
      <c r="E629" s="1131"/>
    </row>
    <row r="630" spans="1:5">
      <c r="A630" s="1131"/>
      <c r="B630" s="1426"/>
      <c r="C630" s="1131"/>
      <c r="D630" s="1131"/>
      <c r="E630" s="1131"/>
    </row>
    <row r="631" spans="1:5">
      <c r="A631" s="1131"/>
      <c r="B631" s="1426"/>
      <c r="C631" s="1131"/>
      <c r="D631" s="1131"/>
      <c r="E631" s="1131"/>
    </row>
    <row r="632" spans="1:5">
      <c r="A632" s="1131"/>
      <c r="B632" s="1426"/>
      <c r="C632" s="1131"/>
      <c r="D632" s="1131"/>
      <c r="E632" s="1131"/>
    </row>
    <row r="633" spans="1:5">
      <c r="A633" s="1131"/>
      <c r="B633" s="1426"/>
      <c r="C633" s="1131"/>
      <c r="D633" s="1131"/>
      <c r="E633" s="1131"/>
    </row>
    <row r="634" spans="1:5">
      <c r="A634" s="1131"/>
      <c r="B634" s="1426"/>
      <c r="C634" s="1131"/>
      <c r="D634" s="1131"/>
      <c r="E634" s="1131"/>
    </row>
    <row r="635" spans="1:5">
      <c r="A635" s="1131"/>
      <c r="B635" s="1426"/>
      <c r="C635" s="1131"/>
      <c r="D635" s="1131"/>
      <c r="E635" s="1131"/>
    </row>
    <row r="636" spans="1:5">
      <c r="A636" s="1131"/>
      <c r="B636" s="1426"/>
      <c r="C636" s="1131"/>
      <c r="D636" s="1131"/>
      <c r="E636" s="1131"/>
    </row>
    <row r="637" spans="1:5">
      <c r="A637" s="1131"/>
      <c r="B637" s="1426"/>
      <c r="C637" s="1131"/>
      <c r="D637" s="1131"/>
      <c r="E637" s="1131"/>
    </row>
    <row r="638" spans="1:5">
      <c r="A638" s="1131"/>
      <c r="B638" s="1426"/>
      <c r="C638" s="1131"/>
      <c r="D638" s="1131"/>
      <c r="E638" s="1131"/>
    </row>
    <row r="639" spans="1:5">
      <c r="A639" s="1131"/>
      <c r="B639" s="1426"/>
      <c r="C639" s="1131"/>
      <c r="D639" s="1131"/>
      <c r="E639" s="1131"/>
    </row>
    <row r="640" spans="1:5">
      <c r="A640" s="1131"/>
      <c r="B640" s="1426"/>
      <c r="C640" s="1131"/>
      <c r="D640" s="1131"/>
      <c r="E640" s="1131"/>
    </row>
    <row r="641" spans="1:5">
      <c r="A641" s="1131"/>
      <c r="B641" s="1426"/>
      <c r="C641" s="1131"/>
      <c r="D641" s="1131"/>
      <c r="E641" s="1131"/>
    </row>
    <row r="642" spans="1:5">
      <c r="A642" s="1131"/>
      <c r="B642" s="1426"/>
      <c r="C642" s="1131"/>
      <c r="D642" s="1131"/>
      <c r="E642" s="1131"/>
    </row>
    <row r="643" spans="1:5">
      <c r="A643" s="1131"/>
      <c r="B643" s="1426"/>
      <c r="C643" s="1131"/>
      <c r="D643" s="1131"/>
      <c r="E643" s="1131"/>
    </row>
    <row r="644" spans="1:5">
      <c r="A644" s="1131"/>
      <c r="B644" s="1426"/>
      <c r="C644" s="1131"/>
      <c r="D644" s="1131"/>
      <c r="E644" s="1131"/>
    </row>
    <row r="645" spans="1:5">
      <c r="A645" s="1131"/>
      <c r="B645" s="1426"/>
      <c r="C645" s="1131"/>
      <c r="D645" s="1131"/>
      <c r="E645" s="1131"/>
    </row>
    <row r="646" spans="1:5">
      <c r="A646" s="1131"/>
      <c r="B646" s="1426"/>
      <c r="C646" s="1131"/>
      <c r="D646" s="1131"/>
      <c r="E646" s="1131"/>
    </row>
    <row r="647" spans="1:5">
      <c r="A647" s="1131"/>
      <c r="B647" s="1426"/>
      <c r="C647" s="1131"/>
      <c r="D647" s="1131"/>
      <c r="E647" s="1131"/>
    </row>
    <row r="648" spans="1:5">
      <c r="A648" s="1131"/>
      <c r="B648" s="1426"/>
      <c r="C648" s="1131"/>
      <c r="D648" s="1131"/>
      <c r="E648" s="1131"/>
    </row>
    <row r="649" spans="1:5">
      <c r="A649" s="1131"/>
      <c r="B649" s="1426"/>
      <c r="C649" s="1131"/>
      <c r="D649" s="1131"/>
      <c r="E649" s="1131"/>
    </row>
    <row r="650" spans="1:5">
      <c r="A650" s="1131"/>
      <c r="B650" s="1426"/>
      <c r="C650" s="1131"/>
      <c r="D650" s="1131"/>
      <c r="E650" s="1131"/>
    </row>
    <row r="651" spans="1:5">
      <c r="A651" s="1131"/>
      <c r="B651" s="1426"/>
      <c r="C651" s="1131"/>
      <c r="D651" s="1131"/>
      <c r="E651" s="1131"/>
    </row>
    <row r="652" spans="1:5">
      <c r="A652" s="1131"/>
      <c r="B652" s="1426"/>
      <c r="C652" s="1131"/>
      <c r="D652" s="1131"/>
      <c r="E652" s="1131"/>
    </row>
    <row r="653" spans="1:5">
      <c r="A653" s="1131"/>
      <c r="B653" s="1426"/>
      <c r="C653" s="1131"/>
      <c r="D653" s="1131"/>
      <c r="E653" s="1131"/>
    </row>
    <row r="654" spans="1:5">
      <c r="A654" s="1131"/>
      <c r="B654" s="1426"/>
      <c r="C654" s="1131"/>
      <c r="D654" s="1131"/>
      <c r="E654" s="1131"/>
    </row>
    <row r="655" spans="1:5">
      <c r="A655" s="1131"/>
      <c r="B655" s="1426"/>
      <c r="C655" s="1131"/>
      <c r="D655" s="1131"/>
      <c r="E655" s="1131"/>
    </row>
    <row r="656" spans="1:5">
      <c r="A656" s="1131"/>
      <c r="B656" s="1426"/>
      <c r="C656" s="1131"/>
      <c r="D656" s="1131"/>
      <c r="E656" s="1131"/>
    </row>
    <row r="657" spans="1:5">
      <c r="A657" s="1131"/>
      <c r="B657" s="1426"/>
      <c r="C657" s="1131"/>
      <c r="D657" s="1131"/>
      <c r="E657" s="1131"/>
    </row>
    <row r="658" spans="1:5">
      <c r="A658" s="1131"/>
      <c r="B658" s="1426"/>
      <c r="C658" s="1131"/>
      <c r="D658" s="1131"/>
      <c r="E658" s="1131"/>
    </row>
    <row r="659" spans="1:5">
      <c r="A659" s="1131"/>
      <c r="B659" s="1426"/>
      <c r="C659" s="1131"/>
      <c r="D659" s="1131"/>
      <c r="E659" s="1131"/>
    </row>
    <row r="660" spans="1:5">
      <c r="A660" s="1131"/>
      <c r="B660" s="1426"/>
      <c r="C660" s="1131"/>
      <c r="D660" s="1131"/>
      <c r="E660" s="1131"/>
    </row>
    <row r="661" spans="1:5">
      <c r="A661" s="1131"/>
      <c r="B661" s="1426"/>
      <c r="C661" s="1131"/>
      <c r="D661" s="1131"/>
      <c r="E661" s="1131"/>
    </row>
    <row r="662" spans="1:5">
      <c r="A662" s="1131"/>
      <c r="B662" s="1426"/>
      <c r="C662" s="1131"/>
      <c r="D662" s="1131"/>
      <c r="E662" s="1131"/>
    </row>
    <row r="663" spans="1:5">
      <c r="A663" s="1131"/>
      <c r="B663" s="1426"/>
      <c r="C663" s="1131"/>
      <c r="D663" s="1131"/>
      <c r="E663" s="1131"/>
    </row>
    <row r="664" spans="1:5">
      <c r="A664" s="1131"/>
      <c r="B664" s="1426"/>
      <c r="C664" s="1131"/>
      <c r="D664" s="1131"/>
      <c r="E664" s="1131"/>
    </row>
    <row r="665" spans="1:5">
      <c r="A665" s="1131"/>
      <c r="B665" s="1426"/>
      <c r="C665" s="1131"/>
      <c r="D665" s="1131"/>
      <c r="E665" s="1131"/>
    </row>
    <row r="666" spans="1:5">
      <c r="A666" s="1131"/>
      <c r="B666" s="1426"/>
      <c r="C666" s="1131"/>
      <c r="D666" s="1131"/>
      <c r="E666" s="1131"/>
    </row>
    <row r="667" spans="1:5">
      <c r="A667" s="1131"/>
      <c r="B667" s="1426"/>
      <c r="C667" s="1131"/>
      <c r="D667" s="1131"/>
      <c r="E667" s="1131"/>
    </row>
    <row r="668" spans="1:5">
      <c r="A668" s="1131"/>
      <c r="B668" s="1426"/>
      <c r="C668" s="1131"/>
      <c r="D668" s="1131"/>
      <c r="E668" s="1131"/>
    </row>
    <row r="669" spans="1:5">
      <c r="A669" s="1131"/>
      <c r="B669" s="1426"/>
      <c r="C669" s="1131"/>
      <c r="D669" s="1131"/>
      <c r="E669" s="1131"/>
    </row>
    <row r="670" spans="1:5">
      <c r="A670" s="1131"/>
      <c r="B670" s="1426"/>
      <c r="C670" s="1131"/>
      <c r="D670" s="1131"/>
      <c r="E670" s="1131"/>
    </row>
    <row r="671" spans="1:5">
      <c r="A671" s="1131"/>
      <c r="B671" s="1426"/>
      <c r="C671" s="1131"/>
      <c r="D671" s="1131"/>
      <c r="E671" s="1131"/>
    </row>
    <row r="672" spans="1:5">
      <c r="A672" s="1131"/>
      <c r="B672" s="1426"/>
      <c r="C672" s="1131"/>
      <c r="D672" s="1131"/>
      <c r="E672" s="1131"/>
    </row>
    <row r="673" spans="1:5">
      <c r="A673" s="1131"/>
      <c r="B673" s="1426"/>
      <c r="C673" s="1131"/>
      <c r="D673" s="1131"/>
      <c r="E673" s="1131"/>
    </row>
    <row r="674" spans="1:5">
      <c r="A674" s="1131"/>
      <c r="B674" s="1426"/>
      <c r="C674" s="1131"/>
      <c r="D674" s="1131"/>
      <c r="E674" s="1131"/>
    </row>
    <row r="675" spans="1:5">
      <c r="A675" s="1131"/>
      <c r="B675" s="1426"/>
      <c r="C675" s="1131"/>
      <c r="D675" s="1131"/>
      <c r="E675" s="1131"/>
    </row>
    <row r="676" spans="1:5">
      <c r="A676" s="1131"/>
      <c r="B676" s="1426"/>
      <c r="C676" s="1131"/>
      <c r="D676" s="1131"/>
      <c r="E676" s="1131"/>
    </row>
    <row r="677" spans="1:5">
      <c r="A677" s="1131"/>
      <c r="B677" s="1426"/>
      <c r="C677" s="1131"/>
      <c r="D677" s="1131"/>
      <c r="E677" s="1131"/>
    </row>
    <row r="678" spans="1:5">
      <c r="A678" s="1131"/>
      <c r="B678" s="1426"/>
      <c r="C678" s="1131"/>
      <c r="D678" s="1131"/>
      <c r="E678" s="1131"/>
    </row>
    <row r="679" spans="1:5">
      <c r="A679" s="1131"/>
      <c r="B679" s="1426"/>
      <c r="C679" s="1131"/>
      <c r="D679" s="1131"/>
      <c r="E679" s="1131"/>
    </row>
    <row r="680" spans="1:5">
      <c r="A680" s="1131"/>
      <c r="B680" s="1426"/>
      <c r="C680" s="1131"/>
      <c r="D680" s="1131"/>
      <c r="E680" s="1131"/>
    </row>
    <row r="681" spans="1:5">
      <c r="A681" s="1131"/>
      <c r="B681" s="1426"/>
      <c r="C681" s="1131"/>
      <c r="D681" s="1131"/>
      <c r="E681" s="1131"/>
    </row>
    <row r="682" spans="1:5">
      <c r="A682" s="1131"/>
      <c r="B682" s="1426"/>
      <c r="C682" s="1131"/>
      <c r="D682" s="1131"/>
      <c r="E682" s="1131"/>
    </row>
    <row r="683" spans="1:5">
      <c r="A683" s="1131"/>
      <c r="B683" s="1426"/>
      <c r="C683" s="1131"/>
      <c r="D683" s="1131"/>
      <c r="E683" s="1131"/>
    </row>
    <row r="684" spans="1:5">
      <c r="A684" s="1131"/>
      <c r="B684" s="1426"/>
      <c r="C684" s="1131"/>
      <c r="D684" s="1131"/>
      <c r="E684" s="1131"/>
    </row>
    <row r="685" spans="1:5">
      <c r="A685" s="1131"/>
      <c r="B685" s="1426"/>
      <c r="C685" s="1131"/>
      <c r="D685" s="1131"/>
      <c r="E685" s="1131"/>
    </row>
    <row r="686" spans="1:5">
      <c r="A686" s="1131"/>
      <c r="B686" s="1426"/>
      <c r="C686" s="1131"/>
      <c r="D686" s="1131"/>
      <c r="E686" s="1131"/>
    </row>
    <row r="687" spans="1:5">
      <c r="A687" s="1131"/>
      <c r="B687" s="1426"/>
      <c r="C687" s="1131"/>
      <c r="D687" s="1131"/>
      <c r="E687" s="1131"/>
    </row>
    <row r="688" spans="1:5">
      <c r="A688" s="1131"/>
      <c r="B688" s="1426"/>
      <c r="C688" s="1131"/>
      <c r="D688" s="1131"/>
      <c r="E688" s="1131"/>
    </row>
    <row r="689" spans="1:5">
      <c r="A689" s="1131"/>
      <c r="B689" s="1426"/>
      <c r="C689" s="1131"/>
      <c r="D689" s="1131"/>
      <c r="E689" s="1131"/>
    </row>
    <row r="690" spans="1:5">
      <c r="A690" s="1131"/>
      <c r="B690" s="1426"/>
      <c r="C690" s="1131"/>
      <c r="D690" s="1131"/>
      <c r="E690" s="1131"/>
    </row>
    <row r="691" spans="1:5">
      <c r="A691" s="1131"/>
      <c r="B691" s="1426"/>
      <c r="C691" s="1131"/>
      <c r="D691" s="1131"/>
      <c r="E691" s="1131"/>
    </row>
    <row r="692" spans="1:5">
      <c r="A692" s="1131"/>
      <c r="B692" s="1426"/>
      <c r="C692" s="1131"/>
      <c r="D692" s="1131"/>
      <c r="E692" s="1131"/>
    </row>
    <row r="693" spans="1:5">
      <c r="A693" s="1131"/>
      <c r="B693" s="1426"/>
      <c r="C693" s="1131"/>
      <c r="D693" s="1131"/>
      <c r="E693" s="1131"/>
    </row>
    <row r="694" spans="1:5">
      <c r="A694" s="1131"/>
      <c r="B694" s="1426"/>
      <c r="C694" s="1131"/>
      <c r="D694" s="1131"/>
      <c r="E694" s="1131"/>
    </row>
    <row r="695" spans="1:5">
      <c r="A695" s="1131"/>
      <c r="B695" s="1426"/>
      <c r="C695" s="1131"/>
      <c r="D695" s="1131"/>
      <c r="E695" s="1131"/>
    </row>
    <row r="696" spans="1:5">
      <c r="A696" s="1131"/>
      <c r="B696" s="1426"/>
      <c r="C696" s="1131"/>
      <c r="D696" s="1131"/>
      <c r="E696" s="1131"/>
    </row>
    <row r="697" spans="1:5">
      <c r="A697" s="1131"/>
      <c r="B697" s="1426"/>
      <c r="C697" s="1131"/>
      <c r="D697" s="1131"/>
      <c r="E697" s="1131"/>
    </row>
    <row r="698" spans="1:5">
      <c r="A698" s="1131"/>
      <c r="B698" s="1426"/>
      <c r="C698" s="1131"/>
      <c r="D698" s="1131"/>
      <c r="E698" s="1131"/>
    </row>
    <row r="699" spans="1:5">
      <c r="A699" s="1131"/>
      <c r="B699" s="1426"/>
      <c r="C699" s="1131"/>
      <c r="D699" s="1131"/>
      <c r="E699" s="1131"/>
    </row>
    <row r="700" spans="1:5">
      <c r="A700" s="1131"/>
      <c r="B700" s="1426"/>
      <c r="C700" s="1131"/>
      <c r="D700" s="1131"/>
      <c r="E700" s="1131"/>
    </row>
    <row r="701" spans="1:5">
      <c r="A701" s="1131"/>
      <c r="B701" s="1426"/>
      <c r="C701" s="1131"/>
      <c r="D701" s="1131"/>
      <c r="E701" s="1131"/>
    </row>
    <row r="702" spans="1:5">
      <c r="A702" s="1131"/>
      <c r="B702" s="1426"/>
      <c r="C702" s="1131"/>
      <c r="D702" s="1131"/>
      <c r="E702" s="1131"/>
    </row>
    <row r="703" spans="1:5">
      <c r="A703" s="1131"/>
      <c r="B703" s="1426"/>
      <c r="C703" s="1131"/>
      <c r="D703" s="1131"/>
      <c r="E703" s="1131"/>
    </row>
    <row r="704" spans="1:5">
      <c r="A704" s="1131"/>
      <c r="B704" s="1426"/>
      <c r="C704" s="1131"/>
      <c r="D704" s="1131"/>
      <c r="E704" s="1131"/>
    </row>
    <row r="705" spans="1:5">
      <c r="A705" s="1131"/>
      <c r="B705" s="1426"/>
      <c r="C705" s="1131"/>
      <c r="D705" s="1131"/>
      <c r="E705" s="1131"/>
    </row>
    <row r="706" spans="1:5">
      <c r="A706" s="1131"/>
      <c r="B706" s="1426"/>
      <c r="C706" s="1131"/>
      <c r="D706" s="1131"/>
      <c r="E706" s="1131"/>
    </row>
    <row r="707" spans="1:5">
      <c r="A707" s="1131"/>
      <c r="B707" s="1426"/>
      <c r="C707" s="1131"/>
      <c r="D707" s="1131"/>
      <c r="E707" s="1131"/>
    </row>
    <row r="708" spans="1:5">
      <c r="A708" s="1131"/>
      <c r="B708" s="1426"/>
      <c r="C708" s="1131"/>
      <c r="D708" s="1131"/>
      <c r="E708" s="1131"/>
    </row>
    <row r="709" spans="1:5">
      <c r="A709" s="1131"/>
      <c r="B709" s="1426"/>
      <c r="C709" s="1131"/>
      <c r="D709" s="1131"/>
      <c r="E709" s="1131"/>
    </row>
    <row r="710" spans="1:5">
      <c r="A710" s="1131"/>
      <c r="B710" s="1426"/>
      <c r="C710" s="1131"/>
      <c r="D710" s="1131"/>
      <c r="E710" s="1131"/>
    </row>
    <row r="711" spans="1:5">
      <c r="A711" s="1131"/>
      <c r="B711" s="1426"/>
      <c r="C711" s="1131"/>
      <c r="D711" s="1131"/>
      <c r="E711" s="1131"/>
    </row>
    <row r="712" spans="1:5">
      <c r="A712" s="1131"/>
      <c r="B712" s="1426"/>
      <c r="C712" s="1131"/>
      <c r="D712" s="1131"/>
      <c r="E712" s="1131"/>
    </row>
    <row r="713" spans="1:5">
      <c r="A713" s="1131"/>
      <c r="B713" s="1426"/>
      <c r="C713" s="1131"/>
      <c r="D713" s="1131"/>
      <c r="E713" s="1131"/>
    </row>
    <row r="714" spans="1:5">
      <c r="A714" s="1131"/>
      <c r="B714" s="1426"/>
      <c r="C714" s="1131"/>
      <c r="D714" s="1131"/>
      <c r="E714" s="1131"/>
    </row>
    <row r="715" spans="1:5">
      <c r="A715" s="1131"/>
      <c r="B715" s="1426"/>
      <c r="C715" s="1131"/>
      <c r="D715" s="1131"/>
      <c r="E715" s="1131"/>
    </row>
    <row r="716" spans="1:5">
      <c r="A716" s="1131"/>
      <c r="B716" s="1426"/>
      <c r="C716" s="1131"/>
      <c r="D716" s="1131"/>
      <c r="E716" s="1131"/>
    </row>
    <row r="717" spans="1:5">
      <c r="A717" s="1131"/>
      <c r="B717" s="1426"/>
      <c r="C717" s="1131"/>
      <c r="D717" s="1131"/>
      <c r="E717" s="1131"/>
    </row>
    <row r="718" spans="1:5">
      <c r="A718" s="1131"/>
      <c r="B718" s="1426"/>
      <c r="C718" s="1131"/>
      <c r="D718" s="1131"/>
      <c r="E718" s="1131"/>
    </row>
    <row r="719" spans="1:5">
      <c r="A719" s="1131"/>
      <c r="B719" s="1426"/>
      <c r="C719" s="1131"/>
      <c r="D719" s="1131"/>
      <c r="E719" s="1131"/>
    </row>
    <row r="720" spans="1:5">
      <c r="A720" s="1131"/>
      <c r="B720" s="1426"/>
      <c r="C720" s="1131"/>
      <c r="D720" s="1131"/>
      <c r="E720" s="1131"/>
    </row>
    <row r="721" spans="1:5">
      <c r="A721" s="1131"/>
      <c r="B721" s="1426"/>
      <c r="C721" s="1131"/>
      <c r="D721" s="1131"/>
      <c r="E721" s="1131"/>
    </row>
    <row r="722" spans="1:5">
      <c r="A722" s="1131"/>
      <c r="B722" s="1426"/>
      <c r="C722" s="1131"/>
      <c r="D722" s="1131"/>
      <c r="E722" s="1131"/>
    </row>
    <row r="723" spans="1:5">
      <c r="A723" s="1131"/>
      <c r="B723" s="1426"/>
      <c r="C723" s="1131"/>
      <c r="D723" s="1131"/>
      <c r="E723" s="1131"/>
    </row>
    <row r="724" spans="1:5">
      <c r="A724" s="1131"/>
      <c r="B724" s="1426"/>
      <c r="C724" s="1131"/>
      <c r="D724" s="1131"/>
      <c r="E724" s="1131"/>
    </row>
    <row r="725" spans="1:5">
      <c r="A725" s="1131"/>
      <c r="B725" s="1426"/>
      <c r="C725" s="1131"/>
      <c r="D725" s="1131"/>
      <c r="E725" s="1131"/>
    </row>
    <row r="726" spans="1:5">
      <c r="A726" s="1131"/>
      <c r="B726" s="1426"/>
      <c r="C726" s="1131"/>
      <c r="D726" s="1131"/>
      <c r="E726" s="1131"/>
    </row>
    <row r="727" spans="1:5">
      <c r="A727" s="1131"/>
      <c r="B727" s="1426"/>
      <c r="C727" s="1131"/>
      <c r="D727" s="1131"/>
      <c r="E727" s="1131"/>
    </row>
    <row r="728" spans="1:5">
      <c r="A728" s="1131"/>
      <c r="B728" s="1426"/>
      <c r="C728" s="1131"/>
      <c r="D728" s="1131"/>
      <c r="E728" s="1131"/>
    </row>
    <row r="729" spans="1:5">
      <c r="A729" s="1131"/>
      <c r="B729" s="1426"/>
      <c r="C729" s="1131"/>
      <c r="D729" s="1131"/>
      <c r="E729" s="1131"/>
    </row>
    <row r="730" spans="1:5">
      <c r="A730" s="1131"/>
      <c r="B730" s="1426"/>
      <c r="C730" s="1131"/>
      <c r="D730" s="1131"/>
      <c r="E730" s="1131"/>
    </row>
    <row r="731" spans="1:5">
      <c r="A731" s="1131"/>
      <c r="B731" s="1426"/>
      <c r="C731" s="1131"/>
      <c r="D731" s="1131"/>
      <c r="E731" s="1131"/>
    </row>
    <row r="732" spans="1:5">
      <c r="A732" s="1131"/>
      <c r="B732" s="1426"/>
      <c r="C732" s="1131"/>
      <c r="D732" s="1131"/>
      <c r="E732" s="1131"/>
    </row>
    <row r="733" spans="1:5">
      <c r="A733" s="1131"/>
      <c r="B733" s="1426"/>
      <c r="C733" s="1131"/>
      <c r="D733" s="1131"/>
      <c r="E733" s="1131"/>
    </row>
    <row r="734" spans="1:5">
      <c r="A734" s="1131"/>
      <c r="B734" s="1426"/>
      <c r="C734" s="1131"/>
      <c r="D734" s="1131"/>
      <c r="E734" s="1131"/>
    </row>
    <row r="735" spans="1:5">
      <c r="A735" s="1131"/>
      <c r="B735" s="1426"/>
      <c r="C735" s="1131"/>
      <c r="D735" s="1131"/>
      <c r="E735" s="1131"/>
    </row>
    <row r="736" spans="1:5">
      <c r="A736" s="1131"/>
      <c r="B736" s="1426"/>
      <c r="C736" s="1131"/>
      <c r="D736" s="1131"/>
      <c r="E736" s="1131"/>
    </row>
    <row r="737" spans="1:5">
      <c r="A737" s="1131"/>
      <c r="B737" s="1426"/>
      <c r="C737" s="1131"/>
      <c r="D737" s="1131"/>
      <c r="E737" s="1131"/>
    </row>
    <row r="738" spans="1:5">
      <c r="A738" s="1131"/>
      <c r="B738" s="1426"/>
      <c r="C738" s="1131"/>
      <c r="D738" s="1131"/>
      <c r="E738" s="1131"/>
    </row>
    <row r="739" spans="1:5">
      <c r="A739" s="1131"/>
      <c r="B739" s="1426"/>
      <c r="C739" s="1131"/>
      <c r="D739" s="1131"/>
      <c r="E739" s="1131"/>
    </row>
    <row r="740" spans="1:5">
      <c r="A740" s="1131"/>
      <c r="B740" s="1426"/>
      <c r="C740" s="1131"/>
      <c r="D740" s="1131"/>
      <c r="E740" s="1131"/>
    </row>
    <row r="741" spans="1:5">
      <c r="A741" s="1131"/>
      <c r="B741" s="1426"/>
      <c r="C741" s="1131"/>
      <c r="D741" s="1131"/>
      <c r="E741" s="1131"/>
    </row>
    <row r="742" spans="1:5">
      <c r="A742" s="1131"/>
      <c r="B742" s="1426"/>
      <c r="C742" s="1131"/>
      <c r="D742" s="1131"/>
      <c r="E742" s="1131"/>
    </row>
    <row r="743" spans="1:5">
      <c r="A743" s="1131"/>
      <c r="B743" s="1426"/>
      <c r="C743" s="1131"/>
      <c r="D743" s="1131"/>
      <c r="E743" s="1131"/>
    </row>
    <row r="744" spans="1:5">
      <c r="A744" s="1131"/>
      <c r="B744" s="1426"/>
      <c r="C744" s="1131"/>
      <c r="D744" s="1131"/>
      <c r="E744" s="1131"/>
    </row>
    <row r="745" spans="1:5">
      <c r="A745" s="1131"/>
      <c r="B745" s="1426"/>
      <c r="C745" s="1131"/>
      <c r="D745" s="1131"/>
      <c r="E745" s="1131"/>
    </row>
    <row r="746" spans="1:5">
      <c r="A746" s="1131"/>
      <c r="B746" s="1426"/>
      <c r="C746" s="1131"/>
      <c r="D746" s="1131"/>
      <c r="E746" s="1131"/>
    </row>
    <row r="747" spans="1:5">
      <c r="A747" s="1131"/>
      <c r="B747" s="1426"/>
      <c r="C747" s="1131"/>
      <c r="D747" s="1131"/>
      <c r="E747" s="1131"/>
    </row>
    <row r="748" spans="1:5">
      <c r="A748" s="1131"/>
      <c r="B748" s="1426"/>
      <c r="C748" s="1131"/>
      <c r="D748" s="1131"/>
      <c r="E748" s="1131"/>
    </row>
    <row r="749" spans="1:5">
      <c r="A749" s="1131"/>
      <c r="B749" s="1426"/>
      <c r="C749" s="1131"/>
      <c r="D749" s="1131"/>
      <c r="E749" s="1131"/>
    </row>
    <row r="750" spans="1:5">
      <c r="A750" s="1131"/>
      <c r="B750" s="1426"/>
      <c r="C750" s="1131"/>
      <c r="D750" s="1131"/>
      <c r="E750" s="1131"/>
    </row>
    <row r="751" spans="1:5">
      <c r="A751" s="1131"/>
      <c r="B751" s="1426"/>
      <c r="C751" s="1131"/>
      <c r="D751" s="1131"/>
      <c r="E751" s="1131"/>
    </row>
    <row r="752" spans="1:5">
      <c r="A752" s="1131"/>
      <c r="B752" s="1426"/>
      <c r="C752" s="1131"/>
      <c r="D752" s="1131"/>
      <c r="E752" s="1131"/>
    </row>
    <row r="753" spans="1:5">
      <c r="A753" s="1131"/>
      <c r="B753" s="1426"/>
      <c r="C753" s="1131"/>
      <c r="D753" s="1131"/>
      <c r="E753" s="1131"/>
    </row>
    <row r="754" spans="1:5">
      <c r="A754" s="1131"/>
      <c r="B754" s="1426"/>
      <c r="C754" s="1131"/>
      <c r="D754" s="1131"/>
      <c r="E754" s="1131"/>
    </row>
    <row r="755" spans="1:5">
      <c r="A755" s="1131"/>
      <c r="B755" s="1426"/>
      <c r="C755" s="1131"/>
      <c r="D755" s="1131"/>
      <c r="E755" s="1131"/>
    </row>
    <row r="756" spans="1:5">
      <c r="A756" s="1131"/>
      <c r="B756" s="1426"/>
      <c r="C756" s="1131"/>
      <c r="D756" s="1131"/>
      <c r="E756" s="1131"/>
    </row>
    <row r="757" spans="1:5">
      <c r="A757" s="1131"/>
      <c r="B757" s="1426"/>
      <c r="C757" s="1131"/>
      <c r="D757" s="1131"/>
      <c r="E757" s="1131"/>
    </row>
    <row r="758" spans="1:5">
      <c r="A758" s="1131"/>
      <c r="B758" s="1426"/>
      <c r="C758" s="1131"/>
      <c r="D758" s="1131"/>
      <c r="E758" s="1131"/>
    </row>
    <row r="759" spans="1:5">
      <c r="A759" s="1131"/>
      <c r="B759" s="1426"/>
      <c r="C759" s="1131"/>
      <c r="D759" s="1131"/>
      <c r="E759" s="1131"/>
    </row>
    <row r="760" spans="1:5">
      <c r="A760" s="1131"/>
      <c r="B760" s="1426"/>
      <c r="C760" s="1131"/>
      <c r="D760" s="1131"/>
      <c r="E760" s="1131"/>
    </row>
    <row r="761" spans="1:5">
      <c r="A761" s="1131"/>
      <c r="B761" s="1426"/>
      <c r="C761" s="1131"/>
      <c r="D761" s="1131"/>
      <c r="E761" s="1131"/>
    </row>
    <row r="762" spans="1:5">
      <c r="A762" s="1131"/>
      <c r="B762" s="1426"/>
      <c r="C762" s="1131"/>
      <c r="D762" s="1131"/>
      <c r="E762" s="1131"/>
    </row>
    <row r="763" spans="1:5">
      <c r="A763" s="1131"/>
      <c r="B763" s="1426"/>
      <c r="C763" s="1131"/>
      <c r="D763" s="1131"/>
      <c r="E763" s="1131"/>
    </row>
    <row r="764" spans="1:5">
      <c r="A764" s="1131"/>
      <c r="B764" s="1426"/>
      <c r="C764" s="1131"/>
      <c r="D764" s="1131"/>
      <c r="E764" s="1131"/>
    </row>
    <row r="765" spans="1:5">
      <c r="A765" s="1131"/>
      <c r="B765" s="1426"/>
      <c r="C765" s="1131"/>
      <c r="D765" s="1131"/>
      <c r="E765" s="1131"/>
    </row>
    <row r="766" spans="1:5">
      <c r="A766" s="1131"/>
      <c r="B766" s="1426"/>
      <c r="C766" s="1131"/>
      <c r="D766" s="1131"/>
      <c r="E766" s="1131"/>
    </row>
    <row r="767" spans="1:5">
      <c r="A767" s="1131"/>
      <c r="B767" s="1426"/>
      <c r="C767" s="1131"/>
      <c r="D767" s="1131"/>
      <c r="E767" s="1131"/>
    </row>
    <row r="768" spans="1:5">
      <c r="A768" s="1131"/>
      <c r="B768" s="1426"/>
      <c r="C768" s="1131"/>
      <c r="D768" s="1131"/>
      <c r="E768" s="1131"/>
    </row>
    <row r="769" spans="1:5">
      <c r="A769" s="1131"/>
      <c r="B769" s="1426"/>
      <c r="C769" s="1131"/>
      <c r="D769" s="1131"/>
      <c r="E769" s="1131"/>
    </row>
    <row r="770" spans="1:5">
      <c r="A770" s="1131"/>
      <c r="B770" s="1426"/>
      <c r="C770" s="1131"/>
      <c r="D770" s="1131"/>
      <c r="E770" s="1131"/>
    </row>
    <row r="771" spans="1:5">
      <c r="A771" s="1131"/>
      <c r="B771" s="1426"/>
      <c r="C771" s="1131"/>
      <c r="D771" s="1131"/>
      <c r="E771" s="1131"/>
    </row>
    <row r="772" spans="1:5">
      <c r="A772" s="1131"/>
      <c r="B772" s="1426"/>
      <c r="C772" s="1131"/>
      <c r="D772" s="1131"/>
      <c r="E772" s="1131"/>
    </row>
    <row r="773" spans="1:5">
      <c r="A773" s="1131"/>
      <c r="B773" s="1426"/>
      <c r="C773" s="1131"/>
      <c r="D773" s="1131"/>
      <c r="E773" s="1131"/>
    </row>
    <row r="774" spans="1:5">
      <c r="A774" s="1131"/>
      <c r="B774" s="1426"/>
      <c r="C774" s="1131"/>
      <c r="D774" s="1131"/>
      <c r="E774" s="1131"/>
    </row>
    <row r="775" spans="1:5">
      <c r="A775" s="1131"/>
      <c r="B775" s="1426"/>
      <c r="C775" s="1131"/>
      <c r="D775" s="1131"/>
      <c r="E775" s="1131"/>
    </row>
    <row r="776" spans="1:5">
      <c r="A776" s="1131"/>
      <c r="B776" s="1426"/>
      <c r="C776" s="1131"/>
      <c r="D776" s="1131"/>
      <c r="E776" s="1131"/>
    </row>
    <row r="777" spans="1:5">
      <c r="A777" s="1131"/>
      <c r="B777" s="1426"/>
      <c r="C777" s="1131"/>
      <c r="D777" s="1131"/>
      <c r="E777" s="1131"/>
    </row>
    <row r="778" spans="1:5">
      <c r="A778" s="1131"/>
      <c r="B778" s="1426"/>
      <c r="C778" s="1131"/>
      <c r="D778" s="1131"/>
      <c r="E778" s="1131"/>
    </row>
    <row r="779" spans="1:5">
      <c r="A779" s="1131"/>
      <c r="B779" s="1426"/>
      <c r="C779" s="1131"/>
      <c r="D779" s="1131"/>
      <c r="E779" s="1131"/>
    </row>
    <row r="780" spans="1:5">
      <c r="A780" s="1131"/>
      <c r="B780" s="1426"/>
      <c r="C780" s="1131"/>
      <c r="D780" s="1131"/>
      <c r="E780" s="1131"/>
    </row>
    <row r="781" spans="1:5">
      <c r="A781" s="1131"/>
      <c r="B781" s="1426"/>
      <c r="C781" s="1131"/>
      <c r="D781" s="1131"/>
      <c r="E781" s="1131"/>
    </row>
    <row r="782" spans="1:5">
      <c r="A782" s="1131"/>
      <c r="B782" s="1426"/>
      <c r="C782" s="1131"/>
      <c r="D782" s="1131"/>
      <c r="E782" s="1131"/>
    </row>
    <row r="783" spans="1:5">
      <c r="A783" s="1131"/>
      <c r="B783" s="1426"/>
      <c r="C783" s="1131"/>
      <c r="D783" s="1131"/>
      <c r="E783" s="1131"/>
    </row>
    <row r="784" spans="1:5">
      <c r="A784" s="1131"/>
      <c r="B784" s="1426"/>
      <c r="C784" s="1131"/>
      <c r="D784" s="1131"/>
      <c r="E784" s="1131"/>
    </row>
    <row r="785" spans="1:5">
      <c r="A785" s="1131"/>
      <c r="B785" s="1426"/>
      <c r="C785" s="1131"/>
      <c r="D785" s="1131"/>
      <c r="E785" s="1131"/>
    </row>
    <row r="786" spans="1:5">
      <c r="A786" s="1131"/>
      <c r="B786" s="1426"/>
      <c r="C786" s="1131"/>
      <c r="D786" s="1131"/>
      <c r="E786" s="1131"/>
    </row>
    <row r="787" spans="1:5">
      <c r="A787" s="1131"/>
      <c r="B787" s="1426"/>
      <c r="C787" s="1131"/>
      <c r="D787" s="1131"/>
      <c r="E787" s="1131"/>
    </row>
    <row r="788" spans="1:5">
      <c r="A788" s="1131"/>
      <c r="B788" s="1426"/>
      <c r="C788" s="1131"/>
      <c r="D788" s="1131"/>
      <c r="E788" s="1131"/>
    </row>
    <row r="789" spans="1:5">
      <c r="A789" s="1131"/>
      <c r="B789" s="1426"/>
      <c r="C789" s="1131"/>
      <c r="D789" s="1131"/>
      <c r="E789" s="1131"/>
    </row>
    <row r="790" spans="1:5">
      <c r="A790" s="1131"/>
      <c r="B790" s="1426"/>
      <c r="C790" s="1131"/>
      <c r="D790" s="1131"/>
      <c r="E790" s="1131"/>
    </row>
    <row r="791" spans="1:5">
      <c r="A791" s="1131"/>
      <c r="B791" s="1426"/>
      <c r="C791" s="1131"/>
      <c r="D791" s="1131"/>
      <c r="E791" s="1131"/>
    </row>
    <row r="792" spans="1:5">
      <c r="A792" s="1131"/>
      <c r="B792" s="1426"/>
      <c r="C792" s="1131"/>
      <c r="D792" s="1131"/>
      <c r="E792" s="1131"/>
    </row>
    <row r="793" spans="1:5">
      <c r="A793" s="1131"/>
      <c r="B793" s="1426"/>
      <c r="C793" s="1131"/>
      <c r="D793" s="1131"/>
      <c r="E793" s="1131"/>
    </row>
    <row r="794" spans="1:5">
      <c r="A794" s="1131"/>
      <c r="B794" s="1426"/>
      <c r="C794" s="1131"/>
      <c r="D794" s="1131"/>
      <c r="E794" s="1131"/>
    </row>
    <row r="795" spans="1:5">
      <c r="A795" s="1131"/>
      <c r="B795" s="1426"/>
      <c r="C795" s="1131"/>
      <c r="D795" s="1131"/>
      <c r="E795" s="1131"/>
    </row>
    <row r="796" spans="1:5">
      <c r="A796" s="1131"/>
      <c r="B796" s="1426"/>
      <c r="C796" s="1131"/>
      <c r="D796" s="1131"/>
      <c r="E796" s="1131"/>
    </row>
    <row r="797" spans="1:5">
      <c r="A797" s="1131"/>
      <c r="B797" s="1426"/>
      <c r="C797" s="1131"/>
      <c r="D797" s="1131"/>
      <c r="E797" s="1131"/>
    </row>
    <row r="798" spans="1:5">
      <c r="A798" s="1131"/>
      <c r="B798" s="1426"/>
      <c r="C798" s="1131"/>
      <c r="D798" s="1131"/>
      <c r="E798" s="1131"/>
    </row>
    <row r="799" spans="1:5">
      <c r="A799" s="1131"/>
      <c r="B799" s="1426"/>
      <c r="C799" s="1131"/>
      <c r="D799" s="1131"/>
      <c r="E799" s="1131"/>
    </row>
    <row r="800" spans="1:5">
      <c r="A800" s="1131"/>
      <c r="B800" s="1426"/>
      <c r="C800" s="1131"/>
      <c r="D800" s="1131"/>
      <c r="E800" s="1131"/>
    </row>
    <row r="801" spans="1:5">
      <c r="A801" s="1131"/>
      <c r="B801" s="1426"/>
      <c r="C801" s="1131"/>
      <c r="D801" s="1131"/>
      <c r="E801" s="1131"/>
    </row>
    <row r="802" spans="1:5">
      <c r="A802" s="1131"/>
      <c r="B802" s="1426"/>
      <c r="C802" s="1131"/>
      <c r="D802" s="1131"/>
      <c r="E802" s="1131"/>
    </row>
    <row r="803" spans="1:5">
      <c r="A803" s="1131"/>
      <c r="B803" s="1426"/>
      <c r="C803" s="1131"/>
      <c r="D803" s="1131"/>
      <c r="E803" s="1131"/>
    </row>
    <row r="804" spans="1:5">
      <c r="A804" s="1131"/>
      <c r="B804" s="1426"/>
      <c r="C804" s="1131"/>
      <c r="D804" s="1131"/>
      <c r="E804" s="1131"/>
    </row>
    <row r="805" spans="1:5">
      <c r="A805" s="1131"/>
      <c r="B805" s="1426"/>
      <c r="C805" s="1131"/>
      <c r="D805" s="1131"/>
      <c r="E805" s="1131"/>
    </row>
    <row r="806" spans="1:5">
      <c r="A806" s="1131"/>
      <c r="B806" s="1426"/>
      <c r="C806" s="1131"/>
      <c r="D806" s="1131"/>
      <c r="E806" s="1131"/>
    </row>
    <row r="807" spans="1:5">
      <c r="A807" s="1131"/>
      <c r="B807" s="1426"/>
      <c r="C807" s="1131"/>
      <c r="D807" s="1131"/>
      <c r="E807" s="1131"/>
    </row>
    <row r="808" spans="1:5">
      <c r="A808" s="1131"/>
      <c r="B808" s="1426"/>
      <c r="C808" s="1131"/>
      <c r="D808" s="1131"/>
      <c r="E808" s="1131"/>
    </row>
    <row r="809" spans="1:5">
      <c r="A809" s="1131"/>
      <c r="B809" s="1426"/>
      <c r="C809" s="1131"/>
      <c r="D809" s="1131"/>
      <c r="E809" s="1131"/>
    </row>
    <row r="810" spans="1:5">
      <c r="A810" s="1131"/>
      <c r="B810" s="1426"/>
      <c r="C810" s="1131"/>
      <c r="D810" s="1131"/>
      <c r="E810" s="1131"/>
    </row>
    <row r="811" spans="1:5">
      <c r="A811" s="1131"/>
      <c r="B811" s="1426"/>
      <c r="C811" s="1131"/>
      <c r="D811" s="1131"/>
      <c r="E811" s="1131"/>
    </row>
    <row r="812" spans="1:5">
      <c r="A812" s="1131"/>
      <c r="B812" s="1426"/>
      <c r="C812" s="1131"/>
      <c r="D812" s="1131"/>
      <c r="E812" s="1131"/>
    </row>
    <row r="813" spans="1:5">
      <c r="A813" s="1131"/>
      <c r="B813" s="1426"/>
      <c r="C813" s="1131"/>
      <c r="D813" s="1131"/>
      <c r="E813" s="1131"/>
    </row>
    <row r="814" spans="1:5">
      <c r="A814" s="1131"/>
      <c r="B814" s="1426"/>
      <c r="C814" s="1131"/>
      <c r="D814" s="1131"/>
      <c r="E814" s="1131"/>
    </row>
    <row r="815" spans="1:5">
      <c r="A815" s="1131"/>
      <c r="B815" s="1426"/>
      <c r="C815" s="1131"/>
      <c r="D815" s="1131"/>
      <c r="E815" s="1131"/>
    </row>
    <row r="816" spans="1:5">
      <c r="A816" s="1131"/>
      <c r="B816" s="1426"/>
      <c r="C816" s="1131"/>
      <c r="D816" s="1131"/>
      <c r="E816" s="1131"/>
    </row>
    <row r="817" spans="1:5">
      <c r="A817" s="1131"/>
      <c r="B817" s="1426"/>
      <c r="C817" s="1131"/>
      <c r="D817" s="1131"/>
      <c r="E817" s="1131"/>
    </row>
    <row r="818" spans="1:5">
      <c r="A818" s="1131"/>
      <c r="B818" s="1426"/>
      <c r="C818" s="1131"/>
      <c r="D818" s="1131"/>
      <c r="E818" s="1131"/>
    </row>
    <row r="819" spans="1:5">
      <c r="A819" s="1131"/>
      <c r="B819" s="1426"/>
      <c r="C819" s="1131"/>
      <c r="D819" s="1131"/>
      <c r="E819" s="1131"/>
    </row>
    <row r="820" spans="1:5">
      <c r="A820" s="1131"/>
      <c r="B820" s="1426"/>
      <c r="C820" s="1131"/>
      <c r="D820" s="1131"/>
      <c r="E820" s="1131"/>
    </row>
    <row r="821" spans="1:5">
      <c r="A821" s="1131"/>
      <c r="B821" s="1426"/>
      <c r="C821" s="1131"/>
      <c r="D821" s="1131"/>
      <c r="E821" s="1131"/>
    </row>
    <row r="822" spans="1:5">
      <c r="A822" s="1131"/>
      <c r="B822" s="1426"/>
      <c r="C822" s="1131"/>
      <c r="D822" s="1131"/>
      <c r="E822" s="1131"/>
    </row>
    <row r="823" spans="1:5">
      <c r="A823" s="1131"/>
      <c r="B823" s="1426"/>
      <c r="C823" s="1131"/>
      <c r="D823" s="1131"/>
      <c r="E823" s="1131"/>
    </row>
    <row r="824" spans="1:5">
      <c r="A824" s="1131"/>
      <c r="B824" s="1426"/>
      <c r="C824" s="1131"/>
      <c r="D824" s="1131"/>
      <c r="E824" s="1131"/>
    </row>
    <row r="825" spans="1:5">
      <c r="A825" s="1131"/>
      <c r="B825" s="1426"/>
      <c r="C825" s="1131"/>
      <c r="D825" s="1131"/>
      <c r="E825" s="1131"/>
    </row>
    <row r="826" spans="1:5">
      <c r="A826" s="1131"/>
      <c r="B826" s="1426"/>
      <c r="C826" s="1131"/>
      <c r="D826" s="1131"/>
      <c r="E826" s="1131"/>
    </row>
    <row r="827" spans="1:5">
      <c r="A827" s="1131"/>
      <c r="B827" s="1426"/>
      <c r="C827" s="1131"/>
      <c r="D827" s="1131"/>
      <c r="E827" s="1131"/>
    </row>
    <row r="828" spans="1:5">
      <c r="A828" s="1131"/>
      <c r="B828" s="1426"/>
      <c r="C828" s="1131"/>
      <c r="D828" s="1131"/>
      <c r="E828" s="1131"/>
    </row>
    <row r="829" spans="1:5">
      <c r="A829" s="1131"/>
      <c r="B829" s="1426"/>
      <c r="C829" s="1131"/>
      <c r="D829" s="1131"/>
      <c r="E829" s="1131"/>
    </row>
    <row r="830" spans="1:5">
      <c r="A830" s="1131"/>
      <c r="B830" s="1426"/>
      <c r="C830" s="1131"/>
      <c r="D830" s="1131"/>
      <c r="E830" s="1131"/>
    </row>
    <row r="831" spans="1:5">
      <c r="A831" s="1131"/>
      <c r="B831" s="1426"/>
      <c r="C831" s="1131"/>
      <c r="D831" s="1131"/>
      <c r="E831" s="1131"/>
    </row>
    <row r="832" spans="1:5">
      <c r="A832" s="1131"/>
      <c r="B832" s="1426"/>
      <c r="C832" s="1131"/>
      <c r="D832" s="1131"/>
      <c r="E832" s="1131"/>
    </row>
    <row r="833" spans="1:5">
      <c r="A833" s="1131"/>
      <c r="B833" s="1426"/>
      <c r="C833" s="1131"/>
      <c r="D833" s="1131"/>
      <c r="E833" s="1131"/>
    </row>
    <row r="834" spans="1:5">
      <c r="A834" s="1131"/>
      <c r="B834" s="1426"/>
      <c r="C834" s="1131"/>
      <c r="D834" s="1131"/>
      <c r="E834" s="1131"/>
    </row>
    <row r="835" spans="1:5">
      <c r="A835" s="1131"/>
      <c r="B835" s="1426"/>
      <c r="C835" s="1131"/>
      <c r="D835" s="1131"/>
      <c r="E835" s="1131"/>
    </row>
    <row r="836" spans="1:5">
      <c r="A836" s="1131"/>
      <c r="B836" s="1426"/>
      <c r="C836" s="1131"/>
      <c r="D836" s="1131"/>
      <c r="E836" s="1131"/>
    </row>
    <row r="837" spans="1:5">
      <c r="A837" s="1131"/>
      <c r="B837" s="1426"/>
      <c r="C837" s="1131"/>
      <c r="D837" s="1131"/>
      <c r="E837" s="1131"/>
    </row>
    <row r="838" spans="1:5">
      <c r="A838" s="1131"/>
      <c r="B838" s="1426"/>
      <c r="C838" s="1131"/>
      <c r="D838" s="1131"/>
      <c r="E838" s="1131"/>
    </row>
    <row r="839" spans="1:5">
      <c r="A839" s="1131"/>
      <c r="B839" s="1426"/>
      <c r="C839" s="1131"/>
      <c r="D839" s="1131"/>
      <c r="E839" s="1131"/>
    </row>
    <row r="840" spans="1:5">
      <c r="A840" s="1131"/>
      <c r="B840" s="1426"/>
      <c r="C840" s="1131"/>
      <c r="D840" s="1131"/>
      <c r="E840" s="1131"/>
    </row>
    <row r="841" spans="1:5">
      <c r="A841" s="1131"/>
      <c r="B841" s="1426"/>
      <c r="C841" s="1131"/>
      <c r="D841" s="1131"/>
      <c r="E841" s="1131"/>
    </row>
    <row r="842" spans="1:5">
      <c r="A842" s="1131"/>
      <c r="B842" s="1426"/>
      <c r="C842" s="1131"/>
      <c r="D842" s="1131"/>
      <c r="E842" s="1131"/>
    </row>
    <row r="843" spans="1:5">
      <c r="A843" s="1131"/>
      <c r="B843" s="1426"/>
      <c r="C843" s="1131"/>
      <c r="D843" s="1131"/>
      <c r="E843" s="1131"/>
    </row>
    <row r="844" spans="1:5">
      <c r="A844" s="1131"/>
      <c r="B844" s="1426"/>
      <c r="C844" s="1131"/>
      <c r="D844" s="1131"/>
      <c r="E844" s="1131"/>
    </row>
    <row r="845" spans="1:5">
      <c r="A845" s="1131"/>
      <c r="B845" s="1426"/>
      <c r="C845" s="1131"/>
      <c r="D845" s="1131"/>
      <c r="E845" s="1131"/>
    </row>
    <row r="846" spans="1:5">
      <c r="A846" s="1131"/>
      <c r="B846" s="1426"/>
      <c r="C846" s="1131"/>
      <c r="D846" s="1131"/>
      <c r="E846" s="1131"/>
    </row>
    <row r="847" spans="1:5">
      <c r="A847" s="1131"/>
      <c r="B847" s="1426"/>
      <c r="C847" s="1131"/>
      <c r="D847" s="1131"/>
      <c r="E847" s="1131"/>
    </row>
    <row r="848" spans="1:5">
      <c r="A848" s="1131"/>
      <c r="B848" s="1426"/>
      <c r="C848" s="1131"/>
      <c r="D848" s="1131"/>
      <c r="E848" s="1131"/>
    </row>
    <row r="849" spans="1:5">
      <c r="A849" s="1131"/>
      <c r="B849" s="1426"/>
      <c r="C849" s="1131"/>
      <c r="D849" s="1131"/>
      <c r="E849" s="1131"/>
    </row>
    <row r="850" spans="1:5">
      <c r="A850" s="1131"/>
      <c r="B850" s="1426"/>
      <c r="C850" s="1131"/>
      <c r="D850" s="1131"/>
      <c r="E850" s="1131"/>
    </row>
    <row r="851" spans="1:5">
      <c r="A851" s="1131"/>
      <c r="B851" s="1426"/>
      <c r="C851" s="1131"/>
      <c r="D851" s="1131"/>
      <c r="E851" s="1131"/>
    </row>
    <row r="852" spans="1:5">
      <c r="A852" s="1131"/>
      <c r="B852" s="1426"/>
      <c r="C852" s="1131"/>
      <c r="D852" s="1131"/>
      <c r="E852" s="1131"/>
    </row>
    <row r="853" spans="1:5">
      <c r="A853" s="1131"/>
      <c r="B853" s="1426"/>
      <c r="C853" s="1131"/>
      <c r="D853" s="1131"/>
      <c r="E853" s="1131"/>
    </row>
    <row r="854" spans="1:5">
      <c r="A854" s="1131"/>
      <c r="B854" s="1426"/>
      <c r="C854" s="1131"/>
      <c r="D854" s="1131"/>
      <c r="E854" s="1131"/>
    </row>
    <row r="855" spans="1:5">
      <c r="A855" s="1131"/>
      <c r="B855" s="1426"/>
      <c r="C855" s="1131"/>
      <c r="D855" s="1131"/>
      <c r="E855" s="1131"/>
    </row>
    <row r="856" spans="1:5">
      <c r="A856" s="1131"/>
      <c r="B856" s="1426"/>
      <c r="C856" s="1131"/>
      <c r="D856" s="1131"/>
      <c r="E856" s="1131"/>
    </row>
    <row r="857" spans="1:5">
      <c r="A857" s="1131"/>
      <c r="B857" s="1426"/>
      <c r="C857" s="1131"/>
      <c r="D857" s="1131"/>
      <c r="E857" s="1131"/>
    </row>
    <row r="858" spans="1:5">
      <c r="A858" s="1131"/>
      <c r="B858" s="1426"/>
      <c r="C858" s="1131"/>
      <c r="D858" s="1131"/>
      <c r="E858" s="1131"/>
    </row>
    <row r="859" spans="1:5">
      <c r="A859" s="1131"/>
      <c r="B859" s="1426"/>
      <c r="C859" s="1131"/>
      <c r="D859" s="1131"/>
      <c r="E859" s="1131"/>
    </row>
    <row r="860" spans="1:5">
      <c r="A860" s="1131"/>
      <c r="B860" s="1426"/>
      <c r="C860" s="1131"/>
      <c r="D860" s="1131"/>
      <c r="E860" s="1131"/>
    </row>
    <row r="861" spans="1:5">
      <c r="A861" s="1131"/>
      <c r="B861" s="1426"/>
      <c r="C861" s="1131"/>
      <c r="D861" s="1131"/>
      <c r="E861" s="1131"/>
    </row>
    <row r="862" spans="1:5">
      <c r="A862" s="1131"/>
      <c r="B862" s="1426"/>
      <c r="C862" s="1131"/>
      <c r="D862" s="1131"/>
      <c r="E862" s="1131"/>
    </row>
    <row r="863" spans="1:5">
      <c r="A863" s="1131"/>
      <c r="B863" s="1426"/>
      <c r="C863" s="1131"/>
      <c r="D863" s="1131"/>
      <c r="E863" s="1131"/>
    </row>
    <row r="864" spans="1:5">
      <c r="A864" s="1131"/>
      <c r="B864" s="1426"/>
      <c r="C864" s="1131"/>
      <c r="D864" s="1131"/>
      <c r="E864" s="1131"/>
    </row>
    <row r="865" spans="1:5">
      <c r="A865" s="1131"/>
      <c r="B865" s="1426"/>
      <c r="C865" s="1131"/>
      <c r="D865" s="1131"/>
      <c r="E865" s="1131"/>
    </row>
    <row r="866" spans="1:5">
      <c r="A866" s="1131"/>
      <c r="B866" s="1426"/>
      <c r="C866" s="1131"/>
      <c r="D866" s="1131"/>
      <c r="E866" s="1131"/>
    </row>
    <row r="867" spans="1:5">
      <c r="A867" s="1131"/>
      <c r="B867" s="1426"/>
      <c r="C867" s="1131"/>
      <c r="D867" s="1131"/>
      <c r="E867" s="1131"/>
    </row>
    <row r="868" spans="1:5">
      <c r="A868" s="1131"/>
      <c r="B868" s="1426"/>
      <c r="C868" s="1131"/>
      <c r="D868" s="1131"/>
      <c r="E868" s="1131"/>
    </row>
    <row r="869" spans="1:5">
      <c r="A869" s="1131"/>
      <c r="B869" s="1426"/>
      <c r="C869" s="1131"/>
      <c r="D869" s="1131"/>
      <c r="E869" s="1131"/>
    </row>
    <row r="870" spans="1:5">
      <c r="A870" s="1131"/>
      <c r="B870" s="1426"/>
      <c r="C870" s="1131"/>
      <c r="D870" s="1131"/>
      <c r="E870" s="1131"/>
    </row>
    <row r="871" spans="1:5">
      <c r="A871" s="1131"/>
      <c r="B871" s="1426"/>
      <c r="C871" s="1131"/>
      <c r="D871" s="1131"/>
      <c r="E871" s="1131"/>
    </row>
    <row r="872" spans="1:5">
      <c r="A872" s="1131"/>
      <c r="B872" s="1426"/>
      <c r="C872" s="1131"/>
      <c r="D872" s="1131"/>
      <c r="E872" s="1131"/>
    </row>
    <row r="873" spans="1:5">
      <c r="A873" s="1131"/>
      <c r="B873" s="1426"/>
      <c r="C873" s="1131"/>
      <c r="D873" s="1131"/>
      <c r="E873" s="1131"/>
    </row>
    <row r="874" spans="1:5">
      <c r="A874" s="1131"/>
      <c r="B874" s="1426"/>
      <c r="C874" s="1131"/>
      <c r="D874" s="1131"/>
      <c r="E874" s="1131"/>
    </row>
    <row r="875" spans="1:5">
      <c r="A875" s="1131"/>
      <c r="B875" s="1426"/>
      <c r="C875" s="1131"/>
      <c r="D875" s="1131"/>
      <c r="E875" s="1131"/>
    </row>
    <row r="876" spans="1:5">
      <c r="A876" s="1131"/>
      <c r="B876" s="1426"/>
      <c r="C876" s="1131"/>
      <c r="D876" s="1131"/>
      <c r="E876" s="1131"/>
    </row>
    <row r="877" spans="1:5">
      <c r="A877" s="1131"/>
      <c r="B877" s="1426"/>
      <c r="C877" s="1131"/>
      <c r="D877" s="1131"/>
      <c r="E877" s="1131"/>
    </row>
    <row r="878" spans="1:5">
      <c r="A878" s="1131"/>
      <c r="B878" s="1426"/>
      <c r="C878" s="1131"/>
      <c r="D878" s="1131"/>
      <c r="E878" s="1131"/>
    </row>
    <row r="879" spans="1:5">
      <c r="A879" s="1131"/>
      <c r="B879" s="1426"/>
      <c r="C879" s="1131"/>
      <c r="D879" s="1131"/>
      <c r="E879" s="1131"/>
    </row>
    <row r="880" spans="1:5">
      <c r="A880" s="1131"/>
      <c r="B880" s="1426"/>
      <c r="C880" s="1131"/>
      <c r="D880" s="1131"/>
      <c r="E880" s="1131"/>
    </row>
    <row r="881" spans="1:5">
      <c r="A881" s="1131"/>
      <c r="B881" s="1426"/>
      <c r="C881" s="1131"/>
      <c r="D881" s="1131"/>
      <c r="E881" s="1131"/>
    </row>
    <row r="882" spans="1:5">
      <c r="A882" s="1131"/>
      <c r="B882" s="1426"/>
      <c r="C882" s="1131"/>
      <c r="D882" s="1131"/>
      <c r="E882" s="1131"/>
    </row>
    <row r="883" spans="1:5">
      <c r="A883" s="1131"/>
      <c r="B883" s="1426"/>
      <c r="C883" s="1131"/>
      <c r="D883" s="1131"/>
      <c r="E883" s="1131"/>
    </row>
    <row r="884" spans="1:5">
      <c r="A884" s="1131"/>
      <c r="B884" s="1426"/>
      <c r="C884" s="1131"/>
      <c r="D884" s="1131"/>
      <c r="E884" s="1131"/>
    </row>
    <row r="885" spans="1:5">
      <c r="A885" s="1131"/>
      <c r="B885" s="1426"/>
      <c r="C885" s="1131"/>
      <c r="D885" s="1131"/>
      <c r="E885" s="1131"/>
    </row>
    <row r="886" spans="1:5">
      <c r="A886" s="1131"/>
      <c r="B886" s="1426"/>
      <c r="C886" s="1131"/>
      <c r="D886" s="1131"/>
      <c r="E886" s="1131"/>
    </row>
    <row r="887" spans="1:5">
      <c r="A887" s="1131"/>
      <c r="B887" s="1426"/>
      <c r="C887" s="1131"/>
      <c r="D887" s="1131"/>
      <c r="E887" s="1131"/>
    </row>
    <row r="888" spans="1:5">
      <c r="A888" s="1131"/>
      <c r="B888" s="1426"/>
      <c r="C888" s="1131"/>
      <c r="D888" s="1131"/>
      <c r="E888" s="1131"/>
    </row>
    <row r="889" spans="1:5">
      <c r="A889" s="1131"/>
      <c r="B889" s="1426"/>
      <c r="C889" s="1131"/>
      <c r="D889" s="1131"/>
      <c r="E889" s="1131"/>
    </row>
    <row r="890" spans="1:5">
      <c r="A890" s="1131"/>
      <c r="B890" s="1426"/>
      <c r="C890" s="1131"/>
      <c r="D890" s="1131"/>
      <c r="E890" s="1131"/>
    </row>
    <row r="891" spans="1:5">
      <c r="A891" s="1131"/>
      <c r="B891" s="1426"/>
      <c r="C891" s="1131"/>
      <c r="D891" s="1131"/>
      <c r="E891" s="1131"/>
    </row>
    <row r="892" spans="1:5">
      <c r="A892" s="1131"/>
      <c r="B892" s="1426"/>
      <c r="C892" s="1131"/>
      <c r="D892" s="1131"/>
      <c r="E892" s="1131"/>
    </row>
    <row r="893" spans="1:5">
      <c r="A893" s="1131"/>
      <c r="B893" s="1426"/>
      <c r="C893" s="1131"/>
      <c r="D893" s="1131"/>
      <c r="E893" s="1131"/>
    </row>
    <row r="894" spans="1:5">
      <c r="A894" s="1131"/>
      <c r="B894" s="1426"/>
      <c r="C894" s="1131"/>
      <c r="D894" s="1131"/>
      <c r="E894" s="1131"/>
    </row>
    <row r="895" spans="1:5">
      <c r="A895" s="1131"/>
      <c r="B895" s="1426"/>
      <c r="C895" s="1131"/>
      <c r="D895" s="1131"/>
      <c r="E895" s="1131"/>
    </row>
    <row r="896" spans="1:5">
      <c r="A896" s="1131"/>
      <c r="B896" s="1426"/>
      <c r="C896" s="1131"/>
      <c r="D896" s="1131"/>
      <c r="E896" s="1131"/>
    </row>
    <row r="897" spans="1:5">
      <c r="A897" s="1131"/>
      <c r="B897" s="1426"/>
      <c r="C897" s="1131"/>
      <c r="D897" s="1131"/>
      <c r="E897" s="1131"/>
    </row>
    <row r="898" spans="1:5">
      <c r="A898" s="1131"/>
      <c r="B898" s="1426"/>
      <c r="C898" s="1131"/>
      <c r="D898" s="1131"/>
      <c r="E898" s="1131"/>
    </row>
    <row r="899" spans="1:5">
      <c r="A899" s="1131"/>
      <c r="B899" s="1426"/>
      <c r="C899" s="1131"/>
      <c r="D899" s="1131"/>
      <c r="E899" s="1131"/>
    </row>
    <row r="900" spans="1:5">
      <c r="A900" s="1131"/>
      <c r="B900" s="1426"/>
      <c r="C900" s="1131"/>
      <c r="D900" s="1131"/>
      <c r="E900" s="1131"/>
    </row>
    <row r="901" spans="1:5">
      <c r="A901" s="1131"/>
      <c r="B901" s="1426"/>
      <c r="C901" s="1131"/>
      <c r="D901" s="1131"/>
      <c r="E901" s="1131"/>
    </row>
    <row r="902" spans="1:5">
      <c r="A902" s="1131"/>
      <c r="B902" s="1426"/>
      <c r="C902" s="1131"/>
      <c r="D902" s="1131"/>
      <c r="E902" s="1131"/>
    </row>
    <row r="903" spans="1:5">
      <c r="A903" s="1131"/>
      <c r="B903" s="1426"/>
      <c r="C903" s="1131"/>
      <c r="D903" s="1131"/>
      <c r="E903" s="1131"/>
    </row>
    <row r="904" spans="1:5">
      <c r="A904" s="1131"/>
      <c r="B904" s="1426"/>
      <c r="C904" s="1131"/>
      <c r="D904" s="1131"/>
      <c r="E904" s="1131"/>
    </row>
    <row r="905" spans="1:5">
      <c r="A905" s="1131"/>
      <c r="B905" s="1426"/>
      <c r="C905" s="1131"/>
      <c r="D905" s="1131"/>
      <c r="E905" s="1131"/>
    </row>
    <row r="906" spans="1:5">
      <c r="A906" s="1131"/>
      <c r="B906" s="1426"/>
      <c r="C906" s="1131"/>
      <c r="D906" s="1131"/>
      <c r="E906" s="1131"/>
    </row>
    <row r="907" spans="1:5">
      <c r="A907" s="1131"/>
      <c r="B907" s="1426"/>
      <c r="C907" s="1131"/>
      <c r="D907" s="1131"/>
      <c r="E907" s="1131"/>
    </row>
    <row r="908" spans="1:5">
      <c r="A908" s="1131"/>
      <c r="B908" s="1426"/>
      <c r="C908" s="1131"/>
      <c r="D908" s="1131"/>
      <c r="E908" s="1131"/>
    </row>
    <row r="909" spans="1:5">
      <c r="A909" s="1131"/>
      <c r="B909" s="1426"/>
      <c r="C909" s="1131"/>
      <c r="D909" s="1131"/>
      <c r="E909" s="1131"/>
    </row>
    <row r="910" spans="1:5">
      <c r="A910" s="1131"/>
      <c r="B910" s="1426"/>
      <c r="C910" s="1131"/>
      <c r="D910" s="1131"/>
      <c r="E910" s="1131"/>
    </row>
    <row r="911" spans="1:5">
      <c r="A911" s="1131"/>
      <c r="B911" s="1426"/>
      <c r="C911" s="1131"/>
      <c r="D911" s="1131"/>
      <c r="E911" s="1131"/>
    </row>
    <row r="912" spans="1:5">
      <c r="A912" s="1131"/>
      <c r="B912" s="1426"/>
      <c r="C912" s="1131"/>
      <c r="D912" s="1131"/>
      <c r="E912" s="1131"/>
    </row>
    <row r="913" spans="1:5">
      <c r="A913" s="1131"/>
      <c r="B913" s="1426"/>
      <c r="C913" s="1131"/>
      <c r="D913" s="1131"/>
      <c r="E913" s="1131"/>
    </row>
    <row r="914" spans="1:5">
      <c r="A914" s="1131"/>
      <c r="B914" s="1426"/>
      <c r="C914" s="1131"/>
      <c r="D914" s="1131"/>
      <c r="E914" s="1131"/>
    </row>
    <row r="915" spans="1:5">
      <c r="A915" s="1131"/>
      <c r="B915" s="1426"/>
      <c r="C915" s="1131"/>
      <c r="D915" s="1131"/>
      <c r="E915" s="1131"/>
    </row>
    <row r="916" spans="1:5">
      <c r="A916" s="1131"/>
      <c r="B916" s="1426"/>
      <c r="C916" s="1131"/>
      <c r="D916" s="1131"/>
      <c r="E916" s="1131"/>
    </row>
    <row r="917" spans="1:5">
      <c r="A917" s="1131"/>
      <c r="B917" s="1426"/>
      <c r="C917" s="1131"/>
      <c r="D917" s="1131"/>
      <c r="E917" s="1131"/>
    </row>
    <row r="918" spans="1:5">
      <c r="A918" s="1131"/>
      <c r="B918" s="1426"/>
      <c r="C918" s="1131"/>
      <c r="D918" s="1131"/>
      <c r="E918" s="1131"/>
    </row>
    <row r="919" spans="1:5">
      <c r="A919" s="1131"/>
      <c r="B919" s="1426"/>
      <c r="C919" s="1131"/>
      <c r="D919" s="1131"/>
      <c r="E919" s="1131"/>
    </row>
    <row r="920" spans="1:5">
      <c r="A920" s="1131"/>
      <c r="B920" s="1426"/>
      <c r="C920" s="1131"/>
      <c r="D920" s="1131"/>
      <c r="E920" s="1131"/>
    </row>
    <row r="921" spans="1:5">
      <c r="A921" s="1131"/>
      <c r="B921" s="1426"/>
      <c r="C921" s="1131"/>
      <c r="D921" s="1131"/>
      <c r="E921" s="1131"/>
    </row>
    <row r="922" spans="1:5">
      <c r="A922" s="1131"/>
      <c r="B922" s="1426"/>
      <c r="C922" s="1131"/>
      <c r="D922" s="1131"/>
      <c r="E922" s="1131"/>
    </row>
    <row r="923" spans="1:5">
      <c r="A923" s="1131"/>
      <c r="B923" s="1426"/>
      <c r="C923" s="1131"/>
      <c r="D923" s="1131"/>
      <c r="E923" s="1131"/>
    </row>
    <row r="924" spans="1:5">
      <c r="A924" s="1131"/>
      <c r="B924" s="1426"/>
      <c r="C924" s="1131"/>
      <c r="D924" s="1131"/>
      <c r="E924" s="1131"/>
    </row>
    <row r="925" spans="1:5">
      <c r="A925" s="1131"/>
      <c r="B925" s="1426"/>
      <c r="C925" s="1131"/>
      <c r="D925" s="1131"/>
      <c r="E925" s="1131"/>
    </row>
    <row r="926" spans="1:5">
      <c r="A926" s="1131"/>
      <c r="B926" s="1426"/>
      <c r="C926" s="1131"/>
      <c r="D926" s="1131"/>
      <c r="E926" s="1131"/>
    </row>
    <row r="927" spans="1:5">
      <c r="A927" s="1131"/>
      <c r="B927" s="1426"/>
      <c r="C927" s="1131"/>
      <c r="D927" s="1131"/>
      <c r="E927" s="1131"/>
    </row>
    <row r="928" spans="1:5">
      <c r="A928" s="1131"/>
      <c r="B928" s="1426"/>
      <c r="C928" s="1131"/>
      <c r="D928" s="1131"/>
      <c r="E928" s="1131"/>
    </row>
    <row r="929" spans="1:5">
      <c r="A929" s="1131"/>
      <c r="B929" s="1426"/>
      <c r="C929" s="1131"/>
      <c r="D929" s="1131"/>
      <c r="E929" s="1131"/>
    </row>
    <row r="930" spans="1:5">
      <c r="A930" s="1131"/>
      <c r="B930" s="1426"/>
      <c r="C930" s="1131"/>
      <c r="D930" s="1131"/>
      <c r="E930" s="1131"/>
    </row>
    <row r="931" spans="1:5">
      <c r="A931" s="1131"/>
      <c r="B931" s="1426"/>
      <c r="C931" s="1131"/>
      <c r="D931" s="1131"/>
      <c r="E931" s="1131"/>
    </row>
    <row r="932" spans="1:5">
      <c r="A932" s="1131"/>
      <c r="B932" s="1426"/>
      <c r="C932" s="1131"/>
      <c r="D932" s="1131"/>
      <c r="E932" s="1131"/>
    </row>
    <row r="933" spans="1:5">
      <c r="A933" s="1131"/>
      <c r="B933" s="1426"/>
      <c r="C933" s="1131"/>
      <c r="D933" s="1131"/>
      <c r="E933" s="1131"/>
    </row>
    <row r="934" spans="1:5">
      <c r="A934" s="1131"/>
      <c r="B934" s="1426"/>
      <c r="C934" s="1131"/>
      <c r="D934" s="1131"/>
      <c r="E934" s="1131"/>
    </row>
    <row r="935" spans="1:5">
      <c r="A935" s="1131"/>
      <c r="B935" s="1426"/>
      <c r="C935" s="1131"/>
      <c r="D935" s="1131"/>
      <c r="E935" s="1131"/>
    </row>
    <row r="936" spans="1:5">
      <c r="A936" s="1131"/>
      <c r="B936" s="1426"/>
      <c r="C936" s="1131"/>
      <c r="D936" s="1131"/>
      <c r="E936" s="1131"/>
    </row>
    <row r="937" spans="1:5">
      <c r="A937" s="1131"/>
      <c r="B937" s="1426"/>
      <c r="C937" s="1131"/>
      <c r="D937" s="1131"/>
      <c r="E937" s="1131"/>
    </row>
    <row r="938" spans="1:5">
      <c r="A938" s="1131"/>
      <c r="B938" s="1426"/>
      <c r="C938" s="1131"/>
      <c r="D938" s="1131"/>
      <c r="E938" s="1131"/>
    </row>
    <row r="939" spans="1:5">
      <c r="A939" s="1131"/>
      <c r="B939" s="1426"/>
      <c r="C939" s="1131"/>
      <c r="D939" s="1131"/>
      <c r="E939" s="1131"/>
    </row>
    <row r="940" spans="1:5">
      <c r="A940" s="1131"/>
      <c r="B940" s="1426"/>
      <c r="C940" s="1131"/>
      <c r="D940" s="1131"/>
      <c r="E940" s="1131"/>
    </row>
    <row r="941" spans="1:5">
      <c r="A941" s="1131"/>
      <c r="B941" s="1426"/>
      <c r="C941" s="1131"/>
      <c r="D941" s="1131"/>
      <c r="E941" s="1131"/>
    </row>
    <row r="942" spans="1:5">
      <c r="A942" s="1131"/>
      <c r="B942" s="1426"/>
      <c r="C942" s="1131"/>
      <c r="D942" s="1131"/>
      <c r="E942" s="1131"/>
    </row>
    <row r="943" spans="1:5">
      <c r="A943" s="1131"/>
      <c r="B943" s="1426"/>
      <c r="C943" s="1131"/>
      <c r="D943" s="1131"/>
      <c r="E943" s="1131"/>
    </row>
    <row r="944" spans="1:5">
      <c r="A944" s="1131"/>
      <c r="B944" s="1426"/>
      <c r="C944" s="1131"/>
      <c r="D944" s="1131"/>
      <c r="E944" s="1131"/>
    </row>
    <row r="945" spans="1:5">
      <c r="A945" s="1131"/>
      <c r="B945" s="1426"/>
      <c r="C945" s="1131"/>
      <c r="D945" s="1131"/>
      <c r="E945" s="1131"/>
    </row>
    <row r="946" spans="1:5">
      <c r="A946" s="1131"/>
      <c r="B946" s="1426"/>
      <c r="C946" s="1131"/>
      <c r="D946" s="1131"/>
      <c r="E946" s="1131"/>
    </row>
    <row r="947" spans="1:5">
      <c r="A947" s="1131"/>
      <c r="B947" s="1426"/>
      <c r="C947" s="1131"/>
      <c r="D947" s="1131"/>
      <c r="E947" s="1131"/>
    </row>
    <row r="948" spans="1:5">
      <c r="A948" s="1131"/>
      <c r="B948" s="1426"/>
      <c r="C948" s="1131"/>
      <c r="D948" s="1131"/>
      <c r="E948" s="1131"/>
    </row>
    <row r="949" spans="1:5">
      <c r="A949" s="1131"/>
      <c r="B949" s="1426"/>
      <c r="C949" s="1131"/>
      <c r="D949" s="1131"/>
      <c r="E949" s="1131"/>
    </row>
    <row r="950" spans="1:5">
      <c r="A950" s="1131"/>
      <c r="B950" s="1426"/>
      <c r="C950" s="1131"/>
      <c r="D950" s="1131"/>
      <c r="E950" s="1131"/>
    </row>
    <row r="951" spans="1:5">
      <c r="A951" s="1131"/>
      <c r="B951" s="1426"/>
      <c r="C951" s="1131"/>
      <c r="D951" s="1131"/>
      <c r="E951" s="1131"/>
    </row>
    <row r="952" spans="1:5">
      <c r="A952" s="1131"/>
      <c r="B952" s="1426"/>
      <c r="C952" s="1131"/>
      <c r="D952" s="1131"/>
      <c r="E952" s="1131"/>
    </row>
    <row r="953" spans="1:5">
      <c r="A953" s="1131"/>
      <c r="B953" s="1426"/>
      <c r="C953" s="1131"/>
      <c r="D953" s="1131"/>
      <c r="E953" s="1131"/>
    </row>
    <row r="954" spans="1:5">
      <c r="A954" s="1131"/>
      <c r="B954" s="1426"/>
      <c r="C954" s="1131"/>
      <c r="D954" s="1131"/>
      <c r="E954" s="1131"/>
    </row>
    <row r="955" spans="1:5">
      <c r="A955" s="1131"/>
      <c r="B955" s="1426"/>
      <c r="C955" s="1131"/>
      <c r="D955" s="1131"/>
      <c r="E955" s="1131"/>
    </row>
    <row r="956" spans="1:5">
      <c r="A956" s="1131"/>
      <c r="B956" s="1426"/>
      <c r="C956" s="1131"/>
      <c r="D956" s="1131"/>
      <c r="E956" s="1131"/>
    </row>
    <row r="957" spans="1:5">
      <c r="A957" s="1131"/>
      <c r="B957" s="1426"/>
      <c r="C957" s="1131"/>
      <c r="D957" s="1131"/>
      <c r="E957" s="1131"/>
    </row>
    <row r="958" spans="1:5">
      <c r="A958" s="1131"/>
      <c r="B958" s="1426"/>
      <c r="C958" s="1131"/>
      <c r="D958" s="1131"/>
      <c r="E958" s="1131"/>
    </row>
    <row r="959" spans="1:5">
      <c r="A959" s="1131"/>
      <c r="B959" s="1426"/>
      <c r="C959" s="1131"/>
      <c r="D959" s="1131"/>
      <c r="E959" s="1131"/>
    </row>
    <row r="960" spans="1:5">
      <c r="A960" s="1131"/>
      <c r="B960" s="1426"/>
      <c r="C960" s="1131"/>
      <c r="D960" s="1131"/>
      <c r="E960" s="1131"/>
    </row>
    <row r="961" spans="1:5">
      <c r="A961" s="1131"/>
      <c r="B961" s="1426"/>
      <c r="C961" s="1131"/>
      <c r="D961" s="1131"/>
      <c r="E961" s="1131"/>
    </row>
    <row r="962" spans="1:5">
      <c r="A962" s="1131"/>
      <c r="B962" s="1426"/>
      <c r="C962" s="1131"/>
      <c r="D962" s="1131"/>
      <c r="E962" s="1131"/>
    </row>
    <row r="963" spans="1:5">
      <c r="A963" s="1131"/>
      <c r="B963" s="1426"/>
      <c r="C963" s="1131"/>
      <c r="D963" s="1131"/>
      <c r="E963" s="1131"/>
    </row>
    <row r="964" spans="1:5">
      <c r="A964" s="1131"/>
      <c r="B964" s="1426"/>
      <c r="C964" s="1131"/>
      <c r="D964" s="1131"/>
      <c r="E964" s="1131"/>
    </row>
    <row r="965" spans="1:5">
      <c r="A965" s="1131"/>
      <c r="B965" s="1426"/>
      <c r="C965" s="1131"/>
      <c r="D965" s="1131"/>
      <c r="E965" s="1131"/>
    </row>
    <row r="966" spans="1:5">
      <c r="A966" s="1131"/>
      <c r="B966" s="1426"/>
      <c r="C966" s="1131"/>
      <c r="D966" s="1131"/>
      <c r="E966" s="1131"/>
    </row>
    <row r="967" spans="1:5">
      <c r="A967" s="1131"/>
      <c r="B967" s="1426"/>
      <c r="C967" s="1131"/>
      <c r="D967" s="1131"/>
      <c r="E967" s="1131"/>
    </row>
    <row r="968" spans="1:5">
      <c r="A968" s="1131"/>
      <c r="B968" s="1426"/>
      <c r="C968" s="1131"/>
      <c r="D968" s="1131"/>
      <c r="E968" s="1131"/>
    </row>
    <row r="969" spans="1:5">
      <c r="A969" s="1131"/>
      <c r="B969" s="1426"/>
      <c r="C969" s="1131"/>
      <c r="D969" s="1131"/>
      <c r="E969" s="1131"/>
    </row>
    <row r="970" spans="1:5">
      <c r="A970" s="1131"/>
      <c r="B970" s="1426"/>
      <c r="C970" s="1131"/>
      <c r="D970" s="1131"/>
      <c r="E970" s="1131"/>
    </row>
    <row r="971" spans="1:5">
      <c r="A971" s="1131"/>
      <c r="B971" s="1426"/>
      <c r="C971" s="1131"/>
      <c r="D971" s="1131"/>
      <c r="E971" s="1131"/>
    </row>
    <row r="972" spans="1:5">
      <c r="A972" s="1131"/>
      <c r="B972" s="1426"/>
      <c r="C972" s="1131"/>
      <c r="D972" s="1131"/>
      <c r="E972" s="1131"/>
    </row>
    <row r="973" spans="1:5">
      <c r="A973" s="1131"/>
      <c r="B973" s="1426"/>
      <c r="C973" s="1131"/>
      <c r="D973" s="1131"/>
      <c r="E973" s="1131"/>
    </row>
    <row r="974" spans="1:5">
      <c r="A974" s="1131"/>
      <c r="B974" s="1426"/>
      <c r="C974" s="1131"/>
      <c r="D974" s="1131"/>
      <c r="E974" s="1131"/>
    </row>
    <row r="975" spans="1:5">
      <c r="A975" s="1131"/>
      <c r="B975" s="1426"/>
      <c r="C975" s="1131"/>
      <c r="D975" s="1131"/>
      <c r="E975" s="1131"/>
    </row>
    <row r="976" spans="1:5">
      <c r="A976" s="1131"/>
      <c r="B976" s="1426"/>
      <c r="C976" s="1131"/>
      <c r="D976" s="1131"/>
      <c r="E976" s="1131"/>
    </row>
    <row r="977" spans="1:5">
      <c r="A977" s="1131"/>
      <c r="B977" s="1426"/>
      <c r="C977" s="1131"/>
      <c r="D977" s="1131"/>
      <c r="E977" s="1131"/>
    </row>
    <row r="978" spans="1:5">
      <c r="A978" s="1131"/>
      <c r="B978" s="1426"/>
      <c r="C978" s="1131"/>
      <c r="D978" s="1131"/>
      <c r="E978" s="1131"/>
    </row>
    <row r="979" spans="1:5">
      <c r="A979" s="1131"/>
      <c r="B979" s="1426"/>
      <c r="C979" s="1131"/>
      <c r="D979" s="1131"/>
      <c r="E979" s="1131"/>
    </row>
    <row r="980" spans="1:5">
      <c r="A980" s="1131"/>
      <c r="B980" s="1426"/>
      <c r="C980" s="1131"/>
      <c r="D980" s="1131"/>
      <c r="E980" s="1131"/>
    </row>
    <row r="981" spans="1:5">
      <c r="A981" s="1131"/>
      <c r="B981" s="1426"/>
      <c r="C981" s="1131"/>
      <c r="D981" s="1131"/>
      <c r="E981" s="1131"/>
    </row>
    <row r="982" spans="1:5">
      <c r="A982" s="1131"/>
      <c r="B982" s="1426"/>
      <c r="C982" s="1131"/>
      <c r="D982" s="1131"/>
      <c r="E982" s="1131"/>
    </row>
  </sheetData>
  <mergeCells count="10">
    <mergeCell ref="A43:G43"/>
    <mergeCell ref="A1:E1"/>
    <mergeCell ref="A2:G2"/>
    <mergeCell ref="B4:B7"/>
    <mergeCell ref="C4:F5"/>
    <mergeCell ref="G4:G7"/>
    <mergeCell ref="C6:C7"/>
    <mergeCell ref="D6:D7"/>
    <mergeCell ref="E6:E7"/>
    <mergeCell ref="F6:F7"/>
  </mergeCells>
  <conditionalFormatting sqref="D19:D39 F23:F39 D8:D17 E8:E39 G8:G39 F8:F21 B8:C39">
    <cfRule type="cellIs" dxfId="48" priority="2" stopIfTrue="1" operator="between">
      <formula>0.045</formula>
      <formula>0.05</formula>
    </cfRule>
    <cfRule type="cellIs" dxfId="47" priority="3" stopIfTrue="1" operator="between">
      <formula>0.000001</formula>
      <formula>0.045</formula>
    </cfRule>
  </conditionalFormatting>
  <conditionalFormatting sqref="B32:G32 B24:G24 B8:G8 B16:G16">
    <cfRule type="cellIs" dxfId="46" priority="1" stopIfTrue="1" operator="between">
      <formula>0.0001</formula>
      <formula>0.045</formula>
    </cfRule>
  </conditionalFormatting>
  <hyperlinks>
    <hyperlink ref="A43" r:id="rId1"/>
  </hyperlinks>
  <pageMargins left="0.78740157480314965" right="0.78740157480314965" top="1.1811023622047245" bottom="0.78740157480314965" header="0" footer="0"/>
  <pageSetup paperSize="9" scale="99" orientation="portrait" verticalDpi="300" r:id="rId2"/>
  <headerFooter alignWithMargins="0"/>
  <drawing r:id="rId3"/>
</worksheet>
</file>

<file path=xl/worksheets/sheet131.xml><?xml version="1.0" encoding="utf-8"?>
<worksheet xmlns="http://schemas.openxmlformats.org/spreadsheetml/2006/main" xmlns:r="http://schemas.openxmlformats.org/officeDocument/2006/relationships">
  <sheetPr codeName="Sheet131"/>
  <dimension ref="A1:M982"/>
  <sheetViews>
    <sheetView showGridLines="0" workbookViewId="0">
      <selection sqref="A1:E1"/>
    </sheetView>
  </sheetViews>
  <sheetFormatPr defaultRowHeight="9"/>
  <cols>
    <col min="1" max="1" width="25.28515625" style="1100" customWidth="1"/>
    <col min="2" max="2" width="10.42578125" style="1101" customWidth="1"/>
    <col min="3" max="3" width="9.140625" style="1100" customWidth="1"/>
    <col min="4" max="4" width="11.85546875" style="1100" customWidth="1"/>
    <col min="5" max="5" width="10.140625" style="1100" customWidth="1"/>
    <col min="6" max="6" width="10" style="1100" customWidth="1"/>
    <col min="7" max="7" width="10.140625" style="1100" customWidth="1"/>
    <col min="8" max="256" width="9.140625" style="1100"/>
    <col min="257" max="257" width="31.140625" style="1100" customWidth="1"/>
    <col min="258" max="258" width="10.42578125" style="1100" customWidth="1"/>
    <col min="259" max="259" width="9.140625" style="1100" customWidth="1"/>
    <col min="260" max="260" width="11.85546875" style="1100" customWidth="1"/>
    <col min="261" max="262" width="10" style="1100" customWidth="1"/>
    <col min="263" max="263" width="12.42578125" style="1100" customWidth="1"/>
    <col min="264" max="512" width="9.140625" style="1100"/>
    <col min="513" max="513" width="31.140625" style="1100" customWidth="1"/>
    <col min="514" max="514" width="10.42578125" style="1100" customWidth="1"/>
    <col min="515" max="515" width="9.140625" style="1100" customWidth="1"/>
    <col min="516" max="516" width="11.85546875" style="1100" customWidth="1"/>
    <col min="517" max="518" width="10" style="1100" customWidth="1"/>
    <col min="519" max="519" width="12.42578125" style="1100" customWidth="1"/>
    <col min="520" max="768" width="9.140625" style="1100"/>
    <col min="769" max="769" width="31.140625" style="1100" customWidth="1"/>
    <col min="770" max="770" width="10.42578125" style="1100" customWidth="1"/>
    <col min="771" max="771" width="9.140625" style="1100" customWidth="1"/>
    <col min="772" max="772" width="11.85546875" style="1100" customWidth="1"/>
    <col min="773" max="774" width="10" style="1100" customWidth="1"/>
    <col min="775" max="775" width="12.42578125" style="1100" customWidth="1"/>
    <col min="776" max="1024" width="9.140625" style="1100"/>
    <col min="1025" max="1025" width="31.140625" style="1100" customWidth="1"/>
    <col min="1026" max="1026" width="10.42578125" style="1100" customWidth="1"/>
    <col min="1027" max="1027" width="9.140625" style="1100" customWidth="1"/>
    <col min="1028" max="1028" width="11.85546875" style="1100" customWidth="1"/>
    <col min="1029" max="1030" width="10" style="1100" customWidth="1"/>
    <col min="1031" max="1031" width="12.42578125" style="1100" customWidth="1"/>
    <col min="1032" max="1280" width="9.140625" style="1100"/>
    <col min="1281" max="1281" width="31.140625" style="1100" customWidth="1"/>
    <col min="1282" max="1282" width="10.42578125" style="1100" customWidth="1"/>
    <col min="1283" max="1283" width="9.140625" style="1100" customWidth="1"/>
    <col min="1284" max="1284" width="11.85546875" style="1100" customWidth="1"/>
    <col min="1285" max="1286" width="10" style="1100" customWidth="1"/>
    <col min="1287" max="1287" width="12.42578125" style="1100" customWidth="1"/>
    <col min="1288" max="1536" width="9.140625" style="1100"/>
    <col min="1537" max="1537" width="31.140625" style="1100" customWidth="1"/>
    <col min="1538" max="1538" width="10.42578125" style="1100" customWidth="1"/>
    <col min="1539" max="1539" width="9.140625" style="1100" customWidth="1"/>
    <col min="1540" max="1540" width="11.85546875" style="1100" customWidth="1"/>
    <col min="1541" max="1542" width="10" style="1100" customWidth="1"/>
    <col min="1543" max="1543" width="12.42578125" style="1100" customWidth="1"/>
    <col min="1544" max="1792" width="9.140625" style="1100"/>
    <col min="1793" max="1793" width="31.140625" style="1100" customWidth="1"/>
    <col min="1794" max="1794" width="10.42578125" style="1100" customWidth="1"/>
    <col min="1795" max="1795" width="9.140625" style="1100" customWidth="1"/>
    <col min="1796" max="1796" width="11.85546875" style="1100" customWidth="1"/>
    <col min="1797" max="1798" width="10" style="1100" customWidth="1"/>
    <col min="1799" max="1799" width="12.42578125" style="1100" customWidth="1"/>
    <col min="1800" max="2048" width="9.140625" style="1100"/>
    <col min="2049" max="2049" width="31.140625" style="1100" customWidth="1"/>
    <col min="2050" max="2050" width="10.42578125" style="1100" customWidth="1"/>
    <col min="2051" max="2051" width="9.140625" style="1100" customWidth="1"/>
    <col min="2052" max="2052" width="11.85546875" style="1100" customWidth="1"/>
    <col min="2053" max="2054" width="10" style="1100" customWidth="1"/>
    <col min="2055" max="2055" width="12.42578125" style="1100" customWidth="1"/>
    <col min="2056" max="2304" width="9.140625" style="1100"/>
    <col min="2305" max="2305" width="31.140625" style="1100" customWidth="1"/>
    <col min="2306" max="2306" width="10.42578125" style="1100" customWidth="1"/>
    <col min="2307" max="2307" width="9.140625" style="1100" customWidth="1"/>
    <col min="2308" max="2308" width="11.85546875" style="1100" customWidth="1"/>
    <col min="2309" max="2310" width="10" style="1100" customWidth="1"/>
    <col min="2311" max="2311" width="12.42578125" style="1100" customWidth="1"/>
    <col min="2312" max="2560" width="9.140625" style="1100"/>
    <col min="2561" max="2561" width="31.140625" style="1100" customWidth="1"/>
    <col min="2562" max="2562" width="10.42578125" style="1100" customWidth="1"/>
    <col min="2563" max="2563" width="9.140625" style="1100" customWidth="1"/>
    <col min="2564" max="2564" width="11.85546875" style="1100" customWidth="1"/>
    <col min="2565" max="2566" width="10" style="1100" customWidth="1"/>
    <col min="2567" max="2567" width="12.42578125" style="1100" customWidth="1"/>
    <col min="2568" max="2816" width="9.140625" style="1100"/>
    <col min="2817" max="2817" width="31.140625" style="1100" customWidth="1"/>
    <col min="2818" max="2818" width="10.42578125" style="1100" customWidth="1"/>
    <col min="2819" max="2819" width="9.140625" style="1100" customWidth="1"/>
    <col min="2820" max="2820" width="11.85546875" style="1100" customWidth="1"/>
    <col min="2821" max="2822" width="10" style="1100" customWidth="1"/>
    <col min="2823" max="2823" width="12.42578125" style="1100" customWidth="1"/>
    <col min="2824" max="3072" width="9.140625" style="1100"/>
    <col min="3073" max="3073" width="31.140625" style="1100" customWidth="1"/>
    <col min="3074" max="3074" width="10.42578125" style="1100" customWidth="1"/>
    <col min="3075" max="3075" width="9.140625" style="1100" customWidth="1"/>
    <col min="3076" max="3076" width="11.85546875" style="1100" customWidth="1"/>
    <col min="3077" max="3078" width="10" style="1100" customWidth="1"/>
    <col min="3079" max="3079" width="12.42578125" style="1100" customWidth="1"/>
    <col min="3080" max="3328" width="9.140625" style="1100"/>
    <col min="3329" max="3329" width="31.140625" style="1100" customWidth="1"/>
    <col min="3330" max="3330" width="10.42578125" style="1100" customWidth="1"/>
    <col min="3331" max="3331" width="9.140625" style="1100" customWidth="1"/>
    <col min="3332" max="3332" width="11.85546875" style="1100" customWidth="1"/>
    <col min="3333" max="3334" width="10" style="1100" customWidth="1"/>
    <col min="3335" max="3335" width="12.42578125" style="1100" customWidth="1"/>
    <col min="3336" max="3584" width="9.140625" style="1100"/>
    <col min="3585" max="3585" width="31.140625" style="1100" customWidth="1"/>
    <col min="3586" max="3586" width="10.42578125" style="1100" customWidth="1"/>
    <col min="3587" max="3587" width="9.140625" style="1100" customWidth="1"/>
    <col min="3588" max="3588" width="11.85546875" style="1100" customWidth="1"/>
    <col min="3589" max="3590" width="10" style="1100" customWidth="1"/>
    <col min="3591" max="3591" width="12.42578125" style="1100" customWidth="1"/>
    <col min="3592" max="3840" width="9.140625" style="1100"/>
    <col min="3841" max="3841" width="31.140625" style="1100" customWidth="1"/>
    <col min="3842" max="3842" width="10.42578125" style="1100" customWidth="1"/>
    <col min="3843" max="3843" width="9.140625" style="1100" customWidth="1"/>
    <col min="3844" max="3844" width="11.85546875" style="1100" customWidth="1"/>
    <col min="3845" max="3846" width="10" style="1100" customWidth="1"/>
    <col min="3847" max="3847" width="12.42578125" style="1100" customWidth="1"/>
    <col min="3848" max="4096" width="9.140625" style="1100"/>
    <col min="4097" max="4097" width="31.140625" style="1100" customWidth="1"/>
    <col min="4098" max="4098" width="10.42578125" style="1100" customWidth="1"/>
    <col min="4099" max="4099" width="9.140625" style="1100" customWidth="1"/>
    <col min="4100" max="4100" width="11.85546875" style="1100" customWidth="1"/>
    <col min="4101" max="4102" width="10" style="1100" customWidth="1"/>
    <col min="4103" max="4103" width="12.42578125" style="1100" customWidth="1"/>
    <col min="4104" max="4352" width="9.140625" style="1100"/>
    <col min="4353" max="4353" width="31.140625" style="1100" customWidth="1"/>
    <col min="4354" max="4354" width="10.42578125" style="1100" customWidth="1"/>
    <col min="4355" max="4355" width="9.140625" style="1100" customWidth="1"/>
    <col min="4356" max="4356" width="11.85546875" style="1100" customWidth="1"/>
    <col min="4357" max="4358" width="10" style="1100" customWidth="1"/>
    <col min="4359" max="4359" width="12.42578125" style="1100" customWidth="1"/>
    <col min="4360" max="4608" width="9.140625" style="1100"/>
    <col min="4609" max="4609" width="31.140625" style="1100" customWidth="1"/>
    <col min="4610" max="4610" width="10.42578125" style="1100" customWidth="1"/>
    <col min="4611" max="4611" width="9.140625" style="1100" customWidth="1"/>
    <col min="4612" max="4612" width="11.85546875" style="1100" customWidth="1"/>
    <col min="4613" max="4614" width="10" style="1100" customWidth="1"/>
    <col min="4615" max="4615" width="12.42578125" style="1100" customWidth="1"/>
    <col min="4616" max="4864" width="9.140625" style="1100"/>
    <col min="4865" max="4865" width="31.140625" style="1100" customWidth="1"/>
    <col min="4866" max="4866" width="10.42578125" style="1100" customWidth="1"/>
    <col min="4867" max="4867" width="9.140625" style="1100" customWidth="1"/>
    <col min="4868" max="4868" width="11.85546875" style="1100" customWidth="1"/>
    <col min="4869" max="4870" width="10" style="1100" customWidth="1"/>
    <col min="4871" max="4871" width="12.42578125" style="1100" customWidth="1"/>
    <col min="4872" max="5120" width="9.140625" style="1100"/>
    <col min="5121" max="5121" width="31.140625" style="1100" customWidth="1"/>
    <col min="5122" max="5122" width="10.42578125" style="1100" customWidth="1"/>
    <col min="5123" max="5123" width="9.140625" style="1100" customWidth="1"/>
    <col min="5124" max="5124" width="11.85546875" style="1100" customWidth="1"/>
    <col min="5125" max="5126" width="10" style="1100" customWidth="1"/>
    <col min="5127" max="5127" width="12.42578125" style="1100" customWidth="1"/>
    <col min="5128" max="5376" width="9.140625" style="1100"/>
    <col min="5377" max="5377" width="31.140625" style="1100" customWidth="1"/>
    <col min="5378" max="5378" width="10.42578125" style="1100" customWidth="1"/>
    <col min="5379" max="5379" width="9.140625" style="1100" customWidth="1"/>
    <col min="5380" max="5380" width="11.85546875" style="1100" customWidth="1"/>
    <col min="5381" max="5382" width="10" style="1100" customWidth="1"/>
    <col min="5383" max="5383" width="12.42578125" style="1100" customWidth="1"/>
    <col min="5384" max="5632" width="9.140625" style="1100"/>
    <col min="5633" max="5633" width="31.140625" style="1100" customWidth="1"/>
    <col min="5634" max="5634" width="10.42578125" style="1100" customWidth="1"/>
    <col min="5635" max="5635" width="9.140625" style="1100" customWidth="1"/>
    <col min="5636" max="5636" width="11.85546875" style="1100" customWidth="1"/>
    <col min="5637" max="5638" width="10" style="1100" customWidth="1"/>
    <col min="5639" max="5639" width="12.42578125" style="1100" customWidth="1"/>
    <col min="5640" max="5888" width="9.140625" style="1100"/>
    <col min="5889" max="5889" width="31.140625" style="1100" customWidth="1"/>
    <col min="5890" max="5890" width="10.42578125" style="1100" customWidth="1"/>
    <col min="5891" max="5891" width="9.140625" style="1100" customWidth="1"/>
    <col min="5892" max="5892" width="11.85546875" style="1100" customWidth="1"/>
    <col min="5893" max="5894" width="10" style="1100" customWidth="1"/>
    <col min="5895" max="5895" width="12.42578125" style="1100" customWidth="1"/>
    <col min="5896" max="6144" width="9.140625" style="1100"/>
    <col min="6145" max="6145" width="31.140625" style="1100" customWidth="1"/>
    <col min="6146" max="6146" width="10.42578125" style="1100" customWidth="1"/>
    <col min="6147" max="6147" width="9.140625" style="1100" customWidth="1"/>
    <col min="6148" max="6148" width="11.85546875" style="1100" customWidth="1"/>
    <col min="6149" max="6150" width="10" style="1100" customWidth="1"/>
    <col min="6151" max="6151" width="12.42578125" style="1100" customWidth="1"/>
    <col min="6152" max="6400" width="9.140625" style="1100"/>
    <col min="6401" max="6401" width="31.140625" style="1100" customWidth="1"/>
    <col min="6402" max="6402" width="10.42578125" style="1100" customWidth="1"/>
    <col min="6403" max="6403" width="9.140625" style="1100" customWidth="1"/>
    <col min="6404" max="6404" width="11.85546875" style="1100" customWidth="1"/>
    <col min="6405" max="6406" width="10" style="1100" customWidth="1"/>
    <col min="6407" max="6407" width="12.42578125" style="1100" customWidth="1"/>
    <col min="6408" max="6656" width="9.140625" style="1100"/>
    <col min="6657" max="6657" width="31.140625" style="1100" customWidth="1"/>
    <col min="6658" max="6658" width="10.42578125" style="1100" customWidth="1"/>
    <col min="6659" max="6659" width="9.140625" style="1100" customWidth="1"/>
    <col min="6660" max="6660" width="11.85546875" style="1100" customWidth="1"/>
    <col min="6661" max="6662" width="10" style="1100" customWidth="1"/>
    <col min="6663" max="6663" width="12.42578125" style="1100" customWidth="1"/>
    <col min="6664" max="6912" width="9.140625" style="1100"/>
    <col min="6913" max="6913" width="31.140625" style="1100" customWidth="1"/>
    <col min="6914" max="6914" width="10.42578125" style="1100" customWidth="1"/>
    <col min="6915" max="6915" width="9.140625" style="1100" customWidth="1"/>
    <col min="6916" max="6916" width="11.85546875" style="1100" customWidth="1"/>
    <col min="6917" max="6918" width="10" style="1100" customWidth="1"/>
    <col min="6919" max="6919" width="12.42578125" style="1100" customWidth="1"/>
    <col min="6920" max="7168" width="9.140625" style="1100"/>
    <col min="7169" max="7169" width="31.140625" style="1100" customWidth="1"/>
    <col min="7170" max="7170" width="10.42578125" style="1100" customWidth="1"/>
    <col min="7171" max="7171" width="9.140625" style="1100" customWidth="1"/>
    <col min="7172" max="7172" width="11.85546875" style="1100" customWidth="1"/>
    <col min="7173" max="7174" width="10" style="1100" customWidth="1"/>
    <col min="7175" max="7175" width="12.42578125" style="1100" customWidth="1"/>
    <col min="7176" max="7424" width="9.140625" style="1100"/>
    <col min="7425" max="7425" width="31.140625" style="1100" customWidth="1"/>
    <col min="7426" max="7426" width="10.42578125" style="1100" customWidth="1"/>
    <col min="7427" max="7427" width="9.140625" style="1100" customWidth="1"/>
    <col min="7428" max="7428" width="11.85546875" style="1100" customWidth="1"/>
    <col min="7429" max="7430" width="10" style="1100" customWidth="1"/>
    <col min="7431" max="7431" width="12.42578125" style="1100" customWidth="1"/>
    <col min="7432" max="7680" width="9.140625" style="1100"/>
    <col min="7681" max="7681" width="31.140625" style="1100" customWidth="1"/>
    <col min="7682" max="7682" width="10.42578125" style="1100" customWidth="1"/>
    <col min="7683" max="7683" width="9.140625" style="1100" customWidth="1"/>
    <col min="7684" max="7684" width="11.85546875" style="1100" customWidth="1"/>
    <col min="7685" max="7686" width="10" style="1100" customWidth="1"/>
    <col min="7687" max="7687" width="12.42578125" style="1100" customWidth="1"/>
    <col min="7688" max="7936" width="9.140625" style="1100"/>
    <col min="7937" max="7937" width="31.140625" style="1100" customWidth="1"/>
    <col min="7938" max="7938" width="10.42578125" style="1100" customWidth="1"/>
    <col min="7939" max="7939" width="9.140625" style="1100" customWidth="1"/>
    <col min="7940" max="7940" width="11.85546875" style="1100" customWidth="1"/>
    <col min="7941" max="7942" width="10" style="1100" customWidth="1"/>
    <col min="7943" max="7943" width="12.42578125" style="1100" customWidth="1"/>
    <col min="7944" max="8192" width="9.140625" style="1100"/>
    <col min="8193" max="8193" width="31.140625" style="1100" customWidth="1"/>
    <col min="8194" max="8194" width="10.42578125" style="1100" customWidth="1"/>
    <col min="8195" max="8195" width="9.140625" style="1100" customWidth="1"/>
    <col min="8196" max="8196" width="11.85546875" style="1100" customWidth="1"/>
    <col min="8197" max="8198" width="10" style="1100" customWidth="1"/>
    <col min="8199" max="8199" width="12.42578125" style="1100" customWidth="1"/>
    <col min="8200" max="8448" width="9.140625" style="1100"/>
    <col min="8449" max="8449" width="31.140625" style="1100" customWidth="1"/>
    <col min="8450" max="8450" width="10.42578125" style="1100" customWidth="1"/>
    <col min="8451" max="8451" width="9.140625" style="1100" customWidth="1"/>
    <col min="8452" max="8452" width="11.85546875" style="1100" customWidth="1"/>
    <col min="8453" max="8454" width="10" style="1100" customWidth="1"/>
    <col min="8455" max="8455" width="12.42578125" style="1100" customWidth="1"/>
    <col min="8456" max="8704" width="9.140625" style="1100"/>
    <col min="8705" max="8705" width="31.140625" style="1100" customWidth="1"/>
    <col min="8706" max="8706" width="10.42578125" style="1100" customWidth="1"/>
    <col min="8707" max="8707" width="9.140625" style="1100" customWidth="1"/>
    <col min="8708" max="8708" width="11.85546875" style="1100" customWidth="1"/>
    <col min="8709" max="8710" width="10" style="1100" customWidth="1"/>
    <col min="8711" max="8711" width="12.42578125" style="1100" customWidth="1"/>
    <col min="8712" max="8960" width="9.140625" style="1100"/>
    <col min="8961" max="8961" width="31.140625" style="1100" customWidth="1"/>
    <col min="8962" max="8962" width="10.42578125" style="1100" customWidth="1"/>
    <col min="8963" max="8963" width="9.140625" style="1100" customWidth="1"/>
    <col min="8964" max="8964" width="11.85546875" style="1100" customWidth="1"/>
    <col min="8965" max="8966" width="10" style="1100" customWidth="1"/>
    <col min="8967" max="8967" width="12.42578125" style="1100" customWidth="1"/>
    <col min="8968" max="9216" width="9.140625" style="1100"/>
    <col min="9217" max="9217" width="31.140625" style="1100" customWidth="1"/>
    <col min="9218" max="9218" width="10.42578125" style="1100" customWidth="1"/>
    <col min="9219" max="9219" width="9.140625" style="1100" customWidth="1"/>
    <col min="9220" max="9220" width="11.85546875" style="1100" customWidth="1"/>
    <col min="9221" max="9222" width="10" style="1100" customWidth="1"/>
    <col min="9223" max="9223" width="12.42578125" style="1100" customWidth="1"/>
    <col min="9224" max="9472" width="9.140625" style="1100"/>
    <col min="9473" max="9473" width="31.140625" style="1100" customWidth="1"/>
    <col min="9474" max="9474" width="10.42578125" style="1100" customWidth="1"/>
    <col min="9475" max="9475" width="9.140625" style="1100" customWidth="1"/>
    <col min="9476" max="9476" width="11.85546875" style="1100" customWidth="1"/>
    <col min="9477" max="9478" width="10" style="1100" customWidth="1"/>
    <col min="9479" max="9479" width="12.42578125" style="1100" customWidth="1"/>
    <col min="9480" max="9728" width="9.140625" style="1100"/>
    <col min="9729" max="9729" width="31.140625" style="1100" customWidth="1"/>
    <col min="9730" max="9730" width="10.42578125" style="1100" customWidth="1"/>
    <col min="9731" max="9731" width="9.140625" style="1100" customWidth="1"/>
    <col min="9732" max="9732" width="11.85546875" style="1100" customWidth="1"/>
    <col min="9733" max="9734" width="10" style="1100" customWidth="1"/>
    <col min="9735" max="9735" width="12.42578125" style="1100" customWidth="1"/>
    <col min="9736" max="9984" width="9.140625" style="1100"/>
    <col min="9985" max="9985" width="31.140625" style="1100" customWidth="1"/>
    <col min="9986" max="9986" width="10.42578125" style="1100" customWidth="1"/>
    <col min="9987" max="9987" width="9.140625" style="1100" customWidth="1"/>
    <col min="9988" max="9988" width="11.85546875" style="1100" customWidth="1"/>
    <col min="9989" max="9990" width="10" style="1100" customWidth="1"/>
    <col min="9991" max="9991" width="12.42578125" style="1100" customWidth="1"/>
    <col min="9992" max="10240" width="9.140625" style="1100"/>
    <col min="10241" max="10241" width="31.140625" style="1100" customWidth="1"/>
    <col min="10242" max="10242" width="10.42578125" style="1100" customWidth="1"/>
    <col min="10243" max="10243" width="9.140625" style="1100" customWidth="1"/>
    <col min="10244" max="10244" width="11.85546875" style="1100" customWidth="1"/>
    <col min="10245" max="10246" width="10" style="1100" customWidth="1"/>
    <col min="10247" max="10247" width="12.42578125" style="1100" customWidth="1"/>
    <col min="10248" max="10496" width="9.140625" style="1100"/>
    <col min="10497" max="10497" width="31.140625" style="1100" customWidth="1"/>
    <col min="10498" max="10498" width="10.42578125" style="1100" customWidth="1"/>
    <col min="10499" max="10499" width="9.140625" style="1100" customWidth="1"/>
    <col min="10500" max="10500" width="11.85546875" style="1100" customWidth="1"/>
    <col min="10501" max="10502" width="10" style="1100" customWidth="1"/>
    <col min="10503" max="10503" width="12.42578125" style="1100" customWidth="1"/>
    <col min="10504" max="10752" width="9.140625" style="1100"/>
    <col min="10753" max="10753" width="31.140625" style="1100" customWidth="1"/>
    <col min="10754" max="10754" width="10.42578125" style="1100" customWidth="1"/>
    <col min="10755" max="10755" width="9.140625" style="1100" customWidth="1"/>
    <col min="10756" max="10756" width="11.85546875" style="1100" customWidth="1"/>
    <col min="10757" max="10758" width="10" style="1100" customWidth="1"/>
    <col min="10759" max="10759" width="12.42578125" style="1100" customWidth="1"/>
    <col min="10760" max="11008" width="9.140625" style="1100"/>
    <col min="11009" max="11009" width="31.140625" style="1100" customWidth="1"/>
    <col min="11010" max="11010" width="10.42578125" style="1100" customWidth="1"/>
    <col min="11011" max="11011" width="9.140625" style="1100" customWidth="1"/>
    <col min="11012" max="11012" width="11.85546875" style="1100" customWidth="1"/>
    <col min="11013" max="11014" width="10" style="1100" customWidth="1"/>
    <col min="11015" max="11015" width="12.42578125" style="1100" customWidth="1"/>
    <col min="11016" max="11264" width="9.140625" style="1100"/>
    <col min="11265" max="11265" width="31.140625" style="1100" customWidth="1"/>
    <col min="11266" max="11266" width="10.42578125" style="1100" customWidth="1"/>
    <col min="11267" max="11267" width="9.140625" style="1100" customWidth="1"/>
    <col min="11268" max="11268" width="11.85546875" style="1100" customWidth="1"/>
    <col min="11269" max="11270" width="10" style="1100" customWidth="1"/>
    <col min="11271" max="11271" width="12.42578125" style="1100" customWidth="1"/>
    <col min="11272" max="11520" width="9.140625" style="1100"/>
    <col min="11521" max="11521" width="31.140625" style="1100" customWidth="1"/>
    <col min="11522" max="11522" width="10.42578125" style="1100" customWidth="1"/>
    <col min="11523" max="11523" width="9.140625" style="1100" customWidth="1"/>
    <col min="11524" max="11524" width="11.85546875" style="1100" customWidth="1"/>
    <col min="11525" max="11526" width="10" style="1100" customWidth="1"/>
    <col min="11527" max="11527" width="12.42578125" style="1100" customWidth="1"/>
    <col min="11528" max="11776" width="9.140625" style="1100"/>
    <col min="11777" max="11777" width="31.140625" style="1100" customWidth="1"/>
    <col min="11778" max="11778" width="10.42578125" style="1100" customWidth="1"/>
    <col min="11779" max="11779" width="9.140625" style="1100" customWidth="1"/>
    <col min="11780" max="11780" width="11.85546875" style="1100" customWidth="1"/>
    <col min="11781" max="11782" width="10" style="1100" customWidth="1"/>
    <col min="11783" max="11783" width="12.42578125" style="1100" customWidth="1"/>
    <col min="11784" max="12032" width="9.140625" style="1100"/>
    <col min="12033" max="12033" width="31.140625" style="1100" customWidth="1"/>
    <col min="12034" max="12034" width="10.42578125" style="1100" customWidth="1"/>
    <col min="12035" max="12035" width="9.140625" style="1100" customWidth="1"/>
    <col min="12036" max="12036" width="11.85546875" style="1100" customWidth="1"/>
    <col min="12037" max="12038" width="10" style="1100" customWidth="1"/>
    <col min="12039" max="12039" width="12.42578125" style="1100" customWidth="1"/>
    <col min="12040" max="12288" width="9.140625" style="1100"/>
    <col min="12289" max="12289" width="31.140625" style="1100" customWidth="1"/>
    <col min="12290" max="12290" width="10.42578125" style="1100" customWidth="1"/>
    <col min="12291" max="12291" width="9.140625" style="1100" customWidth="1"/>
    <col min="12292" max="12292" width="11.85546875" style="1100" customWidth="1"/>
    <col min="12293" max="12294" width="10" style="1100" customWidth="1"/>
    <col min="12295" max="12295" width="12.42578125" style="1100" customWidth="1"/>
    <col min="12296" max="12544" width="9.140625" style="1100"/>
    <col min="12545" max="12545" width="31.140625" style="1100" customWidth="1"/>
    <col min="12546" max="12546" width="10.42578125" style="1100" customWidth="1"/>
    <col min="12547" max="12547" width="9.140625" style="1100" customWidth="1"/>
    <col min="12548" max="12548" width="11.85546875" style="1100" customWidth="1"/>
    <col min="12549" max="12550" width="10" style="1100" customWidth="1"/>
    <col min="12551" max="12551" width="12.42578125" style="1100" customWidth="1"/>
    <col min="12552" max="12800" width="9.140625" style="1100"/>
    <col min="12801" max="12801" width="31.140625" style="1100" customWidth="1"/>
    <col min="12802" max="12802" width="10.42578125" style="1100" customWidth="1"/>
    <col min="12803" max="12803" width="9.140625" style="1100" customWidth="1"/>
    <col min="12804" max="12804" width="11.85546875" style="1100" customWidth="1"/>
    <col min="12805" max="12806" width="10" style="1100" customWidth="1"/>
    <col min="12807" max="12807" width="12.42578125" style="1100" customWidth="1"/>
    <col min="12808" max="13056" width="9.140625" style="1100"/>
    <col min="13057" max="13057" width="31.140625" style="1100" customWidth="1"/>
    <col min="13058" max="13058" width="10.42578125" style="1100" customWidth="1"/>
    <col min="13059" max="13059" width="9.140625" style="1100" customWidth="1"/>
    <col min="13060" max="13060" width="11.85546875" style="1100" customWidth="1"/>
    <col min="13061" max="13062" width="10" style="1100" customWidth="1"/>
    <col min="13063" max="13063" width="12.42578125" style="1100" customWidth="1"/>
    <col min="13064" max="13312" width="9.140625" style="1100"/>
    <col min="13313" max="13313" width="31.140625" style="1100" customWidth="1"/>
    <col min="13314" max="13314" width="10.42578125" style="1100" customWidth="1"/>
    <col min="13315" max="13315" width="9.140625" style="1100" customWidth="1"/>
    <col min="13316" max="13316" width="11.85546875" style="1100" customWidth="1"/>
    <col min="13317" max="13318" width="10" style="1100" customWidth="1"/>
    <col min="13319" max="13319" width="12.42578125" style="1100" customWidth="1"/>
    <col min="13320" max="13568" width="9.140625" style="1100"/>
    <col min="13569" max="13569" width="31.140625" style="1100" customWidth="1"/>
    <col min="13570" max="13570" width="10.42578125" style="1100" customWidth="1"/>
    <col min="13571" max="13571" width="9.140625" style="1100" customWidth="1"/>
    <col min="13572" max="13572" width="11.85546875" style="1100" customWidth="1"/>
    <col min="13573" max="13574" width="10" style="1100" customWidth="1"/>
    <col min="13575" max="13575" width="12.42578125" style="1100" customWidth="1"/>
    <col min="13576" max="13824" width="9.140625" style="1100"/>
    <col min="13825" max="13825" width="31.140625" style="1100" customWidth="1"/>
    <col min="13826" max="13826" width="10.42578125" style="1100" customWidth="1"/>
    <col min="13827" max="13827" width="9.140625" style="1100" customWidth="1"/>
    <col min="13828" max="13828" width="11.85546875" style="1100" customWidth="1"/>
    <col min="13829" max="13830" width="10" style="1100" customWidth="1"/>
    <col min="13831" max="13831" width="12.42578125" style="1100" customWidth="1"/>
    <col min="13832" max="14080" width="9.140625" style="1100"/>
    <col min="14081" max="14081" width="31.140625" style="1100" customWidth="1"/>
    <col min="14082" max="14082" width="10.42578125" style="1100" customWidth="1"/>
    <col min="14083" max="14083" width="9.140625" style="1100" customWidth="1"/>
    <col min="14084" max="14084" width="11.85546875" style="1100" customWidth="1"/>
    <col min="14085" max="14086" width="10" style="1100" customWidth="1"/>
    <col min="14087" max="14087" width="12.42578125" style="1100" customWidth="1"/>
    <col min="14088" max="14336" width="9.140625" style="1100"/>
    <col min="14337" max="14337" width="31.140625" style="1100" customWidth="1"/>
    <col min="14338" max="14338" width="10.42578125" style="1100" customWidth="1"/>
    <col min="14339" max="14339" width="9.140625" style="1100" customWidth="1"/>
    <col min="14340" max="14340" width="11.85546875" style="1100" customWidth="1"/>
    <col min="14341" max="14342" width="10" style="1100" customWidth="1"/>
    <col min="14343" max="14343" width="12.42578125" style="1100" customWidth="1"/>
    <col min="14344" max="14592" width="9.140625" style="1100"/>
    <col min="14593" max="14593" width="31.140625" style="1100" customWidth="1"/>
    <col min="14594" max="14594" width="10.42578125" style="1100" customWidth="1"/>
    <col min="14595" max="14595" width="9.140625" style="1100" customWidth="1"/>
    <col min="14596" max="14596" width="11.85546875" style="1100" customWidth="1"/>
    <col min="14597" max="14598" width="10" style="1100" customWidth="1"/>
    <col min="14599" max="14599" width="12.42578125" style="1100" customWidth="1"/>
    <col min="14600" max="14848" width="9.140625" style="1100"/>
    <col min="14849" max="14849" width="31.140625" style="1100" customWidth="1"/>
    <col min="14850" max="14850" width="10.42578125" style="1100" customWidth="1"/>
    <col min="14851" max="14851" width="9.140625" style="1100" customWidth="1"/>
    <col min="14852" max="14852" width="11.85546875" style="1100" customWidth="1"/>
    <col min="14853" max="14854" width="10" style="1100" customWidth="1"/>
    <col min="14855" max="14855" width="12.42578125" style="1100" customWidth="1"/>
    <col min="14856" max="15104" width="9.140625" style="1100"/>
    <col min="15105" max="15105" width="31.140625" style="1100" customWidth="1"/>
    <col min="15106" max="15106" width="10.42578125" style="1100" customWidth="1"/>
    <col min="15107" max="15107" width="9.140625" style="1100" customWidth="1"/>
    <col min="15108" max="15108" width="11.85546875" style="1100" customWidth="1"/>
    <col min="15109" max="15110" width="10" style="1100" customWidth="1"/>
    <col min="15111" max="15111" width="12.42578125" style="1100" customWidth="1"/>
    <col min="15112" max="15360" width="9.140625" style="1100"/>
    <col min="15361" max="15361" width="31.140625" style="1100" customWidth="1"/>
    <col min="15362" max="15362" width="10.42578125" style="1100" customWidth="1"/>
    <col min="15363" max="15363" width="9.140625" style="1100" customWidth="1"/>
    <col min="15364" max="15364" width="11.85546875" style="1100" customWidth="1"/>
    <col min="15365" max="15366" width="10" style="1100" customWidth="1"/>
    <col min="15367" max="15367" width="12.42578125" style="1100" customWidth="1"/>
    <col min="15368" max="15616" width="9.140625" style="1100"/>
    <col min="15617" max="15617" width="31.140625" style="1100" customWidth="1"/>
    <col min="15618" max="15618" width="10.42578125" style="1100" customWidth="1"/>
    <col min="15619" max="15619" width="9.140625" style="1100" customWidth="1"/>
    <col min="15620" max="15620" width="11.85546875" style="1100" customWidth="1"/>
    <col min="15621" max="15622" width="10" style="1100" customWidth="1"/>
    <col min="15623" max="15623" width="12.42578125" style="1100" customWidth="1"/>
    <col min="15624" max="15872" width="9.140625" style="1100"/>
    <col min="15873" max="15873" width="31.140625" style="1100" customWidth="1"/>
    <col min="15874" max="15874" width="10.42578125" style="1100" customWidth="1"/>
    <col min="15875" max="15875" width="9.140625" style="1100" customWidth="1"/>
    <col min="15876" max="15876" width="11.85546875" style="1100" customWidth="1"/>
    <col min="15877" max="15878" width="10" style="1100" customWidth="1"/>
    <col min="15879" max="15879" width="12.42578125" style="1100" customWidth="1"/>
    <col min="15880" max="16128" width="9.140625" style="1100"/>
    <col min="16129" max="16129" width="31.140625" style="1100" customWidth="1"/>
    <col min="16130" max="16130" width="10.42578125" style="1100" customWidth="1"/>
    <col min="16131" max="16131" width="9.140625" style="1100" customWidth="1"/>
    <col min="16132" max="16132" width="11.85546875" style="1100" customWidth="1"/>
    <col min="16133" max="16134" width="10" style="1100" customWidth="1"/>
    <col min="16135" max="16135" width="12.42578125" style="1100" customWidth="1"/>
    <col min="16136" max="16384" width="9.140625" style="1100"/>
  </cols>
  <sheetData>
    <row r="1" spans="1:13" ht="19.5" customHeight="1">
      <c r="A1" s="2287" t="s">
        <v>1592</v>
      </c>
      <c r="B1" s="2287"/>
      <c r="C1" s="2287"/>
      <c r="D1" s="2287"/>
      <c r="E1" s="2287"/>
    </row>
    <row r="2" spans="1:13" ht="19.5" customHeight="1">
      <c r="A2" s="2293" t="s">
        <v>1591</v>
      </c>
      <c r="B2" s="2293"/>
      <c r="C2" s="2293"/>
      <c r="D2" s="2293"/>
      <c r="E2" s="2293"/>
      <c r="F2" s="2295"/>
      <c r="G2" s="2295"/>
    </row>
    <row r="3" spans="1:13" s="1077" customFormat="1" ht="12.95" customHeight="1">
      <c r="A3" s="1177">
        <v>2017</v>
      </c>
      <c r="B3" s="1407"/>
      <c r="C3" s="1400"/>
      <c r="D3" s="1400"/>
      <c r="G3" s="1399" t="s">
        <v>1543</v>
      </c>
    </row>
    <row r="4" spans="1:13" s="1077" customFormat="1" ht="11.1" customHeight="1">
      <c r="A4" s="1872" t="s">
        <v>1542</v>
      </c>
      <c r="B4" s="2182" t="s">
        <v>0</v>
      </c>
      <c r="C4" s="2182" t="s">
        <v>1508</v>
      </c>
      <c r="D4" s="2183"/>
      <c r="E4" s="2183"/>
      <c r="F4" s="2183"/>
      <c r="G4" s="2300" t="s">
        <v>1540</v>
      </c>
    </row>
    <row r="5" spans="1:13" s="1077" customFormat="1" ht="11.1" customHeight="1">
      <c r="A5" s="1873"/>
      <c r="B5" s="2183"/>
      <c r="C5" s="2183"/>
      <c r="D5" s="2183"/>
      <c r="E5" s="2183"/>
      <c r="F5" s="2183"/>
      <c r="G5" s="2301"/>
    </row>
    <row r="6" spans="1:13" s="1077" customFormat="1" ht="11.1" customHeight="1">
      <c r="A6" s="1873"/>
      <c r="B6" s="2183"/>
      <c r="C6" s="2182" t="s">
        <v>0</v>
      </c>
      <c r="D6" s="2182" t="s">
        <v>1513</v>
      </c>
      <c r="E6" s="2182" t="s">
        <v>1539</v>
      </c>
      <c r="F6" s="2182" t="s">
        <v>1538</v>
      </c>
      <c r="G6" s="2301"/>
    </row>
    <row r="7" spans="1:13" s="1077" customFormat="1" ht="27.75" customHeight="1">
      <c r="A7" s="1865" t="s">
        <v>573</v>
      </c>
      <c r="B7" s="2183"/>
      <c r="C7" s="2183"/>
      <c r="D7" s="2182"/>
      <c r="E7" s="2182"/>
      <c r="F7" s="2182"/>
      <c r="G7" s="2302"/>
      <c r="H7" s="1420"/>
      <c r="I7" s="1420"/>
      <c r="J7" s="1420"/>
      <c r="K7" s="1420"/>
      <c r="L7" s="1420"/>
      <c r="M7" s="1420"/>
    </row>
    <row r="8" spans="1:13" ht="6" customHeight="1">
      <c r="A8" s="1132" t="s">
        <v>192</v>
      </c>
      <c r="B8" s="1441"/>
      <c r="C8" s="1132"/>
      <c r="D8" s="1132"/>
      <c r="E8" s="1132"/>
    </row>
    <row r="9" spans="1:13" s="1439" customFormat="1" ht="35.1" customHeight="1">
      <c r="A9" s="1406" t="s">
        <v>258</v>
      </c>
      <c r="B9" s="1383">
        <f t="shared" ref="B9:G9" si="0">SUM(B10:B13)</f>
        <v>8108.5210000000015</v>
      </c>
      <c r="C9" s="1383">
        <f t="shared" si="0"/>
        <v>7606.9620000000014</v>
      </c>
      <c r="D9" s="1383">
        <f t="shared" si="0"/>
        <v>1815.1970000000001</v>
      </c>
      <c r="E9" s="1383">
        <f t="shared" si="0"/>
        <v>5117.853000000001</v>
      </c>
      <c r="F9" s="1383">
        <f t="shared" si="0"/>
        <v>673.91199999999958</v>
      </c>
      <c r="G9" s="1383">
        <f t="shared" si="0"/>
        <v>501.55900000000008</v>
      </c>
      <c r="H9" s="1193"/>
      <c r="I9" s="1193"/>
      <c r="J9" s="1193"/>
      <c r="K9" s="1193"/>
      <c r="L9" s="1193"/>
      <c r="M9" s="1193"/>
    </row>
    <row r="10" spans="1:13" s="1373" customFormat="1" ht="15" customHeight="1">
      <c r="A10" s="1019" t="s">
        <v>1590</v>
      </c>
      <c r="B10" s="1389">
        <f>C10+G10</f>
        <v>3862.8690000000001</v>
      </c>
      <c r="C10" s="1389">
        <f>D10+E10+F10</f>
        <v>3645.1350000000002</v>
      </c>
      <c r="D10" s="1389">
        <v>1147.0650000000001</v>
      </c>
      <c r="E10" s="1389">
        <v>1964.1230000000005</v>
      </c>
      <c r="F10" s="1389">
        <v>533.94699999999955</v>
      </c>
      <c r="G10" s="1389">
        <v>217.73399999999995</v>
      </c>
      <c r="H10" s="1193"/>
      <c r="I10" s="1193"/>
      <c r="J10" s="1401"/>
    </row>
    <row r="11" spans="1:13" s="1373" customFormat="1" ht="15" customHeight="1">
      <c r="A11" s="841" t="s">
        <v>1589</v>
      </c>
      <c r="B11" s="1389">
        <f>C11+G11</f>
        <v>1112.972</v>
      </c>
      <c r="C11" s="1389">
        <f>D11+E11+F11</f>
        <v>1089.9449999999999</v>
      </c>
      <c r="D11" s="1389">
        <v>19.088999999999995</v>
      </c>
      <c r="E11" s="1389">
        <v>1039.576</v>
      </c>
      <c r="F11" s="1389">
        <v>31.280000000000005</v>
      </c>
      <c r="G11" s="1389">
        <v>23.027000000000008</v>
      </c>
      <c r="H11" s="1193"/>
      <c r="I11" s="1193"/>
      <c r="J11" s="1401"/>
    </row>
    <row r="12" spans="1:13" s="1373" customFormat="1" ht="15" customHeight="1">
      <c r="A12" s="841" t="s">
        <v>1588</v>
      </c>
      <c r="B12" s="1389">
        <f>C12+G12</f>
        <v>1016.5629999999999</v>
      </c>
      <c r="C12" s="1389">
        <f>D12+E12+F12</f>
        <v>932.52199999999982</v>
      </c>
      <c r="D12" s="1389">
        <v>163.49000000000018</v>
      </c>
      <c r="E12" s="1389">
        <v>718.32699999999966</v>
      </c>
      <c r="F12" s="1389">
        <v>50.705000000000005</v>
      </c>
      <c r="G12" s="1389">
        <v>84.041000000000039</v>
      </c>
      <c r="H12" s="1193"/>
      <c r="I12" s="1193"/>
      <c r="J12" s="1401"/>
    </row>
    <row r="13" spans="1:13" s="1373" customFormat="1" ht="15" customHeight="1">
      <c r="A13" s="841" t="s">
        <v>1546</v>
      </c>
      <c r="B13" s="1389">
        <f>C13+G13</f>
        <v>2116.1170000000011</v>
      </c>
      <c r="C13" s="1389">
        <f>D13+E13+F13</f>
        <v>1939.360000000001</v>
      </c>
      <c r="D13" s="1389">
        <v>485.553</v>
      </c>
      <c r="E13" s="1389">
        <v>1395.8270000000009</v>
      </c>
      <c r="F13" s="1389">
        <v>57.980000000000054</v>
      </c>
      <c r="G13" s="1389">
        <v>176.75700000000006</v>
      </c>
      <c r="H13" s="1193"/>
      <c r="I13" s="1193"/>
      <c r="J13" s="1401"/>
    </row>
    <row r="14" spans="1:13" s="1438" customFormat="1" ht="15" customHeight="1">
      <c r="A14" s="841"/>
      <c r="B14" s="1389"/>
      <c r="C14" s="1394"/>
      <c r="D14" s="1394"/>
      <c r="E14" s="1394"/>
      <c r="F14" s="1077"/>
      <c r="G14" s="1077"/>
      <c r="H14" s="1193"/>
      <c r="I14" s="1193"/>
      <c r="J14" s="1193"/>
      <c r="K14" s="1193"/>
      <c r="L14" s="1193"/>
      <c r="M14" s="1193"/>
    </row>
    <row r="15" spans="1:13" s="1439" customFormat="1" ht="35.1" customHeight="1">
      <c r="A15" s="1402" t="s">
        <v>360</v>
      </c>
      <c r="B15" s="1383">
        <f t="shared" ref="B15:G15" si="1">SUM(B16:B19)</f>
        <v>7726.5290000000005</v>
      </c>
      <c r="C15" s="1383">
        <f t="shared" si="1"/>
        <v>7224.9700000000012</v>
      </c>
      <c r="D15" s="1383">
        <f t="shared" si="1"/>
        <v>1772.0069999999998</v>
      </c>
      <c r="E15" s="1383">
        <f t="shared" si="1"/>
        <v>4818.0380000000005</v>
      </c>
      <c r="F15" s="1383">
        <f t="shared" si="1"/>
        <v>634.92499999999973</v>
      </c>
      <c r="G15" s="1383">
        <f t="shared" si="1"/>
        <v>501.55900000000008</v>
      </c>
      <c r="H15" s="1193"/>
      <c r="I15" s="1193"/>
      <c r="J15" s="1193"/>
      <c r="K15" s="1193"/>
      <c r="L15" s="1193"/>
      <c r="M15" s="1193"/>
    </row>
    <row r="16" spans="1:13" s="1373" customFormat="1" ht="15" customHeight="1">
      <c r="A16" s="1019" t="s">
        <v>1590</v>
      </c>
      <c r="B16" s="1389">
        <f>C16+G16</f>
        <v>3714.7789999999995</v>
      </c>
      <c r="C16" s="1389">
        <f>D16+E16+F16</f>
        <v>3497.0449999999996</v>
      </c>
      <c r="D16" s="1389">
        <v>1133.7529999999997</v>
      </c>
      <c r="E16" s="1389">
        <v>1843.2820000000002</v>
      </c>
      <c r="F16" s="1389">
        <v>520.00999999999965</v>
      </c>
      <c r="G16" s="1389">
        <v>217.73400000000001</v>
      </c>
      <c r="H16" s="1193"/>
      <c r="I16" s="1193"/>
      <c r="J16" s="1401"/>
    </row>
    <row r="17" spans="1:10" s="1373" customFormat="1" ht="15" customHeight="1">
      <c r="A17" s="841" t="s">
        <v>1589</v>
      </c>
      <c r="B17" s="1389">
        <f>C17+G17</f>
        <v>1037.5809999999999</v>
      </c>
      <c r="C17" s="1389">
        <f>D17+E17+F17</f>
        <v>1014.5539999999999</v>
      </c>
      <c r="D17" s="1389">
        <v>19.088999999999995</v>
      </c>
      <c r="E17" s="1389">
        <v>989.2349999999999</v>
      </c>
      <c r="F17" s="1389">
        <v>6.2300000000000013</v>
      </c>
      <c r="G17" s="1389">
        <v>23.027000000000005</v>
      </c>
      <c r="H17" s="1193"/>
      <c r="I17" s="1193"/>
      <c r="J17" s="1401"/>
    </row>
    <row r="18" spans="1:10" s="1373" customFormat="1" ht="15" customHeight="1">
      <c r="A18" s="841" t="s">
        <v>1588</v>
      </c>
      <c r="B18" s="1389">
        <f>C18+G18</f>
        <v>979.29800000000023</v>
      </c>
      <c r="C18" s="1389">
        <f>D18+E18+F18</f>
        <v>895.25700000000018</v>
      </c>
      <c r="D18" s="1389">
        <v>133.61200000000011</v>
      </c>
      <c r="E18" s="1389">
        <v>710.94</v>
      </c>
      <c r="F18" s="1389">
        <v>50.705000000000013</v>
      </c>
      <c r="G18" s="1389">
        <v>84.041000000000039</v>
      </c>
      <c r="H18" s="1193"/>
      <c r="I18" s="1193"/>
      <c r="J18" s="1401"/>
    </row>
    <row r="19" spans="1:10" s="1373" customFormat="1" ht="15" customHeight="1">
      <c r="A19" s="841" t="s">
        <v>1546</v>
      </c>
      <c r="B19" s="1389">
        <f>C19+G19</f>
        <v>1994.8710000000012</v>
      </c>
      <c r="C19" s="1389">
        <f>D19+E19+F19</f>
        <v>1818.1140000000012</v>
      </c>
      <c r="D19" s="1389">
        <v>485.55300000000017</v>
      </c>
      <c r="E19" s="1389">
        <v>1274.581000000001</v>
      </c>
      <c r="F19" s="1389">
        <v>57.980000000000025</v>
      </c>
      <c r="G19" s="1389">
        <v>176.75700000000003</v>
      </c>
      <c r="H19" s="1193"/>
      <c r="I19" s="1193"/>
      <c r="J19" s="1401"/>
    </row>
    <row r="20" spans="1:10" s="1438" customFormat="1" ht="15" customHeight="1">
      <c r="A20" s="1195"/>
      <c r="B20" s="1389"/>
      <c r="C20" s="1389"/>
      <c r="D20" s="1389"/>
      <c r="E20" s="1389"/>
      <c r="F20" s="1077"/>
      <c r="G20" s="1077"/>
      <c r="H20" s="1193"/>
      <c r="I20" s="1193"/>
      <c r="J20" s="1401"/>
    </row>
    <row r="21" spans="1:10" s="1439" customFormat="1" ht="35.1" customHeight="1">
      <c r="A21" s="1402" t="s">
        <v>1553</v>
      </c>
      <c r="B21" s="1383">
        <f t="shared" ref="B21:G21" si="2">SUM(B22:B25)</f>
        <v>2410.8640000000009</v>
      </c>
      <c r="C21" s="1383">
        <f t="shared" si="2"/>
        <v>2265.1510000000007</v>
      </c>
      <c r="D21" s="1383">
        <f t="shared" si="2"/>
        <v>142.62099999999995</v>
      </c>
      <c r="E21" s="1383">
        <f t="shared" si="2"/>
        <v>1938.6070000000007</v>
      </c>
      <c r="F21" s="1383">
        <f t="shared" si="2"/>
        <v>183.92299999999997</v>
      </c>
      <c r="G21" s="1383">
        <f t="shared" si="2"/>
        <v>145.71300000000002</v>
      </c>
      <c r="H21" s="1193"/>
      <c r="I21" s="1193"/>
      <c r="J21" s="1401"/>
    </row>
    <row r="22" spans="1:10" s="1438" customFormat="1" ht="15" customHeight="1">
      <c r="A22" s="1126" t="s">
        <v>1590</v>
      </c>
      <c r="B22" s="1389">
        <f>C22+G22</f>
        <v>1155.0850000000007</v>
      </c>
      <c r="C22" s="1389">
        <f>D22+E22+F22</f>
        <v>1055.6240000000007</v>
      </c>
      <c r="D22" s="1394">
        <v>124.13599999999997</v>
      </c>
      <c r="E22" s="1394">
        <v>782.91500000000065</v>
      </c>
      <c r="F22" s="1394">
        <v>148.57299999999998</v>
      </c>
      <c r="G22" s="1389">
        <v>99.461000000000013</v>
      </c>
      <c r="H22" s="1193"/>
      <c r="I22" s="1193"/>
      <c r="J22" s="1401"/>
    </row>
    <row r="23" spans="1:10" s="1438" customFormat="1" ht="15" customHeight="1">
      <c r="A23" s="843" t="s">
        <v>1589</v>
      </c>
      <c r="B23" s="1389">
        <f>C23+G23</f>
        <v>582.97799999999995</v>
      </c>
      <c r="C23" s="1389">
        <f>D23+E23+F23</f>
        <v>567.77799999999991</v>
      </c>
      <c r="D23" s="1394">
        <v>0</v>
      </c>
      <c r="E23" s="1394">
        <v>567.77799999999991</v>
      </c>
      <c r="F23" s="1394">
        <v>0</v>
      </c>
      <c r="G23" s="1389">
        <v>15.2</v>
      </c>
      <c r="H23" s="1193"/>
      <c r="I23" s="1193"/>
      <c r="J23" s="1401"/>
    </row>
    <row r="24" spans="1:10" s="1438" customFormat="1" ht="15" customHeight="1">
      <c r="A24" s="843" t="s">
        <v>1588</v>
      </c>
      <c r="B24" s="1389">
        <f>C24+G24</f>
        <v>361.50400000000013</v>
      </c>
      <c r="C24" s="1389">
        <f>D24+E24+F24</f>
        <v>350.1760000000001</v>
      </c>
      <c r="D24" s="1394">
        <v>8.2779999999999951</v>
      </c>
      <c r="E24" s="1394">
        <v>312.54800000000006</v>
      </c>
      <c r="F24" s="1394">
        <v>29.35</v>
      </c>
      <c r="G24" s="1389">
        <v>11.328000000000005</v>
      </c>
      <c r="H24" s="1193"/>
      <c r="I24" s="1193"/>
      <c r="J24" s="1401"/>
    </row>
    <row r="25" spans="1:10" s="1438" customFormat="1" ht="15" customHeight="1">
      <c r="A25" s="843" t="s">
        <v>1546</v>
      </c>
      <c r="B25" s="1389">
        <f>C25+G25</f>
        <v>311.29699999999991</v>
      </c>
      <c r="C25" s="1389">
        <f>D25+E25+F25</f>
        <v>291.57299999999992</v>
      </c>
      <c r="D25" s="1394">
        <v>10.207000000000006</v>
      </c>
      <c r="E25" s="1394">
        <v>275.36599999999993</v>
      </c>
      <c r="F25" s="1394">
        <v>5.9999999999999982</v>
      </c>
      <c r="G25" s="1389">
        <v>19.724000000000011</v>
      </c>
      <c r="H25" s="1193"/>
      <c r="I25" s="1193"/>
      <c r="J25" s="1401"/>
    </row>
    <row r="26" spans="1:10" s="1438" customFormat="1" ht="15" customHeight="1">
      <c r="A26" s="1195"/>
      <c r="B26" s="1389"/>
      <c r="C26" s="1394"/>
      <c r="D26" s="1394"/>
      <c r="E26" s="1394"/>
      <c r="F26" s="1077"/>
      <c r="G26" s="1077"/>
      <c r="H26" s="1193"/>
      <c r="I26" s="1193"/>
      <c r="J26" s="1401"/>
    </row>
    <row r="27" spans="1:10" s="1439" customFormat="1" ht="35.1" customHeight="1">
      <c r="A27" s="1402" t="s">
        <v>1552</v>
      </c>
      <c r="B27" s="1383">
        <v>1151.4700000000003</v>
      </c>
      <c r="C27" s="1383">
        <v>1136.3280000000002</v>
      </c>
      <c r="D27" s="1383">
        <v>280.06800000000004</v>
      </c>
      <c r="E27" s="1383">
        <v>707.42800000000011</v>
      </c>
      <c r="F27" s="1383">
        <v>0</v>
      </c>
      <c r="G27" s="1383">
        <v>15.141999999999992</v>
      </c>
      <c r="H27" s="1193"/>
      <c r="I27" s="1193"/>
      <c r="J27" s="1401"/>
    </row>
    <row r="28" spans="1:10" s="1438" customFormat="1" ht="15" customHeight="1">
      <c r="A28" s="1126" t="s">
        <v>1590</v>
      </c>
      <c r="B28" s="1389">
        <v>607.11400000000015</v>
      </c>
      <c r="C28" s="1389">
        <v>605.54200000000014</v>
      </c>
      <c r="D28" s="1394">
        <v>245.35900000000007</v>
      </c>
      <c r="E28" s="1394">
        <v>274.3060000000001</v>
      </c>
      <c r="F28" s="1394">
        <v>85.876999999999967</v>
      </c>
      <c r="G28" s="1389">
        <v>1.5720000000000003</v>
      </c>
      <c r="H28" s="1193"/>
      <c r="I28" s="1193"/>
      <c r="J28" s="1401"/>
    </row>
    <row r="29" spans="1:10" s="1438" customFormat="1" ht="15" customHeight="1">
      <c r="A29" s="843" t="s">
        <v>1589</v>
      </c>
      <c r="B29" s="1389">
        <v>182.86299999999997</v>
      </c>
      <c r="C29" s="1389">
        <v>175.03599999999997</v>
      </c>
      <c r="D29" s="1440" t="s">
        <v>378</v>
      </c>
      <c r="E29" s="1394">
        <v>169.99599999999998</v>
      </c>
      <c r="F29" s="1196">
        <v>4.9999999999999982</v>
      </c>
      <c r="G29" s="1389">
        <v>7.8269999999999937</v>
      </c>
      <c r="H29" s="1193"/>
      <c r="I29" s="1193"/>
      <c r="J29" s="1401"/>
    </row>
    <row r="30" spans="1:10" s="1438" customFormat="1" ht="15" customHeight="1">
      <c r="A30" s="843" t="s">
        <v>1588</v>
      </c>
      <c r="B30" s="1389">
        <v>190.53500000000003</v>
      </c>
      <c r="C30" s="1389">
        <v>187.27000000000004</v>
      </c>
      <c r="D30" s="1394">
        <v>21.801000000000002</v>
      </c>
      <c r="E30" s="1394">
        <v>154.38200000000003</v>
      </c>
      <c r="F30" s="1394">
        <v>11.087000000000002</v>
      </c>
      <c r="G30" s="1389">
        <v>3.2649999999999992</v>
      </c>
      <c r="H30" s="1193"/>
      <c r="I30" s="1193"/>
      <c r="J30" s="1401"/>
    </row>
    <row r="31" spans="1:10" s="1438" customFormat="1" ht="15" customHeight="1">
      <c r="A31" s="843" t="s">
        <v>1546</v>
      </c>
      <c r="B31" s="1389">
        <v>170.95800000000003</v>
      </c>
      <c r="C31" s="1389">
        <v>168.48000000000002</v>
      </c>
      <c r="D31" s="1394">
        <v>12.868000000000007</v>
      </c>
      <c r="E31" s="1394">
        <v>108.744</v>
      </c>
      <c r="F31" s="1394">
        <v>46.868000000000016</v>
      </c>
      <c r="G31" s="1389">
        <v>2.4780000000000006</v>
      </c>
      <c r="H31" s="1193"/>
      <c r="I31" s="1193"/>
      <c r="J31" s="1401"/>
    </row>
    <row r="32" spans="1:10" s="1438" customFormat="1" ht="15" customHeight="1">
      <c r="A32" s="843"/>
      <c r="B32" s="1405"/>
      <c r="C32" s="1404"/>
      <c r="D32" s="1404"/>
      <c r="E32" s="1404"/>
      <c r="F32" s="1077"/>
      <c r="G32" s="1077"/>
      <c r="H32" s="1193"/>
      <c r="I32" s="1193"/>
      <c r="J32" s="1401"/>
    </row>
    <row r="33" spans="1:10" s="1439" customFormat="1" ht="35.1" customHeight="1">
      <c r="A33" s="1402" t="s">
        <v>1551</v>
      </c>
      <c r="B33" s="1383">
        <f t="shared" ref="B33:G33" si="3">SUM(B34:B37)</f>
        <v>2382.8910000000001</v>
      </c>
      <c r="C33" s="1383">
        <f t="shared" si="3"/>
        <v>2202.1040000000003</v>
      </c>
      <c r="D33" s="1383">
        <f t="shared" si="3"/>
        <v>758.56500000000005</v>
      </c>
      <c r="E33" s="1383">
        <f t="shared" si="3"/>
        <v>1177.6310000000001</v>
      </c>
      <c r="F33" s="1383">
        <f t="shared" si="3"/>
        <v>265.90799999999996</v>
      </c>
      <c r="G33" s="1383">
        <f t="shared" si="3"/>
        <v>180.78700000000003</v>
      </c>
      <c r="H33" s="1193"/>
      <c r="I33" s="1193"/>
      <c r="J33" s="1401"/>
    </row>
    <row r="34" spans="1:10" s="1438" customFormat="1" ht="15" customHeight="1">
      <c r="A34" s="1126" t="s">
        <v>1590</v>
      </c>
      <c r="B34" s="1389">
        <f>C34+G34</f>
        <v>744.71299999999997</v>
      </c>
      <c r="C34" s="1389">
        <f>D34+E34+F34</f>
        <v>740.13</v>
      </c>
      <c r="D34" s="1394">
        <v>251.279</v>
      </c>
      <c r="E34" s="1394">
        <v>235.35100000000003</v>
      </c>
      <c r="F34" s="1394">
        <v>253.49999999999997</v>
      </c>
      <c r="G34" s="1389">
        <v>4.5830000000000002</v>
      </c>
      <c r="H34" s="1193"/>
      <c r="I34" s="1193"/>
      <c r="J34" s="1401"/>
    </row>
    <row r="35" spans="1:10" s="1438" customFormat="1" ht="15" customHeight="1">
      <c r="A35" s="843" t="s">
        <v>1589</v>
      </c>
      <c r="B35" s="1389">
        <f>C35+G35</f>
        <v>28.393999999999998</v>
      </c>
      <c r="C35" s="1389">
        <f>D35+E35+F35</f>
        <v>28.393999999999998</v>
      </c>
      <c r="D35" s="1394">
        <v>0</v>
      </c>
      <c r="E35" s="1394">
        <v>28.393999999999998</v>
      </c>
      <c r="F35" s="1394">
        <v>0</v>
      </c>
      <c r="G35" s="1389">
        <v>0</v>
      </c>
      <c r="H35" s="1193"/>
      <c r="I35" s="1193"/>
      <c r="J35" s="1401"/>
    </row>
    <row r="36" spans="1:10" s="1438" customFormat="1" ht="15" customHeight="1">
      <c r="A36" s="843" t="s">
        <v>1588</v>
      </c>
      <c r="B36" s="1389">
        <f>C36+G36</f>
        <v>160.61099999999999</v>
      </c>
      <c r="C36" s="1389">
        <f>D36+E36+F36</f>
        <v>118.982</v>
      </c>
      <c r="D36" s="1394">
        <v>72.98899999999999</v>
      </c>
      <c r="E36" s="1394">
        <v>35.914000000000001</v>
      </c>
      <c r="F36" s="1394">
        <v>10.079000000000001</v>
      </c>
      <c r="G36" s="1389">
        <v>41.629000000000005</v>
      </c>
      <c r="H36" s="1193"/>
      <c r="I36" s="1193"/>
      <c r="J36" s="1401"/>
    </row>
    <row r="37" spans="1:10" s="1438" customFormat="1" ht="15" customHeight="1">
      <c r="A37" s="843" t="s">
        <v>1546</v>
      </c>
      <c r="B37" s="1389">
        <f>C37+G37</f>
        <v>1449.1730000000002</v>
      </c>
      <c r="C37" s="1389">
        <f>D37+E37+F37</f>
        <v>1314.5980000000002</v>
      </c>
      <c r="D37" s="1394">
        <v>434.29700000000003</v>
      </c>
      <c r="E37" s="1394">
        <v>877.97200000000009</v>
      </c>
      <c r="F37" s="1394">
        <v>2.3290000000000002</v>
      </c>
      <c r="G37" s="1389">
        <v>134.57500000000002</v>
      </c>
      <c r="H37" s="1193"/>
      <c r="I37" s="1193"/>
      <c r="J37" s="1401"/>
    </row>
    <row r="38" spans="1:10" ht="4.5" customHeight="1" thickBot="1">
      <c r="A38" s="1881"/>
      <c r="B38" s="1881"/>
      <c r="C38" s="1881"/>
      <c r="D38" s="1881"/>
      <c r="E38" s="1881"/>
      <c r="F38" s="1881"/>
      <c r="G38" s="1881"/>
    </row>
    <row r="39" spans="1:10" ht="4.5" customHeight="1" thickTop="1">
      <c r="A39" s="1132"/>
    </row>
    <row r="40" spans="1:10">
      <c r="A40" s="1131"/>
    </row>
    <row r="41" spans="1:10">
      <c r="A41" s="1427"/>
    </row>
    <row r="42" spans="1:10">
      <c r="A42" s="1131"/>
    </row>
    <row r="43" spans="1:10">
      <c r="A43" s="1131"/>
      <c r="B43" s="1426"/>
      <c r="C43" s="1131"/>
      <c r="D43" s="1131"/>
      <c r="E43" s="1131"/>
    </row>
    <row r="44" spans="1:10">
      <c r="A44" s="1131"/>
      <c r="B44" s="1426"/>
      <c r="C44" s="1131"/>
      <c r="D44" s="1131"/>
      <c r="E44" s="1131"/>
    </row>
    <row r="45" spans="1:10">
      <c r="A45" s="1131"/>
      <c r="B45" s="1426"/>
      <c r="C45" s="1131"/>
      <c r="D45" s="1131"/>
      <c r="E45" s="1131"/>
    </row>
    <row r="46" spans="1:10">
      <c r="A46" s="1131"/>
      <c r="B46" s="1426"/>
      <c r="C46" s="1131"/>
      <c r="D46" s="1131"/>
      <c r="E46" s="1131"/>
    </row>
    <row r="47" spans="1:10">
      <c r="A47" s="1131"/>
      <c r="B47" s="1426"/>
      <c r="C47" s="1131"/>
      <c r="D47" s="1131"/>
      <c r="E47" s="1131"/>
    </row>
    <row r="48" spans="1:10">
      <c r="A48" s="1131"/>
      <c r="B48" s="1426"/>
      <c r="C48" s="1131"/>
      <c r="D48" s="1131"/>
      <c r="E48" s="1131"/>
    </row>
    <row r="49" spans="1:5">
      <c r="A49" s="1131"/>
      <c r="B49" s="1426"/>
      <c r="C49" s="1131"/>
      <c r="D49" s="1131"/>
      <c r="E49" s="1131"/>
    </row>
    <row r="50" spans="1:5">
      <c r="A50" s="1131"/>
      <c r="B50" s="1426"/>
      <c r="C50" s="1131"/>
      <c r="D50" s="1131"/>
      <c r="E50" s="1131"/>
    </row>
    <row r="51" spans="1:5">
      <c r="A51" s="1131"/>
      <c r="B51" s="1426"/>
      <c r="C51" s="1131"/>
      <c r="D51" s="1131"/>
      <c r="E51" s="1131"/>
    </row>
    <row r="52" spans="1:5">
      <c r="A52" s="1131"/>
      <c r="B52" s="1426"/>
      <c r="C52" s="1131"/>
      <c r="D52" s="1131"/>
      <c r="E52" s="1131"/>
    </row>
    <row r="53" spans="1:5">
      <c r="A53" s="1131"/>
      <c r="B53" s="1426"/>
      <c r="C53" s="1131"/>
      <c r="D53" s="1131"/>
      <c r="E53" s="1131"/>
    </row>
    <row r="54" spans="1:5">
      <c r="A54" s="1131"/>
      <c r="B54" s="1426"/>
      <c r="C54" s="1131"/>
      <c r="D54" s="1131"/>
      <c r="E54" s="1131"/>
    </row>
    <row r="55" spans="1:5">
      <c r="A55" s="1131"/>
      <c r="B55" s="1426"/>
      <c r="C55" s="1131"/>
      <c r="D55" s="1131"/>
      <c r="E55" s="1131"/>
    </row>
    <row r="56" spans="1:5">
      <c r="A56" s="1131"/>
      <c r="B56" s="1426"/>
      <c r="C56" s="1131"/>
      <c r="D56" s="1131"/>
      <c r="E56" s="1131"/>
    </row>
    <row r="57" spans="1:5">
      <c r="A57" s="1131"/>
      <c r="B57" s="1426"/>
      <c r="C57" s="1131"/>
      <c r="D57" s="1131"/>
      <c r="E57" s="1131"/>
    </row>
    <row r="58" spans="1:5">
      <c r="A58" s="1131"/>
      <c r="B58" s="1426"/>
      <c r="C58" s="1131"/>
      <c r="D58" s="1131"/>
      <c r="E58" s="1131"/>
    </row>
    <row r="59" spans="1:5">
      <c r="A59" s="1131"/>
      <c r="B59" s="1426"/>
      <c r="C59" s="1131"/>
      <c r="D59" s="1131"/>
      <c r="E59" s="1131"/>
    </row>
    <row r="60" spans="1:5">
      <c r="A60" s="1131"/>
      <c r="B60" s="1426"/>
      <c r="C60" s="1131"/>
      <c r="D60" s="1131"/>
      <c r="E60" s="1131"/>
    </row>
    <row r="61" spans="1:5">
      <c r="A61" s="1131"/>
      <c r="B61" s="1426"/>
      <c r="C61" s="1131"/>
      <c r="D61" s="1131"/>
      <c r="E61" s="1131"/>
    </row>
    <row r="62" spans="1:5">
      <c r="A62" s="1131"/>
      <c r="B62" s="1426"/>
      <c r="C62" s="1131"/>
      <c r="D62" s="1131"/>
      <c r="E62" s="1131"/>
    </row>
    <row r="63" spans="1:5">
      <c r="A63" s="1131"/>
      <c r="B63" s="1426"/>
      <c r="C63" s="1131"/>
      <c r="D63" s="1131"/>
      <c r="E63" s="1131"/>
    </row>
    <row r="64" spans="1:5">
      <c r="A64" s="1131"/>
      <c r="B64" s="1426"/>
      <c r="C64" s="1131"/>
      <c r="D64" s="1131"/>
      <c r="E64" s="1131"/>
    </row>
    <row r="65" spans="1:5">
      <c r="A65" s="1131"/>
      <c r="B65" s="1426"/>
      <c r="C65" s="1131"/>
      <c r="D65" s="1131"/>
      <c r="E65" s="1131"/>
    </row>
    <row r="66" spans="1:5">
      <c r="A66" s="1131"/>
      <c r="B66" s="1426"/>
      <c r="C66" s="1131"/>
      <c r="D66" s="1131"/>
      <c r="E66" s="1131"/>
    </row>
    <row r="67" spans="1:5">
      <c r="A67" s="1131"/>
      <c r="B67" s="1426"/>
      <c r="C67" s="1131"/>
      <c r="D67" s="1131"/>
      <c r="E67" s="1131"/>
    </row>
    <row r="68" spans="1:5">
      <c r="A68" s="1131"/>
      <c r="B68" s="1426"/>
      <c r="C68" s="1131"/>
      <c r="D68" s="1131"/>
      <c r="E68" s="1131"/>
    </row>
    <row r="69" spans="1:5">
      <c r="A69" s="1131"/>
      <c r="B69" s="1426"/>
      <c r="C69" s="1131"/>
      <c r="D69" s="1131"/>
      <c r="E69" s="1131"/>
    </row>
    <row r="70" spans="1:5">
      <c r="A70" s="1131"/>
      <c r="B70" s="1426"/>
      <c r="C70" s="1131"/>
      <c r="D70" s="1131"/>
      <c r="E70" s="1131"/>
    </row>
    <row r="71" spans="1:5">
      <c r="A71" s="1131"/>
      <c r="B71" s="1426"/>
      <c r="C71" s="1131"/>
      <c r="D71" s="1131"/>
      <c r="E71" s="1131"/>
    </row>
    <row r="72" spans="1:5">
      <c r="A72" s="1131"/>
      <c r="B72" s="1426"/>
      <c r="C72" s="1131"/>
      <c r="D72" s="1131"/>
      <c r="E72" s="1131"/>
    </row>
    <row r="73" spans="1:5">
      <c r="A73" s="1131"/>
      <c r="B73" s="1426"/>
      <c r="C73" s="1131"/>
      <c r="D73" s="1131"/>
      <c r="E73" s="1131"/>
    </row>
    <row r="74" spans="1:5">
      <c r="A74" s="1131"/>
      <c r="B74" s="1426"/>
      <c r="C74" s="1131"/>
      <c r="D74" s="1131"/>
      <c r="E74" s="1131"/>
    </row>
    <row r="75" spans="1:5">
      <c r="A75" s="1131"/>
      <c r="B75" s="1426"/>
      <c r="C75" s="1131"/>
      <c r="D75" s="1131"/>
      <c r="E75" s="1131"/>
    </row>
    <row r="76" spans="1:5">
      <c r="A76" s="1131"/>
      <c r="B76" s="1426"/>
      <c r="C76" s="1131"/>
      <c r="D76" s="1131"/>
      <c r="E76" s="1131"/>
    </row>
    <row r="77" spans="1:5">
      <c r="A77" s="1131"/>
      <c r="B77" s="1426"/>
      <c r="C77" s="1131"/>
      <c r="D77" s="1131"/>
      <c r="E77" s="1131"/>
    </row>
    <row r="78" spans="1:5">
      <c r="A78" s="1131"/>
      <c r="B78" s="1426"/>
      <c r="C78" s="1131"/>
      <c r="D78" s="1131"/>
      <c r="E78" s="1131"/>
    </row>
    <row r="79" spans="1:5">
      <c r="A79" s="1131"/>
      <c r="B79" s="1426"/>
      <c r="C79" s="1131"/>
      <c r="D79" s="1131"/>
      <c r="E79" s="1131"/>
    </row>
    <row r="80" spans="1:5">
      <c r="A80" s="1131"/>
      <c r="B80" s="1426"/>
      <c r="C80" s="1131"/>
      <c r="D80" s="1131"/>
      <c r="E80" s="1131"/>
    </row>
    <row r="81" spans="1:5">
      <c r="A81" s="1131"/>
      <c r="B81" s="1426"/>
      <c r="C81" s="1131"/>
      <c r="D81" s="1131"/>
      <c r="E81" s="1131"/>
    </row>
    <row r="82" spans="1:5">
      <c r="A82" s="1131"/>
      <c r="B82" s="1426"/>
      <c r="C82" s="1131"/>
      <c r="D82" s="1131"/>
      <c r="E82" s="1131"/>
    </row>
    <row r="83" spans="1:5">
      <c r="A83" s="1131"/>
      <c r="B83" s="1426"/>
      <c r="C83" s="1131"/>
      <c r="D83" s="1131"/>
      <c r="E83" s="1131"/>
    </row>
    <row r="84" spans="1:5">
      <c r="A84" s="1131"/>
      <c r="B84" s="1426"/>
      <c r="C84" s="1131"/>
      <c r="D84" s="1131"/>
      <c r="E84" s="1131"/>
    </row>
    <row r="85" spans="1:5">
      <c r="A85" s="1131"/>
      <c r="B85" s="1426"/>
      <c r="C85" s="1131"/>
      <c r="D85" s="1131"/>
      <c r="E85" s="1131"/>
    </row>
    <row r="86" spans="1:5">
      <c r="A86" s="1131"/>
      <c r="B86" s="1426"/>
      <c r="C86" s="1131"/>
      <c r="D86" s="1131"/>
      <c r="E86" s="1131"/>
    </row>
    <row r="87" spans="1:5">
      <c r="A87" s="1131"/>
      <c r="B87" s="1426"/>
      <c r="C87" s="1131"/>
      <c r="D87" s="1131"/>
      <c r="E87" s="1131"/>
    </row>
    <row r="88" spans="1:5">
      <c r="A88" s="1131"/>
      <c r="B88" s="1426"/>
      <c r="C88" s="1131"/>
      <c r="D88" s="1131"/>
      <c r="E88" s="1131"/>
    </row>
    <row r="89" spans="1:5">
      <c r="A89" s="1131"/>
      <c r="B89" s="1426"/>
      <c r="C89" s="1131"/>
      <c r="D89" s="1131"/>
      <c r="E89" s="1131"/>
    </row>
    <row r="90" spans="1:5">
      <c r="A90" s="1131"/>
      <c r="B90" s="1426"/>
      <c r="C90" s="1131"/>
      <c r="D90" s="1131"/>
      <c r="E90" s="1131"/>
    </row>
    <row r="91" spans="1:5">
      <c r="A91" s="1131"/>
      <c r="B91" s="1426"/>
      <c r="C91" s="1131"/>
      <c r="D91" s="1131"/>
      <c r="E91" s="1131"/>
    </row>
    <row r="92" spans="1:5">
      <c r="A92" s="1131"/>
      <c r="B92" s="1426"/>
      <c r="C92" s="1131"/>
      <c r="D92" s="1131"/>
      <c r="E92" s="1131"/>
    </row>
    <row r="93" spans="1:5">
      <c r="A93" s="1131"/>
      <c r="B93" s="1426"/>
      <c r="C93" s="1131"/>
      <c r="D93" s="1131"/>
      <c r="E93" s="1131"/>
    </row>
    <row r="94" spans="1:5">
      <c r="A94" s="1131"/>
      <c r="B94" s="1426"/>
      <c r="C94" s="1131"/>
      <c r="D94" s="1131"/>
      <c r="E94" s="1131"/>
    </row>
    <row r="95" spans="1:5">
      <c r="A95" s="1131"/>
      <c r="B95" s="1426"/>
      <c r="C95" s="1131"/>
      <c r="D95" s="1131"/>
      <c r="E95" s="1131"/>
    </row>
    <row r="96" spans="1:5">
      <c r="A96" s="1131"/>
      <c r="B96" s="1426"/>
      <c r="C96" s="1131"/>
      <c r="D96" s="1131"/>
      <c r="E96" s="1131"/>
    </row>
    <row r="97" spans="1:5">
      <c r="A97" s="1131"/>
      <c r="B97" s="1426"/>
      <c r="C97" s="1131"/>
      <c r="D97" s="1131"/>
      <c r="E97" s="1131"/>
    </row>
    <row r="98" spans="1:5">
      <c r="A98" s="1131"/>
      <c r="B98" s="1426"/>
      <c r="C98" s="1131"/>
      <c r="D98" s="1131"/>
      <c r="E98" s="1131"/>
    </row>
    <row r="99" spans="1:5">
      <c r="A99" s="1131"/>
      <c r="B99" s="1426"/>
      <c r="C99" s="1131"/>
      <c r="D99" s="1131"/>
      <c r="E99" s="1131"/>
    </row>
    <row r="100" spans="1:5">
      <c r="A100" s="1131"/>
      <c r="B100" s="1426"/>
      <c r="C100" s="1131"/>
      <c r="D100" s="1131"/>
      <c r="E100" s="1131"/>
    </row>
    <row r="101" spans="1:5">
      <c r="A101" s="1131"/>
      <c r="B101" s="1426"/>
      <c r="C101" s="1131"/>
      <c r="D101" s="1131"/>
      <c r="E101" s="1131"/>
    </row>
    <row r="102" spans="1:5">
      <c r="A102" s="1131"/>
      <c r="B102" s="1426"/>
      <c r="C102" s="1131"/>
      <c r="D102" s="1131"/>
      <c r="E102" s="1131"/>
    </row>
    <row r="103" spans="1:5">
      <c r="A103" s="1131"/>
      <c r="B103" s="1426"/>
      <c r="C103" s="1131"/>
      <c r="D103" s="1131"/>
      <c r="E103" s="1131"/>
    </row>
    <row r="104" spans="1:5">
      <c r="A104" s="1131"/>
      <c r="B104" s="1426"/>
      <c r="C104" s="1131"/>
      <c r="D104" s="1131"/>
      <c r="E104" s="1131"/>
    </row>
    <row r="105" spans="1:5">
      <c r="A105" s="1131"/>
      <c r="B105" s="1426"/>
      <c r="C105" s="1131"/>
      <c r="D105" s="1131"/>
      <c r="E105" s="1131"/>
    </row>
    <row r="106" spans="1:5">
      <c r="A106" s="1131"/>
      <c r="B106" s="1426"/>
      <c r="C106" s="1131"/>
      <c r="D106" s="1131"/>
      <c r="E106" s="1131"/>
    </row>
    <row r="107" spans="1:5">
      <c r="A107" s="1131"/>
      <c r="B107" s="1426"/>
      <c r="C107" s="1131"/>
      <c r="D107" s="1131"/>
      <c r="E107" s="1131"/>
    </row>
    <row r="108" spans="1:5">
      <c r="A108" s="1131"/>
      <c r="B108" s="1426"/>
      <c r="C108" s="1131"/>
      <c r="D108" s="1131"/>
      <c r="E108" s="1131"/>
    </row>
    <row r="109" spans="1:5">
      <c r="A109" s="1131"/>
      <c r="B109" s="1426"/>
      <c r="C109" s="1131"/>
      <c r="D109" s="1131"/>
      <c r="E109" s="1131"/>
    </row>
    <row r="110" spans="1:5">
      <c r="A110" s="1131"/>
      <c r="B110" s="1426"/>
      <c r="C110" s="1131"/>
      <c r="D110" s="1131"/>
      <c r="E110" s="1131"/>
    </row>
    <row r="111" spans="1:5">
      <c r="A111" s="1131"/>
      <c r="B111" s="1426"/>
      <c r="C111" s="1131"/>
      <c r="D111" s="1131"/>
      <c r="E111" s="1131"/>
    </row>
    <row r="112" spans="1:5">
      <c r="A112" s="1131"/>
      <c r="B112" s="1426"/>
      <c r="C112" s="1131"/>
      <c r="D112" s="1131"/>
      <c r="E112" s="1131"/>
    </row>
    <row r="113" spans="1:5">
      <c r="A113" s="1131"/>
      <c r="B113" s="1426"/>
      <c r="C113" s="1131"/>
      <c r="D113" s="1131"/>
      <c r="E113" s="1131"/>
    </row>
    <row r="114" spans="1:5">
      <c r="A114" s="1131"/>
      <c r="B114" s="1426"/>
      <c r="C114" s="1131"/>
      <c r="D114" s="1131"/>
      <c r="E114" s="1131"/>
    </row>
    <row r="115" spans="1:5">
      <c r="A115" s="1131"/>
      <c r="B115" s="1426"/>
      <c r="C115" s="1131"/>
      <c r="D115" s="1131"/>
      <c r="E115" s="1131"/>
    </row>
    <row r="116" spans="1:5">
      <c r="A116" s="1131"/>
      <c r="B116" s="1426"/>
      <c r="C116" s="1131"/>
      <c r="D116" s="1131"/>
      <c r="E116" s="1131"/>
    </row>
    <row r="117" spans="1:5">
      <c r="A117" s="1131"/>
      <c r="B117" s="1426"/>
      <c r="C117" s="1131"/>
      <c r="D117" s="1131"/>
      <c r="E117" s="1131"/>
    </row>
    <row r="118" spans="1:5">
      <c r="A118" s="1131"/>
      <c r="B118" s="1426"/>
      <c r="C118" s="1131"/>
      <c r="D118" s="1131"/>
      <c r="E118" s="1131"/>
    </row>
    <row r="119" spans="1:5">
      <c r="A119" s="1131"/>
      <c r="B119" s="1426"/>
      <c r="C119" s="1131"/>
      <c r="D119" s="1131"/>
      <c r="E119" s="1131"/>
    </row>
    <row r="120" spans="1:5">
      <c r="A120" s="1131"/>
      <c r="B120" s="1426"/>
      <c r="C120" s="1131"/>
      <c r="D120" s="1131"/>
      <c r="E120" s="1131"/>
    </row>
    <row r="121" spans="1:5">
      <c r="A121" s="1131"/>
      <c r="B121" s="1426"/>
      <c r="C121" s="1131"/>
      <c r="D121" s="1131"/>
      <c r="E121" s="1131"/>
    </row>
    <row r="122" spans="1:5">
      <c r="A122" s="1131"/>
      <c r="B122" s="1426"/>
      <c r="C122" s="1131"/>
      <c r="D122" s="1131"/>
      <c r="E122" s="1131"/>
    </row>
    <row r="123" spans="1:5">
      <c r="A123" s="1131"/>
      <c r="B123" s="1426"/>
      <c r="C123" s="1131"/>
      <c r="D123" s="1131"/>
      <c r="E123" s="1131"/>
    </row>
    <row r="124" spans="1:5">
      <c r="A124" s="1131"/>
      <c r="B124" s="1426"/>
      <c r="C124" s="1131"/>
      <c r="D124" s="1131"/>
      <c r="E124" s="1131"/>
    </row>
    <row r="125" spans="1:5">
      <c r="A125" s="1131"/>
      <c r="B125" s="1426"/>
      <c r="C125" s="1131"/>
      <c r="D125" s="1131"/>
      <c r="E125" s="1131"/>
    </row>
    <row r="126" spans="1:5">
      <c r="A126" s="1131"/>
      <c r="B126" s="1426"/>
      <c r="C126" s="1131"/>
      <c r="D126" s="1131"/>
      <c r="E126" s="1131"/>
    </row>
    <row r="127" spans="1:5">
      <c r="A127" s="1131"/>
      <c r="B127" s="1426"/>
      <c r="C127" s="1131"/>
      <c r="D127" s="1131"/>
      <c r="E127" s="1131"/>
    </row>
    <row r="128" spans="1:5">
      <c r="A128" s="1131"/>
      <c r="B128" s="1426"/>
      <c r="C128" s="1131"/>
      <c r="D128" s="1131"/>
      <c r="E128" s="1131"/>
    </row>
    <row r="129" spans="1:5">
      <c r="A129" s="1131"/>
      <c r="B129" s="1426"/>
      <c r="C129" s="1131"/>
      <c r="D129" s="1131"/>
      <c r="E129" s="1131"/>
    </row>
    <row r="130" spans="1:5">
      <c r="A130" s="1131"/>
      <c r="B130" s="1426"/>
      <c r="C130" s="1131"/>
      <c r="D130" s="1131"/>
      <c r="E130" s="1131"/>
    </row>
    <row r="131" spans="1:5">
      <c r="A131" s="1131"/>
      <c r="B131" s="1426"/>
      <c r="C131" s="1131"/>
      <c r="D131" s="1131"/>
      <c r="E131" s="1131"/>
    </row>
    <row r="132" spans="1:5">
      <c r="A132" s="1131"/>
      <c r="B132" s="1426"/>
      <c r="C132" s="1131"/>
      <c r="D132" s="1131"/>
      <c r="E132" s="1131"/>
    </row>
    <row r="133" spans="1:5">
      <c r="A133" s="1131"/>
      <c r="B133" s="1426"/>
      <c r="C133" s="1131"/>
      <c r="D133" s="1131"/>
      <c r="E133" s="1131"/>
    </row>
    <row r="134" spans="1:5">
      <c r="A134" s="1131"/>
      <c r="B134" s="1426"/>
      <c r="C134" s="1131"/>
      <c r="D134" s="1131"/>
      <c r="E134" s="1131"/>
    </row>
    <row r="135" spans="1:5">
      <c r="A135" s="1131"/>
      <c r="B135" s="1426"/>
      <c r="C135" s="1131"/>
      <c r="D135" s="1131"/>
      <c r="E135" s="1131"/>
    </row>
    <row r="136" spans="1:5">
      <c r="A136" s="1131"/>
      <c r="B136" s="1426"/>
      <c r="C136" s="1131"/>
      <c r="D136" s="1131"/>
      <c r="E136" s="1131"/>
    </row>
    <row r="137" spans="1:5">
      <c r="A137" s="1131"/>
      <c r="B137" s="1426"/>
      <c r="C137" s="1131"/>
      <c r="D137" s="1131"/>
      <c r="E137" s="1131"/>
    </row>
    <row r="138" spans="1:5">
      <c r="A138" s="1131"/>
      <c r="B138" s="1426"/>
      <c r="C138" s="1131"/>
      <c r="D138" s="1131"/>
      <c r="E138" s="1131"/>
    </row>
    <row r="139" spans="1:5">
      <c r="A139" s="1131"/>
      <c r="B139" s="1426"/>
      <c r="C139" s="1131"/>
      <c r="D139" s="1131"/>
      <c r="E139" s="1131"/>
    </row>
    <row r="140" spans="1:5">
      <c r="A140" s="1131"/>
      <c r="B140" s="1426"/>
      <c r="C140" s="1131"/>
      <c r="D140" s="1131"/>
      <c r="E140" s="1131"/>
    </row>
    <row r="141" spans="1:5">
      <c r="A141" s="1131"/>
      <c r="B141" s="1426"/>
      <c r="C141" s="1131"/>
      <c r="D141" s="1131"/>
      <c r="E141" s="1131"/>
    </row>
    <row r="142" spans="1:5">
      <c r="A142" s="1131"/>
      <c r="B142" s="1426"/>
      <c r="C142" s="1131"/>
      <c r="D142" s="1131"/>
      <c r="E142" s="1131"/>
    </row>
    <row r="143" spans="1:5">
      <c r="A143" s="1131"/>
      <c r="B143" s="1426"/>
      <c r="C143" s="1131"/>
      <c r="D143" s="1131"/>
      <c r="E143" s="1131"/>
    </row>
    <row r="144" spans="1:5">
      <c r="A144" s="1131"/>
      <c r="B144" s="1426"/>
      <c r="C144" s="1131"/>
      <c r="D144" s="1131"/>
      <c r="E144" s="1131"/>
    </row>
    <row r="145" spans="1:5">
      <c r="A145" s="1131"/>
      <c r="B145" s="1426"/>
      <c r="C145" s="1131"/>
      <c r="D145" s="1131"/>
      <c r="E145" s="1131"/>
    </row>
    <row r="146" spans="1:5">
      <c r="A146" s="1131"/>
      <c r="B146" s="1426"/>
      <c r="C146" s="1131"/>
      <c r="D146" s="1131"/>
      <c r="E146" s="1131"/>
    </row>
    <row r="147" spans="1:5">
      <c r="A147" s="1131"/>
      <c r="B147" s="1426"/>
      <c r="C147" s="1131"/>
      <c r="D147" s="1131"/>
      <c r="E147" s="1131"/>
    </row>
    <row r="148" spans="1:5">
      <c r="A148" s="1131"/>
      <c r="B148" s="1426"/>
      <c r="C148" s="1131"/>
      <c r="D148" s="1131"/>
      <c r="E148" s="1131"/>
    </row>
    <row r="149" spans="1:5">
      <c r="A149" s="1131"/>
      <c r="B149" s="1426"/>
      <c r="C149" s="1131"/>
      <c r="D149" s="1131"/>
      <c r="E149" s="1131"/>
    </row>
    <row r="150" spans="1:5">
      <c r="A150" s="1131"/>
      <c r="B150" s="1426"/>
      <c r="C150" s="1131"/>
      <c r="D150" s="1131"/>
      <c r="E150" s="1131"/>
    </row>
    <row r="151" spans="1:5">
      <c r="A151" s="1131"/>
      <c r="B151" s="1426"/>
      <c r="C151" s="1131"/>
      <c r="D151" s="1131"/>
      <c r="E151" s="1131"/>
    </row>
    <row r="152" spans="1:5">
      <c r="A152" s="1131"/>
      <c r="B152" s="1426"/>
      <c r="C152" s="1131"/>
      <c r="D152" s="1131"/>
      <c r="E152" s="1131"/>
    </row>
    <row r="153" spans="1:5">
      <c r="A153" s="1131"/>
      <c r="B153" s="1426"/>
      <c r="C153" s="1131"/>
      <c r="D153" s="1131"/>
      <c r="E153" s="1131"/>
    </row>
    <row r="154" spans="1:5">
      <c r="A154" s="1131"/>
      <c r="B154" s="1426"/>
      <c r="C154" s="1131"/>
      <c r="D154" s="1131"/>
      <c r="E154" s="1131"/>
    </row>
    <row r="155" spans="1:5">
      <c r="A155" s="1131"/>
      <c r="B155" s="1426"/>
      <c r="C155" s="1131"/>
      <c r="D155" s="1131"/>
      <c r="E155" s="1131"/>
    </row>
    <row r="156" spans="1:5">
      <c r="A156" s="1131"/>
      <c r="B156" s="1426"/>
      <c r="C156" s="1131"/>
      <c r="D156" s="1131"/>
      <c r="E156" s="1131"/>
    </row>
    <row r="157" spans="1:5">
      <c r="A157" s="1131"/>
      <c r="B157" s="1426"/>
      <c r="C157" s="1131"/>
      <c r="D157" s="1131"/>
      <c r="E157" s="1131"/>
    </row>
    <row r="158" spans="1:5">
      <c r="A158" s="1131"/>
      <c r="B158" s="1426"/>
      <c r="C158" s="1131"/>
      <c r="D158" s="1131"/>
      <c r="E158" s="1131"/>
    </row>
    <row r="159" spans="1:5">
      <c r="A159" s="1131"/>
      <c r="B159" s="1426"/>
      <c r="C159" s="1131"/>
      <c r="D159" s="1131"/>
      <c r="E159" s="1131"/>
    </row>
    <row r="160" spans="1:5">
      <c r="A160" s="1131"/>
      <c r="B160" s="1426"/>
      <c r="C160" s="1131"/>
      <c r="D160" s="1131"/>
      <c r="E160" s="1131"/>
    </row>
    <row r="161" spans="1:5">
      <c r="A161" s="1131"/>
      <c r="B161" s="1426"/>
      <c r="C161" s="1131"/>
      <c r="D161" s="1131"/>
      <c r="E161" s="1131"/>
    </row>
    <row r="162" spans="1:5">
      <c r="A162" s="1131"/>
      <c r="B162" s="1426"/>
      <c r="C162" s="1131"/>
      <c r="D162" s="1131"/>
      <c r="E162" s="1131"/>
    </row>
    <row r="163" spans="1:5">
      <c r="A163" s="1131"/>
      <c r="B163" s="1426"/>
      <c r="C163" s="1131"/>
      <c r="D163" s="1131"/>
      <c r="E163" s="1131"/>
    </row>
    <row r="164" spans="1:5">
      <c r="A164" s="1131"/>
      <c r="B164" s="1426"/>
      <c r="C164" s="1131"/>
      <c r="D164" s="1131"/>
      <c r="E164" s="1131"/>
    </row>
    <row r="165" spans="1:5">
      <c r="A165" s="1131"/>
      <c r="B165" s="1426"/>
      <c r="C165" s="1131"/>
      <c r="D165" s="1131"/>
      <c r="E165" s="1131"/>
    </row>
    <row r="166" spans="1:5">
      <c r="A166" s="1131"/>
      <c r="B166" s="1426"/>
      <c r="C166" s="1131"/>
      <c r="D166" s="1131"/>
      <c r="E166" s="1131"/>
    </row>
    <row r="167" spans="1:5">
      <c r="A167" s="1131"/>
      <c r="B167" s="1426"/>
      <c r="C167" s="1131"/>
      <c r="D167" s="1131"/>
      <c r="E167" s="1131"/>
    </row>
    <row r="168" spans="1:5">
      <c r="A168" s="1131"/>
      <c r="B168" s="1426"/>
      <c r="C168" s="1131"/>
      <c r="D168" s="1131"/>
      <c r="E168" s="1131"/>
    </row>
    <row r="169" spans="1:5">
      <c r="A169" s="1131"/>
      <c r="B169" s="1426"/>
      <c r="C169" s="1131"/>
      <c r="D169" s="1131"/>
      <c r="E169" s="1131"/>
    </row>
    <row r="170" spans="1:5">
      <c r="A170" s="1131"/>
      <c r="B170" s="1426"/>
      <c r="C170" s="1131"/>
      <c r="D170" s="1131"/>
      <c r="E170" s="1131"/>
    </row>
    <row r="171" spans="1:5">
      <c r="A171" s="1131"/>
      <c r="B171" s="1426"/>
      <c r="C171" s="1131"/>
      <c r="D171" s="1131"/>
      <c r="E171" s="1131"/>
    </row>
    <row r="172" spans="1:5">
      <c r="A172" s="1131"/>
      <c r="B172" s="1426"/>
      <c r="C172" s="1131"/>
      <c r="D172" s="1131"/>
      <c r="E172" s="1131"/>
    </row>
    <row r="173" spans="1:5">
      <c r="A173" s="1131"/>
      <c r="B173" s="1426"/>
      <c r="C173" s="1131"/>
      <c r="D173" s="1131"/>
      <c r="E173" s="1131"/>
    </row>
    <row r="174" spans="1:5">
      <c r="A174" s="1131"/>
      <c r="B174" s="1426"/>
      <c r="C174" s="1131"/>
      <c r="D174" s="1131"/>
      <c r="E174" s="1131"/>
    </row>
    <row r="175" spans="1:5">
      <c r="A175" s="1131"/>
      <c r="B175" s="1426"/>
      <c r="C175" s="1131"/>
      <c r="D175" s="1131"/>
      <c r="E175" s="1131"/>
    </row>
    <row r="176" spans="1:5">
      <c r="A176" s="1131"/>
      <c r="B176" s="1426"/>
      <c r="C176" s="1131"/>
      <c r="D176" s="1131"/>
      <c r="E176" s="1131"/>
    </row>
    <row r="177" spans="1:5">
      <c r="A177" s="1131"/>
      <c r="B177" s="1426"/>
      <c r="C177" s="1131"/>
      <c r="D177" s="1131"/>
      <c r="E177" s="1131"/>
    </row>
    <row r="178" spans="1:5">
      <c r="A178" s="1131"/>
      <c r="B178" s="1426"/>
      <c r="C178" s="1131"/>
      <c r="D178" s="1131"/>
      <c r="E178" s="1131"/>
    </row>
    <row r="179" spans="1:5">
      <c r="A179" s="1131"/>
      <c r="B179" s="1426"/>
      <c r="C179" s="1131"/>
      <c r="D179" s="1131"/>
      <c r="E179" s="1131"/>
    </row>
    <row r="180" spans="1:5">
      <c r="A180" s="1131"/>
      <c r="B180" s="1426"/>
      <c r="C180" s="1131"/>
      <c r="D180" s="1131"/>
      <c r="E180" s="1131"/>
    </row>
    <row r="181" spans="1:5">
      <c r="A181" s="1131"/>
      <c r="B181" s="1426"/>
      <c r="C181" s="1131"/>
      <c r="D181" s="1131"/>
      <c r="E181" s="1131"/>
    </row>
    <row r="182" spans="1:5">
      <c r="A182" s="1131"/>
      <c r="B182" s="1426"/>
      <c r="C182" s="1131"/>
      <c r="D182" s="1131"/>
      <c r="E182" s="1131"/>
    </row>
    <row r="183" spans="1:5">
      <c r="A183" s="1131"/>
      <c r="B183" s="1426"/>
      <c r="C183" s="1131"/>
      <c r="D183" s="1131"/>
      <c r="E183" s="1131"/>
    </row>
    <row r="184" spans="1:5">
      <c r="A184" s="1131"/>
      <c r="B184" s="1426"/>
      <c r="C184" s="1131"/>
      <c r="D184" s="1131"/>
      <c r="E184" s="1131"/>
    </row>
    <row r="185" spans="1:5">
      <c r="A185" s="1131"/>
      <c r="B185" s="1426"/>
      <c r="C185" s="1131"/>
      <c r="D185" s="1131"/>
      <c r="E185" s="1131"/>
    </row>
    <row r="186" spans="1:5">
      <c r="A186" s="1131"/>
      <c r="B186" s="1426"/>
      <c r="C186" s="1131"/>
      <c r="D186" s="1131"/>
      <c r="E186" s="1131"/>
    </row>
    <row r="187" spans="1:5">
      <c r="A187" s="1131"/>
      <c r="B187" s="1426"/>
      <c r="C187" s="1131"/>
      <c r="D187" s="1131"/>
      <c r="E187" s="1131"/>
    </row>
    <row r="188" spans="1:5">
      <c r="A188" s="1131"/>
      <c r="B188" s="1426"/>
      <c r="C188" s="1131"/>
      <c r="D188" s="1131"/>
      <c r="E188" s="1131"/>
    </row>
    <row r="189" spans="1:5">
      <c r="A189" s="1131"/>
      <c r="B189" s="1426"/>
      <c r="C189" s="1131"/>
      <c r="D189" s="1131"/>
      <c r="E189" s="1131"/>
    </row>
    <row r="190" spans="1:5">
      <c r="A190" s="1131"/>
      <c r="B190" s="1426"/>
      <c r="C190" s="1131"/>
      <c r="D190" s="1131"/>
      <c r="E190" s="1131"/>
    </row>
    <row r="191" spans="1:5">
      <c r="A191" s="1131"/>
      <c r="B191" s="1426"/>
      <c r="C191" s="1131"/>
      <c r="D191" s="1131"/>
      <c r="E191" s="1131"/>
    </row>
    <row r="192" spans="1:5">
      <c r="A192" s="1131"/>
      <c r="B192" s="1426"/>
      <c r="C192" s="1131"/>
      <c r="D192" s="1131"/>
      <c r="E192" s="1131"/>
    </row>
    <row r="193" spans="1:5">
      <c r="A193" s="1131"/>
      <c r="B193" s="1426"/>
      <c r="C193" s="1131"/>
      <c r="D193" s="1131"/>
      <c r="E193" s="1131"/>
    </row>
    <row r="194" spans="1:5">
      <c r="A194" s="1131"/>
      <c r="B194" s="1426"/>
      <c r="C194" s="1131"/>
      <c r="D194" s="1131"/>
      <c r="E194" s="1131"/>
    </row>
    <row r="195" spans="1:5">
      <c r="A195" s="1131"/>
      <c r="B195" s="1426"/>
      <c r="C195" s="1131"/>
      <c r="D195" s="1131"/>
      <c r="E195" s="1131"/>
    </row>
    <row r="196" spans="1:5">
      <c r="A196" s="1131"/>
      <c r="B196" s="1426"/>
      <c r="C196" s="1131"/>
      <c r="D196" s="1131"/>
      <c r="E196" s="1131"/>
    </row>
    <row r="197" spans="1:5">
      <c r="A197" s="1131"/>
      <c r="B197" s="1426"/>
      <c r="C197" s="1131"/>
      <c r="D197" s="1131"/>
      <c r="E197" s="1131"/>
    </row>
    <row r="198" spans="1:5">
      <c r="A198" s="1131"/>
      <c r="B198" s="1426"/>
      <c r="C198" s="1131"/>
      <c r="D198" s="1131"/>
      <c r="E198" s="1131"/>
    </row>
    <row r="199" spans="1:5">
      <c r="A199" s="1131"/>
      <c r="B199" s="1426"/>
      <c r="C199" s="1131"/>
      <c r="D199" s="1131"/>
      <c r="E199" s="1131"/>
    </row>
    <row r="200" spans="1:5">
      <c r="A200" s="1131"/>
      <c r="B200" s="1426"/>
      <c r="C200" s="1131"/>
      <c r="D200" s="1131"/>
      <c r="E200" s="1131"/>
    </row>
    <row r="201" spans="1:5">
      <c r="A201" s="1131"/>
      <c r="B201" s="1426"/>
      <c r="C201" s="1131"/>
      <c r="D201" s="1131"/>
      <c r="E201" s="1131"/>
    </row>
    <row r="202" spans="1:5">
      <c r="A202" s="1131"/>
      <c r="B202" s="1426"/>
      <c r="C202" s="1131"/>
      <c r="D202" s="1131"/>
      <c r="E202" s="1131"/>
    </row>
    <row r="203" spans="1:5">
      <c r="A203" s="1131"/>
      <c r="B203" s="1426"/>
      <c r="C203" s="1131"/>
      <c r="D203" s="1131"/>
      <c r="E203" s="1131"/>
    </row>
    <row r="204" spans="1:5">
      <c r="A204" s="1131"/>
      <c r="B204" s="1426"/>
      <c r="C204" s="1131"/>
      <c r="D204" s="1131"/>
      <c r="E204" s="1131"/>
    </row>
    <row r="205" spans="1:5">
      <c r="A205" s="1131"/>
      <c r="B205" s="1426"/>
      <c r="C205" s="1131"/>
      <c r="D205" s="1131"/>
      <c r="E205" s="1131"/>
    </row>
    <row r="206" spans="1:5">
      <c r="A206" s="1131"/>
      <c r="B206" s="1426"/>
      <c r="C206" s="1131"/>
      <c r="D206" s="1131"/>
      <c r="E206" s="1131"/>
    </row>
    <row r="207" spans="1:5">
      <c r="A207" s="1131"/>
      <c r="B207" s="1426"/>
      <c r="C207" s="1131"/>
      <c r="D207" s="1131"/>
      <c r="E207" s="1131"/>
    </row>
    <row r="208" spans="1:5">
      <c r="A208" s="1131"/>
      <c r="B208" s="1426"/>
      <c r="C208" s="1131"/>
      <c r="D208" s="1131"/>
      <c r="E208" s="1131"/>
    </row>
    <row r="209" spans="1:5">
      <c r="A209" s="1131"/>
      <c r="B209" s="1426"/>
      <c r="C209" s="1131"/>
      <c r="D209" s="1131"/>
      <c r="E209" s="1131"/>
    </row>
    <row r="210" spans="1:5">
      <c r="A210" s="1131"/>
      <c r="B210" s="1426"/>
      <c r="C210" s="1131"/>
      <c r="D210" s="1131"/>
      <c r="E210" s="1131"/>
    </row>
    <row r="211" spans="1:5">
      <c r="A211" s="1131"/>
      <c r="B211" s="1426"/>
      <c r="C211" s="1131"/>
      <c r="D211" s="1131"/>
      <c r="E211" s="1131"/>
    </row>
    <row r="212" spans="1:5">
      <c r="A212" s="1131"/>
      <c r="B212" s="1426"/>
      <c r="C212" s="1131"/>
      <c r="D212" s="1131"/>
      <c r="E212" s="1131"/>
    </row>
    <row r="213" spans="1:5">
      <c r="A213" s="1131"/>
      <c r="B213" s="1426"/>
      <c r="C213" s="1131"/>
      <c r="D213" s="1131"/>
      <c r="E213" s="1131"/>
    </row>
    <row r="214" spans="1:5">
      <c r="A214" s="1131"/>
      <c r="B214" s="1426"/>
      <c r="C214" s="1131"/>
      <c r="D214" s="1131"/>
      <c r="E214" s="1131"/>
    </row>
    <row r="215" spans="1:5">
      <c r="A215" s="1131"/>
      <c r="B215" s="1426"/>
      <c r="C215" s="1131"/>
      <c r="D215" s="1131"/>
      <c r="E215" s="1131"/>
    </row>
    <row r="216" spans="1:5">
      <c r="A216" s="1131"/>
      <c r="B216" s="1426"/>
      <c r="C216" s="1131"/>
      <c r="D216" s="1131"/>
      <c r="E216" s="1131"/>
    </row>
    <row r="217" spans="1:5">
      <c r="A217" s="1131"/>
      <c r="B217" s="1426"/>
      <c r="C217" s="1131"/>
      <c r="D217" s="1131"/>
      <c r="E217" s="1131"/>
    </row>
    <row r="218" spans="1:5">
      <c r="A218" s="1131"/>
      <c r="B218" s="1426"/>
      <c r="C218" s="1131"/>
      <c r="D218" s="1131"/>
      <c r="E218" s="1131"/>
    </row>
    <row r="219" spans="1:5">
      <c r="A219" s="1131"/>
      <c r="B219" s="1426"/>
      <c r="C219" s="1131"/>
      <c r="D219" s="1131"/>
      <c r="E219" s="1131"/>
    </row>
    <row r="220" spans="1:5">
      <c r="A220" s="1131"/>
      <c r="B220" s="1426"/>
      <c r="C220" s="1131"/>
      <c r="D220" s="1131"/>
      <c r="E220" s="1131"/>
    </row>
    <row r="221" spans="1:5">
      <c r="A221" s="1131"/>
      <c r="B221" s="1426"/>
      <c r="C221" s="1131"/>
      <c r="D221" s="1131"/>
      <c r="E221" s="1131"/>
    </row>
    <row r="222" spans="1:5">
      <c r="A222" s="1131"/>
      <c r="B222" s="1426"/>
      <c r="C222" s="1131"/>
      <c r="D222" s="1131"/>
      <c r="E222" s="1131"/>
    </row>
    <row r="223" spans="1:5">
      <c r="A223" s="1131"/>
      <c r="B223" s="1426"/>
      <c r="C223" s="1131"/>
      <c r="D223" s="1131"/>
      <c r="E223" s="1131"/>
    </row>
    <row r="224" spans="1:5">
      <c r="A224" s="1131"/>
      <c r="B224" s="1426"/>
      <c r="C224" s="1131"/>
      <c r="D224" s="1131"/>
      <c r="E224" s="1131"/>
    </row>
    <row r="225" spans="1:5">
      <c r="A225" s="1131"/>
      <c r="B225" s="1426"/>
      <c r="C225" s="1131"/>
      <c r="D225" s="1131"/>
      <c r="E225" s="1131"/>
    </row>
    <row r="226" spans="1:5">
      <c r="A226" s="1131"/>
      <c r="B226" s="1426"/>
      <c r="C226" s="1131"/>
      <c r="D226" s="1131"/>
      <c r="E226" s="1131"/>
    </row>
    <row r="227" spans="1:5">
      <c r="A227" s="1131"/>
      <c r="B227" s="1426"/>
      <c r="C227" s="1131"/>
      <c r="D227" s="1131"/>
      <c r="E227" s="1131"/>
    </row>
    <row r="228" spans="1:5">
      <c r="A228" s="1131"/>
      <c r="B228" s="1426"/>
      <c r="C228" s="1131"/>
      <c r="D228" s="1131"/>
      <c r="E228" s="1131"/>
    </row>
    <row r="229" spans="1:5">
      <c r="A229" s="1131"/>
      <c r="B229" s="1426"/>
      <c r="C229" s="1131"/>
      <c r="D229" s="1131"/>
      <c r="E229" s="1131"/>
    </row>
    <row r="230" spans="1:5">
      <c r="A230" s="1131"/>
      <c r="B230" s="1426"/>
      <c r="C230" s="1131"/>
      <c r="D230" s="1131"/>
      <c r="E230" s="1131"/>
    </row>
    <row r="231" spans="1:5">
      <c r="A231" s="1131"/>
      <c r="B231" s="1426"/>
      <c r="C231" s="1131"/>
      <c r="D231" s="1131"/>
      <c r="E231" s="1131"/>
    </row>
    <row r="232" spans="1:5">
      <c r="A232" s="1131"/>
      <c r="B232" s="1426"/>
      <c r="C232" s="1131"/>
      <c r="D232" s="1131"/>
      <c r="E232" s="1131"/>
    </row>
    <row r="233" spans="1:5">
      <c r="A233" s="1131"/>
      <c r="B233" s="1426"/>
      <c r="C233" s="1131"/>
      <c r="D233" s="1131"/>
      <c r="E233" s="1131"/>
    </row>
    <row r="234" spans="1:5">
      <c r="A234" s="1131"/>
      <c r="B234" s="1426"/>
      <c r="C234" s="1131"/>
      <c r="D234" s="1131"/>
      <c r="E234" s="1131"/>
    </row>
    <row r="235" spans="1:5">
      <c r="A235" s="1131"/>
      <c r="B235" s="1426"/>
      <c r="C235" s="1131"/>
      <c r="D235" s="1131"/>
      <c r="E235" s="1131"/>
    </row>
    <row r="236" spans="1:5">
      <c r="A236" s="1131"/>
      <c r="B236" s="1426"/>
      <c r="C236" s="1131"/>
      <c r="D236" s="1131"/>
      <c r="E236" s="1131"/>
    </row>
    <row r="237" spans="1:5">
      <c r="A237" s="1131"/>
      <c r="B237" s="1426"/>
      <c r="C237" s="1131"/>
      <c r="D237" s="1131"/>
      <c r="E237" s="1131"/>
    </row>
    <row r="238" spans="1:5">
      <c r="A238" s="1131"/>
      <c r="B238" s="1426"/>
      <c r="C238" s="1131"/>
      <c r="D238" s="1131"/>
      <c r="E238" s="1131"/>
    </row>
    <row r="239" spans="1:5">
      <c r="A239" s="1131"/>
      <c r="B239" s="1426"/>
      <c r="C239" s="1131"/>
      <c r="D239" s="1131"/>
      <c r="E239" s="1131"/>
    </row>
    <row r="240" spans="1:5">
      <c r="A240" s="1131"/>
      <c r="B240" s="1426"/>
      <c r="C240" s="1131"/>
      <c r="D240" s="1131"/>
      <c r="E240" s="1131"/>
    </row>
    <row r="241" spans="1:5">
      <c r="A241" s="1131"/>
      <c r="B241" s="1426"/>
      <c r="C241" s="1131"/>
      <c r="D241" s="1131"/>
      <c r="E241" s="1131"/>
    </row>
    <row r="242" spans="1:5">
      <c r="A242" s="1131"/>
      <c r="B242" s="1426"/>
      <c r="C242" s="1131"/>
      <c r="D242" s="1131"/>
      <c r="E242" s="1131"/>
    </row>
    <row r="243" spans="1:5">
      <c r="A243" s="1131"/>
      <c r="B243" s="1426"/>
      <c r="C243" s="1131"/>
      <c r="D243" s="1131"/>
      <c r="E243" s="1131"/>
    </row>
    <row r="244" spans="1:5">
      <c r="A244" s="1131"/>
      <c r="B244" s="1426"/>
      <c r="C244" s="1131"/>
      <c r="D244" s="1131"/>
      <c r="E244" s="1131"/>
    </row>
    <row r="245" spans="1:5">
      <c r="A245" s="1131"/>
      <c r="B245" s="1426"/>
      <c r="C245" s="1131"/>
      <c r="D245" s="1131"/>
      <c r="E245" s="1131"/>
    </row>
    <row r="246" spans="1:5">
      <c r="A246" s="1131"/>
      <c r="B246" s="1426"/>
      <c r="C246" s="1131"/>
      <c r="D246" s="1131"/>
      <c r="E246" s="1131"/>
    </row>
    <row r="247" spans="1:5">
      <c r="A247" s="1131"/>
      <c r="B247" s="1426"/>
      <c r="C247" s="1131"/>
      <c r="D247" s="1131"/>
      <c r="E247" s="1131"/>
    </row>
    <row r="248" spans="1:5">
      <c r="A248" s="1131"/>
      <c r="B248" s="1426"/>
      <c r="C248" s="1131"/>
      <c r="D248" s="1131"/>
      <c r="E248" s="1131"/>
    </row>
    <row r="249" spans="1:5">
      <c r="A249" s="1131"/>
      <c r="B249" s="1426"/>
      <c r="C249" s="1131"/>
      <c r="D249" s="1131"/>
      <c r="E249" s="1131"/>
    </row>
    <row r="250" spans="1:5">
      <c r="A250" s="1131"/>
      <c r="B250" s="1426"/>
      <c r="C250" s="1131"/>
      <c r="D250" s="1131"/>
      <c r="E250" s="1131"/>
    </row>
    <row r="251" spans="1:5">
      <c r="A251" s="1131"/>
      <c r="B251" s="1426"/>
      <c r="C251" s="1131"/>
      <c r="D251" s="1131"/>
      <c r="E251" s="1131"/>
    </row>
    <row r="252" spans="1:5">
      <c r="A252" s="1131"/>
      <c r="B252" s="1426"/>
      <c r="C252" s="1131"/>
      <c r="D252" s="1131"/>
      <c r="E252" s="1131"/>
    </row>
    <row r="253" spans="1:5">
      <c r="A253" s="1131"/>
      <c r="B253" s="1426"/>
      <c r="C253" s="1131"/>
      <c r="D253" s="1131"/>
      <c r="E253" s="1131"/>
    </row>
    <row r="254" spans="1:5">
      <c r="A254" s="1131"/>
      <c r="B254" s="1426"/>
      <c r="C254" s="1131"/>
      <c r="D254" s="1131"/>
      <c r="E254" s="1131"/>
    </row>
    <row r="255" spans="1:5">
      <c r="A255" s="1131"/>
      <c r="B255" s="1426"/>
      <c r="C255" s="1131"/>
      <c r="D255" s="1131"/>
      <c r="E255" s="1131"/>
    </row>
    <row r="256" spans="1:5">
      <c r="A256" s="1131"/>
      <c r="B256" s="1426"/>
      <c r="C256" s="1131"/>
      <c r="D256" s="1131"/>
      <c r="E256" s="1131"/>
    </row>
    <row r="257" spans="1:5">
      <c r="A257" s="1131"/>
      <c r="B257" s="1426"/>
      <c r="C257" s="1131"/>
      <c r="D257" s="1131"/>
      <c r="E257" s="1131"/>
    </row>
    <row r="258" spans="1:5">
      <c r="A258" s="1131"/>
      <c r="B258" s="1426"/>
      <c r="C258" s="1131"/>
      <c r="D258" s="1131"/>
      <c r="E258" s="1131"/>
    </row>
    <row r="259" spans="1:5">
      <c r="A259" s="1131"/>
      <c r="B259" s="1426"/>
      <c r="C259" s="1131"/>
      <c r="D259" s="1131"/>
      <c r="E259" s="1131"/>
    </row>
    <row r="260" spans="1:5">
      <c r="A260" s="1131"/>
      <c r="B260" s="1426"/>
      <c r="C260" s="1131"/>
      <c r="D260" s="1131"/>
      <c r="E260" s="1131"/>
    </row>
    <row r="261" spans="1:5">
      <c r="A261" s="1131"/>
      <c r="B261" s="1426"/>
      <c r="C261" s="1131"/>
      <c r="D261" s="1131"/>
      <c r="E261" s="1131"/>
    </row>
    <row r="262" spans="1:5">
      <c r="A262" s="1131"/>
      <c r="B262" s="1426"/>
      <c r="C262" s="1131"/>
      <c r="D262" s="1131"/>
      <c r="E262" s="1131"/>
    </row>
    <row r="263" spans="1:5">
      <c r="A263" s="1131"/>
      <c r="B263" s="1426"/>
      <c r="C263" s="1131"/>
      <c r="D263" s="1131"/>
      <c r="E263" s="1131"/>
    </row>
    <row r="264" spans="1:5">
      <c r="A264" s="1131"/>
      <c r="B264" s="1426"/>
      <c r="C264" s="1131"/>
      <c r="D264" s="1131"/>
      <c r="E264" s="1131"/>
    </row>
    <row r="265" spans="1:5">
      <c r="A265" s="1131"/>
      <c r="B265" s="1426"/>
      <c r="C265" s="1131"/>
      <c r="D265" s="1131"/>
      <c r="E265" s="1131"/>
    </row>
    <row r="266" spans="1:5">
      <c r="A266" s="1131"/>
      <c r="B266" s="1426"/>
      <c r="C266" s="1131"/>
      <c r="D266" s="1131"/>
      <c r="E266" s="1131"/>
    </row>
    <row r="267" spans="1:5">
      <c r="A267" s="1131"/>
      <c r="B267" s="1426"/>
      <c r="C267" s="1131"/>
      <c r="D267" s="1131"/>
      <c r="E267" s="1131"/>
    </row>
    <row r="268" spans="1:5">
      <c r="A268" s="1131"/>
      <c r="B268" s="1426"/>
      <c r="C268" s="1131"/>
      <c r="D268" s="1131"/>
      <c r="E268" s="1131"/>
    </row>
    <row r="269" spans="1:5">
      <c r="A269" s="1131"/>
      <c r="B269" s="1426"/>
      <c r="C269" s="1131"/>
      <c r="D269" s="1131"/>
      <c r="E269" s="1131"/>
    </row>
    <row r="270" spans="1:5">
      <c r="A270" s="1131"/>
      <c r="B270" s="1426"/>
      <c r="C270" s="1131"/>
      <c r="D270" s="1131"/>
      <c r="E270" s="1131"/>
    </row>
    <row r="271" spans="1:5">
      <c r="A271" s="1131"/>
      <c r="B271" s="1426"/>
      <c r="C271" s="1131"/>
      <c r="D271" s="1131"/>
      <c r="E271" s="1131"/>
    </row>
    <row r="272" spans="1:5">
      <c r="A272" s="1131"/>
      <c r="B272" s="1426"/>
      <c r="C272" s="1131"/>
      <c r="D272" s="1131"/>
      <c r="E272" s="1131"/>
    </row>
    <row r="273" spans="1:5">
      <c r="A273" s="1131"/>
      <c r="B273" s="1426"/>
      <c r="C273" s="1131"/>
      <c r="D273" s="1131"/>
      <c r="E273" s="1131"/>
    </row>
    <row r="274" spans="1:5">
      <c r="A274" s="1131"/>
      <c r="B274" s="1426"/>
      <c r="C274" s="1131"/>
      <c r="D274" s="1131"/>
      <c r="E274" s="1131"/>
    </row>
    <row r="275" spans="1:5">
      <c r="A275" s="1131"/>
      <c r="B275" s="1426"/>
      <c r="C275" s="1131"/>
      <c r="D275" s="1131"/>
      <c r="E275" s="1131"/>
    </row>
    <row r="276" spans="1:5">
      <c r="A276" s="1131"/>
      <c r="B276" s="1426"/>
      <c r="C276" s="1131"/>
      <c r="D276" s="1131"/>
      <c r="E276" s="1131"/>
    </row>
    <row r="277" spans="1:5">
      <c r="A277" s="1131"/>
      <c r="B277" s="1426"/>
      <c r="C277" s="1131"/>
      <c r="D277" s="1131"/>
      <c r="E277" s="1131"/>
    </row>
    <row r="278" spans="1:5">
      <c r="A278" s="1131"/>
      <c r="B278" s="1426"/>
      <c r="C278" s="1131"/>
      <c r="D278" s="1131"/>
      <c r="E278" s="1131"/>
    </row>
    <row r="279" spans="1:5">
      <c r="A279" s="1131"/>
      <c r="B279" s="1426"/>
      <c r="C279" s="1131"/>
      <c r="D279" s="1131"/>
      <c r="E279" s="1131"/>
    </row>
    <row r="280" spans="1:5">
      <c r="A280" s="1131"/>
      <c r="B280" s="1426"/>
      <c r="C280" s="1131"/>
      <c r="D280" s="1131"/>
      <c r="E280" s="1131"/>
    </row>
    <row r="281" spans="1:5">
      <c r="A281" s="1131"/>
      <c r="B281" s="1426"/>
      <c r="C281" s="1131"/>
      <c r="D281" s="1131"/>
      <c r="E281" s="1131"/>
    </row>
    <row r="282" spans="1:5">
      <c r="A282" s="1131"/>
      <c r="B282" s="1426"/>
      <c r="C282" s="1131"/>
      <c r="D282" s="1131"/>
      <c r="E282" s="1131"/>
    </row>
    <row r="283" spans="1:5">
      <c r="A283" s="1131"/>
      <c r="B283" s="1426"/>
      <c r="C283" s="1131"/>
      <c r="D283" s="1131"/>
      <c r="E283" s="1131"/>
    </row>
    <row r="284" spans="1:5">
      <c r="A284" s="1131"/>
      <c r="B284" s="1426"/>
      <c r="C284" s="1131"/>
      <c r="D284" s="1131"/>
      <c r="E284" s="1131"/>
    </row>
    <row r="285" spans="1:5">
      <c r="A285" s="1131"/>
      <c r="B285" s="1426"/>
      <c r="C285" s="1131"/>
      <c r="D285" s="1131"/>
      <c r="E285" s="1131"/>
    </row>
    <row r="286" spans="1:5">
      <c r="A286" s="1131"/>
      <c r="B286" s="1426"/>
      <c r="C286" s="1131"/>
      <c r="D286" s="1131"/>
      <c r="E286" s="1131"/>
    </row>
    <row r="287" spans="1:5">
      <c r="A287" s="1131"/>
      <c r="B287" s="1426"/>
      <c r="C287" s="1131"/>
      <c r="D287" s="1131"/>
      <c r="E287" s="1131"/>
    </row>
    <row r="288" spans="1:5">
      <c r="A288" s="1131"/>
      <c r="B288" s="1426"/>
      <c r="C288" s="1131"/>
      <c r="D288" s="1131"/>
      <c r="E288" s="1131"/>
    </row>
    <row r="289" spans="1:5">
      <c r="A289" s="1131"/>
      <c r="B289" s="1426"/>
      <c r="C289" s="1131"/>
      <c r="D289" s="1131"/>
      <c r="E289" s="1131"/>
    </row>
    <row r="290" spans="1:5">
      <c r="A290" s="1131"/>
      <c r="B290" s="1426"/>
      <c r="C290" s="1131"/>
      <c r="D290" s="1131"/>
      <c r="E290" s="1131"/>
    </row>
    <row r="291" spans="1:5">
      <c r="A291" s="1131"/>
      <c r="B291" s="1426"/>
      <c r="C291" s="1131"/>
      <c r="D291" s="1131"/>
      <c r="E291" s="1131"/>
    </row>
    <row r="292" spans="1:5">
      <c r="A292" s="1131"/>
      <c r="B292" s="1426"/>
      <c r="C292" s="1131"/>
      <c r="D292" s="1131"/>
      <c r="E292" s="1131"/>
    </row>
    <row r="293" spans="1:5">
      <c r="A293" s="1131"/>
      <c r="B293" s="1426"/>
      <c r="C293" s="1131"/>
      <c r="D293" s="1131"/>
      <c r="E293" s="1131"/>
    </row>
    <row r="294" spans="1:5">
      <c r="A294" s="1131"/>
      <c r="B294" s="1426"/>
      <c r="C294" s="1131"/>
      <c r="D294" s="1131"/>
      <c r="E294" s="1131"/>
    </row>
    <row r="295" spans="1:5">
      <c r="A295" s="1131"/>
      <c r="B295" s="1426"/>
      <c r="C295" s="1131"/>
      <c r="D295" s="1131"/>
      <c r="E295" s="1131"/>
    </row>
    <row r="296" spans="1:5">
      <c r="A296" s="1131"/>
      <c r="B296" s="1426"/>
      <c r="C296" s="1131"/>
      <c r="D296" s="1131"/>
      <c r="E296" s="1131"/>
    </row>
    <row r="297" spans="1:5">
      <c r="A297" s="1131"/>
      <c r="B297" s="1426"/>
      <c r="C297" s="1131"/>
      <c r="D297" s="1131"/>
      <c r="E297" s="1131"/>
    </row>
    <row r="298" spans="1:5">
      <c r="A298" s="1131"/>
      <c r="B298" s="1426"/>
      <c r="C298" s="1131"/>
      <c r="D298" s="1131"/>
      <c r="E298" s="1131"/>
    </row>
    <row r="299" spans="1:5">
      <c r="A299" s="1131"/>
      <c r="B299" s="1426"/>
      <c r="C299" s="1131"/>
      <c r="D299" s="1131"/>
      <c r="E299" s="1131"/>
    </row>
    <row r="300" spans="1:5">
      <c r="A300" s="1131"/>
      <c r="B300" s="1426"/>
      <c r="C300" s="1131"/>
      <c r="D300" s="1131"/>
      <c r="E300" s="1131"/>
    </row>
    <row r="301" spans="1:5">
      <c r="A301" s="1131"/>
      <c r="B301" s="1426"/>
      <c r="C301" s="1131"/>
      <c r="D301" s="1131"/>
      <c r="E301" s="1131"/>
    </row>
    <row r="302" spans="1:5">
      <c r="A302" s="1131"/>
      <c r="B302" s="1426"/>
      <c r="C302" s="1131"/>
      <c r="D302" s="1131"/>
      <c r="E302" s="1131"/>
    </row>
    <row r="303" spans="1:5">
      <c r="A303" s="1131"/>
      <c r="B303" s="1426"/>
      <c r="C303" s="1131"/>
      <c r="D303" s="1131"/>
      <c r="E303" s="1131"/>
    </row>
    <row r="304" spans="1:5">
      <c r="A304" s="1131"/>
      <c r="B304" s="1426"/>
      <c r="C304" s="1131"/>
      <c r="D304" s="1131"/>
      <c r="E304" s="1131"/>
    </row>
    <row r="305" spans="1:5">
      <c r="A305" s="1131"/>
      <c r="B305" s="1426"/>
      <c r="C305" s="1131"/>
      <c r="D305" s="1131"/>
      <c r="E305" s="1131"/>
    </row>
    <row r="306" spans="1:5">
      <c r="A306" s="1131"/>
      <c r="B306" s="1426"/>
      <c r="C306" s="1131"/>
      <c r="D306" s="1131"/>
      <c r="E306" s="1131"/>
    </row>
    <row r="307" spans="1:5">
      <c r="A307" s="1131"/>
      <c r="B307" s="1426"/>
      <c r="C307" s="1131"/>
      <c r="D307" s="1131"/>
      <c r="E307" s="1131"/>
    </row>
    <row r="308" spans="1:5">
      <c r="A308" s="1131"/>
      <c r="B308" s="1426"/>
      <c r="C308" s="1131"/>
      <c r="D308" s="1131"/>
      <c r="E308" s="1131"/>
    </row>
    <row r="309" spans="1:5">
      <c r="A309" s="1131"/>
      <c r="B309" s="1426"/>
      <c r="C309" s="1131"/>
      <c r="D309" s="1131"/>
      <c r="E309" s="1131"/>
    </row>
    <row r="310" spans="1:5">
      <c r="A310" s="1131"/>
      <c r="B310" s="1426"/>
      <c r="C310" s="1131"/>
      <c r="D310" s="1131"/>
      <c r="E310" s="1131"/>
    </row>
    <row r="311" spans="1:5">
      <c r="A311" s="1131"/>
      <c r="B311" s="1426"/>
      <c r="C311" s="1131"/>
      <c r="D311" s="1131"/>
      <c r="E311" s="1131"/>
    </row>
    <row r="312" spans="1:5">
      <c r="A312" s="1131"/>
      <c r="B312" s="1426"/>
      <c r="C312" s="1131"/>
      <c r="D312" s="1131"/>
      <c r="E312" s="1131"/>
    </row>
    <row r="313" spans="1:5">
      <c r="A313" s="1131"/>
      <c r="B313" s="1426"/>
      <c r="C313" s="1131"/>
      <c r="D313" s="1131"/>
      <c r="E313" s="1131"/>
    </row>
    <row r="314" spans="1:5">
      <c r="A314" s="1131"/>
      <c r="B314" s="1426"/>
      <c r="C314" s="1131"/>
      <c r="D314" s="1131"/>
      <c r="E314" s="1131"/>
    </row>
    <row r="315" spans="1:5">
      <c r="A315" s="1131"/>
      <c r="B315" s="1426"/>
      <c r="C315" s="1131"/>
      <c r="D315" s="1131"/>
      <c r="E315" s="1131"/>
    </row>
    <row r="316" spans="1:5">
      <c r="A316" s="1131"/>
      <c r="B316" s="1426"/>
      <c r="C316" s="1131"/>
      <c r="D316" s="1131"/>
      <c r="E316" s="1131"/>
    </row>
    <row r="317" spans="1:5">
      <c r="A317" s="1131"/>
      <c r="B317" s="1426"/>
      <c r="C317" s="1131"/>
      <c r="D317" s="1131"/>
      <c r="E317" s="1131"/>
    </row>
    <row r="318" spans="1:5">
      <c r="A318" s="1131"/>
      <c r="B318" s="1426"/>
      <c r="C318" s="1131"/>
      <c r="D318" s="1131"/>
      <c r="E318" s="1131"/>
    </row>
    <row r="319" spans="1:5">
      <c r="A319" s="1131"/>
      <c r="B319" s="1426"/>
      <c r="C319" s="1131"/>
      <c r="D319" s="1131"/>
      <c r="E319" s="1131"/>
    </row>
    <row r="320" spans="1:5">
      <c r="A320" s="1131"/>
      <c r="B320" s="1426"/>
      <c r="C320" s="1131"/>
      <c r="D320" s="1131"/>
      <c r="E320" s="1131"/>
    </row>
    <row r="321" spans="1:5">
      <c r="A321" s="1131"/>
      <c r="B321" s="1426"/>
      <c r="C321" s="1131"/>
      <c r="D321" s="1131"/>
      <c r="E321" s="1131"/>
    </row>
    <row r="322" spans="1:5">
      <c r="A322" s="1131"/>
      <c r="B322" s="1426"/>
      <c r="C322" s="1131"/>
      <c r="D322" s="1131"/>
      <c r="E322" s="1131"/>
    </row>
    <row r="323" spans="1:5">
      <c r="A323" s="1131"/>
      <c r="B323" s="1426"/>
      <c r="C323" s="1131"/>
      <c r="D323" s="1131"/>
      <c r="E323" s="1131"/>
    </row>
    <row r="324" spans="1:5">
      <c r="A324" s="1131"/>
      <c r="B324" s="1426"/>
      <c r="C324" s="1131"/>
      <c r="D324" s="1131"/>
      <c r="E324" s="1131"/>
    </row>
    <row r="325" spans="1:5">
      <c r="A325" s="1131"/>
      <c r="B325" s="1426"/>
      <c r="C325" s="1131"/>
      <c r="D325" s="1131"/>
      <c r="E325" s="1131"/>
    </row>
    <row r="326" spans="1:5">
      <c r="A326" s="1131"/>
      <c r="B326" s="1426"/>
      <c r="C326" s="1131"/>
      <c r="D326" s="1131"/>
      <c r="E326" s="1131"/>
    </row>
    <row r="327" spans="1:5">
      <c r="A327" s="1131"/>
      <c r="B327" s="1426"/>
      <c r="C327" s="1131"/>
      <c r="D327" s="1131"/>
      <c r="E327" s="1131"/>
    </row>
    <row r="328" spans="1:5">
      <c r="A328" s="1131"/>
      <c r="B328" s="1426"/>
      <c r="C328" s="1131"/>
      <c r="D328" s="1131"/>
      <c r="E328" s="1131"/>
    </row>
    <row r="329" spans="1:5">
      <c r="A329" s="1131"/>
      <c r="B329" s="1426"/>
      <c r="C329" s="1131"/>
      <c r="D329" s="1131"/>
      <c r="E329" s="1131"/>
    </row>
    <row r="330" spans="1:5">
      <c r="A330" s="1131"/>
      <c r="B330" s="1426"/>
      <c r="C330" s="1131"/>
      <c r="D330" s="1131"/>
      <c r="E330" s="1131"/>
    </row>
    <row r="331" spans="1:5">
      <c r="A331" s="1131"/>
      <c r="B331" s="1426"/>
      <c r="C331" s="1131"/>
      <c r="D331" s="1131"/>
      <c r="E331" s="1131"/>
    </row>
    <row r="332" spans="1:5">
      <c r="A332" s="1131"/>
      <c r="B332" s="1426"/>
      <c r="C332" s="1131"/>
      <c r="D332" s="1131"/>
      <c r="E332" s="1131"/>
    </row>
    <row r="333" spans="1:5">
      <c r="A333" s="1131"/>
      <c r="B333" s="1426"/>
      <c r="C333" s="1131"/>
      <c r="D333" s="1131"/>
      <c r="E333" s="1131"/>
    </row>
    <row r="334" spans="1:5">
      <c r="A334" s="1131"/>
      <c r="B334" s="1426"/>
      <c r="C334" s="1131"/>
      <c r="D334" s="1131"/>
      <c r="E334" s="1131"/>
    </row>
    <row r="335" spans="1:5">
      <c r="A335" s="1131"/>
      <c r="B335" s="1426"/>
      <c r="C335" s="1131"/>
      <c r="D335" s="1131"/>
      <c r="E335" s="1131"/>
    </row>
    <row r="336" spans="1:5">
      <c r="A336" s="1131"/>
      <c r="B336" s="1426"/>
      <c r="C336" s="1131"/>
      <c r="D336" s="1131"/>
      <c r="E336" s="1131"/>
    </row>
    <row r="337" spans="1:5">
      <c r="A337" s="1131"/>
      <c r="B337" s="1426"/>
      <c r="C337" s="1131"/>
      <c r="D337" s="1131"/>
      <c r="E337" s="1131"/>
    </row>
    <row r="338" spans="1:5">
      <c r="A338" s="1131"/>
      <c r="B338" s="1426"/>
      <c r="C338" s="1131"/>
      <c r="D338" s="1131"/>
      <c r="E338" s="1131"/>
    </row>
    <row r="339" spans="1:5">
      <c r="A339" s="1131"/>
      <c r="B339" s="1426"/>
      <c r="C339" s="1131"/>
      <c r="D339" s="1131"/>
      <c r="E339" s="1131"/>
    </row>
    <row r="340" spans="1:5">
      <c r="A340" s="1131"/>
      <c r="B340" s="1426"/>
      <c r="C340" s="1131"/>
      <c r="D340" s="1131"/>
      <c r="E340" s="1131"/>
    </row>
    <row r="341" spans="1:5">
      <c r="A341" s="1131"/>
      <c r="B341" s="1426"/>
      <c r="C341" s="1131"/>
      <c r="D341" s="1131"/>
      <c r="E341" s="1131"/>
    </row>
    <row r="342" spans="1:5">
      <c r="A342" s="1131"/>
      <c r="B342" s="1426"/>
      <c r="C342" s="1131"/>
      <c r="D342" s="1131"/>
      <c r="E342" s="1131"/>
    </row>
    <row r="343" spans="1:5">
      <c r="A343" s="1131"/>
      <c r="B343" s="1426"/>
      <c r="C343" s="1131"/>
      <c r="D343" s="1131"/>
      <c r="E343" s="1131"/>
    </row>
    <row r="344" spans="1:5">
      <c r="A344" s="1131"/>
      <c r="B344" s="1426"/>
      <c r="C344" s="1131"/>
      <c r="D344" s="1131"/>
      <c r="E344" s="1131"/>
    </row>
    <row r="345" spans="1:5">
      <c r="A345" s="1131"/>
      <c r="B345" s="1426"/>
      <c r="C345" s="1131"/>
      <c r="D345" s="1131"/>
      <c r="E345" s="1131"/>
    </row>
    <row r="346" spans="1:5">
      <c r="A346" s="1131"/>
      <c r="B346" s="1426"/>
      <c r="C346" s="1131"/>
      <c r="D346" s="1131"/>
      <c r="E346" s="1131"/>
    </row>
    <row r="347" spans="1:5">
      <c r="A347" s="1131"/>
      <c r="B347" s="1426"/>
      <c r="C347" s="1131"/>
      <c r="D347" s="1131"/>
      <c r="E347" s="1131"/>
    </row>
    <row r="348" spans="1:5">
      <c r="A348" s="1131"/>
      <c r="B348" s="1426"/>
      <c r="C348" s="1131"/>
      <c r="D348" s="1131"/>
      <c r="E348" s="1131"/>
    </row>
    <row r="349" spans="1:5">
      <c r="A349" s="1131"/>
      <c r="B349" s="1426"/>
      <c r="C349" s="1131"/>
      <c r="D349" s="1131"/>
      <c r="E349" s="1131"/>
    </row>
    <row r="350" spans="1:5">
      <c r="A350" s="1131"/>
      <c r="B350" s="1426"/>
      <c r="C350" s="1131"/>
      <c r="D350" s="1131"/>
      <c r="E350" s="1131"/>
    </row>
    <row r="351" spans="1:5">
      <c r="A351" s="1131"/>
      <c r="B351" s="1426"/>
      <c r="C351" s="1131"/>
      <c r="D351" s="1131"/>
      <c r="E351" s="1131"/>
    </row>
    <row r="352" spans="1:5">
      <c r="A352" s="1131"/>
      <c r="B352" s="1426"/>
      <c r="C352" s="1131"/>
      <c r="D352" s="1131"/>
      <c r="E352" s="1131"/>
    </row>
    <row r="353" spans="1:5">
      <c r="A353" s="1131"/>
      <c r="B353" s="1426"/>
      <c r="C353" s="1131"/>
      <c r="D353" s="1131"/>
      <c r="E353" s="1131"/>
    </row>
    <row r="354" spans="1:5">
      <c r="A354" s="1131"/>
      <c r="B354" s="1426"/>
      <c r="C354" s="1131"/>
      <c r="D354" s="1131"/>
      <c r="E354" s="1131"/>
    </row>
    <row r="355" spans="1:5">
      <c r="A355" s="1131"/>
      <c r="B355" s="1426"/>
      <c r="C355" s="1131"/>
      <c r="D355" s="1131"/>
      <c r="E355" s="1131"/>
    </row>
    <row r="356" spans="1:5">
      <c r="A356" s="1131"/>
      <c r="B356" s="1426"/>
      <c r="C356" s="1131"/>
      <c r="D356" s="1131"/>
      <c r="E356" s="1131"/>
    </row>
    <row r="357" spans="1:5">
      <c r="A357" s="1131"/>
      <c r="B357" s="1426"/>
      <c r="C357" s="1131"/>
      <c r="D357" s="1131"/>
      <c r="E357" s="1131"/>
    </row>
    <row r="358" spans="1:5">
      <c r="A358" s="1131"/>
      <c r="B358" s="1426"/>
      <c r="C358" s="1131"/>
      <c r="D358" s="1131"/>
      <c r="E358" s="1131"/>
    </row>
    <row r="359" spans="1:5">
      <c r="A359" s="1131"/>
      <c r="B359" s="1426"/>
      <c r="C359" s="1131"/>
      <c r="D359" s="1131"/>
      <c r="E359" s="1131"/>
    </row>
    <row r="360" spans="1:5">
      <c r="A360" s="1131"/>
      <c r="B360" s="1426"/>
      <c r="C360" s="1131"/>
      <c r="D360" s="1131"/>
      <c r="E360" s="1131"/>
    </row>
    <row r="361" spans="1:5">
      <c r="A361" s="1131"/>
      <c r="B361" s="1426"/>
      <c r="C361" s="1131"/>
      <c r="D361" s="1131"/>
      <c r="E361" s="1131"/>
    </row>
    <row r="362" spans="1:5">
      <c r="A362" s="1131"/>
      <c r="B362" s="1426"/>
      <c r="C362" s="1131"/>
      <c r="D362" s="1131"/>
      <c r="E362" s="1131"/>
    </row>
    <row r="363" spans="1:5">
      <c r="A363" s="1131"/>
      <c r="B363" s="1426"/>
      <c r="C363" s="1131"/>
      <c r="D363" s="1131"/>
      <c r="E363" s="1131"/>
    </row>
    <row r="364" spans="1:5">
      <c r="A364" s="1131"/>
      <c r="B364" s="1426"/>
      <c r="C364" s="1131"/>
      <c r="D364" s="1131"/>
      <c r="E364" s="1131"/>
    </row>
    <row r="365" spans="1:5">
      <c r="A365" s="1131"/>
      <c r="B365" s="1426"/>
      <c r="C365" s="1131"/>
      <c r="D365" s="1131"/>
      <c r="E365" s="1131"/>
    </row>
    <row r="366" spans="1:5">
      <c r="A366" s="1131"/>
      <c r="B366" s="1426"/>
      <c r="C366" s="1131"/>
      <c r="D366" s="1131"/>
      <c r="E366" s="1131"/>
    </row>
    <row r="367" spans="1:5">
      <c r="A367" s="1131"/>
      <c r="B367" s="1426"/>
      <c r="C367" s="1131"/>
      <c r="D367" s="1131"/>
      <c r="E367" s="1131"/>
    </row>
    <row r="368" spans="1:5">
      <c r="A368" s="1131"/>
      <c r="B368" s="1426"/>
      <c r="C368" s="1131"/>
      <c r="D368" s="1131"/>
      <c r="E368" s="1131"/>
    </row>
    <row r="369" spans="1:5">
      <c r="A369" s="1131"/>
      <c r="B369" s="1426"/>
      <c r="C369" s="1131"/>
      <c r="D369" s="1131"/>
      <c r="E369" s="1131"/>
    </row>
    <row r="370" spans="1:5">
      <c r="A370" s="1131"/>
      <c r="B370" s="1426"/>
      <c r="C370" s="1131"/>
      <c r="D370" s="1131"/>
      <c r="E370" s="1131"/>
    </row>
    <row r="371" spans="1:5">
      <c r="A371" s="1131"/>
      <c r="B371" s="1426"/>
      <c r="C371" s="1131"/>
      <c r="D371" s="1131"/>
      <c r="E371" s="1131"/>
    </row>
    <row r="372" spans="1:5">
      <c r="A372" s="1131"/>
      <c r="B372" s="1426"/>
      <c r="C372" s="1131"/>
      <c r="D372" s="1131"/>
      <c r="E372" s="1131"/>
    </row>
    <row r="373" spans="1:5">
      <c r="A373" s="1131"/>
      <c r="B373" s="1426"/>
      <c r="C373" s="1131"/>
      <c r="D373" s="1131"/>
      <c r="E373" s="1131"/>
    </row>
    <row r="374" spans="1:5">
      <c r="A374" s="1131"/>
      <c r="B374" s="1426"/>
      <c r="C374" s="1131"/>
      <c r="D374" s="1131"/>
      <c r="E374" s="1131"/>
    </row>
    <row r="375" spans="1:5">
      <c r="A375" s="1131"/>
      <c r="B375" s="1426"/>
      <c r="C375" s="1131"/>
      <c r="D375" s="1131"/>
      <c r="E375" s="1131"/>
    </row>
    <row r="376" spans="1:5">
      <c r="A376" s="1131"/>
      <c r="B376" s="1426"/>
      <c r="C376" s="1131"/>
      <c r="D376" s="1131"/>
      <c r="E376" s="1131"/>
    </row>
    <row r="377" spans="1:5">
      <c r="A377" s="1131"/>
      <c r="B377" s="1426"/>
      <c r="C377" s="1131"/>
      <c r="D377" s="1131"/>
      <c r="E377" s="1131"/>
    </row>
    <row r="378" spans="1:5">
      <c r="A378" s="1131"/>
      <c r="B378" s="1426"/>
      <c r="C378" s="1131"/>
      <c r="D378" s="1131"/>
      <c r="E378" s="1131"/>
    </row>
    <row r="379" spans="1:5">
      <c r="A379" s="1131"/>
      <c r="B379" s="1426"/>
      <c r="C379" s="1131"/>
      <c r="D379" s="1131"/>
      <c r="E379" s="1131"/>
    </row>
    <row r="380" spans="1:5">
      <c r="A380" s="1131"/>
      <c r="B380" s="1426"/>
      <c r="C380" s="1131"/>
      <c r="D380" s="1131"/>
      <c r="E380" s="1131"/>
    </row>
    <row r="381" spans="1:5">
      <c r="A381" s="1131"/>
      <c r="B381" s="1426"/>
      <c r="C381" s="1131"/>
      <c r="D381" s="1131"/>
      <c r="E381" s="1131"/>
    </row>
    <row r="382" spans="1:5">
      <c r="A382" s="1131"/>
      <c r="B382" s="1426"/>
      <c r="C382" s="1131"/>
      <c r="D382" s="1131"/>
      <c r="E382" s="1131"/>
    </row>
    <row r="383" spans="1:5">
      <c r="A383" s="1131"/>
      <c r="B383" s="1426"/>
      <c r="C383" s="1131"/>
      <c r="D383" s="1131"/>
      <c r="E383" s="1131"/>
    </row>
    <row r="384" spans="1:5">
      <c r="A384" s="1131"/>
      <c r="B384" s="1426"/>
      <c r="C384" s="1131"/>
      <c r="D384" s="1131"/>
      <c r="E384" s="1131"/>
    </row>
    <row r="385" spans="1:5">
      <c r="A385" s="1131"/>
      <c r="B385" s="1426"/>
      <c r="C385" s="1131"/>
      <c r="D385" s="1131"/>
      <c r="E385" s="1131"/>
    </row>
    <row r="386" spans="1:5">
      <c r="A386" s="1131"/>
      <c r="B386" s="1426"/>
      <c r="C386" s="1131"/>
      <c r="D386" s="1131"/>
      <c r="E386" s="1131"/>
    </row>
    <row r="387" spans="1:5">
      <c r="A387" s="1131"/>
      <c r="B387" s="1426"/>
      <c r="C387" s="1131"/>
      <c r="D387" s="1131"/>
      <c r="E387" s="1131"/>
    </row>
    <row r="388" spans="1:5">
      <c r="A388" s="1131"/>
      <c r="B388" s="1426"/>
      <c r="C388" s="1131"/>
      <c r="D388" s="1131"/>
      <c r="E388" s="1131"/>
    </row>
    <row r="389" spans="1:5">
      <c r="A389" s="1131"/>
      <c r="B389" s="1426"/>
      <c r="C389" s="1131"/>
      <c r="D389" s="1131"/>
      <c r="E389" s="1131"/>
    </row>
    <row r="390" spans="1:5">
      <c r="A390" s="1131"/>
      <c r="B390" s="1426"/>
      <c r="C390" s="1131"/>
      <c r="D390" s="1131"/>
      <c r="E390" s="1131"/>
    </row>
    <row r="391" spans="1:5">
      <c r="A391" s="1131"/>
      <c r="B391" s="1426"/>
      <c r="C391" s="1131"/>
      <c r="D391" s="1131"/>
      <c r="E391" s="1131"/>
    </row>
    <row r="392" spans="1:5">
      <c r="A392" s="1131"/>
      <c r="B392" s="1426"/>
      <c r="C392" s="1131"/>
      <c r="D392" s="1131"/>
      <c r="E392" s="1131"/>
    </row>
    <row r="393" spans="1:5">
      <c r="A393" s="1131"/>
      <c r="B393" s="1426"/>
      <c r="C393" s="1131"/>
      <c r="D393" s="1131"/>
      <c r="E393" s="1131"/>
    </row>
    <row r="394" spans="1:5">
      <c r="A394" s="1131"/>
      <c r="B394" s="1426"/>
      <c r="C394" s="1131"/>
      <c r="D394" s="1131"/>
      <c r="E394" s="1131"/>
    </row>
    <row r="395" spans="1:5">
      <c r="A395" s="1131"/>
      <c r="B395" s="1426"/>
      <c r="C395" s="1131"/>
      <c r="D395" s="1131"/>
      <c r="E395" s="1131"/>
    </row>
    <row r="396" spans="1:5">
      <c r="A396" s="1131"/>
      <c r="B396" s="1426"/>
      <c r="C396" s="1131"/>
      <c r="D396" s="1131"/>
      <c r="E396" s="1131"/>
    </row>
    <row r="397" spans="1:5">
      <c r="A397" s="1131"/>
      <c r="B397" s="1426"/>
      <c r="C397" s="1131"/>
      <c r="D397" s="1131"/>
      <c r="E397" s="1131"/>
    </row>
    <row r="398" spans="1:5">
      <c r="A398" s="1131"/>
      <c r="B398" s="1426"/>
      <c r="C398" s="1131"/>
      <c r="D398" s="1131"/>
      <c r="E398" s="1131"/>
    </row>
    <row r="399" spans="1:5">
      <c r="A399" s="1131"/>
      <c r="B399" s="1426"/>
      <c r="C399" s="1131"/>
      <c r="D399" s="1131"/>
      <c r="E399" s="1131"/>
    </row>
    <row r="400" spans="1:5">
      <c r="A400" s="1131"/>
      <c r="B400" s="1426"/>
      <c r="C400" s="1131"/>
      <c r="D400" s="1131"/>
      <c r="E400" s="1131"/>
    </row>
    <row r="401" spans="1:5">
      <c r="A401" s="1131"/>
      <c r="B401" s="1426"/>
      <c r="C401" s="1131"/>
      <c r="D401" s="1131"/>
      <c r="E401" s="1131"/>
    </row>
    <row r="402" spans="1:5">
      <c r="A402" s="1131"/>
      <c r="B402" s="1426"/>
      <c r="C402" s="1131"/>
      <c r="D402" s="1131"/>
      <c r="E402" s="1131"/>
    </row>
    <row r="403" spans="1:5">
      <c r="A403" s="1131"/>
      <c r="B403" s="1426"/>
      <c r="C403" s="1131"/>
      <c r="D403" s="1131"/>
      <c r="E403" s="1131"/>
    </row>
    <row r="404" spans="1:5">
      <c r="A404" s="1131"/>
      <c r="B404" s="1426"/>
      <c r="C404" s="1131"/>
      <c r="D404" s="1131"/>
      <c r="E404" s="1131"/>
    </row>
    <row r="405" spans="1:5">
      <c r="A405" s="1131"/>
      <c r="B405" s="1426"/>
      <c r="C405" s="1131"/>
      <c r="D405" s="1131"/>
      <c r="E405" s="1131"/>
    </row>
    <row r="406" spans="1:5">
      <c r="A406" s="1131"/>
      <c r="B406" s="1426"/>
      <c r="C406" s="1131"/>
      <c r="D406" s="1131"/>
      <c r="E406" s="1131"/>
    </row>
    <row r="407" spans="1:5">
      <c r="A407" s="1131"/>
      <c r="B407" s="1426"/>
      <c r="C407" s="1131"/>
      <c r="D407" s="1131"/>
      <c r="E407" s="1131"/>
    </row>
    <row r="408" spans="1:5">
      <c r="A408" s="1131"/>
      <c r="B408" s="1426"/>
      <c r="C408" s="1131"/>
      <c r="D408" s="1131"/>
      <c r="E408" s="1131"/>
    </row>
    <row r="409" spans="1:5">
      <c r="A409" s="1131"/>
      <c r="B409" s="1426"/>
      <c r="C409" s="1131"/>
      <c r="D409" s="1131"/>
      <c r="E409" s="1131"/>
    </row>
    <row r="410" spans="1:5">
      <c r="A410" s="1131"/>
      <c r="B410" s="1426"/>
      <c r="C410" s="1131"/>
      <c r="D410" s="1131"/>
      <c r="E410" s="1131"/>
    </row>
    <row r="411" spans="1:5">
      <c r="A411" s="1131"/>
      <c r="B411" s="1426"/>
      <c r="C411" s="1131"/>
      <c r="D411" s="1131"/>
      <c r="E411" s="1131"/>
    </row>
    <row r="412" spans="1:5">
      <c r="A412" s="1131"/>
      <c r="B412" s="1426"/>
      <c r="C412" s="1131"/>
      <c r="D412" s="1131"/>
      <c r="E412" s="1131"/>
    </row>
    <row r="413" spans="1:5">
      <c r="A413" s="1131"/>
      <c r="B413" s="1426"/>
      <c r="C413" s="1131"/>
      <c r="D413" s="1131"/>
      <c r="E413" s="1131"/>
    </row>
    <row r="414" spans="1:5">
      <c r="A414" s="1131"/>
      <c r="B414" s="1426"/>
      <c r="C414" s="1131"/>
      <c r="D414" s="1131"/>
      <c r="E414" s="1131"/>
    </row>
    <row r="415" spans="1:5">
      <c r="A415" s="1131"/>
      <c r="B415" s="1426"/>
      <c r="C415" s="1131"/>
      <c r="D415" s="1131"/>
      <c r="E415" s="1131"/>
    </row>
    <row r="416" spans="1:5">
      <c r="A416" s="1131"/>
      <c r="B416" s="1426"/>
      <c r="C416" s="1131"/>
      <c r="D416" s="1131"/>
      <c r="E416" s="1131"/>
    </row>
    <row r="417" spans="1:5">
      <c r="A417" s="1131"/>
      <c r="B417" s="1426"/>
      <c r="C417" s="1131"/>
      <c r="D417" s="1131"/>
      <c r="E417" s="1131"/>
    </row>
    <row r="418" spans="1:5">
      <c r="A418" s="1131"/>
      <c r="B418" s="1426"/>
      <c r="C418" s="1131"/>
      <c r="D418" s="1131"/>
      <c r="E418" s="1131"/>
    </row>
    <row r="419" spans="1:5">
      <c r="A419" s="1131"/>
      <c r="B419" s="1426"/>
      <c r="C419" s="1131"/>
      <c r="D419" s="1131"/>
      <c r="E419" s="1131"/>
    </row>
    <row r="420" spans="1:5">
      <c r="A420" s="1131"/>
      <c r="B420" s="1426"/>
      <c r="C420" s="1131"/>
      <c r="D420" s="1131"/>
      <c r="E420" s="1131"/>
    </row>
    <row r="421" spans="1:5">
      <c r="A421" s="1131"/>
      <c r="B421" s="1426"/>
      <c r="C421" s="1131"/>
      <c r="D421" s="1131"/>
      <c r="E421" s="1131"/>
    </row>
    <row r="422" spans="1:5">
      <c r="A422" s="1131"/>
      <c r="B422" s="1426"/>
      <c r="C422" s="1131"/>
      <c r="D422" s="1131"/>
      <c r="E422" s="1131"/>
    </row>
    <row r="423" spans="1:5">
      <c r="A423" s="1131"/>
      <c r="B423" s="1426"/>
      <c r="C423" s="1131"/>
      <c r="D423" s="1131"/>
      <c r="E423" s="1131"/>
    </row>
    <row r="424" spans="1:5">
      <c r="A424" s="1131"/>
      <c r="B424" s="1426"/>
      <c r="C424" s="1131"/>
      <c r="D424" s="1131"/>
      <c r="E424" s="1131"/>
    </row>
    <row r="425" spans="1:5">
      <c r="A425" s="1131"/>
      <c r="B425" s="1426"/>
      <c r="C425" s="1131"/>
      <c r="D425" s="1131"/>
      <c r="E425" s="1131"/>
    </row>
    <row r="426" spans="1:5">
      <c r="A426" s="1131"/>
      <c r="B426" s="1426"/>
      <c r="C426" s="1131"/>
      <c r="D426" s="1131"/>
      <c r="E426" s="1131"/>
    </row>
    <row r="427" spans="1:5">
      <c r="A427" s="1131"/>
      <c r="B427" s="1426"/>
      <c r="C427" s="1131"/>
      <c r="D427" s="1131"/>
      <c r="E427" s="1131"/>
    </row>
    <row r="428" spans="1:5">
      <c r="A428" s="1131"/>
      <c r="B428" s="1426"/>
      <c r="C428" s="1131"/>
      <c r="D428" s="1131"/>
      <c r="E428" s="1131"/>
    </row>
    <row r="429" spans="1:5">
      <c r="A429" s="1131"/>
      <c r="B429" s="1426"/>
      <c r="C429" s="1131"/>
      <c r="D429" s="1131"/>
      <c r="E429" s="1131"/>
    </row>
    <row r="430" spans="1:5">
      <c r="A430" s="1131"/>
      <c r="B430" s="1426"/>
      <c r="C430" s="1131"/>
      <c r="D430" s="1131"/>
      <c r="E430" s="1131"/>
    </row>
    <row r="431" spans="1:5">
      <c r="A431" s="1131"/>
      <c r="B431" s="1426"/>
      <c r="C431" s="1131"/>
      <c r="D431" s="1131"/>
      <c r="E431" s="1131"/>
    </row>
    <row r="432" spans="1:5">
      <c r="A432" s="1131"/>
      <c r="B432" s="1426"/>
      <c r="C432" s="1131"/>
      <c r="D432" s="1131"/>
      <c r="E432" s="1131"/>
    </row>
    <row r="433" spans="1:5">
      <c r="A433" s="1131"/>
      <c r="B433" s="1426"/>
      <c r="C433" s="1131"/>
      <c r="D433" s="1131"/>
      <c r="E433" s="1131"/>
    </row>
    <row r="434" spans="1:5">
      <c r="A434" s="1131"/>
      <c r="B434" s="1426"/>
      <c r="C434" s="1131"/>
      <c r="D434" s="1131"/>
      <c r="E434" s="1131"/>
    </row>
    <row r="435" spans="1:5">
      <c r="A435" s="1131"/>
      <c r="B435" s="1426"/>
      <c r="C435" s="1131"/>
      <c r="D435" s="1131"/>
      <c r="E435" s="1131"/>
    </row>
    <row r="436" spans="1:5">
      <c r="A436" s="1131"/>
      <c r="B436" s="1426"/>
      <c r="C436" s="1131"/>
      <c r="D436" s="1131"/>
      <c r="E436" s="1131"/>
    </row>
    <row r="437" spans="1:5">
      <c r="A437" s="1131"/>
      <c r="B437" s="1426"/>
      <c r="C437" s="1131"/>
      <c r="D437" s="1131"/>
      <c r="E437" s="1131"/>
    </row>
    <row r="438" spans="1:5">
      <c r="A438" s="1131"/>
      <c r="B438" s="1426"/>
      <c r="C438" s="1131"/>
      <c r="D438" s="1131"/>
      <c r="E438" s="1131"/>
    </row>
    <row r="439" spans="1:5">
      <c r="A439" s="1131"/>
      <c r="B439" s="1426"/>
      <c r="C439" s="1131"/>
      <c r="D439" s="1131"/>
      <c r="E439" s="1131"/>
    </row>
    <row r="440" spans="1:5">
      <c r="A440" s="1131"/>
      <c r="B440" s="1426"/>
      <c r="C440" s="1131"/>
      <c r="D440" s="1131"/>
      <c r="E440" s="1131"/>
    </row>
    <row r="441" spans="1:5">
      <c r="A441" s="1131"/>
      <c r="B441" s="1426"/>
      <c r="C441" s="1131"/>
      <c r="D441" s="1131"/>
      <c r="E441" s="1131"/>
    </row>
    <row r="442" spans="1:5">
      <c r="A442" s="1131"/>
      <c r="B442" s="1426"/>
      <c r="C442" s="1131"/>
      <c r="D442" s="1131"/>
      <c r="E442" s="1131"/>
    </row>
    <row r="443" spans="1:5">
      <c r="A443" s="1131"/>
      <c r="B443" s="1426"/>
      <c r="C443" s="1131"/>
      <c r="D443" s="1131"/>
      <c r="E443" s="1131"/>
    </row>
    <row r="444" spans="1:5">
      <c r="A444" s="1131"/>
      <c r="B444" s="1426"/>
      <c r="C444" s="1131"/>
      <c r="D444" s="1131"/>
      <c r="E444" s="1131"/>
    </row>
    <row r="445" spans="1:5">
      <c r="A445" s="1131"/>
      <c r="B445" s="1426"/>
      <c r="C445" s="1131"/>
      <c r="D445" s="1131"/>
      <c r="E445" s="1131"/>
    </row>
    <row r="446" spans="1:5">
      <c r="A446" s="1131"/>
      <c r="B446" s="1426"/>
      <c r="C446" s="1131"/>
      <c r="D446" s="1131"/>
      <c r="E446" s="1131"/>
    </row>
    <row r="447" spans="1:5">
      <c r="A447" s="1131"/>
      <c r="B447" s="1426"/>
      <c r="C447" s="1131"/>
      <c r="D447" s="1131"/>
      <c r="E447" s="1131"/>
    </row>
    <row r="448" spans="1:5">
      <c r="A448" s="1131"/>
      <c r="B448" s="1426"/>
      <c r="C448" s="1131"/>
      <c r="D448" s="1131"/>
      <c r="E448" s="1131"/>
    </row>
    <row r="449" spans="1:5">
      <c r="A449" s="1131"/>
      <c r="B449" s="1426"/>
      <c r="C449" s="1131"/>
      <c r="D449" s="1131"/>
      <c r="E449" s="1131"/>
    </row>
    <row r="450" spans="1:5">
      <c r="A450" s="1131"/>
      <c r="B450" s="1426"/>
      <c r="C450" s="1131"/>
      <c r="D450" s="1131"/>
      <c r="E450" s="1131"/>
    </row>
    <row r="451" spans="1:5">
      <c r="A451" s="1131"/>
      <c r="B451" s="1426"/>
      <c r="C451" s="1131"/>
      <c r="D451" s="1131"/>
      <c r="E451" s="1131"/>
    </row>
    <row r="452" spans="1:5">
      <c r="A452" s="1131"/>
      <c r="B452" s="1426"/>
      <c r="C452" s="1131"/>
      <c r="D452" s="1131"/>
      <c r="E452" s="1131"/>
    </row>
    <row r="453" spans="1:5">
      <c r="A453" s="1131"/>
      <c r="B453" s="1426"/>
      <c r="C453" s="1131"/>
      <c r="D453" s="1131"/>
      <c r="E453" s="1131"/>
    </row>
    <row r="454" spans="1:5">
      <c r="A454" s="1131"/>
      <c r="B454" s="1426"/>
      <c r="C454" s="1131"/>
      <c r="D454" s="1131"/>
      <c r="E454" s="1131"/>
    </row>
    <row r="455" spans="1:5">
      <c r="A455" s="1131"/>
      <c r="B455" s="1426"/>
      <c r="C455" s="1131"/>
      <c r="D455" s="1131"/>
      <c r="E455" s="1131"/>
    </row>
    <row r="456" spans="1:5">
      <c r="A456" s="1131"/>
      <c r="B456" s="1426"/>
      <c r="C456" s="1131"/>
      <c r="D456" s="1131"/>
      <c r="E456" s="1131"/>
    </row>
    <row r="457" spans="1:5">
      <c r="A457" s="1131"/>
      <c r="B457" s="1426"/>
      <c r="C457" s="1131"/>
      <c r="D457" s="1131"/>
      <c r="E457" s="1131"/>
    </row>
    <row r="458" spans="1:5">
      <c r="A458" s="1131"/>
      <c r="B458" s="1426"/>
      <c r="C458" s="1131"/>
      <c r="D458" s="1131"/>
      <c r="E458" s="1131"/>
    </row>
    <row r="459" spans="1:5">
      <c r="A459" s="1131"/>
      <c r="B459" s="1426"/>
      <c r="C459" s="1131"/>
      <c r="D459" s="1131"/>
      <c r="E459" s="1131"/>
    </row>
    <row r="460" spans="1:5">
      <c r="A460" s="1131"/>
      <c r="B460" s="1426"/>
      <c r="C460" s="1131"/>
      <c r="D460" s="1131"/>
      <c r="E460" s="1131"/>
    </row>
    <row r="461" spans="1:5">
      <c r="A461" s="1131"/>
      <c r="B461" s="1426"/>
      <c r="C461" s="1131"/>
      <c r="D461" s="1131"/>
      <c r="E461" s="1131"/>
    </row>
    <row r="462" spans="1:5">
      <c r="A462" s="1131"/>
      <c r="B462" s="1426"/>
      <c r="C462" s="1131"/>
      <c r="D462" s="1131"/>
      <c r="E462" s="1131"/>
    </row>
    <row r="463" spans="1:5">
      <c r="A463" s="1131"/>
      <c r="B463" s="1426"/>
      <c r="C463" s="1131"/>
      <c r="D463" s="1131"/>
      <c r="E463" s="1131"/>
    </row>
    <row r="464" spans="1:5">
      <c r="A464" s="1131"/>
      <c r="B464" s="1426"/>
      <c r="C464" s="1131"/>
      <c r="D464" s="1131"/>
      <c r="E464" s="1131"/>
    </row>
    <row r="465" spans="1:5">
      <c r="A465" s="1131"/>
      <c r="B465" s="1426"/>
      <c r="C465" s="1131"/>
      <c r="D465" s="1131"/>
      <c r="E465" s="1131"/>
    </row>
    <row r="466" spans="1:5">
      <c r="A466" s="1131"/>
      <c r="B466" s="1426"/>
      <c r="C466" s="1131"/>
      <c r="D466" s="1131"/>
      <c r="E466" s="1131"/>
    </row>
    <row r="467" spans="1:5">
      <c r="A467" s="1131"/>
      <c r="B467" s="1426"/>
      <c r="C467" s="1131"/>
      <c r="D467" s="1131"/>
      <c r="E467" s="1131"/>
    </row>
    <row r="468" spans="1:5">
      <c r="A468" s="1131"/>
      <c r="B468" s="1426"/>
      <c r="C468" s="1131"/>
      <c r="D468" s="1131"/>
      <c r="E468" s="1131"/>
    </row>
    <row r="469" spans="1:5">
      <c r="A469" s="1131"/>
      <c r="B469" s="1426"/>
      <c r="C469" s="1131"/>
      <c r="D469" s="1131"/>
      <c r="E469" s="1131"/>
    </row>
    <row r="470" spans="1:5">
      <c r="A470" s="1131"/>
      <c r="B470" s="1426"/>
      <c r="C470" s="1131"/>
      <c r="D470" s="1131"/>
      <c r="E470" s="1131"/>
    </row>
    <row r="471" spans="1:5">
      <c r="A471" s="1131"/>
      <c r="B471" s="1426"/>
      <c r="C471" s="1131"/>
      <c r="D471" s="1131"/>
      <c r="E471" s="1131"/>
    </row>
    <row r="472" spans="1:5">
      <c r="A472" s="1131"/>
      <c r="B472" s="1426"/>
      <c r="C472" s="1131"/>
      <c r="D472" s="1131"/>
      <c r="E472" s="1131"/>
    </row>
    <row r="473" spans="1:5">
      <c r="A473" s="1131"/>
      <c r="B473" s="1426"/>
      <c r="C473" s="1131"/>
      <c r="D473" s="1131"/>
      <c r="E473" s="1131"/>
    </row>
    <row r="474" spans="1:5">
      <c r="A474" s="1131"/>
      <c r="B474" s="1426"/>
      <c r="C474" s="1131"/>
      <c r="D474" s="1131"/>
      <c r="E474" s="1131"/>
    </row>
    <row r="475" spans="1:5">
      <c r="A475" s="1131"/>
      <c r="B475" s="1426"/>
      <c r="C475" s="1131"/>
      <c r="D475" s="1131"/>
      <c r="E475" s="1131"/>
    </row>
    <row r="476" spans="1:5">
      <c r="A476" s="1131"/>
      <c r="B476" s="1426"/>
      <c r="C476" s="1131"/>
      <c r="D476" s="1131"/>
      <c r="E476" s="1131"/>
    </row>
    <row r="477" spans="1:5">
      <c r="A477" s="1131"/>
      <c r="B477" s="1426"/>
      <c r="C477" s="1131"/>
      <c r="D477" s="1131"/>
      <c r="E477" s="1131"/>
    </row>
    <row r="478" spans="1:5">
      <c r="A478" s="1131"/>
      <c r="B478" s="1426"/>
      <c r="C478" s="1131"/>
      <c r="D478" s="1131"/>
      <c r="E478" s="1131"/>
    </row>
    <row r="479" spans="1:5">
      <c r="A479" s="1131"/>
      <c r="B479" s="1426"/>
      <c r="C479" s="1131"/>
      <c r="D479" s="1131"/>
      <c r="E479" s="1131"/>
    </row>
    <row r="480" spans="1:5">
      <c r="A480" s="1131"/>
      <c r="B480" s="1426"/>
      <c r="C480" s="1131"/>
      <c r="D480" s="1131"/>
      <c r="E480" s="1131"/>
    </row>
    <row r="481" spans="1:5">
      <c r="A481" s="1131"/>
      <c r="B481" s="1426"/>
      <c r="C481" s="1131"/>
      <c r="D481" s="1131"/>
      <c r="E481" s="1131"/>
    </row>
    <row r="482" spans="1:5">
      <c r="A482" s="1131"/>
      <c r="B482" s="1426"/>
      <c r="C482" s="1131"/>
      <c r="D482" s="1131"/>
      <c r="E482" s="1131"/>
    </row>
    <row r="483" spans="1:5">
      <c r="A483" s="1131"/>
      <c r="B483" s="1426"/>
      <c r="C483" s="1131"/>
      <c r="D483" s="1131"/>
      <c r="E483" s="1131"/>
    </row>
    <row r="484" spans="1:5">
      <c r="A484" s="1131"/>
      <c r="B484" s="1426"/>
      <c r="C484" s="1131"/>
      <c r="D484" s="1131"/>
      <c r="E484" s="1131"/>
    </row>
    <row r="485" spans="1:5">
      <c r="A485" s="1131"/>
      <c r="B485" s="1426"/>
      <c r="C485" s="1131"/>
      <c r="D485" s="1131"/>
      <c r="E485" s="1131"/>
    </row>
    <row r="486" spans="1:5">
      <c r="A486" s="1131"/>
      <c r="B486" s="1426"/>
      <c r="C486" s="1131"/>
      <c r="D486" s="1131"/>
      <c r="E486" s="1131"/>
    </row>
    <row r="487" spans="1:5">
      <c r="A487" s="1131"/>
      <c r="B487" s="1426"/>
      <c r="C487" s="1131"/>
      <c r="D487" s="1131"/>
      <c r="E487" s="1131"/>
    </row>
    <row r="488" spans="1:5">
      <c r="A488" s="1131"/>
      <c r="B488" s="1426"/>
      <c r="C488" s="1131"/>
      <c r="D488" s="1131"/>
      <c r="E488" s="1131"/>
    </row>
    <row r="489" spans="1:5">
      <c r="A489" s="1131"/>
      <c r="B489" s="1426"/>
      <c r="C489" s="1131"/>
      <c r="D489" s="1131"/>
      <c r="E489" s="1131"/>
    </row>
    <row r="490" spans="1:5">
      <c r="A490" s="1131"/>
      <c r="B490" s="1426"/>
      <c r="C490" s="1131"/>
      <c r="D490" s="1131"/>
      <c r="E490" s="1131"/>
    </row>
    <row r="491" spans="1:5">
      <c r="A491" s="1131"/>
      <c r="B491" s="1426"/>
      <c r="C491" s="1131"/>
      <c r="D491" s="1131"/>
      <c r="E491" s="1131"/>
    </row>
    <row r="492" spans="1:5">
      <c r="A492" s="1131"/>
      <c r="B492" s="1426"/>
      <c r="C492" s="1131"/>
      <c r="D492" s="1131"/>
      <c r="E492" s="1131"/>
    </row>
    <row r="493" spans="1:5">
      <c r="A493" s="1131"/>
      <c r="B493" s="1426"/>
      <c r="C493" s="1131"/>
      <c r="D493" s="1131"/>
      <c r="E493" s="1131"/>
    </row>
    <row r="494" spans="1:5">
      <c r="A494" s="1131"/>
      <c r="B494" s="1426"/>
      <c r="C494" s="1131"/>
      <c r="D494" s="1131"/>
      <c r="E494" s="1131"/>
    </row>
    <row r="495" spans="1:5">
      <c r="A495" s="1131"/>
      <c r="B495" s="1426"/>
      <c r="C495" s="1131"/>
      <c r="D495" s="1131"/>
      <c r="E495" s="1131"/>
    </row>
    <row r="496" spans="1:5">
      <c r="A496" s="1131"/>
      <c r="B496" s="1426"/>
      <c r="C496" s="1131"/>
      <c r="D496" s="1131"/>
      <c r="E496" s="1131"/>
    </row>
    <row r="497" spans="1:5">
      <c r="A497" s="1131"/>
      <c r="B497" s="1426"/>
      <c r="C497" s="1131"/>
      <c r="D497" s="1131"/>
      <c r="E497" s="1131"/>
    </row>
    <row r="498" spans="1:5">
      <c r="A498" s="1131"/>
      <c r="B498" s="1426"/>
      <c r="C498" s="1131"/>
      <c r="D498" s="1131"/>
      <c r="E498" s="1131"/>
    </row>
    <row r="499" spans="1:5">
      <c r="A499" s="1131"/>
      <c r="B499" s="1426"/>
      <c r="C499" s="1131"/>
      <c r="D499" s="1131"/>
      <c r="E499" s="1131"/>
    </row>
    <row r="500" spans="1:5">
      <c r="A500" s="1131"/>
      <c r="B500" s="1426"/>
      <c r="C500" s="1131"/>
      <c r="D500" s="1131"/>
      <c r="E500" s="1131"/>
    </row>
    <row r="501" spans="1:5">
      <c r="A501" s="1131"/>
      <c r="B501" s="1426"/>
      <c r="C501" s="1131"/>
      <c r="D501" s="1131"/>
      <c r="E501" s="1131"/>
    </row>
    <row r="502" spans="1:5">
      <c r="A502" s="1131"/>
      <c r="B502" s="1426"/>
      <c r="C502" s="1131"/>
      <c r="D502" s="1131"/>
      <c r="E502" s="1131"/>
    </row>
    <row r="503" spans="1:5">
      <c r="A503" s="1131"/>
      <c r="B503" s="1426"/>
      <c r="C503" s="1131"/>
      <c r="D503" s="1131"/>
      <c r="E503" s="1131"/>
    </row>
    <row r="504" spans="1:5">
      <c r="A504" s="1131"/>
      <c r="B504" s="1426"/>
      <c r="C504" s="1131"/>
      <c r="D504" s="1131"/>
      <c r="E504" s="1131"/>
    </row>
    <row r="505" spans="1:5">
      <c r="A505" s="1131"/>
      <c r="B505" s="1426"/>
      <c r="C505" s="1131"/>
      <c r="D505" s="1131"/>
      <c r="E505" s="1131"/>
    </row>
    <row r="506" spans="1:5">
      <c r="A506" s="1131"/>
      <c r="B506" s="1426"/>
      <c r="C506" s="1131"/>
      <c r="D506" s="1131"/>
      <c r="E506" s="1131"/>
    </row>
    <row r="507" spans="1:5">
      <c r="A507" s="1131"/>
      <c r="B507" s="1426"/>
      <c r="C507" s="1131"/>
      <c r="D507" s="1131"/>
      <c r="E507" s="1131"/>
    </row>
    <row r="508" spans="1:5">
      <c r="A508" s="1131"/>
      <c r="B508" s="1426"/>
      <c r="C508" s="1131"/>
      <c r="D508" s="1131"/>
      <c r="E508" s="1131"/>
    </row>
    <row r="509" spans="1:5">
      <c r="A509" s="1131"/>
      <c r="B509" s="1426"/>
      <c r="C509" s="1131"/>
      <c r="D509" s="1131"/>
      <c r="E509" s="1131"/>
    </row>
    <row r="510" spans="1:5">
      <c r="A510" s="1131"/>
      <c r="B510" s="1426"/>
      <c r="C510" s="1131"/>
      <c r="D510" s="1131"/>
      <c r="E510" s="1131"/>
    </row>
    <row r="511" spans="1:5">
      <c r="A511" s="1131"/>
      <c r="B511" s="1426"/>
      <c r="C511" s="1131"/>
      <c r="D511" s="1131"/>
      <c r="E511" s="1131"/>
    </row>
    <row r="512" spans="1:5">
      <c r="A512" s="1131"/>
      <c r="B512" s="1426"/>
      <c r="C512" s="1131"/>
      <c r="D512" s="1131"/>
      <c r="E512" s="1131"/>
    </row>
    <row r="513" spans="1:5">
      <c r="A513" s="1131"/>
      <c r="B513" s="1426"/>
      <c r="C513" s="1131"/>
      <c r="D513" s="1131"/>
      <c r="E513" s="1131"/>
    </row>
    <row r="514" spans="1:5">
      <c r="A514" s="1131"/>
      <c r="B514" s="1426"/>
      <c r="C514" s="1131"/>
      <c r="D514" s="1131"/>
      <c r="E514" s="1131"/>
    </row>
    <row r="515" spans="1:5">
      <c r="A515" s="1131"/>
      <c r="B515" s="1426"/>
      <c r="C515" s="1131"/>
      <c r="D515" s="1131"/>
      <c r="E515" s="1131"/>
    </row>
    <row r="516" spans="1:5">
      <c r="A516" s="1131"/>
      <c r="B516" s="1426"/>
      <c r="C516" s="1131"/>
      <c r="D516" s="1131"/>
      <c r="E516" s="1131"/>
    </row>
    <row r="517" spans="1:5">
      <c r="A517" s="1131"/>
      <c r="B517" s="1426"/>
      <c r="C517" s="1131"/>
      <c r="D517" s="1131"/>
      <c r="E517" s="1131"/>
    </row>
    <row r="518" spans="1:5">
      <c r="A518" s="1131"/>
      <c r="B518" s="1426"/>
      <c r="C518" s="1131"/>
      <c r="D518" s="1131"/>
      <c r="E518" s="1131"/>
    </row>
    <row r="519" spans="1:5">
      <c r="A519" s="1131"/>
      <c r="B519" s="1426"/>
      <c r="C519" s="1131"/>
      <c r="D519" s="1131"/>
      <c r="E519" s="1131"/>
    </row>
    <row r="520" spans="1:5">
      <c r="A520" s="1131"/>
      <c r="B520" s="1426"/>
      <c r="C520" s="1131"/>
      <c r="D520" s="1131"/>
      <c r="E520" s="1131"/>
    </row>
    <row r="521" spans="1:5">
      <c r="A521" s="1131"/>
      <c r="B521" s="1426"/>
      <c r="C521" s="1131"/>
      <c r="D521" s="1131"/>
      <c r="E521" s="1131"/>
    </row>
    <row r="522" spans="1:5">
      <c r="A522" s="1131"/>
      <c r="B522" s="1426"/>
      <c r="C522" s="1131"/>
      <c r="D522" s="1131"/>
      <c r="E522" s="1131"/>
    </row>
    <row r="523" spans="1:5">
      <c r="A523" s="1131"/>
      <c r="B523" s="1426"/>
      <c r="C523" s="1131"/>
      <c r="D523" s="1131"/>
      <c r="E523" s="1131"/>
    </row>
    <row r="524" spans="1:5">
      <c r="A524" s="1131"/>
      <c r="B524" s="1426"/>
      <c r="C524" s="1131"/>
      <c r="D524" s="1131"/>
      <c r="E524" s="1131"/>
    </row>
    <row r="525" spans="1:5">
      <c r="A525" s="1131"/>
      <c r="B525" s="1426"/>
      <c r="C525" s="1131"/>
      <c r="D525" s="1131"/>
      <c r="E525" s="1131"/>
    </row>
    <row r="526" spans="1:5">
      <c r="A526" s="1131"/>
      <c r="B526" s="1426"/>
      <c r="C526" s="1131"/>
      <c r="D526" s="1131"/>
      <c r="E526" s="1131"/>
    </row>
    <row r="527" spans="1:5">
      <c r="A527" s="1131"/>
      <c r="B527" s="1426"/>
      <c r="C527" s="1131"/>
      <c r="D527" s="1131"/>
      <c r="E527" s="1131"/>
    </row>
    <row r="528" spans="1:5">
      <c r="A528" s="1131"/>
      <c r="B528" s="1426"/>
      <c r="C528" s="1131"/>
      <c r="D528" s="1131"/>
      <c r="E528" s="1131"/>
    </row>
    <row r="529" spans="1:5">
      <c r="A529" s="1131"/>
      <c r="B529" s="1426"/>
      <c r="C529" s="1131"/>
      <c r="D529" s="1131"/>
      <c r="E529" s="1131"/>
    </row>
    <row r="530" spans="1:5">
      <c r="A530" s="1131"/>
      <c r="B530" s="1426"/>
      <c r="C530" s="1131"/>
      <c r="D530" s="1131"/>
      <c r="E530" s="1131"/>
    </row>
    <row r="531" spans="1:5">
      <c r="A531" s="1131"/>
      <c r="B531" s="1426"/>
      <c r="C531" s="1131"/>
      <c r="D531" s="1131"/>
      <c r="E531" s="1131"/>
    </row>
    <row r="532" spans="1:5">
      <c r="A532" s="1131"/>
      <c r="B532" s="1426"/>
      <c r="C532" s="1131"/>
      <c r="D532" s="1131"/>
      <c r="E532" s="1131"/>
    </row>
    <row r="533" spans="1:5">
      <c r="A533" s="1131"/>
      <c r="B533" s="1426"/>
      <c r="C533" s="1131"/>
      <c r="D533" s="1131"/>
      <c r="E533" s="1131"/>
    </row>
    <row r="534" spans="1:5">
      <c r="A534" s="1131"/>
      <c r="B534" s="1426"/>
      <c r="C534" s="1131"/>
      <c r="D534" s="1131"/>
      <c r="E534" s="1131"/>
    </row>
    <row r="535" spans="1:5">
      <c r="A535" s="1131"/>
      <c r="B535" s="1426"/>
      <c r="C535" s="1131"/>
      <c r="D535" s="1131"/>
      <c r="E535" s="1131"/>
    </row>
    <row r="536" spans="1:5">
      <c r="A536" s="1131"/>
      <c r="B536" s="1426"/>
      <c r="C536" s="1131"/>
      <c r="D536" s="1131"/>
      <c r="E536" s="1131"/>
    </row>
    <row r="537" spans="1:5">
      <c r="A537" s="1131"/>
      <c r="B537" s="1426"/>
      <c r="C537" s="1131"/>
      <c r="D537" s="1131"/>
      <c r="E537" s="1131"/>
    </row>
    <row r="538" spans="1:5">
      <c r="A538" s="1131"/>
      <c r="B538" s="1426"/>
      <c r="C538" s="1131"/>
      <c r="D538" s="1131"/>
      <c r="E538" s="1131"/>
    </row>
    <row r="539" spans="1:5">
      <c r="A539" s="1131"/>
      <c r="B539" s="1426"/>
      <c r="C539" s="1131"/>
      <c r="D539" s="1131"/>
      <c r="E539" s="1131"/>
    </row>
    <row r="540" spans="1:5">
      <c r="A540" s="1131"/>
      <c r="B540" s="1426"/>
      <c r="C540" s="1131"/>
      <c r="D540" s="1131"/>
      <c r="E540" s="1131"/>
    </row>
    <row r="541" spans="1:5">
      <c r="A541" s="1131"/>
      <c r="B541" s="1426"/>
      <c r="C541" s="1131"/>
      <c r="D541" s="1131"/>
      <c r="E541" s="1131"/>
    </row>
    <row r="542" spans="1:5">
      <c r="A542" s="1131"/>
      <c r="B542" s="1426"/>
      <c r="C542" s="1131"/>
      <c r="D542" s="1131"/>
      <c r="E542" s="1131"/>
    </row>
    <row r="543" spans="1:5">
      <c r="A543" s="1131"/>
      <c r="B543" s="1426"/>
      <c r="C543" s="1131"/>
      <c r="D543" s="1131"/>
      <c r="E543" s="1131"/>
    </row>
    <row r="544" spans="1:5">
      <c r="A544" s="1131"/>
      <c r="B544" s="1426"/>
      <c r="C544" s="1131"/>
      <c r="D544" s="1131"/>
      <c r="E544" s="1131"/>
    </row>
    <row r="545" spans="1:5">
      <c r="A545" s="1131"/>
      <c r="B545" s="1426"/>
      <c r="C545" s="1131"/>
      <c r="D545" s="1131"/>
      <c r="E545" s="1131"/>
    </row>
    <row r="546" spans="1:5">
      <c r="A546" s="1131"/>
      <c r="B546" s="1426"/>
      <c r="C546" s="1131"/>
      <c r="D546" s="1131"/>
      <c r="E546" s="1131"/>
    </row>
    <row r="547" spans="1:5">
      <c r="A547" s="1131"/>
      <c r="B547" s="1426"/>
      <c r="C547" s="1131"/>
      <c r="D547" s="1131"/>
      <c r="E547" s="1131"/>
    </row>
    <row r="548" spans="1:5">
      <c r="A548" s="1131"/>
      <c r="B548" s="1426"/>
      <c r="C548" s="1131"/>
      <c r="D548" s="1131"/>
      <c r="E548" s="1131"/>
    </row>
    <row r="549" spans="1:5">
      <c r="A549" s="1131"/>
      <c r="B549" s="1426"/>
      <c r="C549" s="1131"/>
      <c r="D549" s="1131"/>
      <c r="E549" s="1131"/>
    </row>
    <row r="550" spans="1:5">
      <c r="A550" s="1131"/>
      <c r="B550" s="1426"/>
      <c r="C550" s="1131"/>
      <c r="D550" s="1131"/>
      <c r="E550" s="1131"/>
    </row>
    <row r="551" spans="1:5">
      <c r="A551" s="1131"/>
      <c r="B551" s="1426"/>
      <c r="C551" s="1131"/>
      <c r="D551" s="1131"/>
      <c r="E551" s="1131"/>
    </row>
    <row r="552" spans="1:5">
      <c r="A552" s="1131"/>
      <c r="B552" s="1426"/>
      <c r="C552" s="1131"/>
      <c r="D552" s="1131"/>
      <c r="E552" s="1131"/>
    </row>
    <row r="553" spans="1:5">
      <c r="A553" s="1131"/>
      <c r="B553" s="1426"/>
      <c r="C553" s="1131"/>
      <c r="D553" s="1131"/>
      <c r="E553" s="1131"/>
    </row>
    <row r="554" spans="1:5">
      <c r="A554" s="1131"/>
      <c r="B554" s="1426"/>
      <c r="C554" s="1131"/>
      <c r="D554" s="1131"/>
      <c r="E554" s="1131"/>
    </row>
    <row r="555" spans="1:5">
      <c r="A555" s="1131"/>
      <c r="B555" s="1426"/>
      <c r="C555" s="1131"/>
      <c r="D555" s="1131"/>
      <c r="E555" s="1131"/>
    </row>
    <row r="556" spans="1:5">
      <c r="A556" s="1131"/>
      <c r="B556" s="1426"/>
      <c r="C556" s="1131"/>
      <c r="D556" s="1131"/>
      <c r="E556" s="1131"/>
    </row>
    <row r="557" spans="1:5">
      <c r="A557" s="1131"/>
      <c r="B557" s="1426"/>
      <c r="C557" s="1131"/>
      <c r="D557" s="1131"/>
      <c r="E557" s="1131"/>
    </row>
    <row r="558" spans="1:5">
      <c r="A558" s="1131"/>
      <c r="B558" s="1426"/>
      <c r="C558" s="1131"/>
      <c r="D558" s="1131"/>
      <c r="E558" s="1131"/>
    </row>
    <row r="559" spans="1:5">
      <c r="A559" s="1131"/>
      <c r="B559" s="1426"/>
      <c r="C559" s="1131"/>
      <c r="D559" s="1131"/>
      <c r="E559" s="1131"/>
    </row>
    <row r="560" spans="1:5">
      <c r="A560" s="1131"/>
      <c r="B560" s="1426"/>
      <c r="C560" s="1131"/>
      <c r="D560" s="1131"/>
      <c r="E560" s="1131"/>
    </row>
    <row r="561" spans="1:5">
      <c r="A561" s="1131"/>
      <c r="B561" s="1426"/>
      <c r="C561" s="1131"/>
      <c r="D561" s="1131"/>
      <c r="E561" s="1131"/>
    </row>
    <row r="562" spans="1:5">
      <c r="A562" s="1131"/>
      <c r="B562" s="1426"/>
      <c r="C562" s="1131"/>
      <c r="D562" s="1131"/>
      <c r="E562" s="1131"/>
    </row>
    <row r="563" spans="1:5">
      <c r="A563" s="1131"/>
      <c r="B563" s="1426"/>
      <c r="C563" s="1131"/>
      <c r="D563" s="1131"/>
      <c r="E563" s="1131"/>
    </row>
    <row r="564" spans="1:5">
      <c r="A564" s="1131"/>
      <c r="B564" s="1426"/>
      <c r="C564" s="1131"/>
      <c r="D564" s="1131"/>
      <c r="E564" s="1131"/>
    </row>
    <row r="565" spans="1:5">
      <c r="A565" s="1131"/>
      <c r="B565" s="1426"/>
      <c r="C565" s="1131"/>
      <c r="D565" s="1131"/>
      <c r="E565" s="1131"/>
    </row>
    <row r="566" spans="1:5">
      <c r="A566" s="1131"/>
      <c r="B566" s="1426"/>
      <c r="C566" s="1131"/>
      <c r="D566" s="1131"/>
      <c r="E566" s="1131"/>
    </row>
    <row r="567" spans="1:5">
      <c r="A567" s="1131"/>
      <c r="B567" s="1426"/>
      <c r="C567" s="1131"/>
      <c r="D567" s="1131"/>
      <c r="E567" s="1131"/>
    </row>
    <row r="568" spans="1:5">
      <c r="A568" s="1131"/>
      <c r="B568" s="1426"/>
      <c r="C568" s="1131"/>
      <c r="D568" s="1131"/>
      <c r="E568" s="1131"/>
    </row>
    <row r="569" spans="1:5">
      <c r="A569" s="1131"/>
      <c r="B569" s="1426"/>
      <c r="C569" s="1131"/>
      <c r="D569" s="1131"/>
      <c r="E569" s="1131"/>
    </row>
    <row r="570" spans="1:5">
      <c r="A570" s="1131"/>
      <c r="B570" s="1426"/>
      <c r="C570" s="1131"/>
      <c r="D570" s="1131"/>
      <c r="E570" s="1131"/>
    </row>
    <row r="571" spans="1:5">
      <c r="A571" s="1131"/>
      <c r="B571" s="1426"/>
      <c r="C571" s="1131"/>
      <c r="D571" s="1131"/>
      <c r="E571" s="1131"/>
    </row>
    <row r="572" spans="1:5">
      <c r="A572" s="1131"/>
      <c r="B572" s="1426"/>
      <c r="C572" s="1131"/>
      <c r="D572" s="1131"/>
      <c r="E572" s="1131"/>
    </row>
    <row r="573" spans="1:5">
      <c r="A573" s="1131"/>
      <c r="B573" s="1426"/>
      <c r="C573" s="1131"/>
      <c r="D573" s="1131"/>
      <c r="E573" s="1131"/>
    </row>
    <row r="574" spans="1:5">
      <c r="A574" s="1131"/>
      <c r="B574" s="1426"/>
      <c r="C574" s="1131"/>
      <c r="D574" s="1131"/>
      <c r="E574" s="1131"/>
    </row>
    <row r="575" spans="1:5">
      <c r="A575" s="1131"/>
      <c r="B575" s="1426"/>
      <c r="C575" s="1131"/>
      <c r="D575" s="1131"/>
      <c r="E575" s="1131"/>
    </row>
    <row r="576" spans="1:5">
      <c r="A576" s="1131"/>
      <c r="B576" s="1426"/>
      <c r="C576" s="1131"/>
      <c r="D576" s="1131"/>
      <c r="E576" s="1131"/>
    </row>
    <row r="577" spans="1:5">
      <c r="A577" s="1131"/>
      <c r="B577" s="1426"/>
      <c r="C577" s="1131"/>
      <c r="D577" s="1131"/>
      <c r="E577" s="1131"/>
    </row>
    <row r="578" spans="1:5">
      <c r="A578" s="1131"/>
      <c r="B578" s="1426"/>
      <c r="C578" s="1131"/>
      <c r="D578" s="1131"/>
      <c r="E578" s="1131"/>
    </row>
    <row r="579" spans="1:5">
      <c r="A579" s="1131"/>
      <c r="B579" s="1426"/>
      <c r="C579" s="1131"/>
      <c r="D579" s="1131"/>
      <c r="E579" s="1131"/>
    </row>
    <row r="580" spans="1:5">
      <c r="A580" s="1131"/>
      <c r="B580" s="1426"/>
      <c r="C580" s="1131"/>
      <c r="D580" s="1131"/>
      <c r="E580" s="1131"/>
    </row>
    <row r="581" spans="1:5">
      <c r="A581" s="1131"/>
      <c r="B581" s="1426"/>
      <c r="C581" s="1131"/>
      <c r="D581" s="1131"/>
      <c r="E581" s="1131"/>
    </row>
    <row r="582" spans="1:5">
      <c r="A582" s="1131"/>
      <c r="B582" s="1426"/>
      <c r="C582" s="1131"/>
      <c r="D582" s="1131"/>
      <c r="E582" s="1131"/>
    </row>
    <row r="583" spans="1:5">
      <c r="A583" s="1131"/>
      <c r="B583" s="1426"/>
      <c r="C583" s="1131"/>
      <c r="D583" s="1131"/>
      <c r="E583" s="1131"/>
    </row>
    <row r="584" spans="1:5">
      <c r="A584" s="1131"/>
      <c r="B584" s="1426"/>
      <c r="C584" s="1131"/>
      <c r="D584" s="1131"/>
      <c r="E584" s="1131"/>
    </row>
    <row r="585" spans="1:5">
      <c r="A585" s="1131"/>
      <c r="B585" s="1426"/>
      <c r="C585" s="1131"/>
      <c r="D585" s="1131"/>
      <c r="E585" s="1131"/>
    </row>
    <row r="586" spans="1:5">
      <c r="A586" s="1131"/>
      <c r="B586" s="1426"/>
      <c r="C586" s="1131"/>
      <c r="D586" s="1131"/>
      <c r="E586" s="1131"/>
    </row>
    <row r="587" spans="1:5">
      <c r="A587" s="1131"/>
      <c r="B587" s="1426"/>
      <c r="C587" s="1131"/>
      <c r="D587" s="1131"/>
      <c r="E587" s="1131"/>
    </row>
    <row r="588" spans="1:5">
      <c r="A588" s="1131"/>
      <c r="B588" s="1426"/>
      <c r="C588" s="1131"/>
      <c r="D588" s="1131"/>
      <c r="E588" s="1131"/>
    </row>
    <row r="589" spans="1:5">
      <c r="A589" s="1131"/>
      <c r="B589" s="1426"/>
      <c r="C589" s="1131"/>
      <c r="D589" s="1131"/>
      <c r="E589" s="1131"/>
    </row>
    <row r="590" spans="1:5">
      <c r="A590" s="1131"/>
      <c r="B590" s="1426"/>
      <c r="C590" s="1131"/>
      <c r="D590" s="1131"/>
      <c r="E590" s="1131"/>
    </row>
    <row r="591" spans="1:5">
      <c r="A591" s="1131"/>
      <c r="B591" s="1426"/>
      <c r="C591" s="1131"/>
      <c r="D591" s="1131"/>
      <c r="E591" s="1131"/>
    </row>
    <row r="592" spans="1:5">
      <c r="A592" s="1131"/>
      <c r="B592" s="1426"/>
      <c r="C592" s="1131"/>
      <c r="D592" s="1131"/>
      <c r="E592" s="1131"/>
    </row>
    <row r="593" spans="1:5">
      <c r="A593" s="1131"/>
      <c r="B593" s="1426"/>
      <c r="C593" s="1131"/>
      <c r="D593" s="1131"/>
      <c r="E593" s="1131"/>
    </row>
    <row r="594" spans="1:5">
      <c r="A594" s="1131"/>
      <c r="B594" s="1426"/>
      <c r="C594" s="1131"/>
      <c r="D594" s="1131"/>
      <c r="E594" s="1131"/>
    </row>
    <row r="595" spans="1:5">
      <c r="A595" s="1131"/>
      <c r="B595" s="1426"/>
      <c r="C595" s="1131"/>
      <c r="D595" s="1131"/>
      <c r="E595" s="1131"/>
    </row>
    <row r="596" spans="1:5">
      <c r="A596" s="1131"/>
      <c r="B596" s="1426"/>
      <c r="C596" s="1131"/>
      <c r="D596" s="1131"/>
      <c r="E596" s="1131"/>
    </row>
    <row r="597" spans="1:5">
      <c r="A597" s="1131"/>
      <c r="B597" s="1426"/>
      <c r="C597" s="1131"/>
      <c r="D597" s="1131"/>
      <c r="E597" s="1131"/>
    </row>
    <row r="598" spans="1:5">
      <c r="A598" s="1131"/>
      <c r="B598" s="1426"/>
      <c r="C598" s="1131"/>
      <c r="D598" s="1131"/>
      <c r="E598" s="1131"/>
    </row>
    <row r="599" spans="1:5">
      <c r="A599" s="1131"/>
      <c r="B599" s="1426"/>
      <c r="C599" s="1131"/>
      <c r="D599" s="1131"/>
      <c r="E599" s="1131"/>
    </row>
    <row r="600" spans="1:5">
      <c r="A600" s="1131"/>
      <c r="B600" s="1426"/>
      <c r="C600" s="1131"/>
      <c r="D600" s="1131"/>
      <c r="E600" s="1131"/>
    </row>
    <row r="601" spans="1:5">
      <c r="A601" s="1131"/>
      <c r="B601" s="1426"/>
      <c r="C601" s="1131"/>
      <c r="D601" s="1131"/>
      <c r="E601" s="1131"/>
    </row>
    <row r="602" spans="1:5">
      <c r="A602" s="1131"/>
      <c r="B602" s="1426"/>
      <c r="C602" s="1131"/>
      <c r="D602" s="1131"/>
      <c r="E602" s="1131"/>
    </row>
    <row r="603" spans="1:5">
      <c r="A603" s="1131"/>
      <c r="B603" s="1426"/>
      <c r="C603" s="1131"/>
      <c r="D603" s="1131"/>
      <c r="E603" s="1131"/>
    </row>
    <row r="604" spans="1:5">
      <c r="A604" s="1131"/>
      <c r="B604" s="1426"/>
      <c r="C604" s="1131"/>
      <c r="D604" s="1131"/>
      <c r="E604" s="1131"/>
    </row>
    <row r="605" spans="1:5">
      <c r="A605" s="1131"/>
      <c r="B605" s="1426"/>
      <c r="C605" s="1131"/>
      <c r="D605" s="1131"/>
      <c r="E605" s="1131"/>
    </row>
    <row r="606" spans="1:5">
      <c r="A606" s="1131"/>
      <c r="B606" s="1426"/>
      <c r="C606" s="1131"/>
      <c r="D606" s="1131"/>
      <c r="E606" s="1131"/>
    </row>
    <row r="607" spans="1:5">
      <c r="A607" s="1131"/>
      <c r="B607" s="1426"/>
      <c r="C607" s="1131"/>
      <c r="D607" s="1131"/>
      <c r="E607" s="1131"/>
    </row>
    <row r="608" spans="1:5">
      <c r="A608" s="1131"/>
      <c r="B608" s="1426"/>
      <c r="C608" s="1131"/>
      <c r="D608" s="1131"/>
      <c r="E608" s="1131"/>
    </row>
    <row r="609" spans="1:5">
      <c r="A609" s="1131"/>
      <c r="B609" s="1426"/>
      <c r="C609" s="1131"/>
      <c r="D609" s="1131"/>
      <c r="E609" s="1131"/>
    </row>
    <row r="610" spans="1:5">
      <c r="A610" s="1131"/>
      <c r="B610" s="1426"/>
      <c r="C610" s="1131"/>
      <c r="D610" s="1131"/>
      <c r="E610" s="1131"/>
    </row>
    <row r="611" spans="1:5">
      <c r="A611" s="1131"/>
      <c r="B611" s="1426"/>
      <c r="C611" s="1131"/>
      <c r="D611" s="1131"/>
      <c r="E611" s="1131"/>
    </row>
    <row r="612" spans="1:5">
      <c r="A612" s="1131"/>
      <c r="B612" s="1426"/>
      <c r="C612" s="1131"/>
      <c r="D612" s="1131"/>
      <c r="E612" s="1131"/>
    </row>
    <row r="613" spans="1:5">
      <c r="A613" s="1131"/>
      <c r="B613" s="1426"/>
      <c r="C613" s="1131"/>
      <c r="D613" s="1131"/>
      <c r="E613" s="1131"/>
    </row>
    <row r="614" spans="1:5">
      <c r="A614" s="1131"/>
      <c r="B614" s="1426"/>
      <c r="C614" s="1131"/>
      <c r="D614" s="1131"/>
      <c r="E614" s="1131"/>
    </row>
    <row r="615" spans="1:5">
      <c r="A615" s="1131"/>
      <c r="B615" s="1426"/>
      <c r="C615" s="1131"/>
      <c r="D615" s="1131"/>
      <c r="E615" s="1131"/>
    </row>
    <row r="616" spans="1:5">
      <c r="A616" s="1131"/>
      <c r="B616" s="1426"/>
      <c r="C616" s="1131"/>
      <c r="D616" s="1131"/>
      <c r="E616" s="1131"/>
    </row>
    <row r="617" spans="1:5">
      <c r="A617" s="1131"/>
      <c r="B617" s="1426"/>
      <c r="C617" s="1131"/>
      <c r="D617" s="1131"/>
      <c r="E617" s="1131"/>
    </row>
    <row r="618" spans="1:5">
      <c r="A618" s="1131"/>
      <c r="B618" s="1426"/>
      <c r="C618" s="1131"/>
      <c r="D618" s="1131"/>
      <c r="E618" s="1131"/>
    </row>
    <row r="619" spans="1:5">
      <c r="A619" s="1131"/>
      <c r="B619" s="1426"/>
      <c r="C619" s="1131"/>
      <c r="D619" s="1131"/>
      <c r="E619" s="1131"/>
    </row>
    <row r="620" spans="1:5">
      <c r="A620" s="1131"/>
      <c r="B620" s="1426"/>
      <c r="C620" s="1131"/>
      <c r="D620" s="1131"/>
      <c r="E620" s="1131"/>
    </row>
    <row r="621" spans="1:5">
      <c r="A621" s="1131"/>
      <c r="B621" s="1426"/>
      <c r="C621" s="1131"/>
      <c r="D621" s="1131"/>
      <c r="E621" s="1131"/>
    </row>
    <row r="622" spans="1:5">
      <c r="A622" s="1131"/>
      <c r="B622" s="1426"/>
      <c r="C622" s="1131"/>
      <c r="D622" s="1131"/>
      <c r="E622" s="1131"/>
    </row>
    <row r="623" spans="1:5">
      <c r="A623" s="1131"/>
      <c r="B623" s="1426"/>
      <c r="C623" s="1131"/>
      <c r="D623" s="1131"/>
      <c r="E623" s="1131"/>
    </row>
    <row r="624" spans="1:5">
      <c r="A624" s="1131"/>
      <c r="B624" s="1426"/>
      <c r="C624" s="1131"/>
      <c r="D624" s="1131"/>
      <c r="E624" s="1131"/>
    </row>
    <row r="625" spans="1:5">
      <c r="A625" s="1131"/>
      <c r="B625" s="1426"/>
      <c r="C625" s="1131"/>
      <c r="D625" s="1131"/>
      <c r="E625" s="1131"/>
    </row>
    <row r="626" spans="1:5">
      <c r="A626" s="1131"/>
      <c r="B626" s="1426"/>
      <c r="C626" s="1131"/>
      <c r="D626" s="1131"/>
      <c r="E626" s="1131"/>
    </row>
    <row r="627" spans="1:5">
      <c r="A627" s="1131"/>
      <c r="B627" s="1426"/>
      <c r="C627" s="1131"/>
      <c r="D627" s="1131"/>
      <c r="E627" s="1131"/>
    </row>
    <row r="628" spans="1:5">
      <c r="A628" s="1131"/>
      <c r="B628" s="1426"/>
      <c r="C628" s="1131"/>
      <c r="D628" s="1131"/>
      <c r="E628" s="1131"/>
    </row>
    <row r="629" spans="1:5">
      <c r="A629" s="1131"/>
      <c r="B629" s="1426"/>
      <c r="C629" s="1131"/>
      <c r="D629" s="1131"/>
      <c r="E629" s="1131"/>
    </row>
    <row r="630" spans="1:5">
      <c r="A630" s="1131"/>
      <c r="B630" s="1426"/>
      <c r="C630" s="1131"/>
      <c r="D630" s="1131"/>
      <c r="E630" s="1131"/>
    </row>
    <row r="631" spans="1:5">
      <c r="A631" s="1131"/>
      <c r="B631" s="1426"/>
      <c r="C631" s="1131"/>
      <c r="D631" s="1131"/>
      <c r="E631" s="1131"/>
    </row>
    <row r="632" spans="1:5">
      <c r="A632" s="1131"/>
      <c r="B632" s="1426"/>
      <c r="C632" s="1131"/>
      <c r="D632" s="1131"/>
      <c r="E632" s="1131"/>
    </row>
    <row r="633" spans="1:5">
      <c r="A633" s="1131"/>
      <c r="B633" s="1426"/>
      <c r="C633" s="1131"/>
      <c r="D633" s="1131"/>
      <c r="E633" s="1131"/>
    </row>
    <row r="634" spans="1:5">
      <c r="A634" s="1131"/>
      <c r="B634" s="1426"/>
      <c r="C634" s="1131"/>
      <c r="D634" s="1131"/>
      <c r="E634" s="1131"/>
    </row>
    <row r="635" spans="1:5">
      <c r="A635" s="1131"/>
      <c r="B635" s="1426"/>
      <c r="C635" s="1131"/>
      <c r="D635" s="1131"/>
      <c r="E635" s="1131"/>
    </row>
    <row r="636" spans="1:5">
      <c r="A636" s="1131"/>
      <c r="B636" s="1426"/>
      <c r="C636" s="1131"/>
      <c r="D636" s="1131"/>
      <c r="E636" s="1131"/>
    </row>
    <row r="637" spans="1:5">
      <c r="A637" s="1131"/>
      <c r="B637" s="1426"/>
      <c r="C637" s="1131"/>
      <c r="D637" s="1131"/>
      <c r="E637" s="1131"/>
    </row>
    <row r="638" spans="1:5">
      <c r="A638" s="1131"/>
      <c r="B638" s="1426"/>
      <c r="C638" s="1131"/>
      <c r="D638" s="1131"/>
      <c r="E638" s="1131"/>
    </row>
    <row r="639" spans="1:5">
      <c r="A639" s="1131"/>
      <c r="B639" s="1426"/>
      <c r="C639" s="1131"/>
      <c r="D639" s="1131"/>
      <c r="E639" s="1131"/>
    </row>
    <row r="640" spans="1:5">
      <c r="A640" s="1131"/>
      <c r="B640" s="1426"/>
      <c r="C640" s="1131"/>
      <c r="D640" s="1131"/>
      <c r="E640" s="1131"/>
    </row>
    <row r="641" spans="1:5">
      <c r="A641" s="1131"/>
      <c r="B641" s="1426"/>
      <c r="C641" s="1131"/>
      <c r="D641" s="1131"/>
      <c r="E641" s="1131"/>
    </row>
    <row r="642" spans="1:5">
      <c r="A642" s="1131"/>
      <c r="B642" s="1426"/>
      <c r="C642" s="1131"/>
      <c r="D642" s="1131"/>
      <c r="E642" s="1131"/>
    </row>
    <row r="643" spans="1:5">
      <c r="A643" s="1131"/>
      <c r="B643" s="1426"/>
      <c r="C643" s="1131"/>
      <c r="D643" s="1131"/>
      <c r="E643" s="1131"/>
    </row>
    <row r="644" spans="1:5">
      <c r="A644" s="1131"/>
      <c r="B644" s="1426"/>
      <c r="C644" s="1131"/>
      <c r="D644" s="1131"/>
      <c r="E644" s="1131"/>
    </row>
    <row r="645" spans="1:5">
      <c r="A645" s="1131"/>
      <c r="B645" s="1426"/>
      <c r="C645" s="1131"/>
      <c r="D645" s="1131"/>
      <c r="E645" s="1131"/>
    </row>
    <row r="646" spans="1:5">
      <c r="A646" s="1131"/>
      <c r="B646" s="1426"/>
      <c r="C646" s="1131"/>
      <c r="D646" s="1131"/>
      <c r="E646" s="1131"/>
    </row>
    <row r="647" spans="1:5">
      <c r="A647" s="1131"/>
      <c r="B647" s="1426"/>
      <c r="C647" s="1131"/>
      <c r="D647" s="1131"/>
      <c r="E647" s="1131"/>
    </row>
    <row r="648" spans="1:5">
      <c r="A648" s="1131"/>
      <c r="B648" s="1426"/>
      <c r="C648" s="1131"/>
      <c r="D648" s="1131"/>
      <c r="E648" s="1131"/>
    </row>
    <row r="649" spans="1:5">
      <c r="A649" s="1131"/>
      <c r="B649" s="1426"/>
      <c r="C649" s="1131"/>
      <c r="D649" s="1131"/>
      <c r="E649" s="1131"/>
    </row>
    <row r="650" spans="1:5">
      <c r="A650" s="1131"/>
      <c r="B650" s="1426"/>
      <c r="C650" s="1131"/>
      <c r="D650" s="1131"/>
      <c r="E650" s="1131"/>
    </row>
    <row r="651" spans="1:5">
      <c r="A651" s="1131"/>
      <c r="B651" s="1426"/>
      <c r="C651" s="1131"/>
      <c r="D651" s="1131"/>
      <c r="E651" s="1131"/>
    </row>
    <row r="652" spans="1:5">
      <c r="A652" s="1131"/>
      <c r="B652" s="1426"/>
      <c r="C652" s="1131"/>
      <c r="D652" s="1131"/>
      <c r="E652" s="1131"/>
    </row>
    <row r="653" spans="1:5">
      <c r="A653" s="1131"/>
      <c r="B653" s="1426"/>
      <c r="C653" s="1131"/>
      <c r="D653" s="1131"/>
      <c r="E653" s="1131"/>
    </row>
    <row r="654" spans="1:5">
      <c r="A654" s="1131"/>
      <c r="B654" s="1426"/>
      <c r="C654" s="1131"/>
      <c r="D654" s="1131"/>
      <c r="E654" s="1131"/>
    </row>
    <row r="655" spans="1:5">
      <c r="A655" s="1131"/>
      <c r="B655" s="1426"/>
      <c r="C655" s="1131"/>
      <c r="D655" s="1131"/>
      <c r="E655" s="1131"/>
    </row>
    <row r="656" spans="1:5">
      <c r="A656" s="1131"/>
      <c r="B656" s="1426"/>
      <c r="C656" s="1131"/>
      <c r="D656" s="1131"/>
      <c r="E656" s="1131"/>
    </row>
    <row r="657" spans="1:5">
      <c r="A657" s="1131"/>
      <c r="B657" s="1426"/>
      <c r="C657" s="1131"/>
      <c r="D657" s="1131"/>
      <c r="E657" s="1131"/>
    </row>
    <row r="658" spans="1:5">
      <c r="A658" s="1131"/>
      <c r="B658" s="1426"/>
      <c r="C658" s="1131"/>
      <c r="D658" s="1131"/>
      <c r="E658" s="1131"/>
    </row>
    <row r="659" spans="1:5">
      <c r="A659" s="1131"/>
      <c r="B659" s="1426"/>
      <c r="C659" s="1131"/>
      <c r="D659" s="1131"/>
      <c r="E659" s="1131"/>
    </row>
    <row r="660" spans="1:5">
      <c r="A660" s="1131"/>
      <c r="B660" s="1426"/>
      <c r="C660" s="1131"/>
      <c r="D660" s="1131"/>
      <c r="E660" s="1131"/>
    </row>
    <row r="661" spans="1:5">
      <c r="A661" s="1131"/>
      <c r="B661" s="1426"/>
      <c r="C661" s="1131"/>
      <c r="D661" s="1131"/>
      <c r="E661" s="1131"/>
    </row>
    <row r="662" spans="1:5">
      <c r="A662" s="1131"/>
      <c r="B662" s="1426"/>
      <c r="C662" s="1131"/>
      <c r="D662" s="1131"/>
      <c r="E662" s="1131"/>
    </row>
    <row r="663" spans="1:5">
      <c r="A663" s="1131"/>
      <c r="B663" s="1426"/>
      <c r="C663" s="1131"/>
      <c r="D663" s="1131"/>
      <c r="E663" s="1131"/>
    </row>
    <row r="664" spans="1:5">
      <c r="A664" s="1131"/>
      <c r="B664" s="1426"/>
      <c r="C664" s="1131"/>
      <c r="D664" s="1131"/>
      <c r="E664" s="1131"/>
    </row>
    <row r="665" spans="1:5">
      <c r="A665" s="1131"/>
      <c r="B665" s="1426"/>
      <c r="C665" s="1131"/>
      <c r="D665" s="1131"/>
      <c r="E665" s="1131"/>
    </row>
    <row r="666" spans="1:5">
      <c r="A666" s="1131"/>
      <c r="B666" s="1426"/>
      <c r="C666" s="1131"/>
      <c r="D666" s="1131"/>
      <c r="E666" s="1131"/>
    </row>
    <row r="667" spans="1:5">
      <c r="A667" s="1131"/>
      <c r="B667" s="1426"/>
      <c r="C667" s="1131"/>
      <c r="D667" s="1131"/>
      <c r="E667" s="1131"/>
    </row>
    <row r="668" spans="1:5">
      <c r="A668" s="1131"/>
      <c r="B668" s="1426"/>
      <c r="C668" s="1131"/>
      <c r="D668" s="1131"/>
      <c r="E668" s="1131"/>
    </row>
    <row r="669" spans="1:5">
      <c r="A669" s="1131"/>
      <c r="B669" s="1426"/>
      <c r="C669" s="1131"/>
      <c r="D669" s="1131"/>
      <c r="E669" s="1131"/>
    </row>
    <row r="670" spans="1:5">
      <c r="A670" s="1131"/>
      <c r="B670" s="1426"/>
      <c r="C670" s="1131"/>
      <c r="D670" s="1131"/>
      <c r="E670" s="1131"/>
    </row>
    <row r="671" spans="1:5">
      <c r="A671" s="1131"/>
      <c r="B671" s="1426"/>
      <c r="C671" s="1131"/>
      <c r="D671" s="1131"/>
      <c r="E671" s="1131"/>
    </row>
    <row r="672" spans="1:5">
      <c r="A672" s="1131"/>
      <c r="B672" s="1426"/>
      <c r="C672" s="1131"/>
      <c r="D672" s="1131"/>
      <c r="E672" s="1131"/>
    </row>
    <row r="673" spans="1:5">
      <c r="A673" s="1131"/>
      <c r="B673" s="1426"/>
      <c r="C673" s="1131"/>
      <c r="D673" s="1131"/>
      <c r="E673" s="1131"/>
    </row>
    <row r="674" spans="1:5">
      <c r="A674" s="1131"/>
      <c r="B674" s="1426"/>
      <c r="C674" s="1131"/>
      <c r="D674" s="1131"/>
      <c r="E674" s="1131"/>
    </row>
    <row r="675" spans="1:5">
      <c r="A675" s="1131"/>
      <c r="B675" s="1426"/>
      <c r="C675" s="1131"/>
      <c r="D675" s="1131"/>
      <c r="E675" s="1131"/>
    </row>
    <row r="676" spans="1:5">
      <c r="A676" s="1131"/>
      <c r="B676" s="1426"/>
      <c r="C676" s="1131"/>
      <c r="D676" s="1131"/>
      <c r="E676" s="1131"/>
    </row>
    <row r="677" spans="1:5">
      <c r="A677" s="1131"/>
      <c r="B677" s="1426"/>
      <c r="C677" s="1131"/>
      <c r="D677" s="1131"/>
      <c r="E677" s="1131"/>
    </row>
    <row r="678" spans="1:5">
      <c r="A678" s="1131"/>
      <c r="B678" s="1426"/>
      <c r="C678" s="1131"/>
      <c r="D678" s="1131"/>
      <c r="E678" s="1131"/>
    </row>
    <row r="679" spans="1:5">
      <c r="A679" s="1131"/>
      <c r="B679" s="1426"/>
      <c r="C679" s="1131"/>
      <c r="D679" s="1131"/>
      <c r="E679" s="1131"/>
    </row>
    <row r="680" spans="1:5">
      <c r="A680" s="1131"/>
      <c r="B680" s="1426"/>
      <c r="C680" s="1131"/>
      <c r="D680" s="1131"/>
      <c r="E680" s="1131"/>
    </row>
    <row r="681" spans="1:5">
      <c r="A681" s="1131"/>
      <c r="B681" s="1426"/>
      <c r="C681" s="1131"/>
      <c r="D681" s="1131"/>
      <c r="E681" s="1131"/>
    </row>
    <row r="682" spans="1:5">
      <c r="A682" s="1131"/>
      <c r="B682" s="1426"/>
      <c r="C682" s="1131"/>
      <c r="D682" s="1131"/>
      <c r="E682" s="1131"/>
    </row>
    <row r="683" spans="1:5">
      <c r="A683" s="1131"/>
      <c r="B683" s="1426"/>
      <c r="C683" s="1131"/>
      <c r="D683" s="1131"/>
      <c r="E683" s="1131"/>
    </row>
    <row r="684" spans="1:5">
      <c r="A684" s="1131"/>
      <c r="B684" s="1426"/>
      <c r="C684" s="1131"/>
      <c r="D684" s="1131"/>
      <c r="E684" s="1131"/>
    </row>
    <row r="685" spans="1:5">
      <c r="A685" s="1131"/>
      <c r="B685" s="1426"/>
      <c r="C685" s="1131"/>
      <c r="D685" s="1131"/>
      <c r="E685" s="1131"/>
    </row>
    <row r="686" spans="1:5">
      <c r="A686" s="1131"/>
      <c r="B686" s="1426"/>
      <c r="C686" s="1131"/>
      <c r="D686" s="1131"/>
      <c r="E686" s="1131"/>
    </row>
    <row r="687" spans="1:5">
      <c r="A687" s="1131"/>
      <c r="B687" s="1426"/>
      <c r="C687" s="1131"/>
      <c r="D687" s="1131"/>
      <c r="E687" s="1131"/>
    </row>
    <row r="688" spans="1:5">
      <c r="A688" s="1131"/>
      <c r="B688" s="1426"/>
      <c r="C688" s="1131"/>
      <c r="D688" s="1131"/>
      <c r="E688" s="1131"/>
    </row>
    <row r="689" spans="1:5">
      <c r="A689" s="1131"/>
      <c r="B689" s="1426"/>
      <c r="C689" s="1131"/>
      <c r="D689" s="1131"/>
      <c r="E689" s="1131"/>
    </row>
    <row r="690" spans="1:5">
      <c r="A690" s="1131"/>
      <c r="B690" s="1426"/>
      <c r="C690" s="1131"/>
      <c r="D690" s="1131"/>
      <c r="E690" s="1131"/>
    </row>
    <row r="691" spans="1:5">
      <c r="A691" s="1131"/>
      <c r="B691" s="1426"/>
      <c r="C691" s="1131"/>
      <c r="D691" s="1131"/>
      <c r="E691" s="1131"/>
    </row>
    <row r="692" spans="1:5">
      <c r="A692" s="1131"/>
      <c r="B692" s="1426"/>
      <c r="C692" s="1131"/>
      <c r="D692" s="1131"/>
      <c r="E692" s="1131"/>
    </row>
    <row r="693" spans="1:5">
      <c r="A693" s="1131"/>
      <c r="B693" s="1426"/>
      <c r="C693" s="1131"/>
      <c r="D693" s="1131"/>
      <c r="E693" s="1131"/>
    </row>
    <row r="694" spans="1:5">
      <c r="A694" s="1131"/>
      <c r="B694" s="1426"/>
      <c r="C694" s="1131"/>
      <c r="D694" s="1131"/>
      <c r="E694" s="1131"/>
    </row>
    <row r="695" spans="1:5">
      <c r="A695" s="1131"/>
      <c r="B695" s="1426"/>
      <c r="C695" s="1131"/>
      <c r="D695" s="1131"/>
      <c r="E695" s="1131"/>
    </row>
    <row r="696" spans="1:5">
      <c r="A696" s="1131"/>
      <c r="B696" s="1426"/>
      <c r="C696" s="1131"/>
      <c r="D696" s="1131"/>
      <c r="E696" s="1131"/>
    </row>
    <row r="697" spans="1:5">
      <c r="A697" s="1131"/>
      <c r="B697" s="1426"/>
      <c r="C697" s="1131"/>
      <c r="D697" s="1131"/>
      <c r="E697" s="1131"/>
    </row>
    <row r="698" spans="1:5">
      <c r="A698" s="1131"/>
      <c r="B698" s="1426"/>
      <c r="C698" s="1131"/>
      <c r="D698" s="1131"/>
      <c r="E698" s="1131"/>
    </row>
    <row r="699" spans="1:5">
      <c r="A699" s="1131"/>
      <c r="B699" s="1426"/>
      <c r="C699" s="1131"/>
      <c r="D699" s="1131"/>
      <c r="E699" s="1131"/>
    </row>
    <row r="700" spans="1:5">
      <c r="A700" s="1131"/>
      <c r="B700" s="1426"/>
      <c r="C700" s="1131"/>
      <c r="D700" s="1131"/>
      <c r="E700" s="1131"/>
    </row>
    <row r="701" spans="1:5">
      <c r="A701" s="1131"/>
      <c r="B701" s="1426"/>
      <c r="C701" s="1131"/>
      <c r="D701" s="1131"/>
      <c r="E701" s="1131"/>
    </row>
    <row r="702" spans="1:5">
      <c r="A702" s="1131"/>
      <c r="B702" s="1426"/>
      <c r="C702" s="1131"/>
      <c r="D702" s="1131"/>
      <c r="E702" s="1131"/>
    </row>
    <row r="703" spans="1:5">
      <c r="A703" s="1131"/>
      <c r="B703" s="1426"/>
      <c r="C703" s="1131"/>
      <c r="D703" s="1131"/>
      <c r="E703" s="1131"/>
    </row>
    <row r="704" spans="1:5">
      <c r="A704" s="1131"/>
      <c r="B704" s="1426"/>
      <c r="C704" s="1131"/>
      <c r="D704" s="1131"/>
      <c r="E704" s="1131"/>
    </row>
    <row r="705" spans="1:5">
      <c r="A705" s="1131"/>
      <c r="B705" s="1426"/>
      <c r="C705" s="1131"/>
      <c r="D705" s="1131"/>
      <c r="E705" s="1131"/>
    </row>
    <row r="706" spans="1:5">
      <c r="A706" s="1131"/>
      <c r="B706" s="1426"/>
      <c r="C706" s="1131"/>
      <c r="D706" s="1131"/>
      <c r="E706" s="1131"/>
    </row>
    <row r="707" spans="1:5">
      <c r="A707" s="1131"/>
      <c r="B707" s="1426"/>
      <c r="C707" s="1131"/>
      <c r="D707" s="1131"/>
      <c r="E707" s="1131"/>
    </row>
    <row r="708" spans="1:5">
      <c r="A708" s="1131"/>
      <c r="B708" s="1426"/>
      <c r="C708" s="1131"/>
      <c r="D708" s="1131"/>
      <c r="E708" s="1131"/>
    </row>
    <row r="709" spans="1:5">
      <c r="A709" s="1131"/>
      <c r="B709" s="1426"/>
      <c r="C709" s="1131"/>
      <c r="D709" s="1131"/>
      <c r="E709" s="1131"/>
    </row>
    <row r="710" spans="1:5">
      <c r="A710" s="1131"/>
      <c r="B710" s="1426"/>
      <c r="C710" s="1131"/>
      <c r="D710" s="1131"/>
      <c r="E710" s="1131"/>
    </row>
    <row r="711" spans="1:5">
      <c r="A711" s="1131"/>
      <c r="B711" s="1426"/>
      <c r="C711" s="1131"/>
      <c r="D711" s="1131"/>
      <c r="E711" s="1131"/>
    </row>
    <row r="712" spans="1:5">
      <c r="A712" s="1131"/>
      <c r="B712" s="1426"/>
      <c r="C712" s="1131"/>
      <c r="D712" s="1131"/>
      <c r="E712" s="1131"/>
    </row>
    <row r="713" spans="1:5">
      <c r="A713" s="1131"/>
      <c r="B713" s="1426"/>
      <c r="C713" s="1131"/>
      <c r="D713" s="1131"/>
      <c r="E713" s="1131"/>
    </row>
    <row r="714" spans="1:5">
      <c r="A714" s="1131"/>
      <c r="B714" s="1426"/>
      <c r="C714" s="1131"/>
      <c r="D714" s="1131"/>
      <c r="E714" s="1131"/>
    </row>
    <row r="715" spans="1:5">
      <c r="A715" s="1131"/>
      <c r="B715" s="1426"/>
      <c r="C715" s="1131"/>
      <c r="D715" s="1131"/>
      <c r="E715" s="1131"/>
    </row>
    <row r="716" spans="1:5">
      <c r="A716" s="1131"/>
      <c r="B716" s="1426"/>
      <c r="C716" s="1131"/>
      <c r="D716" s="1131"/>
      <c r="E716" s="1131"/>
    </row>
    <row r="717" spans="1:5">
      <c r="A717" s="1131"/>
      <c r="B717" s="1426"/>
      <c r="C717" s="1131"/>
      <c r="D717" s="1131"/>
      <c r="E717" s="1131"/>
    </row>
    <row r="718" spans="1:5">
      <c r="A718" s="1131"/>
      <c r="B718" s="1426"/>
      <c r="C718" s="1131"/>
      <c r="D718" s="1131"/>
      <c r="E718" s="1131"/>
    </row>
    <row r="719" spans="1:5">
      <c r="A719" s="1131"/>
      <c r="B719" s="1426"/>
      <c r="C719" s="1131"/>
      <c r="D719" s="1131"/>
      <c r="E719" s="1131"/>
    </row>
    <row r="720" spans="1:5">
      <c r="A720" s="1131"/>
      <c r="B720" s="1426"/>
      <c r="C720" s="1131"/>
      <c r="D720" s="1131"/>
      <c r="E720" s="1131"/>
    </row>
    <row r="721" spans="1:5">
      <c r="A721" s="1131"/>
      <c r="B721" s="1426"/>
      <c r="C721" s="1131"/>
      <c r="D721" s="1131"/>
      <c r="E721" s="1131"/>
    </row>
    <row r="722" spans="1:5">
      <c r="A722" s="1131"/>
      <c r="B722" s="1426"/>
      <c r="C722" s="1131"/>
      <c r="D722" s="1131"/>
      <c r="E722" s="1131"/>
    </row>
    <row r="723" spans="1:5">
      <c r="A723" s="1131"/>
      <c r="B723" s="1426"/>
      <c r="C723" s="1131"/>
      <c r="D723" s="1131"/>
      <c r="E723" s="1131"/>
    </row>
    <row r="724" spans="1:5">
      <c r="A724" s="1131"/>
      <c r="B724" s="1426"/>
      <c r="C724" s="1131"/>
      <c r="D724" s="1131"/>
      <c r="E724" s="1131"/>
    </row>
    <row r="725" spans="1:5">
      <c r="A725" s="1131"/>
      <c r="B725" s="1426"/>
      <c r="C725" s="1131"/>
      <c r="D725" s="1131"/>
      <c r="E725" s="1131"/>
    </row>
    <row r="726" spans="1:5">
      <c r="A726" s="1131"/>
      <c r="B726" s="1426"/>
      <c r="C726" s="1131"/>
      <c r="D726" s="1131"/>
      <c r="E726" s="1131"/>
    </row>
    <row r="727" spans="1:5">
      <c r="A727" s="1131"/>
      <c r="B727" s="1426"/>
      <c r="C727" s="1131"/>
      <c r="D727" s="1131"/>
      <c r="E727" s="1131"/>
    </row>
    <row r="728" spans="1:5">
      <c r="A728" s="1131"/>
      <c r="B728" s="1426"/>
      <c r="C728" s="1131"/>
      <c r="D728" s="1131"/>
      <c r="E728" s="1131"/>
    </row>
    <row r="729" spans="1:5">
      <c r="A729" s="1131"/>
      <c r="B729" s="1426"/>
      <c r="C729" s="1131"/>
      <c r="D729" s="1131"/>
      <c r="E729" s="1131"/>
    </row>
    <row r="730" spans="1:5">
      <c r="A730" s="1131"/>
      <c r="B730" s="1426"/>
      <c r="C730" s="1131"/>
      <c r="D730" s="1131"/>
      <c r="E730" s="1131"/>
    </row>
    <row r="731" spans="1:5">
      <c r="A731" s="1131"/>
      <c r="B731" s="1426"/>
      <c r="C731" s="1131"/>
      <c r="D731" s="1131"/>
      <c r="E731" s="1131"/>
    </row>
    <row r="732" spans="1:5">
      <c r="A732" s="1131"/>
      <c r="B732" s="1426"/>
      <c r="C732" s="1131"/>
      <c r="D732" s="1131"/>
      <c r="E732" s="1131"/>
    </row>
    <row r="733" spans="1:5">
      <c r="A733" s="1131"/>
      <c r="B733" s="1426"/>
      <c r="C733" s="1131"/>
      <c r="D733" s="1131"/>
      <c r="E733" s="1131"/>
    </row>
    <row r="734" spans="1:5">
      <c r="A734" s="1131"/>
      <c r="B734" s="1426"/>
      <c r="C734" s="1131"/>
      <c r="D734" s="1131"/>
      <c r="E734" s="1131"/>
    </row>
    <row r="735" spans="1:5">
      <c r="A735" s="1131"/>
      <c r="B735" s="1426"/>
      <c r="C735" s="1131"/>
      <c r="D735" s="1131"/>
      <c r="E735" s="1131"/>
    </row>
    <row r="736" spans="1:5">
      <c r="A736" s="1131"/>
      <c r="B736" s="1426"/>
      <c r="C736" s="1131"/>
      <c r="D736" s="1131"/>
      <c r="E736" s="1131"/>
    </row>
    <row r="737" spans="1:5">
      <c r="A737" s="1131"/>
      <c r="B737" s="1426"/>
      <c r="C737" s="1131"/>
      <c r="D737" s="1131"/>
      <c r="E737" s="1131"/>
    </row>
    <row r="738" spans="1:5">
      <c r="A738" s="1131"/>
      <c r="B738" s="1426"/>
      <c r="C738" s="1131"/>
      <c r="D738" s="1131"/>
      <c r="E738" s="1131"/>
    </row>
    <row r="739" spans="1:5">
      <c r="A739" s="1131"/>
      <c r="B739" s="1426"/>
      <c r="C739" s="1131"/>
      <c r="D739" s="1131"/>
      <c r="E739" s="1131"/>
    </row>
    <row r="740" spans="1:5">
      <c r="A740" s="1131"/>
      <c r="B740" s="1426"/>
      <c r="C740" s="1131"/>
      <c r="D740" s="1131"/>
      <c r="E740" s="1131"/>
    </row>
    <row r="741" spans="1:5">
      <c r="A741" s="1131"/>
      <c r="B741" s="1426"/>
      <c r="C741" s="1131"/>
      <c r="D741" s="1131"/>
      <c r="E741" s="1131"/>
    </row>
    <row r="742" spans="1:5">
      <c r="A742" s="1131"/>
      <c r="B742" s="1426"/>
      <c r="C742" s="1131"/>
      <c r="D742" s="1131"/>
      <c r="E742" s="1131"/>
    </row>
    <row r="743" spans="1:5">
      <c r="A743" s="1131"/>
      <c r="B743" s="1426"/>
      <c r="C743" s="1131"/>
      <c r="D743" s="1131"/>
      <c r="E743" s="1131"/>
    </row>
    <row r="744" spans="1:5">
      <c r="A744" s="1131"/>
      <c r="B744" s="1426"/>
      <c r="C744" s="1131"/>
      <c r="D744" s="1131"/>
      <c r="E744" s="1131"/>
    </row>
    <row r="745" spans="1:5">
      <c r="A745" s="1131"/>
      <c r="B745" s="1426"/>
      <c r="C745" s="1131"/>
      <c r="D745" s="1131"/>
      <c r="E745" s="1131"/>
    </row>
    <row r="746" spans="1:5">
      <c r="A746" s="1131"/>
      <c r="B746" s="1426"/>
      <c r="C746" s="1131"/>
      <c r="D746" s="1131"/>
      <c r="E746" s="1131"/>
    </row>
    <row r="747" spans="1:5">
      <c r="A747" s="1131"/>
      <c r="B747" s="1426"/>
      <c r="C747" s="1131"/>
      <c r="D747" s="1131"/>
      <c r="E747" s="1131"/>
    </row>
    <row r="748" spans="1:5">
      <c r="A748" s="1131"/>
      <c r="B748" s="1426"/>
      <c r="C748" s="1131"/>
      <c r="D748" s="1131"/>
      <c r="E748" s="1131"/>
    </row>
    <row r="749" spans="1:5">
      <c r="A749" s="1131"/>
      <c r="B749" s="1426"/>
      <c r="C749" s="1131"/>
      <c r="D749" s="1131"/>
      <c r="E749" s="1131"/>
    </row>
    <row r="750" spans="1:5">
      <c r="A750" s="1131"/>
      <c r="B750" s="1426"/>
      <c r="C750" s="1131"/>
      <c r="D750" s="1131"/>
      <c r="E750" s="1131"/>
    </row>
    <row r="751" spans="1:5">
      <c r="A751" s="1131"/>
      <c r="B751" s="1426"/>
      <c r="C751" s="1131"/>
      <c r="D751" s="1131"/>
      <c r="E751" s="1131"/>
    </row>
    <row r="752" spans="1:5">
      <c r="A752" s="1131"/>
      <c r="B752" s="1426"/>
      <c r="C752" s="1131"/>
      <c r="D752" s="1131"/>
      <c r="E752" s="1131"/>
    </row>
    <row r="753" spans="1:5">
      <c r="A753" s="1131"/>
      <c r="B753" s="1426"/>
      <c r="C753" s="1131"/>
      <c r="D753" s="1131"/>
      <c r="E753" s="1131"/>
    </row>
    <row r="754" spans="1:5">
      <c r="A754" s="1131"/>
      <c r="B754" s="1426"/>
      <c r="C754" s="1131"/>
      <c r="D754" s="1131"/>
      <c r="E754" s="1131"/>
    </row>
    <row r="755" spans="1:5">
      <c r="A755" s="1131"/>
      <c r="B755" s="1426"/>
      <c r="C755" s="1131"/>
      <c r="D755" s="1131"/>
      <c r="E755" s="1131"/>
    </row>
    <row r="756" spans="1:5">
      <c r="A756" s="1131"/>
      <c r="B756" s="1426"/>
      <c r="C756" s="1131"/>
      <c r="D756" s="1131"/>
      <c r="E756" s="1131"/>
    </row>
    <row r="757" spans="1:5">
      <c r="A757" s="1131"/>
      <c r="B757" s="1426"/>
      <c r="C757" s="1131"/>
      <c r="D757" s="1131"/>
      <c r="E757" s="1131"/>
    </row>
    <row r="758" spans="1:5">
      <c r="A758" s="1131"/>
      <c r="B758" s="1426"/>
      <c r="C758" s="1131"/>
      <c r="D758" s="1131"/>
      <c r="E758" s="1131"/>
    </row>
    <row r="759" spans="1:5">
      <c r="A759" s="1131"/>
      <c r="B759" s="1426"/>
      <c r="C759" s="1131"/>
      <c r="D759" s="1131"/>
      <c r="E759" s="1131"/>
    </row>
    <row r="760" spans="1:5">
      <c r="A760" s="1131"/>
      <c r="B760" s="1426"/>
      <c r="C760" s="1131"/>
      <c r="D760" s="1131"/>
      <c r="E760" s="1131"/>
    </row>
    <row r="761" spans="1:5">
      <c r="A761" s="1131"/>
      <c r="B761" s="1426"/>
      <c r="C761" s="1131"/>
      <c r="D761" s="1131"/>
      <c r="E761" s="1131"/>
    </row>
    <row r="762" spans="1:5">
      <c r="A762" s="1131"/>
      <c r="B762" s="1426"/>
      <c r="C762" s="1131"/>
      <c r="D762" s="1131"/>
      <c r="E762" s="1131"/>
    </row>
    <row r="763" spans="1:5">
      <c r="A763" s="1131"/>
      <c r="B763" s="1426"/>
      <c r="C763" s="1131"/>
      <c r="D763" s="1131"/>
      <c r="E763" s="1131"/>
    </row>
    <row r="764" spans="1:5">
      <c r="A764" s="1131"/>
      <c r="B764" s="1426"/>
      <c r="C764" s="1131"/>
      <c r="D764" s="1131"/>
      <c r="E764" s="1131"/>
    </row>
    <row r="765" spans="1:5">
      <c r="A765" s="1131"/>
      <c r="B765" s="1426"/>
      <c r="C765" s="1131"/>
      <c r="D765" s="1131"/>
      <c r="E765" s="1131"/>
    </row>
    <row r="766" spans="1:5">
      <c r="A766" s="1131"/>
      <c r="B766" s="1426"/>
      <c r="C766" s="1131"/>
      <c r="D766" s="1131"/>
      <c r="E766" s="1131"/>
    </row>
    <row r="767" spans="1:5">
      <c r="A767" s="1131"/>
      <c r="B767" s="1426"/>
      <c r="C767" s="1131"/>
      <c r="D767" s="1131"/>
      <c r="E767" s="1131"/>
    </row>
    <row r="768" spans="1:5">
      <c r="A768" s="1131"/>
      <c r="B768" s="1426"/>
      <c r="C768" s="1131"/>
      <c r="D768" s="1131"/>
      <c r="E768" s="1131"/>
    </row>
    <row r="769" spans="1:5">
      <c r="A769" s="1131"/>
      <c r="B769" s="1426"/>
      <c r="C769" s="1131"/>
      <c r="D769" s="1131"/>
      <c r="E769" s="1131"/>
    </row>
    <row r="770" spans="1:5">
      <c r="A770" s="1131"/>
      <c r="B770" s="1426"/>
      <c r="C770" s="1131"/>
      <c r="D770" s="1131"/>
      <c r="E770" s="1131"/>
    </row>
    <row r="771" spans="1:5">
      <c r="A771" s="1131"/>
      <c r="B771" s="1426"/>
      <c r="C771" s="1131"/>
      <c r="D771" s="1131"/>
      <c r="E771" s="1131"/>
    </row>
    <row r="772" spans="1:5">
      <c r="A772" s="1131"/>
      <c r="B772" s="1426"/>
      <c r="C772" s="1131"/>
      <c r="D772" s="1131"/>
      <c r="E772" s="1131"/>
    </row>
    <row r="773" spans="1:5">
      <c r="A773" s="1131"/>
      <c r="B773" s="1426"/>
      <c r="C773" s="1131"/>
      <c r="D773" s="1131"/>
      <c r="E773" s="1131"/>
    </row>
    <row r="774" spans="1:5">
      <c r="A774" s="1131"/>
      <c r="B774" s="1426"/>
      <c r="C774" s="1131"/>
      <c r="D774" s="1131"/>
      <c r="E774" s="1131"/>
    </row>
    <row r="775" spans="1:5">
      <c r="A775" s="1131"/>
      <c r="B775" s="1426"/>
      <c r="C775" s="1131"/>
      <c r="D775" s="1131"/>
      <c r="E775" s="1131"/>
    </row>
    <row r="776" spans="1:5">
      <c r="A776" s="1131"/>
      <c r="B776" s="1426"/>
      <c r="C776" s="1131"/>
      <c r="D776" s="1131"/>
      <c r="E776" s="1131"/>
    </row>
    <row r="777" spans="1:5">
      <c r="A777" s="1131"/>
      <c r="B777" s="1426"/>
      <c r="C777" s="1131"/>
      <c r="D777" s="1131"/>
      <c r="E777" s="1131"/>
    </row>
    <row r="778" spans="1:5">
      <c r="A778" s="1131"/>
      <c r="B778" s="1426"/>
      <c r="C778" s="1131"/>
      <c r="D778" s="1131"/>
      <c r="E778" s="1131"/>
    </row>
    <row r="779" spans="1:5">
      <c r="A779" s="1131"/>
      <c r="B779" s="1426"/>
      <c r="C779" s="1131"/>
      <c r="D779" s="1131"/>
      <c r="E779" s="1131"/>
    </row>
    <row r="780" spans="1:5">
      <c r="A780" s="1131"/>
      <c r="B780" s="1426"/>
      <c r="C780" s="1131"/>
      <c r="D780" s="1131"/>
      <c r="E780" s="1131"/>
    </row>
    <row r="781" spans="1:5">
      <c r="A781" s="1131"/>
      <c r="B781" s="1426"/>
      <c r="C781" s="1131"/>
      <c r="D781" s="1131"/>
      <c r="E781" s="1131"/>
    </row>
    <row r="782" spans="1:5">
      <c r="A782" s="1131"/>
      <c r="B782" s="1426"/>
      <c r="C782" s="1131"/>
      <c r="D782" s="1131"/>
      <c r="E782" s="1131"/>
    </row>
    <row r="783" spans="1:5">
      <c r="A783" s="1131"/>
      <c r="B783" s="1426"/>
      <c r="C783" s="1131"/>
      <c r="D783" s="1131"/>
      <c r="E783" s="1131"/>
    </row>
    <row r="784" spans="1:5">
      <c r="A784" s="1131"/>
      <c r="B784" s="1426"/>
      <c r="C784" s="1131"/>
      <c r="D784" s="1131"/>
      <c r="E784" s="1131"/>
    </row>
    <row r="785" spans="1:5">
      <c r="A785" s="1131"/>
      <c r="B785" s="1426"/>
      <c r="C785" s="1131"/>
      <c r="D785" s="1131"/>
      <c r="E785" s="1131"/>
    </row>
    <row r="786" spans="1:5">
      <c r="A786" s="1131"/>
      <c r="B786" s="1426"/>
      <c r="C786" s="1131"/>
      <c r="D786" s="1131"/>
      <c r="E786" s="1131"/>
    </row>
    <row r="787" spans="1:5">
      <c r="A787" s="1131"/>
      <c r="B787" s="1426"/>
      <c r="C787" s="1131"/>
      <c r="D787" s="1131"/>
      <c r="E787" s="1131"/>
    </row>
    <row r="788" spans="1:5">
      <c r="A788" s="1131"/>
      <c r="B788" s="1426"/>
      <c r="C788" s="1131"/>
      <c r="D788" s="1131"/>
      <c r="E788" s="1131"/>
    </row>
    <row r="789" spans="1:5">
      <c r="A789" s="1131"/>
      <c r="B789" s="1426"/>
      <c r="C789" s="1131"/>
      <c r="D789" s="1131"/>
      <c r="E789" s="1131"/>
    </row>
    <row r="790" spans="1:5">
      <c r="A790" s="1131"/>
      <c r="B790" s="1426"/>
      <c r="C790" s="1131"/>
      <c r="D790" s="1131"/>
      <c r="E790" s="1131"/>
    </row>
    <row r="791" spans="1:5">
      <c r="A791" s="1131"/>
      <c r="B791" s="1426"/>
      <c r="C791" s="1131"/>
      <c r="D791" s="1131"/>
      <c r="E791" s="1131"/>
    </row>
    <row r="792" spans="1:5">
      <c r="A792" s="1131"/>
      <c r="B792" s="1426"/>
      <c r="C792" s="1131"/>
      <c r="D792" s="1131"/>
      <c r="E792" s="1131"/>
    </row>
    <row r="793" spans="1:5">
      <c r="A793" s="1131"/>
      <c r="B793" s="1426"/>
      <c r="C793" s="1131"/>
      <c r="D793" s="1131"/>
      <c r="E793" s="1131"/>
    </row>
    <row r="794" spans="1:5">
      <c r="A794" s="1131"/>
      <c r="B794" s="1426"/>
      <c r="C794" s="1131"/>
      <c r="D794" s="1131"/>
      <c r="E794" s="1131"/>
    </row>
    <row r="795" spans="1:5">
      <c r="A795" s="1131"/>
      <c r="B795" s="1426"/>
      <c r="C795" s="1131"/>
      <c r="D795" s="1131"/>
      <c r="E795" s="1131"/>
    </row>
    <row r="796" spans="1:5">
      <c r="A796" s="1131"/>
      <c r="B796" s="1426"/>
      <c r="C796" s="1131"/>
      <c r="D796" s="1131"/>
      <c r="E796" s="1131"/>
    </row>
    <row r="797" spans="1:5">
      <c r="A797" s="1131"/>
      <c r="B797" s="1426"/>
      <c r="C797" s="1131"/>
      <c r="D797" s="1131"/>
      <c r="E797" s="1131"/>
    </row>
    <row r="798" spans="1:5">
      <c r="A798" s="1131"/>
      <c r="B798" s="1426"/>
      <c r="C798" s="1131"/>
      <c r="D798" s="1131"/>
      <c r="E798" s="1131"/>
    </row>
    <row r="799" spans="1:5">
      <c r="A799" s="1131"/>
      <c r="B799" s="1426"/>
      <c r="C799" s="1131"/>
      <c r="D799" s="1131"/>
      <c r="E799" s="1131"/>
    </row>
    <row r="800" spans="1:5">
      <c r="A800" s="1131"/>
      <c r="B800" s="1426"/>
      <c r="C800" s="1131"/>
      <c r="D800" s="1131"/>
      <c r="E800" s="1131"/>
    </row>
    <row r="801" spans="1:5">
      <c r="A801" s="1131"/>
      <c r="B801" s="1426"/>
      <c r="C801" s="1131"/>
      <c r="D801" s="1131"/>
      <c r="E801" s="1131"/>
    </row>
    <row r="802" spans="1:5">
      <c r="A802" s="1131"/>
      <c r="B802" s="1426"/>
      <c r="C802" s="1131"/>
      <c r="D802" s="1131"/>
      <c r="E802" s="1131"/>
    </row>
    <row r="803" spans="1:5">
      <c r="A803" s="1131"/>
      <c r="B803" s="1426"/>
      <c r="C803" s="1131"/>
      <c r="D803" s="1131"/>
      <c r="E803" s="1131"/>
    </row>
    <row r="804" spans="1:5">
      <c r="A804" s="1131"/>
      <c r="B804" s="1426"/>
      <c r="C804" s="1131"/>
      <c r="D804" s="1131"/>
      <c r="E804" s="1131"/>
    </row>
    <row r="805" spans="1:5">
      <c r="A805" s="1131"/>
      <c r="B805" s="1426"/>
      <c r="C805" s="1131"/>
      <c r="D805" s="1131"/>
      <c r="E805" s="1131"/>
    </row>
    <row r="806" spans="1:5">
      <c r="A806" s="1131"/>
      <c r="B806" s="1426"/>
      <c r="C806" s="1131"/>
      <c r="D806" s="1131"/>
      <c r="E806" s="1131"/>
    </row>
    <row r="807" spans="1:5">
      <c r="A807" s="1131"/>
      <c r="B807" s="1426"/>
      <c r="C807" s="1131"/>
      <c r="D807" s="1131"/>
      <c r="E807" s="1131"/>
    </row>
    <row r="808" spans="1:5">
      <c r="A808" s="1131"/>
      <c r="B808" s="1426"/>
      <c r="C808" s="1131"/>
      <c r="D808" s="1131"/>
      <c r="E808" s="1131"/>
    </row>
    <row r="809" spans="1:5">
      <c r="A809" s="1131"/>
      <c r="B809" s="1426"/>
      <c r="C809" s="1131"/>
      <c r="D809" s="1131"/>
      <c r="E809" s="1131"/>
    </row>
    <row r="810" spans="1:5">
      <c r="A810" s="1131"/>
      <c r="B810" s="1426"/>
      <c r="C810" s="1131"/>
      <c r="D810" s="1131"/>
      <c r="E810" s="1131"/>
    </row>
    <row r="811" spans="1:5">
      <c r="A811" s="1131"/>
      <c r="B811" s="1426"/>
      <c r="C811" s="1131"/>
      <c r="D811" s="1131"/>
      <c r="E811" s="1131"/>
    </row>
    <row r="812" spans="1:5">
      <c r="A812" s="1131"/>
      <c r="B812" s="1426"/>
      <c r="C812" s="1131"/>
      <c r="D812" s="1131"/>
      <c r="E812" s="1131"/>
    </row>
    <row r="813" spans="1:5">
      <c r="A813" s="1131"/>
      <c r="B813" s="1426"/>
      <c r="C813" s="1131"/>
      <c r="D813" s="1131"/>
      <c r="E813" s="1131"/>
    </row>
    <row r="814" spans="1:5">
      <c r="A814" s="1131"/>
      <c r="B814" s="1426"/>
      <c r="C814" s="1131"/>
      <c r="D814" s="1131"/>
      <c r="E814" s="1131"/>
    </row>
    <row r="815" spans="1:5">
      <c r="A815" s="1131"/>
      <c r="B815" s="1426"/>
      <c r="C815" s="1131"/>
      <c r="D815" s="1131"/>
      <c r="E815" s="1131"/>
    </row>
    <row r="816" spans="1:5">
      <c r="A816" s="1131"/>
      <c r="B816" s="1426"/>
      <c r="C816" s="1131"/>
      <c r="D816" s="1131"/>
      <c r="E816" s="1131"/>
    </row>
    <row r="817" spans="1:5">
      <c r="A817" s="1131"/>
      <c r="B817" s="1426"/>
      <c r="C817" s="1131"/>
      <c r="D817" s="1131"/>
      <c r="E817" s="1131"/>
    </row>
    <row r="818" spans="1:5">
      <c r="A818" s="1131"/>
      <c r="B818" s="1426"/>
      <c r="C818" s="1131"/>
      <c r="D818" s="1131"/>
      <c r="E818" s="1131"/>
    </row>
    <row r="819" spans="1:5">
      <c r="A819" s="1131"/>
      <c r="B819" s="1426"/>
      <c r="C819" s="1131"/>
      <c r="D819" s="1131"/>
      <c r="E819" s="1131"/>
    </row>
    <row r="820" spans="1:5">
      <c r="A820" s="1131"/>
      <c r="B820" s="1426"/>
      <c r="C820" s="1131"/>
      <c r="D820" s="1131"/>
      <c r="E820" s="1131"/>
    </row>
    <row r="821" spans="1:5">
      <c r="A821" s="1131"/>
      <c r="B821" s="1426"/>
      <c r="C821" s="1131"/>
      <c r="D821" s="1131"/>
      <c r="E821" s="1131"/>
    </row>
    <row r="822" spans="1:5">
      <c r="A822" s="1131"/>
      <c r="B822" s="1426"/>
      <c r="C822" s="1131"/>
      <c r="D822" s="1131"/>
      <c r="E822" s="1131"/>
    </row>
    <row r="823" spans="1:5">
      <c r="A823" s="1131"/>
      <c r="B823" s="1426"/>
      <c r="C823" s="1131"/>
      <c r="D823" s="1131"/>
      <c r="E823" s="1131"/>
    </row>
    <row r="824" spans="1:5">
      <c r="A824" s="1131"/>
      <c r="B824" s="1426"/>
      <c r="C824" s="1131"/>
      <c r="D824" s="1131"/>
      <c r="E824" s="1131"/>
    </row>
    <row r="825" spans="1:5">
      <c r="A825" s="1131"/>
      <c r="B825" s="1426"/>
      <c r="C825" s="1131"/>
      <c r="D825" s="1131"/>
      <c r="E825" s="1131"/>
    </row>
    <row r="826" spans="1:5">
      <c r="A826" s="1131"/>
      <c r="B826" s="1426"/>
      <c r="C826" s="1131"/>
      <c r="D826" s="1131"/>
      <c r="E826" s="1131"/>
    </row>
    <row r="827" spans="1:5">
      <c r="A827" s="1131"/>
      <c r="B827" s="1426"/>
      <c r="C827" s="1131"/>
      <c r="D827" s="1131"/>
      <c r="E827" s="1131"/>
    </row>
    <row r="828" spans="1:5">
      <c r="A828" s="1131"/>
      <c r="B828" s="1426"/>
      <c r="C828" s="1131"/>
      <c r="D828" s="1131"/>
      <c r="E828" s="1131"/>
    </row>
    <row r="829" spans="1:5">
      <c r="A829" s="1131"/>
      <c r="B829" s="1426"/>
      <c r="C829" s="1131"/>
      <c r="D829" s="1131"/>
      <c r="E829" s="1131"/>
    </row>
    <row r="830" spans="1:5">
      <c r="A830" s="1131"/>
      <c r="B830" s="1426"/>
      <c r="C830" s="1131"/>
      <c r="D830" s="1131"/>
      <c r="E830" s="1131"/>
    </row>
    <row r="831" spans="1:5">
      <c r="A831" s="1131"/>
      <c r="B831" s="1426"/>
      <c r="C831" s="1131"/>
      <c r="D831" s="1131"/>
      <c r="E831" s="1131"/>
    </row>
    <row r="832" spans="1:5">
      <c r="A832" s="1131"/>
      <c r="B832" s="1426"/>
      <c r="C832" s="1131"/>
      <c r="D832" s="1131"/>
      <c r="E832" s="1131"/>
    </row>
    <row r="833" spans="1:5">
      <c r="A833" s="1131"/>
      <c r="B833" s="1426"/>
      <c r="C833" s="1131"/>
      <c r="D833" s="1131"/>
      <c r="E833" s="1131"/>
    </row>
    <row r="834" spans="1:5">
      <c r="A834" s="1131"/>
      <c r="B834" s="1426"/>
      <c r="C834" s="1131"/>
      <c r="D834" s="1131"/>
      <c r="E834" s="1131"/>
    </row>
    <row r="835" spans="1:5">
      <c r="A835" s="1131"/>
      <c r="B835" s="1426"/>
      <c r="C835" s="1131"/>
      <c r="D835" s="1131"/>
      <c r="E835" s="1131"/>
    </row>
    <row r="836" spans="1:5">
      <c r="A836" s="1131"/>
      <c r="B836" s="1426"/>
      <c r="C836" s="1131"/>
      <c r="D836" s="1131"/>
      <c r="E836" s="1131"/>
    </row>
    <row r="837" spans="1:5">
      <c r="A837" s="1131"/>
      <c r="B837" s="1426"/>
      <c r="C837" s="1131"/>
      <c r="D837" s="1131"/>
      <c r="E837" s="1131"/>
    </row>
    <row r="838" spans="1:5">
      <c r="A838" s="1131"/>
      <c r="B838" s="1426"/>
      <c r="C838" s="1131"/>
      <c r="D838" s="1131"/>
      <c r="E838" s="1131"/>
    </row>
    <row r="839" spans="1:5">
      <c r="A839" s="1131"/>
      <c r="B839" s="1426"/>
      <c r="C839" s="1131"/>
      <c r="D839" s="1131"/>
      <c r="E839" s="1131"/>
    </row>
    <row r="840" spans="1:5">
      <c r="A840" s="1131"/>
      <c r="B840" s="1426"/>
      <c r="C840" s="1131"/>
      <c r="D840" s="1131"/>
      <c r="E840" s="1131"/>
    </row>
    <row r="841" spans="1:5">
      <c r="A841" s="1131"/>
      <c r="B841" s="1426"/>
      <c r="C841" s="1131"/>
      <c r="D841" s="1131"/>
      <c r="E841" s="1131"/>
    </row>
    <row r="842" spans="1:5">
      <c r="A842" s="1131"/>
      <c r="B842" s="1426"/>
      <c r="C842" s="1131"/>
      <c r="D842" s="1131"/>
      <c r="E842" s="1131"/>
    </row>
    <row r="843" spans="1:5">
      <c r="A843" s="1131"/>
      <c r="B843" s="1426"/>
      <c r="C843" s="1131"/>
      <c r="D843" s="1131"/>
      <c r="E843" s="1131"/>
    </row>
    <row r="844" spans="1:5">
      <c r="A844" s="1131"/>
      <c r="B844" s="1426"/>
      <c r="C844" s="1131"/>
      <c r="D844" s="1131"/>
      <c r="E844" s="1131"/>
    </row>
    <row r="845" spans="1:5">
      <c r="A845" s="1131"/>
      <c r="B845" s="1426"/>
      <c r="C845" s="1131"/>
      <c r="D845" s="1131"/>
      <c r="E845" s="1131"/>
    </row>
    <row r="846" spans="1:5">
      <c r="A846" s="1131"/>
      <c r="B846" s="1426"/>
      <c r="C846" s="1131"/>
      <c r="D846" s="1131"/>
      <c r="E846" s="1131"/>
    </row>
    <row r="847" spans="1:5">
      <c r="A847" s="1131"/>
      <c r="B847" s="1426"/>
      <c r="C847" s="1131"/>
      <c r="D847" s="1131"/>
      <c r="E847" s="1131"/>
    </row>
    <row r="848" spans="1:5">
      <c r="A848" s="1131"/>
      <c r="B848" s="1426"/>
      <c r="C848" s="1131"/>
      <c r="D848" s="1131"/>
      <c r="E848" s="1131"/>
    </row>
    <row r="849" spans="1:5">
      <c r="A849" s="1131"/>
      <c r="B849" s="1426"/>
      <c r="C849" s="1131"/>
      <c r="D849" s="1131"/>
      <c r="E849" s="1131"/>
    </row>
    <row r="850" spans="1:5">
      <c r="A850" s="1131"/>
      <c r="B850" s="1426"/>
      <c r="C850" s="1131"/>
      <c r="D850" s="1131"/>
      <c r="E850" s="1131"/>
    </row>
    <row r="851" spans="1:5">
      <c r="A851" s="1131"/>
      <c r="B851" s="1426"/>
      <c r="C851" s="1131"/>
      <c r="D851" s="1131"/>
      <c r="E851" s="1131"/>
    </row>
    <row r="852" spans="1:5">
      <c r="A852" s="1131"/>
      <c r="B852" s="1426"/>
      <c r="C852" s="1131"/>
      <c r="D852" s="1131"/>
      <c r="E852" s="1131"/>
    </row>
    <row r="853" spans="1:5">
      <c r="A853" s="1131"/>
      <c r="B853" s="1426"/>
      <c r="C853" s="1131"/>
      <c r="D853" s="1131"/>
      <c r="E853" s="1131"/>
    </row>
    <row r="854" spans="1:5">
      <c r="A854" s="1131"/>
      <c r="B854" s="1426"/>
      <c r="C854" s="1131"/>
      <c r="D854" s="1131"/>
      <c r="E854" s="1131"/>
    </row>
    <row r="855" spans="1:5">
      <c r="A855" s="1131"/>
      <c r="B855" s="1426"/>
      <c r="C855" s="1131"/>
      <c r="D855" s="1131"/>
      <c r="E855" s="1131"/>
    </row>
    <row r="856" spans="1:5">
      <c r="A856" s="1131"/>
      <c r="B856" s="1426"/>
      <c r="C856" s="1131"/>
      <c r="D856" s="1131"/>
      <c r="E856" s="1131"/>
    </row>
    <row r="857" spans="1:5">
      <c r="A857" s="1131"/>
      <c r="B857" s="1426"/>
      <c r="C857" s="1131"/>
      <c r="D857" s="1131"/>
      <c r="E857" s="1131"/>
    </row>
    <row r="858" spans="1:5">
      <c r="A858" s="1131"/>
      <c r="B858" s="1426"/>
      <c r="C858" s="1131"/>
      <c r="D858" s="1131"/>
      <c r="E858" s="1131"/>
    </row>
    <row r="859" spans="1:5">
      <c r="A859" s="1131"/>
      <c r="B859" s="1426"/>
      <c r="C859" s="1131"/>
      <c r="D859" s="1131"/>
      <c r="E859" s="1131"/>
    </row>
    <row r="860" spans="1:5">
      <c r="A860" s="1131"/>
      <c r="B860" s="1426"/>
      <c r="C860" s="1131"/>
      <c r="D860" s="1131"/>
      <c r="E860" s="1131"/>
    </row>
    <row r="861" spans="1:5">
      <c r="A861" s="1131"/>
      <c r="B861" s="1426"/>
      <c r="C861" s="1131"/>
      <c r="D861" s="1131"/>
      <c r="E861" s="1131"/>
    </row>
    <row r="862" spans="1:5">
      <c r="A862" s="1131"/>
      <c r="B862" s="1426"/>
      <c r="C862" s="1131"/>
      <c r="D862" s="1131"/>
      <c r="E862" s="1131"/>
    </row>
    <row r="863" spans="1:5">
      <c r="A863" s="1131"/>
      <c r="B863" s="1426"/>
      <c r="C863" s="1131"/>
      <c r="D863" s="1131"/>
      <c r="E863" s="1131"/>
    </row>
    <row r="864" spans="1:5">
      <c r="A864" s="1131"/>
      <c r="B864" s="1426"/>
      <c r="C864" s="1131"/>
      <c r="D864" s="1131"/>
      <c r="E864" s="1131"/>
    </row>
    <row r="865" spans="1:5">
      <c r="A865" s="1131"/>
      <c r="B865" s="1426"/>
      <c r="C865" s="1131"/>
      <c r="D865" s="1131"/>
      <c r="E865" s="1131"/>
    </row>
    <row r="866" spans="1:5">
      <c r="A866" s="1131"/>
      <c r="B866" s="1426"/>
      <c r="C866" s="1131"/>
      <c r="D866" s="1131"/>
      <c r="E866" s="1131"/>
    </row>
    <row r="867" spans="1:5">
      <c r="A867" s="1131"/>
      <c r="B867" s="1426"/>
      <c r="C867" s="1131"/>
      <c r="D867" s="1131"/>
      <c r="E867" s="1131"/>
    </row>
    <row r="868" spans="1:5">
      <c r="A868" s="1131"/>
      <c r="B868" s="1426"/>
      <c r="C868" s="1131"/>
      <c r="D868" s="1131"/>
      <c r="E868" s="1131"/>
    </row>
    <row r="869" spans="1:5">
      <c r="A869" s="1131"/>
      <c r="B869" s="1426"/>
      <c r="C869" s="1131"/>
      <c r="D869" s="1131"/>
      <c r="E869" s="1131"/>
    </row>
    <row r="870" spans="1:5">
      <c r="A870" s="1131"/>
      <c r="B870" s="1426"/>
      <c r="C870" s="1131"/>
      <c r="D870" s="1131"/>
      <c r="E870" s="1131"/>
    </row>
    <row r="871" spans="1:5">
      <c r="A871" s="1131"/>
      <c r="B871" s="1426"/>
      <c r="C871" s="1131"/>
      <c r="D871" s="1131"/>
      <c r="E871" s="1131"/>
    </row>
    <row r="872" spans="1:5">
      <c r="A872" s="1131"/>
      <c r="B872" s="1426"/>
      <c r="C872" s="1131"/>
      <c r="D872" s="1131"/>
      <c r="E872" s="1131"/>
    </row>
    <row r="873" spans="1:5">
      <c r="A873" s="1131"/>
      <c r="B873" s="1426"/>
      <c r="C873" s="1131"/>
      <c r="D873" s="1131"/>
      <c r="E873" s="1131"/>
    </row>
    <row r="874" spans="1:5">
      <c r="A874" s="1131"/>
      <c r="B874" s="1426"/>
      <c r="C874" s="1131"/>
      <c r="D874" s="1131"/>
      <c r="E874" s="1131"/>
    </row>
    <row r="875" spans="1:5">
      <c r="A875" s="1131"/>
      <c r="B875" s="1426"/>
      <c r="C875" s="1131"/>
      <c r="D875" s="1131"/>
      <c r="E875" s="1131"/>
    </row>
    <row r="876" spans="1:5">
      <c r="A876" s="1131"/>
      <c r="B876" s="1426"/>
      <c r="C876" s="1131"/>
      <c r="D876" s="1131"/>
      <c r="E876" s="1131"/>
    </row>
    <row r="877" spans="1:5">
      <c r="A877" s="1131"/>
      <c r="B877" s="1426"/>
      <c r="C877" s="1131"/>
      <c r="D877" s="1131"/>
      <c r="E877" s="1131"/>
    </row>
    <row r="878" spans="1:5">
      <c r="A878" s="1131"/>
      <c r="B878" s="1426"/>
      <c r="C878" s="1131"/>
      <c r="D878" s="1131"/>
      <c r="E878" s="1131"/>
    </row>
    <row r="879" spans="1:5">
      <c r="A879" s="1131"/>
      <c r="B879" s="1426"/>
      <c r="C879" s="1131"/>
      <c r="D879" s="1131"/>
      <c r="E879" s="1131"/>
    </row>
    <row r="880" spans="1:5">
      <c r="A880" s="1131"/>
      <c r="B880" s="1426"/>
      <c r="C880" s="1131"/>
      <c r="D880" s="1131"/>
      <c r="E880" s="1131"/>
    </row>
    <row r="881" spans="1:5">
      <c r="A881" s="1131"/>
      <c r="B881" s="1426"/>
      <c r="C881" s="1131"/>
      <c r="D881" s="1131"/>
      <c r="E881" s="1131"/>
    </row>
    <row r="882" spans="1:5">
      <c r="A882" s="1131"/>
      <c r="B882" s="1426"/>
      <c r="C882" s="1131"/>
      <c r="D882" s="1131"/>
      <c r="E882" s="1131"/>
    </row>
    <row r="883" spans="1:5">
      <c r="A883" s="1131"/>
      <c r="B883" s="1426"/>
      <c r="C883" s="1131"/>
      <c r="D883" s="1131"/>
      <c r="E883" s="1131"/>
    </row>
    <row r="884" spans="1:5">
      <c r="A884" s="1131"/>
      <c r="B884" s="1426"/>
      <c r="C884" s="1131"/>
      <c r="D884" s="1131"/>
      <c r="E884" s="1131"/>
    </row>
    <row r="885" spans="1:5">
      <c r="A885" s="1131"/>
      <c r="B885" s="1426"/>
      <c r="C885" s="1131"/>
      <c r="D885" s="1131"/>
      <c r="E885" s="1131"/>
    </row>
    <row r="886" spans="1:5">
      <c r="A886" s="1131"/>
      <c r="B886" s="1426"/>
      <c r="C886" s="1131"/>
      <c r="D886" s="1131"/>
      <c r="E886" s="1131"/>
    </row>
    <row r="887" spans="1:5">
      <c r="A887" s="1131"/>
      <c r="B887" s="1426"/>
      <c r="C887" s="1131"/>
      <c r="D887" s="1131"/>
      <c r="E887" s="1131"/>
    </row>
    <row r="888" spans="1:5">
      <c r="A888" s="1131"/>
      <c r="B888" s="1426"/>
      <c r="C888" s="1131"/>
      <c r="D888" s="1131"/>
      <c r="E888" s="1131"/>
    </row>
    <row r="889" spans="1:5">
      <c r="A889" s="1131"/>
      <c r="B889" s="1426"/>
      <c r="C889" s="1131"/>
      <c r="D889" s="1131"/>
      <c r="E889" s="1131"/>
    </row>
    <row r="890" spans="1:5">
      <c r="A890" s="1131"/>
      <c r="B890" s="1426"/>
      <c r="C890" s="1131"/>
      <c r="D890" s="1131"/>
      <c r="E890" s="1131"/>
    </row>
    <row r="891" spans="1:5">
      <c r="A891" s="1131"/>
      <c r="B891" s="1426"/>
      <c r="C891" s="1131"/>
      <c r="D891" s="1131"/>
      <c r="E891" s="1131"/>
    </row>
    <row r="892" spans="1:5">
      <c r="A892" s="1131"/>
      <c r="B892" s="1426"/>
      <c r="C892" s="1131"/>
      <c r="D892" s="1131"/>
      <c r="E892" s="1131"/>
    </row>
    <row r="893" spans="1:5">
      <c r="A893" s="1131"/>
      <c r="B893" s="1426"/>
      <c r="C893" s="1131"/>
      <c r="D893" s="1131"/>
      <c r="E893" s="1131"/>
    </row>
    <row r="894" spans="1:5">
      <c r="A894" s="1131"/>
      <c r="B894" s="1426"/>
      <c r="C894" s="1131"/>
      <c r="D894" s="1131"/>
      <c r="E894" s="1131"/>
    </row>
    <row r="895" spans="1:5">
      <c r="A895" s="1131"/>
      <c r="B895" s="1426"/>
      <c r="C895" s="1131"/>
      <c r="D895" s="1131"/>
      <c r="E895" s="1131"/>
    </row>
    <row r="896" spans="1:5">
      <c r="A896" s="1131"/>
      <c r="B896" s="1426"/>
      <c r="C896" s="1131"/>
      <c r="D896" s="1131"/>
      <c r="E896" s="1131"/>
    </row>
    <row r="897" spans="1:5">
      <c r="A897" s="1131"/>
      <c r="B897" s="1426"/>
      <c r="C897" s="1131"/>
      <c r="D897" s="1131"/>
      <c r="E897" s="1131"/>
    </row>
    <row r="898" spans="1:5">
      <c r="A898" s="1131"/>
      <c r="B898" s="1426"/>
      <c r="C898" s="1131"/>
      <c r="D898" s="1131"/>
      <c r="E898" s="1131"/>
    </row>
    <row r="899" spans="1:5">
      <c r="A899" s="1131"/>
      <c r="B899" s="1426"/>
      <c r="C899" s="1131"/>
      <c r="D899" s="1131"/>
      <c r="E899" s="1131"/>
    </row>
    <row r="900" spans="1:5">
      <c r="A900" s="1131"/>
      <c r="B900" s="1426"/>
      <c r="C900" s="1131"/>
      <c r="D900" s="1131"/>
      <c r="E900" s="1131"/>
    </row>
    <row r="901" spans="1:5">
      <c r="A901" s="1131"/>
      <c r="B901" s="1426"/>
      <c r="C901" s="1131"/>
      <c r="D901" s="1131"/>
      <c r="E901" s="1131"/>
    </row>
    <row r="902" spans="1:5">
      <c r="A902" s="1131"/>
      <c r="B902" s="1426"/>
      <c r="C902" s="1131"/>
      <c r="D902" s="1131"/>
      <c r="E902" s="1131"/>
    </row>
    <row r="903" spans="1:5">
      <c r="A903" s="1131"/>
      <c r="B903" s="1426"/>
      <c r="C903" s="1131"/>
      <c r="D903" s="1131"/>
      <c r="E903" s="1131"/>
    </row>
    <row r="904" spans="1:5">
      <c r="A904" s="1131"/>
      <c r="B904" s="1426"/>
      <c r="C904" s="1131"/>
      <c r="D904" s="1131"/>
      <c r="E904" s="1131"/>
    </row>
    <row r="905" spans="1:5">
      <c r="A905" s="1131"/>
      <c r="B905" s="1426"/>
      <c r="C905" s="1131"/>
      <c r="D905" s="1131"/>
      <c r="E905" s="1131"/>
    </row>
    <row r="906" spans="1:5">
      <c r="A906" s="1131"/>
      <c r="B906" s="1426"/>
      <c r="C906" s="1131"/>
      <c r="D906" s="1131"/>
      <c r="E906" s="1131"/>
    </row>
    <row r="907" spans="1:5">
      <c r="A907" s="1131"/>
      <c r="B907" s="1426"/>
      <c r="C907" s="1131"/>
      <c r="D907" s="1131"/>
      <c r="E907" s="1131"/>
    </row>
    <row r="908" spans="1:5">
      <c r="A908" s="1131"/>
      <c r="B908" s="1426"/>
      <c r="C908" s="1131"/>
      <c r="D908" s="1131"/>
      <c r="E908" s="1131"/>
    </row>
    <row r="909" spans="1:5">
      <c r="A909" s="1131"/>
      <c r="B909" s="1426"/>
      <c r="C909" s="1131"/>
      <c r="D909" s="1131"/>
      <c r="E909" s="1131"/>
    </row>
    <row r="910" spans="1:5">
      <c r="A910" s="1131"/>
      <c r="B910" s="1426"/>
      <c r="C910" s="1131"/>
      <c r="D910" s="1131"/>
      <c r="E910" s="1131"/>
    </row>
    <row r="911" spans="1:5">
      <c r="A911" s="1131"/>
      <c r="B911" s="1426"/>
      <c r="C911" s="1131"/>
      <c r="D911" s="1131"/>
      <c r="E911" s="1131"/>
    </row>
    <row r="912" spans="1:5">
      <c r="A912" s="1131"/>
      <c r="B912" s="1426"/>
      <c r="C912" s="1131"/>
      <c r="D912" s="1131"/>
      <c r="E912" s="1131"/>
    </row>
    <row r="913" spans="1:5">
      <c r="A913" s="1131"/>
      <c r="B913" s="1426"/>
      <c r="C913" s="1131"/>
      <c r="D913" s="1131"/>
      <c r="E913" s="1131"/>
    </row>
    <row r="914" spans="1:5">
      <c r="A914" s="1131"/>
      <c r="B914" s="1426"/>
      <c r="C914" s="1131"/>
      <c r="D914" s="1131"/>
      <c r="E914" s="1131"/>
    </row>
    <row r="915" spans="1:5">
      <c r="A915" s="1131"/>
      <c r="B915" s="1426"/>
      <c r="C915" s="1131"/>
      <c r="D915" s="1131"/>
      <c r="E915" s="1131"/>
    </row>
    <row r="916" spans="1:5">
      <c r="A916" s="1131"/>
      <c r="B916" s="1426"/>
      <c r="C916" s="1131"/>
      <c r="D916" s="1131"/>
      <c r="E916" s="1131"/>
    </row>
    <row r="917" spans="1:5">
      <c r="A917" s="1131"/>
      <c r="B917" s="1426"/>
      <c r="C917" s="1131"/>
      <c r="D917" s="1131"/>
      <c r="E917" s="1131"/>
    </row>
    <row r="918" spans="1:5">
      <c r="A918" s="1131"/>
      <c r="B918" s="1426"/>
      <c r="C918" s="1131"/>
      <c r="D918" s="1131"/>
      <c r="E918" s="1131"/>
    </row>
    <row r="919" spans="1:5">
      <c r="A919" s="1131"/>
      <c r="B919" s="1426"/>
      <c r="C919" s="1131"/>
      <c r="D919" s="1131"/>
      <c r="E919" s="1131"/>
    </row>
    <row r="920" spans="1:5">
      <c r="A920" s="1131"/>
      <c r="B920" s="1426"/>
      <c r="C920" s="1131"/>
      <c r="D920" s="1131"/>
      <c r="E920" s="1131"/>
    </row>
    <row r="921" spans="1:5">
      <c r="A921" s="1131"/>
      <c r="B921" s="1426"/>
      <c r="C921" s="1131"/>
      <c r="D921" s="1131"/>
      <c r="E921" s="1131"/>
    </row>
    <row r="922" spans="1:5">
      <c r="A922" s="1131"/>
      <c r="B922" s="1426"/>
      <c r="C922" s="1131"/>
      <c r="D922" s="1131"/>
      <c r="E922" s="1131"/>
    </row>
    <row r="923" spans="1:5">
      <c r="A923" s="1131"/>
      <c r="B923" s="1426"/>
      <c r="C923" s="1131"/>
      <c r="D923" s="1131"/>
      <c r="E923" s="1131"/>
    </row>
    <row r="924" spans="1:5">
      <c r="A924" s="1131"/>
      <c r="B924" s="1426"/>
      <c r="C924" s="1131"/>
      <c r="D924" s="1131"/>
      <c r="E924" s="1131"/>
    </row>
    <row r="925" spans="1:5">
      <c r="A925" s="1131"/>
      <c r="B925" s="1426"/>
      <c r="C925" s="1131"/>
      <c r="D925" s="1131"/>
      <c r="E925" s="1131"/>
    </row>
    <row r="926" spans="1:5">
      <c r="A926" s="1131"/>
      <c r="B926" s="1426"/>
      <c r="C926" s="1131"/>
      <c r="D926" s="1131"/>
      <c r="E926" s="1131"/>
    </row>
    <row r="927" spans="1:5">
      <c r="A927" s="1131"/>
      <c r="B927" s="1426"/>
      <c r="C927" s="1131"/>
      <c r="D927" s="1131"/>
      <c r="E927" s="1131"/>
    </row>
    <row r="928" spans="1:5">
      <c r="A928" s="1131"/>
      <c r="B928" s="1426"/>
      <c r="C928" s="1131"/>
      <c r="D928" s="1131"/>
      <c r="E928" s="1131"/>
    </row>
    <row r="929" spans="1:5">
      <c r="A929" s="1131"/>
      <c r="B929" s="1426"/>
      <c r="C929" s="1131"/>
      <c r="D929" s="1131"/>
      <c r="E929" s="1131"/>
    </row>
    <row r="930" spans="1:5">
      <c r="A930" s="1131"/>
      <c r="B930" s="1426"/>
      <c r="C930" s="1131"/>
      <c r="D930" s="1131"/>
      <c r="E930" s="1131"/>
    </row>
    <row r="931" spans="1:5">
      <c r="A931" s="1131"/>
      <c r="B931" s="1426"/>
      <c r="C931" s="1131"/>
      <c r="D931" s="1131"/>
      <c r="E931" s="1131"/>
    </row>
    <row r="932" spans="1:5">
      <c r="A932" s="1131"/>
      <c r="B932" s="1426"/>
      <c r="C932" s="1131"/>
      <c r="D932" s="1131"/>
      <c r="E932" s="1131"/>
    </row>
    <row r="933" spans="1:5">
      <c r="A933" s="1131"/>
      <c r="B933" s="1426"/>
      <c r="C933" s="1131"/>
      <c r="D933" s="1131"/>
      <c r="E933" s="1131"/>
    </row>
    <row r="934" spans="1:5">
      <c r="A934" s="1131"/>
      <c r="B934" s="1426"/>
      <c r="C934" s="1131"/>
      <c r="D934" s="1131"/>
      <c r="E934" s="1131"/>
    </row>
    <row r="935" spans="1:5">
      <c r="A935" s="1131"/>
      <c r="B935" s="1426"/>
      <c r="C935" s="1131"/>
      <c r="D935" s="1131"/>
      <c r="E935" s="1131"/>
    </row>
    <row r="936" spans="1:5">
      <c r="A936" s="1131"/>
      <c r="B936" s="1426"/>
      <c r="C936" s="1131"/>
      <c r="D936" s="1131"/>
      <c r="E936" s="1131"/>
    </row>
    <row r="937" spans="1:5">
      <c r="A937" s="1131"/>
      <c r="B937" s="1426"/>
      <c r="C937" s="1131"/>
      <c r="D937" s="1131"/>
      <c r="E937" s="1131"/>
    </row>
    <row r="938" spans="1:5">
      <c r="A938" s="1131"/>
      <c r="B938" s="1426"/>
      <c r="C938" s="1131"/>
      <c r="D938" s="1131"/>
      <c r="E938" s="1131"/>
    </row>
    <row r="939" spans="1:5">
      <c r="A939" s="1131"/>
      <c r="B939" s="1426"/>
      <c r="C939" s="1131"/>
      <c r="D939" s="1131"/>
      <c r="E939" s="1131"/>
    </row>
    <row r="940" spans="1:5">
      <c r="A940" s="1131"/>
      <c r="B940" s="1426"/>
      <c r="C940" s="1131"/>
      <c r="D940" s="1131"/>
      <c r="E940" s="1131"/>
    </row>
    <row r="941" spans="1:5">
      <c r="A941" s="1131"/>
      <c r="B941" s="1426"/>
      <c r="C941" s="1131"/>
      <c r="D941" s="1131"/>
      <c r="E941" s="1131"/>
    </row>
    <row r="942" spans="1:5">
      <c r="A942" s="1131"/>
      <c r="B942" s="1426"/>
      <c r="C942" s="1131"/>
      <c r="D942" s="1131"/>
      <c r="E942" s="1131"/>
    </row>
    <row r="943" spans="1:5">
      <c r="A943" s="1131"/>
      <c r="B943" s="1426"/>
      <c r="C943" s="1131"/>
      <c r="D943" s="1131"/>
      <c r="E943" s="1131"/>
    </row>
    <row r="944" spans="1:5">
      <c r="A944" s="1131"/>
      <c r="B944" s="1426"/>
      <c r="C944" s="1131"/>
      <c r="D944" s="1131"/>
      <c r="E944" s="1131"/>
    </row>
    <row r="945" spans="1:5">
      <c r="A945" s="1131"/>
      <c r="B945" s="1426"/>
      <c r="C945" s="1131"/>
      <c r="D945" s="1131"/>
      <c r="E945" s="1131"/>
    </row>
    <row r="946" spans="1:5">
      <c r="A946" s="1131"/>
      <c r="B946" s="1426"/>
      <c r="C946" s="1131"/>
      <c r="D946" s="1131"/>
      <c r="E946" s="1131"/>
    </row>
    <row r="947" spans="1:5">
      <c r="A947" s="1131"/>
      <c r="B947" s="1426"/>
      <c r="C947" s="1131"/>
      <c r="D947" s="1131"/>
      <c r="E947" s="1131"/>
    </row>
    <row r="948" spans="1:5">
      <c r="A948" s="1131"/>
      <c r="B948" s="1426"/>
      <c r="C948" s="1131"/>
      <c r="D948" s="1131"/>
      <c r="E948" s="1131"/>
    </row>
    <row r="949" spans="1:5">
      <c r="A949" s="1131"/>
      <c r="B949" s="1426"/>
      <c r="C949" s="1131"/>
      <c r="D949" s="1131"/>
      <c r="E949" s="1131"/>
    </row>
    <row r="950" spans="1:5">
      <c r="A950" s="1131"/>
      <c r="B950" s="1426"/>
      <c r="C950" s="1131"/>
      <c r="D950" s="1131"/>
      <c r="E950" s="1131"/>
    </row>
    <row r="951" spans="1:5">
      <c r="A951" s="1131"/>
      <c r="B951" s="1426"/>
      <c r="C951" s="1131"/>
      <c r="D951" s="1131"/>
      <c r="E951" s="1131"/>
    </row>
    <row r="952" spans="1:5">
      <c r="A952" s="1131"/>
      <c r="B952" s="1426"/>
      <c r="C952" s="1131"/>
      <c r="D952" s="1131"/>
      <c r="E952" s="1131"/>
    </row>
    <row r="953" spans="1:5">
      <c r="A953" s="1131"/>
      <c r="B953" s="1426"/>
      <c r="C953" s="1131"/>
      <c r="D953" s="1131"/>
      <c r="E953" s="1131"/>
    </row>
    <row r="954" spans="1:5">
      <c r="A954" s="1131"/>
      <c r="B954" s="1426"/>
      <c r="C954" s="1131"/>
      <c r="D954" s="1131"/>
      <c r="E954" s="1131"/>
    </row>
    <row r="955" spans="1:5">
      <c r="A955" s="1131"/>
      <c r="B955" s="1426"/>
      <c r="C955" s="1131"/>
      <c r="D955" s="1131"/>
      <c r="E955" s="1131"/>
    </row>
    <row r="956" spans="1:5">
      <c r="A956" s="1131"/>
      <c r="B956" s="1426"/>
      <c r="C956" s="1131"/>
      <c r="D956" s="1131"/>
      <c r="E956" s="1131"/>
    </row>
    <row r="957" spans="1:5">
      <c r="A957" s="1131"/>
      <c r="B957" s="1426"/>
      <c r="C957" s="1131"/>
      <c r="D957" s="1131"/>
      <c r="E957" s="1131"/>
    </row>
    <row r="958" spans="1:5">
      <c r="A958" s="1131"/>
      <c r="B958" s="1426"/>
      <c r="C958" s="1131"/>
      <c r="D958" s="1131"/>
      <c r="E958" s="1131"/>
    </row>
    <row r="959" spans="1:5">
      <c r="A959" s="1131"/>
      <c r="B959" s="1426"/>
      <c r="C959" s="1131"/>
      <c r="D959" s="1131"/>
      <c r="E959" s="1131"/>
    </row>
    <row r="960" spans="1:5">
      <c r="A960" s="1131"/>
      <c r="B960" s="1426"/>
      <c r="C960" s="1131"/>
      <c r="D960" s="1131"/>
      <c r="E960" s="1131"/>
    </row>
    <row r="961" spans="1:5">
      <c r="A961" s="1131"/>
      <c r="B961" s="1426"/>
      <c r="C961" s="1131"/>
      <c r="D961" s="1131"/>
      <c r="E961" s="1131"/>
    </row>
    <row r="962" spans="1:5">
      <c r="A962" s="1131"/>
      <c r="B962" s="1426"/>
      <c r="C962" s="1131"/>
      <c r="D962" s="1131"/>
      <c r="E962" s="1131"/>
    </row>
    <row r="963" spans="1:5">
      <c r="A963" s="1131"/>
      <c r="B963" s="1426"/>
      <c r="C963" s="1131"/>
      <c r="D963" s="1131"/>
      <c r="E963" s="1131"/>
    </row>
    <row r="964" spans="1:5">
      <c r="A964" s="1131"/>
      <c r="B964" s="1426"/>
      <c r="C964" s="1131"/>
      <c r="D964" s="1131"/>
      <c r="E964" s="1131"/>
    </row>
    <row r="965" spans="1:5">
      <c r="A965" s="1131"/>
      <c r="B965" s="1426"/>
      <c r="C965" s="1131"/>
      <c r="D965" s="1131"/>
      <c r="E965" s="1131"/>
    </row>
    <row r="966" spans="1:5">
      <c r="A966" s="1131"/>
      <c r="B966" s="1426"/>
      <c r="C966" s="1131"/>
      <c r="D966" s="1131"/>
      <c r="E966" s="1131"/>
    </row>
    <row r="967" spans="1:5">
      <c r="A967" s="1131"/>
      <c r="B967" s="1426"/>
      <c r="C967" s="1131"/>
      <c r="D967" s="1131"/>
      <c r="E967" s="1131"/>
    </row>
    <row r="968" spans="1:5">
      <c r="A968" s="1131"/>
      <c r="B968" s="1426"/>
      <c r="C968" s="1131"/>
      <c r="D968" s="1131"/>
      <c r="E968" s="1131"/>
    </row>
    <row r="969" spans="1:5">
      <c r="A969" s="1131"/>
      <c r="B969" s="1426"/>
      <c r="C969" s="1131"/>
      <c r="D969" s="1131"/>
      <c r="E969" s="1131"/>
    </row>
    <row r="970" spans="1:5">
      <c r="A970" s="1131"/>
      <c r="B970" s="1426"/>
      <c r="C970" s="1131"/>
      <c r="D970" s="1131"/>
      <c r="E970" s="1131"/>
    </row>
    <row r="971" spans="1:5">
      <c r="A971" s="1131"/>
      <c r="B971" s="1426"/>
      <c r="C971" s="1131"/>
      <c r="D971" s="1131"/>
      <c r="E971" s="1131"/>
    </row>
    <row r="972" spans="1:5">
      <c r="A972" s="1131"/>
      <c r="B972" s="1426"/>
      <c r="C972" s="1131"/>
      <c r="D972" s="1131"/>
      <c r="E972" s="1131"/>
    </row>
    <row r="973" spans="1:5">
      <c r="A973" s="1131"/>
      <c r="B973" s="1426"/>
      <c r="C973" s="1131"/>
      <c r="D973" s="1131"/>
      <c r="E973" s="1131"/>
    </row>
    <row r="974" spans="1:5">
      <c r="A974" s="1131"/>
      <c r="B974" s="1426"/>
      <c r="C974" s="1131"/>
      <c r="D974" s="1131"/>
      <c r="E974" s="1131"/>
    </row>
    <row r="975" spans="1:5">
      <c r="A975" s="1131"/>
      <c r="B975" s="1426"/>
      <c r="C975" s="1131"/>
      <c r="D975" s="1131"/>
      <c r="E975" s="1131"/>
    </row>
    <row r="976" spans="1:5">
      <c r="A976" s="1131"/>
      <c r="B976" s="1426"/>
      <c r="C976" s="1131"/>
      <c r="D976" s="1131"/>
      <c r="E976" s="1131"/>
    </row>
    <row r="977" spans="1:5">
      <c r="A977" s="1131"/>
      <c r="B977" s="1426"/>
      <c r="C977" s="1131"/>
      <c r="D977" s="1131"/>
      <c r="E977" s="1131"/>
    </row>
    <row r="978" spans="1:5">
      <c r="A978" s="1131"/>
      <c r="B978" s="1426"/>
      <c r="C978" s="1131"/>
      <c r="D978" s="1131"/>
      <c r="E978" s="1131"/>
    </row>
    <row r="979" spans="1:5">
      <c r="A979" s="1131"/>
      <c r="B979" s="1426"/>
      <c r="C979" s="1131"/>
      <c r="D979" s="1131"/>
      <c r="E979" s="1131"/>
    </row>
    <row r="980" spans="1:5">
      <c r="A980" s="1131"/>
      <c r="B980" s="1426"/>
      <c r="C980" s="1131"/>
      <c r="D980" s="1131"/>
      <c r="E980" s="1131"/>
    </row>
    <row r="981" spans="1:5">
      <c r="A981" s="1131"/>
      <c r="B981" s="1426"/>
      <c r="C981" s="1131"/>
      <c r="D981" s="1131"/>
      <c r="E981" s="1131"/>
    </row>
    <row r="982" spans="1:5">
      <c r="A982" s="1131"/>
      <c r="B982" s="1426"/>
      <c r="C982" s="1131"/>
      <c r="D982" s="1131"/>
      <c r="E982" s="1131"/>
    </row>
  </sheetData>
  <mergeCells count="9">
    <mergeCell ref="A1:E1"/>
    <mergeCell ref="A2:G2"/>
    <mergeCell ref="B4:B7"/>
    <mergeCell ref="C4:F5"/>
    <mergeCell ref="G4:G7"/>
    <mergeCell ref="C6:C7"/>
    <mergeCell ref="D6:D7"/>
    <mergeCell ref="E6:E7"/>
    <mergeCell ref="F6:F7"/>
  </mergeCells>
  <conditionalFormatting sqref="B15:G19 B21:G25 B33:G37 B9:G13 B27:G31">
    <cfRule type="cellIs" dxfId="45" priority="2" stopIfTrue="1" operator="between">
      <formula>0.0001</formula>
      <formula>0.045</formula>
    </cfRule>
  </conditionalFormatting>
  <conditionalFormatting sqref="B9:G39">
    <cfRule type="cellIs" dxfId="44" priority="1" stopIfTrue="1" operator="between">
      <formula>0.001</formula>
      <formula>0.045</formula>
    </cfRule>
  </conditionalFormatting>
  <pageMargins left="0.78740157480314965" right="0.78740157480314965" top="1.1811023622047243" bottom="0.78740157480314965" header="0" footer="0"/>
  <pageSetup paperSize="9" orientation="portrait" horizontalDpi="300" verticalDpi="300" r:id="rId1"/>
  <headerFooter alignWithMargins="0"/>
  <drawing r:id="rId2"/>
</worksheet>
</file>

<file path=xl/worksheets/sheet132.xml><?xml version="1.0" encoding="utf-8"?>
<worksheet xmlns="http://schemas.openxmlformats.org/spreadsheetml/2006/main" xmlns:r="http://schemas.openxmlformats.org/officeDocument/2006/relationships">
  <sheetPr codeName="Sheet132"/>
  <dimension ref="A1:N976"/>
  <sheetViews>
    <sheetView showGridLines="0" zoomScaleNormal="100" workbookViewId="0">
      <selection sqref="A1:E1"/>
    </sheetView>
  </sheetViews>
  <sheetFormatPr defaultRowHeight="9"/>
  <cols>
    <col min="1" max="1" width="25" style="1100" customWidth="1"/>
    <col min="2" max="2" width="11" style="1101" customWidth="1"/>
    <col min="3" max="3" width="11.140625" style="1100" customWidth="1"/>
    <col min="4" max="4" width="9.42578125" style="1100" customWidth="1"/>
    <col min="5" max="5" width="10" style="1100" customWidth="1"/>
    <col min="6" max="6" width="10.5703125" style="1100" customWidth="1"/>
    <col min="7" max="7" width="9.85546875" style="1100" customWidth="1"/>
    <col min="8" max="256" width="9.140625" style="1100"/>
    <col min="257" max="257" width="27.140625" style="1100" customWidth="1"/>
    <col min="258" max="258" width="11" style="1100" customWidth="1"/>
    <col min="259" max="259" width="12.85546875" style="1100" customWidth="1"/>
    <col min="260" max="260" width="9.42578125" style="1100" customWidth="1"/>
    <col min="261" max="261" width="10" style="1100" customWidth="1"/>
    <col min="262" max="262" width="10.5703125" style="1100" customWidth="1"/>
    <col min="263" max="263" width="9.85546875" style="1100" customWidth="1"/>
    <col min="264" max="512" width="9.140625" style="1100"/>
    <col min="513" max="513" width="27.140625" style="1100" customWidth="1"/>
    <col min="514" max="514" width="11" style="1100" customWidth="1"/>
    <col min="515" max="515" width="12.85546875" style="1100" customWidth="1"/>
    <col min="516" max="516" width="9.42578125" style="1100" customWidth="1"/>
    <col min="517" max="517" width="10" style="1100" customWidth="1"/>
    <col min="518" max="518" width="10.5703125" style="1100" customWidth="1"/>
    <col min="519" max="519" width="9.85546875" style="1100" customWidth="1"/>
    <col min="520" max="768" width="9.140625" style="1100"/>
    <col min="769" max="769" width="27.140625" style="1100" customWidth="1"/>
    <col min="770" max="770" width="11" style="1100" customWidth="1"/>
    <col min="771" max="771" width="12.85546875" style="1100" customWidth="1"/>
    <col min="772" max="772" width="9.42578125" style="1100" customWidth="1"/>
    <col min="773" max="773" width="10" style="1100" customWidth="1"/>
    <col min="774" max="774" width="10.5703125" style="1100" customWidth="1"/>
    <col min="775" max="775" width="9.85546875" style="1100" customWidth="1"/>
    <col min="776" max="1024" width="9.140625" style="1100"/>
    <col min="1025" max="1025" width="27.140625" style="1100" customWidth="1"/>
    <col min="1026" max="1026" width="11" style="1100" customWidth="1"/>
    <col min="1027" max="1027" width="12.85546875" style="1100" customWidth="1"/>
    <col min="1028" max="1028" width="9.42578125" style="1100" customWidth="1"/>
    <col min="1029" max="1029" width="10" style="1100" customWidth="1"/>
    <col min="1030" max="1030" width="10.5703125" style="1100" customWidth="1"/>
    <col min="1031" max="1031" width="9.85546875" style="1100" customWidth="1"/>
    <col min="1032" max="1280" width="9.140625" style="1100"/>
    <col min="1281" max="1281" width="27.140625" style="1100" customWidth="1"/>
    <col min="1282" max="1282" width="11" style="1100" customWidth="1"/>
    <col min="1283" max="1283" width="12.85546875" style="1100" customWidth="1"/>
    <col min="1284" max="1284" width="9.42578125" style="1100" customWidth="1"/>
    <col min="1285" max="1285" width="10" style="1100" customWidth="1"/>
    <col min="1286" max="1286" width="10.5703125" style="1100" customWidth="1"/>
    <col min="1287" max="1287" width="9.85546875" style="1100" customWidth="1"/>
    <col min="1288" max="1536" width="9.140625" style="1100"/>
    <col min="1537" max="1537" width="27.140625" style="1100" customWidth="1"/>
    <col min="1538" max="1538" width="11" style="1100" customWidth="1"/>
    <col min="1539" max="1539" width="12.85546875" style="1100" customWidth="1"/>
    <col min="1540" max="1540" width="9.42578125" style="1100" customWidth="1"/>
    <col min="1541" max="1541" width="10" style="1100" customWidth="1"/>
    <col min="1542" max="1542" width="10.5703125" style="1100" customWidth="1"/>
    <col min="1543" max="1543" width="9.85546875" style="1100" customWidth="1"/>
    <col min="1544" max="1792" width="9.140625" style="1100"/>
    <col min="1793" max="1793" width="27.140625" style="1100" customWidth="1"/>
    <col min="1794" max="1794" width="11" style="1100" customWidth="1"/>
    <col min="1795" max="1795" width="12.85546875" style="1100" customWidth="1"/>
    <col min="1796" max="1796" width="9.42578125" style="1100" customWidth="1"/>
    <col min="1797" max="1797" width="10" style="1100" customWidth="1"/>
    <col min="1798" max="1798" width="10.5703125" style="1100" customWidth="1"/>
    <col min="1799" max="1799" width="9.85546875" style="1100" customWidth="1"/>
    <col min="1800" max="2048" width="9.140625" style="1100"/>
    <col min="2049" max="2049" width="27.140625" style="1100" customWidth="1"/>
    <col min="2050" max="2050" width="11" style="1100" customWidth="1"/>
    <col min="2051" max="2051" width="12.85546875" style="1100" customWidth="1"/>
    <col min="2052" max="2052" width="9.42578125" style="1100" customWidth="1"/>
    <col min="2053" max="2053" width="10" style="1100" customWidth="1"/>
    <col min="2054" max="2054" width="10.5703125" style="1100" customWidth="1"/>
    <col min="2055" max="2055" width="9.85546875" style="1100" customWidth="1"/>
    <col min="2056" max="2304" width="9.140625" style="1100"/>
    <col min="2305" max="2305" width="27.140625" style="1100" customWidth="1"/>
    <col min="2306" max="2306" width="11" style="1100" customWidth="1"/>
    <col min="2307" max="2307" width="12.85546875" style="1100" customWidth="1"/>
    <col min="2308" max="2308" width="9.42578125" style="1100" customWidth="1"/>
    <col min="2309" max="2309" width="10" style="1100" customWidth="1"/>
    <col min="2310" max="2310" width="10.5703125" style="1100" customWidth="1"/>
    <col min="2311" max="2311" width="9.85546875" style="1100" customWidth="1"/>
    <col min="2312" max="2560" width="9.140625" style="1100"/>
    <col min="2561" max="2561" width="27.140625" style="1100" customWidth="1"/>
    <col min="2562" max="2562" width="11" style="1100" customWidth="1"/>
    <col min="2563" max="2563" width="12.85546875" style="1100" customWidth="1"/>
    <col min="2564" max="2564" width="9.42578125" style="1100" customWidth="1"/>
    <col min="2565" max="2565" width="10" style="1100" customWidth="1"/>
    <col min="2566" max="2566" width="10.5703125" style="1100" customWidth="1"/>
    <col min="2567" max="2567" width="9.85546875" style="1100" customWidth="1"/>
    <col min="2568" max="2816" width="9.140625" style="1100"/>
    <col min="2817" max="2817" width="27.140625" style="1100" customWidth="1"/>
    <col min="2818" max="2818" width="11" style="1100" customWidth="1"/>
    <col min="2819" max="2819" width="12.85546875" style="1100" customWidth="1"/>
    <col min="2820" max="2820" width="9.42578125" style="1100" customWidth="1"/>
    <col min="2821" max="2821" width="10" style="1100" customWidth="1"/>
    <col min="2822" max="2822" width="10.5703125" style="1100" customWidth="1"/>
    <col min="2823" max="2823" width="9.85546875" style="1100" customWidth="1"/>
    <col min="2824" max="3072" width="9.140625" style="1100"/>
    <col min="3073" max="3073" width="27.140625" style="1100" customWidth="1"/>
    <col min="3074" max="3074" width="11" style="1100" customWidth="1"/>
    <col min="3075" max="3075" width="12.85546875" style="1100" customWidth="1"/>
    <col min="3076" max="3076" width="9.42578125" style="1100" customWidth="1"/>
    <col min="3077" max="3077" width="10" style="1100" customWidth="1"/>
    <col min="3078" max="3078" width="10.5703125" style="1100" customWidth="1"/>
    <col min="3079" max="3079" width="9.85546875" style="1100" customWidth="1"/>
    <col min="3080" max="3328" width="9.140625" style="1100"/>
    <col min="3329" max="3329" width="27.140625" style="1100" customWidth="1"/>
    <col min="3330" max="3330" width="11" style="1100" customWidth="1"/>
    <col min="3331" max="3331" width="12.85546875" style="1100" customWidth="1"/>
    <col min="3332" max="3332" width="9.42578125" style="1100" customWidth="1"/>
    <col min="3333" max="3333" width="10" style="1100" customWidth="1"/>
    <col min="3334" max="3334" width="10.5703125" style="1100" customWidth="1"/>
    <col min="3335" max="3335" width="9.85546875" style="1100" customWidth="1"/>
    <col min="3336" max="3584" width="9.140625" style="1100"/>
    <col min="3585" max="3585" width="27.140625" style="1100" customWidth="1"/>
    <col min="3586" max="3586" width="11" style="1100" customWidth="1"/>
    <col min="3587" max="3587" width="12.85546875" style="1100" customWidth="1"/>
    <col min="3588" max="3588" width="9.42578125" style="1100" customWidth="1"/>
    <col min="3589" max="3589" width="10" style="1100" customWidth="1"/>
    <col min="3590" max="3590" width="10.5703125" style="1100" customWidth="1"/>
    <col min="3591" max="3591" width="9.85546875" style="1100" customWidth="1"/>
    <col min="3592" max="3840" width="9.140625" style="1100"/>
    <col min="3841" max="3841" width="27.140625" style="1100" customWidth="1"/>
    <col min="3842" max="3842" width="11" style="1100" customWidth="1"/>
    <col min="3843" max="3843" width="12.85546875" style="1100" customWidth="1"/>
    <col min="3844" max="3844" width="9.42578125" style="1100" customWidth="1"/>
    <col min="3845" max="3845" width="10" style="1100" customWidth="1"/>
    <col min="3846" max="3846" width="10.5703125" style="1100" customWidth="1"/>
    <col min="3847" max="3847" width="9.85546875" style="1100" customWidth="1"/>
    <col min="3848" max="4096" width="9.140625" style="1100"/>
    <col min="4097" max="4097" width="27.140625" style="1100" customWidth="1"/>
    <col min="4098" max="4098" width="11" style="1100" customWidth="1"/>
    <col min="4099" max="4099" width="12.85546875" style="1100" customWidth="1"/>
    <col min="4100" max="4100" width="9.42578125" style="1100" customWidth="1"/>
    <col min="4101" max="4101" width="10" style="1100" customWidth="1"/>
    <col min="4102" max="4102" width="10.5703125" style="1100" customWidth="1"/>
    <col min="4103" max="4103" width="9.85546875" style="1100" customWidth="1"/>
    <col min="4104" max="4352" width="9.140625" style="1100"/>
    <col min="4353" max="4353" width="27.140625" style="1100" customWidth="1"/>
    <col min="4354" max="4354" width="11" style="1100" customWidth="1"/>
    <col min="4355" max="4355" width="12.85546875" style="1100" customWidth="1"/>
    <col min="4356" max="4356" width="9.42578125" style="1100" customWidth="1"/>
    <col min="4357" max="4357" width="10" style="1100" customWidth="1"/>
    <col min="4358" max="4358" width="10.5703125" style="1100" customWidth="1"/>
    <col min="4359" max="4359" width="9.85546875" style="1100" customWidth="1"/>
    <col min="4360" max="4608" width="9.140625" style="1100"/>
    <col min="4609" max="4609" width="27.140625" style="1100" customWidth="1"/>
    <col min="4610" max="4610" width="11" style="1100" customWidth="1"/>
    <col min="4611" max="4611" width="12.85546875" style="1100" customWidth="1"/>
    <col min="4612" max="4612" width="9.42578125" style="1100" customWidth="1"/>
    <col min="4613" max="4613" width="10" style="1100" customWidth="1"/>
    <col min="4614" max="4614" width="10.5703125" style="1100" customWidth="1"/>
    <col min="4615" max="4615" width="9.85546875" style="1100" customWidth="1"/>
    <col min="4616" max="4864" width="9.140625" style="1100"/>
    <col min="4865" max="4865" width="27.140625" style="1100" customWidth="1"/>
    <col min="4866" max="4866" width="11" style="1100" customWidth="1"/>
    <col min="4867" max="4867" width="12.85546875" style="1100" customWidth="1"/>
    <col min="4868" max="4868" width="9.42578125" style="1100" customWidth="1"/>
    <col min="4869" max="4869" width="10" style="1100" customWidth="1"/>
    <col min="4870" max="4870" width="10.5703125" style="1100" customWidth="1"/>
    <col min="4871" max="4871" width="9.85546875" style="1100" customWidth="1"/>
    <col min="4872" max="5120" width="9.140625" style="1100"/>
    <col min="5121" max="5121" width="27.140625" style="1100" customWidth="1"/>
    <col min="5122" max="5122" width="11" style="1100" customWidth="1"/>
    <col min="5123" max="5123" width="12.85546875" style="1100" customWidth="1"/>
    <col min="5124" max="5124" width="9.42578125" style="1100" customWidth="1"/>
    <col min="5125" max="5125" width="10" style="1100" customWidth="1"/>
    <col min="5126" max="5126" width="10.5703125" style="1100" customWidth="1"/>
    <col min="5127" max="5127" width="9.85546875" style="1100" customWidth="1"/>
    <col min="5128" max="5376" width="9.140625" style="1100"/>
    <col min="5377" max="5377" width="27.140625" style="1100" customWidth="1"/>
    <col min="5378" max="5378" width="11" style="1100" customWidth="1"/>
    <col min="5379" max="5379" width="12.85546875" style="1100" customWidth="1"/>
    <col min="5380" max="5380" width="9.42578125" style="1100" customWidth="1"/>
    <col min="5381" max="5381" width="10" style="1100" customWidth="1"/>
    <col min="5382" max="5382" width="10.5703125" style="1100" customWidth="1"/>
    <col min="5383" max="5383" width="9.85546875" style="1100" customWidth="1"/>
    <col min="5384" max="5632" width="9.140625" style="1100"/>
    <col min="5633" max="5633" width="27.140625" style="1100" customWidth="1"/>
    <col min="5634" max="5634" width="11" style="1100" customWidth="1"/>
    <col min="5635" max="5635" width="12.85546875" style="1100" customWidth="1"/>
    <col min="5636" max="5636" width="9.42578125" style="1100" customWidth="1"/>
    <col min="5637" max="5637" width="10" style="1100" customWidth="1"/>
    <col min="5638" max="5638" width="10.5703125" style="1100" customWidth="1"/>
    <col min="5639" max="5639" width="9.85546875" style="1100" customWidth="1"/>
    <col min="5640" max="5888" width="9.140625" style="1100"/>
    <col min="5889" max="5889" width="27.140625" style="1100" customWidth="1"/>
    <col min="5890" max="5890" width="11" style="1100" customWidth="1"/>
    <col min="5891" max="5891" width="12.85546875" style="1100" customWidth="1"/>
    <col min="5892" max="5892" width="9.42578125" style="1100" customWidth="1"/>
    <col min="5893" max="5893" width="10" style="1100" customWidth="1"/>
    <col min="5894" max="5894" width="10.5703125" style="1100" customWidth="1"/>
    <col min="5895" max="5895" width="9.85546875" style="1100" customWidth="1"/>
    <col min="5896" max="6144" width="9.140625" style="1100"/>
    <col min="6145" max="6145" width="27.140625" style="1100" customWidth="1"/>
    <col min="6146" max="6146" width="11" style="1100" customWidth="1"/>
    <col min="6147" max="6147" width="12.85546875" style="1100" customWidth="1"/>
    <col min="6148" max="6148" width="9.42578125" style="1100" customWidth="1"/>
    <col min="6149" max="6149" width="10" style="1100" customWidth="1"/>
    <col min="6150" max="6150" width="10.5703125" style="1100" customWidth="1"/>
    <col min="6151" max="6151" width="9.85546875" style="1100" customWidth="1"/>
    <col min="6152" max="6400" width="9.140625" style="1100"/>
    <col min="6401" max="6401" width="27.140625" style="1100" customWidth="1"/>
    <col min="6402" max="6402" width="11" style="1100" customWidth="1"/>
    <col min="6403" max="6403" width="12.85546875" style="1100" customWidth="1"/>
    <col min="6404" max="6404" width="9.42578125" style="1100" customWidth="1"/>
    <col min="6405" max="6405" width="10" style="1100" customWidth="1"/>
    <col min="6406" max="6406" width="10.5703125" style="1100" customWidth="1"/>
    <col min="6407" max="6407" width="9.85546875" style="1100" customWidth="1"/>
    <col min="6408" max="6656" width="9.140625" style="1100"/>
    <col min="6657" max="6657" width="27.140625" style="1100" customWidth="1"/>
    <col min="6658" max="6658" width="11" style="1100" customWidth="1"/>
    <col min="6659" max="6659" width="12.85546875" style="1100" customWidth="1"/>
    <col min="6660" max="6660" width="9.42578125" style="1100" customWidth="1"/>
    <col min="6661" max="6661" width="10" style="1100" customWidth="1"/>
    <col min="6662" max="6662" width="10.5703125" style="1100" customWidth="1"/>
    <col min="6663" max="6663" width="9.85546875" style="1100" customWidth="1"/>
    <col min="6664" max="6912" width="9.140625" style="1100"/>
    <col min="6913" max="6913" width="27.140625" style="1100" customWidth="1"/>
    <col min="6914" max="6914" width="11" style="1100" customWidth="1"/>
    <col min="6915" max="6915" width="12.85546875" style="1100" customWidth="1"/>
    <col min="6916" max="6916" width="9.42578125" style="1100" customWidth="1"/>
    <col min="6917" max="6917" width="10" style="1100" customWidth="1"/>
    <col min="6918" max="6918" width="10.5703125" style="1100" customWidth="1"/>
    <col min="6919" max="6919" width="9.85546875" style="1100" customWidth="1"/>
    <col min="6920" max="7168" width="9.140625" style="1100"/>
    <col min="7169" max="7169" width="27.140625" style="1100" customWidth="1"/>
    <col min="7170" max="7170" width="11" style="1100" customWidth="1"/>
    <col min="7171" max="7171" width="12.85546875" style="1100" customWidth="1"/>
    <col min="7172" max="7172" width="9.42578125" style="1100" customWidth="1"/>
    <col min="7173" max="7173" width="10" style="1100" customWidth="1"/>
    <col min="7174" max="7174" width="10.5703125" style="1100" customWidth="1"/>
    <col min="7175" max="7175" width="9.85546875" style="1100" customWidth="1"/>
    <col min="7176" max="7424" width="9.140625" style="1100"/>
    <col min="7425" max="7425" width="27.140625" style="1100" customWidth="1"/>
    <col min="7426" max="7426" width="11" style="1100" customWidth="1"/>
    <col min="7427" max="7427" width="12.85546875" style="1100" customWidth="1"/>
    <col min="7428" max="7428" width="9.42578125" style="1100" customWidth="1"/>
    <col min="7429" max="7429" width="10" style="1100" customWidth="1"/>
    <col min="7430" max="7430" width="10.5703125" style="1100" customWidth="1"/>
    <col min="7431" max="7431" width="9.85546875" style="1100" customWidth="1"/>
    <col min="7432" max="7680" width="9.140625" style="1100"/>
    <col min="7681" max="7681" width="27.140625" style="1100" customWidth="1"/>
    <col min="7682" max="7682" width="11" style="1100" customWidth="1"/>
    <col min="7683" max="7683" width="12.85546875" style="1100" customWidth="1"/>
    <col min="7684" max="7684" width="9.42578125" style="1100" customWidth="1"/>
    <col min="7685" max="7685" width="10" style="1100" customWidth="1"/>
    <col min="7686" max="7686" width="10.5703125" style="1100" customWidth="1"/>
    <col min="7687" max="7687" width="9.85546875" style="1100" customWidth="1"/>
    <col min="7688" max="7936" width="9.140625" style="1100"/>
    <col min="7937" max="7937" width="27.140625" style="1100" customWidth="1"/>
    <col min="7938" max="7938" width="11" style="1100" customWidth="1"/>
    <col min="7939" max="7939" width="12.85546875" style="1100" customWidth="1"/>
    <col min="7940" max="7940" width="9.42578125" style="1100" customWidth="1"/>
    <col min="7941" max="7941" width="10" style="1100" customWidth="1"/>
    <col min="7942" max="7942" width="10.5703125" style="1100" customWidth="1"/>
    <col min="7943" max="7943" width="9.85546875" style="1100" customWidth="1"/>
    <col min="7944" max="8192" width="9.140625" style="1100"/>
    <col min="8193" max="8193" width="27.140625" style="1100" customWidth="1"/>
    <col min="8194" max="8194" width="11" style="1100" customWidth="1"/>
    <col min="8195" max="8195" width="12.85546875" style="1100" customWidth="1"/>
    <col min="8196" max="8196" width="9.42578125" style="1100" customWidth="1"/>
    <col min="8197" max="8197" width="10" style="1100" customWidth="1"/>
    <col min="8198" max="8198" width="10.5703125" style="1100" customWidth="1"/>
    <col min="8199" max="8199" width="9.85546875" style="1100" customWidth="1"/>
    <col min="8200" max="8448" width="9.140625" style="1100"/>
    <col min="8449" max="8449" width="27.140625" style="1100" customWidth="1"/>
    <col min="8450" max="8450" width="11" style="1100" customWidth="1"/>
    <col min="8451" max="8451" width="12.85546875" style="1100" customWidth="1"/>
    <col min="8452" max="8452" width="9.42578125" style="1100" customWidth="1"/>
    <col min="8453" max="8453" width="10" style="1100" customWidth="1"/>
    <col min="8454" max="8454" width="10.5703125" style="1100" customWidth="1"/>
    <col min="8455" max="8455" width="9.85546875" style="1100" customWidth="1"/>
    <col min="8456" max="8704" width="9.140625" style="1100"/>
    <col min="8705" max="8705" width="27.140625" style="1100" customWidth="1"/>
    <col min="8706" max="8706" width="11" style="1100" customWidth="1"/>
    <col min="8707" max="8707" width="12.85546875" style="1100" customWidth="1"/>
    <col min="8708" max="8708" width="9.42578125" style="1100" customWidth="1"/>
    <col min="8709" max="8709" width="10" style="1100" customWidth="1"/>
    <col min="8710" max="8710" width="10.5703125" style="1100" customWidth="1"/>
    <col min="8711" max="8711" width="9.85546875" style="1100" customWidth="1"/>
    <col min="8712" max="8960" width="9.140625" style="1100"/>
    <col min="8961" max="8961" width="27.140625" style="1100" customWidth="1"/>
    <col min="8962" max="8962" width="11" style="1100" customWidth="1"/>
    <col min="8963" max="8963" width="12.85546875" style="1100" customWidth="1"/>
    <col min="8964" max="8964" width="9.42578125" style="1100" customWidth="1"/>
    <col min="8965" max="8965" width="10" style="1100" customWidth="1"/>
    <col min="8966" max="8966" width="10.5703125" style="1100" customWidth="1"/>
    <col min="8967" max="8967" width="9.85546875" style="1100" customWidth="1"/>
    <col min="8968" max="9216" width="9.140625" style="1100"/>
    <col min="9217" max="9217" width="27.140625" style="1100" customWidth="1"/>
    <col min="9218" max="9218" width="11" style="1100" customWidth="1"/>
    <col min="9219" max="9219" width="12.85546875" style="1100" customWidth="1"/>
    <col min="9220" max="9220" width="9.42578125" style="1100" customWidth="1"/>
    <col min="9221" max="9221" width="10" style="1100" customWidth="1"/>
    <col min="9222" max="9222" width="10.5703125" style="1100" customWidth="1"/>
    <col min="9223" max="9223" width="9.85546875" style="1100" customWidth="1"/>
    <col min="9224" max="9472" width="9.140625" style="1100"/>
    <col min="9473" max="9473" width="27.140625" style="1100" customWidth="1"/>
    <col min="9474" max="9474" width="11" style="1100" customWidth="1"/>
    <col min="9475" max="9475" width="12.85546875" style="1100" customWidth="1"/>
    <col min="9476" max="9476" width="9.42578125" style="1100" customWidth="1"/>
    <col min="9477" max="9477" width="10" style="1100" customWidth="1"/>
    <col min="9478" max="9478" width="10.5703125" style="1100" customWidth="1"/>
    <col min="9479" max="9479" width="9.85546875" style="1100" customWidth="1"/>
    <col min="9480" max="9728" width="9.140625" style="1100"/>
    <col min="9729" max="9729" width="27.140625" style="1100" customWidth="1"/>
    <col min="9730" max="9730" width="11" style="1100" customWidth="1"/>
    <col min="9731" max="9731" width="12.85546875" style="1100" customWidth="1"/>
    <col min="9732" max="9732" width="9.42578125" style="1100" customWidth="1"/>
    <col min="9733" max="9733" width="10" style="1100" customWidth="1"/>
    <col min="9734" max="9734" width="10.5703125" style="1100" customWidth="1"/>
    <col min="9735" max="9735" width="9.85546875" style="1100" customWidth="1"/>
    <col min="9736" max="9984" width="9.140625" style="1100"/>
    <col min="9985" max="9985" width="27.140625" style="1100" customWidth="1"/>
    <col min="9986" max="9986" width="11" style="1100" customWidth="1"/>
    <col min="9987" max="9987" width="12.85546875" style="1100" customWidth="1"/>
    <col min="9988" max="9988" width="9.42578125" style="1100" customWidth="1"/>
    <col min="9989" max="9989" width="10" style="1100" customWidth="1"/>
    <col min="9990" max="9990" width="10.5703125" style="1100" customWidth="1"/>
    <col min="9991" max="9991" width="9.85546875" style="1100" customWidth="1"/>
    <col min="9992" max="10240" width="9.140625" style="1100"/>
    <col min="10241" max="10241" width="27.140625" style="1100" customWidth="1"/>
    <col min="10242" max="10242" width="11" style="1100" customWidth="1"/>
    <col min="10243" max="10243" width="12.85546875" style="1100" customWidth="1"/>
    <col min="10244" max="10244" width="9.42578125" style="1100" customWidth="1"/>
    <col min="10245" max="10245" width="10" style="1100" customWidth="1"/>
    <col min="10246" max="10246" width="10.5703125" style="1100" customWidth="1"/>
    <col min="10247" max="10247" width="9.85546875" style="1100" customWidth="1"/>
    <col min="10248" max="10496" width="9.140625" style="1100"/>
    <col min="10497" max="10497" width="27.140625" style="1100" customWidth="1"/>
    <col min="10498" max="10498" width="11" style="1100" customWidth="1"/>
    <col min="10499" max="10499" width="12.85546875" style="1100" customWidth="1"/>
    <col min="10500" max="10500" width="9.42578125" style="1100" customWidth="1"/>
    <col min="10501" max="10501" width="10" style="1100" customWidth="1"/>
    <col min="10502" max="10502" width="10.5703125" style="1100" customWidth="1"/>
    <col min="10503" max="10503" width="9.85546875" style="1100" customWidth="1"/>
    <col min="10504" max="10752" width="9.140625" style="1100"/>
    <col min="10753" max="10753" width="27.140625" style="1100" customWidth="1"/>
    <col min="10754" max="10754" width="11" style="1100" customWidth="1"/>
    <col min="10755" max="10755" width="12.85546875" style="1100" customWidth="1"/>
    <col min="10756" max="10756" width="9.42578125" style="1100" customWidth="1"/>
    <col min="10757" max="10757" width="10" style="1100" customWidth="1"/>
    <col min="10758" max="10758" width="10.5703125" style="1100" customWidth="1"/>
    <col min="10759" max="10759" width="9.85546875" style="1100" customWidth="1"/>
    <col min="10760" max="11008" width="9.140625" style="1100"/>
    <col min="11009" max="11009" width="27.140625" style="1100" customWidth="1"/>
    <col min="11010" max="11010" width="11" style="1100" customWidth="1"/>
    <col min="11011" max="11011" width="12.85546875" style="1100" customWidth="1"/>
    <col min="11012" max="11012" width="9.42578125" style="1100" customWidth="1"/>
    <col min="11013" max="11013" width="10" style="1100" customWidth="1"/>
    <col min="11014" max="11014" width="10.5703125" style="1100" customWidth="1"/>
    <col min="11015" max="11015" width="9.85546875" style="1100" customWidth="1"/>
    <col min="11016" max="11264" width="9.140625" style="1100"/>
    <col min="11265" max="11265" width="27.140625" style="1100" customWidth="1"/>
    <col min="11266" max="11266" width="11" style="1100" customWidth="1"/>
    <col min="11267" max="11267" width="12.85546875" style="1100" customWidth="1"/>
    <col min="11268" max="11268" width="9.42578125" style="1100" customWidth="1"/>
    <col min="11269" max="11269" width="10" style="1100" customWidth="1"/>
    <col min="11270" max="11270" width="10.5703125" style="1100" customWidth="1"/>
    <col min="11271" max="11271" width="9.85546875" style="1100" customWidth="1"/>
    <col min="11272" max="11520" width="9.140625" style="1100"/>
    <col min="11521" max="11521" width="27.140625" style="1100" customWidth="1"/>
    <col min="11522" max="11522" width="11" style="1100" customWidth="1"/>
    <col min="11523" max="11523" width="12.85546875" style="1100" customWidth="1"/>
    <col min="11524" max="11524" width="9.42578125" style="1100" customWidth="1"/>
    <col min="11525" max="11525" width="10" style="1100" customWidth="1"/>
    <col min="11526" max="11526" width="10.5703125" style="1100" customWidth="1"/>
    <col min="11527" max="11527" width="9.85546875" style="1100" customWidth="1"/>
    <col min="11528" max="11776" width="9.140625" style="1100"/>
    <col min="11777" max="11777" width="27.140625" style="1100" customWidth="1"/>
    <col min="11778" max="11778" width="11" style="1100" customWidth="1"/>
    <col min="11779" max="11779" width="12.85546875" style="1100" customWidth="1"/>
    <col min="11780" max="11780" width="9.42578125" style="1100" customWidth="1"/>
    <col min="11781" max="11781" width="10" style="1100" customWidth="1"/>
    <col min="11782" max="11782" width="10.5703125" style="1100" customWidth="1"/>
    <col min="11783" max="11783" width="9.85546875" style="1100" customWidth="1"/>
    <col min="11784" max="12032" width="9.140625" style="1100"/>
    <col min="12033" max="12033" width="27.140625" style="1100" customWidth="1"/>
    <col min="12034" max="12034" width="11" style="1100" customWidth="1"/>
    <col min="12035" max="12035" width="12.85546875" style="1100" customWidth="1"/>
    <col min="12036" max="12036" width="9.42578125" style="1100" customWidth="1"/>
    <col min="12037" max="12037" width="10" style="1100" customWidth="1"/>
    <col min="12038" max="12038" width="10.5703125" style="1100" customWidth="1"/>
    <col min="12039" max="12039" width="9.85546875" style="1100" customWidth="1"/>
    <col min="12040" max="12288" width="9.140625" style="1100"/>
    <col min="12289" max="12289" width="27.140625" style="1100" customWidth="1"/>
    <col min="12290" max="12290" width="11" style="1100" customWidth="1"/>
    <col min="12291" max="12291" width="12.85546875" style="1100" customWidth="1"/>
    <col min="12292" max="12292" width="9.42578125" style="1100" customWidth="1"/>
    <col min="12293" max="12293" width="10" style="1100" customWidth="1"/>
    <col min="12294" max="12294" width="10.5703125" style="1100" customWidth="1"/>
    <col min="12295" max="12295" width="9.85546875" style="1100" customWidth="1"/>
    <col min="12296" max="12544" width="9.140625" style="1100"/>
    <col min="12545" max="12545" width="27.140625" style="1100" customWidth="1"/>
    <col min="12546" max="12546" width="11" style="1100" customWidth="1"/>
    <col min="12547" max="12547" width="12.85546875" style="1100" customWidth="1"/>
    <col min="12548" max="12548" width="9.42578125" style="1100" customWidth="1"/>
    <col min="12549" max="12549" width="10" style="1100" customWidth="1"/>
    <col min="12550" max="12550" width="10.5703125" style="1100" customWidth="1"/>
    <col min="12551" max="12551" width="9.85546875" style="1100" customWidth="1"/>
    <col min="12552" max="12800" width="9.140625" style="1100"/>
    <col min="12801" max="12801" width="27.140625" style="1100" customWidth="1"/>
    <col min="12802" max="12802" width="11" style="1100" customWidth="1"/>
    <col min="12803" max="12803" width="12.85546875" style="1100" customWidth="1"/>
    <col min="12804" max="12804" width="9.42578125" style="1100" customWidth="1"/>
    <col min="12805" max="12805" width="10" style="1100" customWidth="1"/>
    <col min="12806" max="12806" width="10.5703125" style="1100" customWidth="1"/>
    <col min="12807" max="12807" width="9.85546875" style="1100" customWidth="1"/>
    <col min="12808" max="13056" width="9.140625" style="1100"/>
    <col min="13057" max="13057" width="27.140625" style="1100" customWidth="1"/>
    <col min="13058" max="13058" width="11" style="1100" customWidth="1"/>
    <col min="13059" max="13059" width="12.85546875" style="1100" customWidth="1"/>
    <col min="13060" max="13060" width="9.42578125" style="1100" customWidth="1"/>
    <col min="13061" max="13061" width="10" style="1100" customWidth="1"/>
    <col min="13062" max="13062" width="10.5703125" style="1100" customWidth="1"/>
    <col min="13063" max="13063" width="9.85546875" style="1100" customWidth="1"/>
    <col min="13064" max="13312" width="9.140625" style="1100"/>
    <col min="13313" max="13313" width="27.140625" style="1100" customWidth="1"/>
    <col min="13314" max="13314" width="11" style="1100" customWidth="1"/>
    <col min="13315" max="13315" width="12.85546875" style="1100" customWidth="1"/>
    <col min="13316" max="13316" width="9.42578125" style="1100" customWidth="1"/>
    <col min="13317" max="13317" width="10" style="1100" customWidth="1"/>
    <col min="13318" max="13318" width="10.5703125" style="1100" customWidth="1"/>
    <col min="13319" max="13319" width="9.85546875" style="1100" customWidth="1"/>
    <col min="13320" max="13568" width="9.140625" style="1100"/>
    <col min="13569" max="13569" width="27.140625" style="1100" customWidth="1"/>
    <col min="13570" max="13570" width="11" style="1100" customWidth="1"/>
    <col min="13571" max="13571" width="12.85546875" style="1100" customWidth="1"/>
    <col min="13572" max="13572" width="9.42578125" style="1100" customWidth="1"/>
    <col min="13573" max="13573" width="10" style="1100" customWidth="1"/>
    <col min="13574" max="13574" width="10.5703125" style="1100" customWidth="1"/>
    <col min="13575" max="13575" width="9.85546875" style="1100" customWidth="1"/>
    <col min="13576" max="13824" width="9.140625" style="1100"/>
    <col min="13825" max="13825" width="27.140625" style="1100" customWidth="1"/>
    <col min="13826" max="13826" width="11" style="1100" customWidth="1"/>
    <col min="13827" max="13827" width="12.85546875" style="1100" customWidth="1"/>
    <col min="13828" max="13828" width="9.42578125" style="1100" customWidth="1"/>
    <col min="13829" max="13829" width="10" style="1100" customWidth="1"/>
    <col min="13830" max="13830" width="10.5703125" style="1100" customWidth="1"/>
    <col min="13831" max="13831" width="9.85546875" style="1100" customWidth="1"/>
    <col min="13832" max="14080" width="9.140625" style="1100"/>
    <col min="14081" max="14081" width="27.140625" style="1100" customWidth="1"/>
    <col min="14082" max="14082" width="11" style="1100" customWidth="1"/>
    <col min="14083" max="14083" width="12.85546875" style="1100" customWidth="1"/>
    <col min="14084" max="14084" width="9.42578125" style="1100" customWidth="1"/>
    <col min="14085" max="14085" width="10" style="1100" customWidth="1"/>
    <col min="14086" max="14086" width="10.5703125" style="1100" customWidth="1"/>
    <col min="14087" max="14087" width="9.85546875" style="1100" customWidth="1"/>
    <col min="14088" max="14336" width="9.140625" style="1100"/>
    <col min="14337" max="14337" width="27.140625" style="1100" customWidth="1"/>
    <col min="14338" max="14338" width="11" style="1100" customWidth="1"/>
    <col min="14339" max="14339" width="12.85546875" style="1100" customWidth="1"/>
    <col min="14340" max="14340" width="9.42578125" style="1100" customWidth="1"/>
    <col min="14341" max="14341" width="10" style="1100" customWidth="1"/>
    <col min="14342" max="14342" width="10.5703125" style="1100" customWidth="1"/>
    <col min="14343" max="14343" width="9.85546875" style="1100" customWidth="1"/>
    <col min="14344" max="14592" width="9.140625" style="1100"/>
    <col min="14593" max="14593" width="27.140625" style="1100" customWidth="1"/>
    <col min="14594" max="14594" width="11" style="1100" customWidth="1"/>
    <col min="14595" max="14595" width="12.85546875" style="1100" customWidth="1"/>
    <col min="14596" max="14596" width="9.42578125" style="1100" customWidth="1"/>
    <col min="14597" max="14597" width="10" style="1100" customWidth="1"/>
    <col min="14598" max="14598" width="10.5703125" style="1100" customWidth="1"/>
    <col min="14599" max="14599" width="9.85546875" style="1100" customWidth="1"/>
    <col min="14600" max="14848" width="9.140625" style="1100"/>
    <col min="14849" max="14849" width="27.140625" style="1100" customWidth="1"/>
    <col min="14850" max="14850" width="11" style="1100" customWidth="1"/>
    <col min="14851" max="14851" width="12.85546875" style="1100" customWidth="1"/>
    <col min="14852" max="14852" width="9.42578125" style="1100" customWidth="1"/>
    <col min="14853" max="14853" width="10" style="1100" customWidth="1"/>
    <col min="14854" max="14854" width="10.5703125" style="1100" customWidth="1"/>
    <col min="14855" max="14855" width="9.85546875" style="1100" customWidth="1"/>
    <col min="14856" max="15104" width="9.140625" style="1100"/>
    <col min="15105" max="15105" width="27.140625" style="1100" customWidth="1"/>
    <col min="15106" max="15106" width="11" style="1100" customWidth="1"/>
    <col min="15107" max="15107" width="12.85546875" style="1100" customWidth="1"/>
    <col min="15108" max="15108" width="9.42578125" style="1100" customWidth="1"/>
    <col min="15109" max="15109" width="10" style="1100" customWidth="1"/>
    <col min="15110" max="15110" width="10.5703125" style="1100" customWidth="1"/>
    <col min="15111" max="15111" width="9.85546875" style="1100" customWidth="1"/>
    <col min="15112" max="15360" width="9.140625" style="1100"/>
    <col min="15361" max="15361" width="27.140625" style="1100" customWidth="1"/>
    <col min="15362" max="15362" width="11" style="1100" customWidth="1"/>
    <col min="15363" max="15363" width="12.85546875" style="1100" customWidth="1"/>
    <col min="15364" max="15364" width="9.42578125" style="1100" customWidth="1"/>
    <col min="15365" max="15365" width="10" style="1100" customWidth="1"/>
    <col min="15366" max="15366" width="10.5703125" style="1100" customWidth="1"/>
    <col min="15367" max="15367" width="9.85546875" style="1100" customWidth="1"/>
    <col min="15368" max="15616" width="9.140625" style="1100"/>
    <col min="15617" max="15617" width="27.140625" style="1100" customWidth="1"/>
    <col min="15618" max="15618" width="11" style="1100" customWidth="1"/>
    <col min="15619" max="15619" width="12.85546875" style="1100" customWidth="1"/>
    <col min="15620" max="15620" width="9.42578125" style="1100" customWidth="1"/>
    <col min="15621" max="15621" width="10" style="1100" customWidth="1"/>
    <col min="15622" max="15622" width="10.5703125" style="1100" customWidth="1"/>
    <col min="15623" max="15623" width="9.85546875" style="1100" customWidth="1"/>
    <col min="15624" max="15872" width="9.140625" style="1100"/>
    <col min="15873" max="15873" width="27.140625" style="1100" customWidth="1"/>
    <col min="15874" max="15874" width="11" style="1100" customWidth="1"/>
    <col min="15875" max="15875" width="12.85546875" style="1100" customWidth="1"/>
    <col min="15876" max="15876" width="9.42578125" style="1100" customWidth="1"/>
    <col min="15877" max="15877" width="10" style="1100" customWidth="1"/>
    <col min="15878" max="15878" width="10.5703125" style="1100" customWidth="1"/>
    <col min="15879" max="15879" width="9.85546875" style="1100" customWidth="1"/>
    <col min="15880" max="16128" width="9.140625" style="1100"/>
    <col min="16129" max="16129" width="27.140625" style="1100" customWidth="1"/>
    <col min="16130" max="16130" width="11" style="1100" customWidth="1"/>
    <col min="16131" max="16131" width="12.85546875" style="1100" customWidth="1"/>
    <col min="16132" max="16132" width="9.42578125" style="1100" customWidth="1"/>
    <col min="16133" max="16133" width="10" style="1100" customWidth="1"/>
    <col min="16134" max="16134" width="10.5703125" style="1100" customWidth="1"/>
    <col min="16135" max="16135" width="9.85546875" style="1100" customWidth="1"/>
    <col min="16136" max="16384" width="9.140625" style="1100"/>
  </cols>
  <sheetData>
    <row r="1" spans="1:14" ht="19.5" customHeight="1">
      <c r="A1" s="2287" t="s">
        <v>1592</v>
      </c>
      <c r="B1" s="2287"/>
      <c r="C1" s="2287"/>
      <c r="D1" s="2287"/>
      <c r="E1" s="2287"/>
    </row>
    <row r="2" spans="1:14" ht="19.5" customHeight="1">
      <c r="A2" s="2293" t="s">
        <v>1594</v>
      </c>
      <c r="B2" s="2293"/>
      <c r="C2" s="2293"/>
      <c r="D2" s="2293"/>
      <c r="E2" s="2293"/>
      <c r="F2" s="2303"/>
      <c r="G2" s="2303"/>
    </row>
    <row r="3" spans="1:14" s="1077" customFormat="1" ht="12.95" customHeight="1">
      <c r="A3" s="1177">
        <v>2017</v>
      </c>
      <c r="B3" s="1407"/>
      <c r="C3" s="1400"/>
      <c r="D3" s="1400"/>
      <c r="G3" s="1399" t="s">
        <v>1543</v>
      </c>
    </row>
    <row r="4" spans="1:14" s="1077" customFormat="1" ht="11.1" customHeight="1">
      <c r="A4" s="1872" t="s">
        <v>1542</v>
      </c>
      <c r="B4" s="2182" t="s">
        <v>0</v>
      </c>
      <c r="C4" s="2182" t="s">
        <v>1508</v>
      </c>
      <c r="D4" s="2183"/>
      <c r="E4" s="2183"/>
      <c r="F4" s="2183"/>
      <c r="G4" s="2300" t="s">
        <v>1540</v>
      </c>
    </row>
    <row r="5" spans="1:14" s="1077" customFormat="1" ht="11.1" customHeight="1">
      <c r="A5" s="1873"/>
      <c r="B5" s="2183"/>
      <c r="C5" s="2183"/>
      <c r="D5" s="2183"/>
      <c r="E5" s="2183"/>
      <c r="F5" s="2183"/>
      <c r="G5" s="2301"/>
    </row>
    <row r="6" spans="1:14" s="1077" customFormat="1" ht="11.1" customHeight="1">
      <c r="A6" s="1873"/>
      <c r="B6" s="2183"/>
      <c r="C6" s="2182" t="s">
        <v>0</v>
      </c>
      <c r="D6" s="2182" t="s">
        <v>1513</v>
      </c>
      <c r="E6" s="2182" t="s">
        <v>1539</v>
      </c>
      <c r="F6" s="2182" t="s">
        <v>1538</v>
      </c>
      <c r="G6" s="2301"/>
    </row>
    <row r="7" spans="1:14" s="1077" customFormat="1" ht="27" customHeight="1">
      <c r="A7" s="1865" t="s">
        <v>573</v>
      </c>
      <c r="B7" s="2183"/>
      <c r="C7" s="2183"/>
      <c r="D7" s="2182"/>
      <c r="E7" s="2182"/>
      <c r="F7" s="2182"/>
      <c r="G7" s="2302"/>
    </row>
    <row r="8" spans="1:14" s="1077" customFormat="1" ht="6" customHeight="1">
      <c r="A8" s="997" t="s">
        <v>192</v>
      </c>
      <c r="B8" s="1009"/>
      <c r="C8" s="997"/>
      <c r="D8" s="997"/>
      <c r="E8" s="997"/>
    </row>
    <row r="9" spans="1:14" s="1185" customFormat="1" ht="35.1" customHeight="1">
      <c r="A9" s="1406" t="s">
        <v>1560</v>
      </c>
      <c r="B9" s="1383">
        <f t="shared" ref="B9:G9" si="0">SUM(B10:B13)</f>
        <v>1557.9779999999998</v>
      </c>
      <c r="C9" s="1383">
        <f t="shared" si="0"/>
        <v>1418.3559999999998</v>
      </c>
      <c r="D9" s="1383">
        <f t="shared" si="0"/>
        <v>561.27</v>
      </c>
      <c r="E9" s="1383">
        <f t="shared" si="0"/>
        <v>821.38100000000009</v>
      </c>
      <c r="F9" s="1383">
        <f t="shared" si="0"/>
        <v>35.704999999999991</v>
      </c>
      <c r="G9" s="1383">
        <f t="shared" si="0"/>
        <v>139.62199999999996</v>
      </c>
      <c r="H9" s="1193"/>
      <c r="I9" s="1193"/>
      <c r="J9" s="1401"/>
      <c r="K9" s="1444"/>
      <c r="L9" s="1444"/>
      <c r="M9" s="1444"/>
      <c r="N9" s="1444"/>
    </row>
    <row r="10" spans="1:14" s="1185" customFormat="1" ht="15" customHeight="1">
      <c r="A10" s="1126" t="s">
        <v>1590</v>
      </c>
      <c r="B10" s="1389">
        <f>+C10+G10</f>
        <v>1164.6059999999998</v>
      </c>
      <c r="C10" s="1389">
        <f>D10+E10+F10</f>
        <v>1052.4879999999998</v>
      </c>
      <c r="D10" s="1394">
        <v>483.49599999999992</v>
      </c>
      <c r="E10" s="1394">
        <v>537.29999999999995</v>
      </c>
      <c r="F10" s="1394">
        <v>31.691999999999993</v>
      </c>
      <c r="G10" s="1389">
        <v>112.11799999999997</v>
      </c>
      <c r="H10" s="1193"/>
      <c r="I10" s="1193"/>
      <c r="J10" s="1401"/>
      <c r="K10" s="1444"/>
      <c r="L10" s="1444"/>
      <c r="M10" s="1444"/>
      <c r="N10" s="1444"/>
    </row>
    <row r="11" spans="1:14" s="1185" customFormat="1" ht="15" customHeight="1">
      <c r="A11" s="843" t="s">
        <v>1589</v>
      </c>
      <c r="B11" s="1389">
        <f>+C11+G11</f>
        <v>182.17400000000006</v>
      </c>
      <c r="C11" s="1389">
        <f>D11+E11+F11</f>
        <v>182.17400000000006</v>
      </c>
      <c r="D11" s="1394">
        <v>19.049000000000007</v>
      </c>
      <c r="E11" s="1394">
        <v>161.89500000000007</v>
      </c>
      <c r="F11" s="1394">
        <v>1.2300000000000002</v>
      </c>
      <c r="G11" s="1389">
        <v>0</v>
      </c>
      <c r="H11" s="1193"/>
      <c r="I11" s="1193"/>
      <c r="J11" s="1401"/>
      <c r="K11" s="1444"/>
      <c r="L11" s="1444"/>
      <c r="M11" s="1444"/>
      <c r="N11" s="1444"/>
    </row>
    <row r="12" spans="1:14" s="1185" customFormat="1" ht="15" customHeight="1">
      <c r="A12" s="843" t="s">
        <v>1588</v>
      </c>
      <c r="B12" s="1389">
        <f>+C12+G12</f>
        <v>147.76599999999996</v>
      </c>
      <c r="C12" s="1389">
        <f>D12+E12+F12</f>
        <v>140.24199999999996</v>
      </c>
      <c r="D12" s="1394">
        <v>30.543999999999997</v>
      </c>
      <c r="E12" s="1394">
        <v>109.69799999999998</v>
      </c>
      <c r="F12" s="1443">
        <v>0</v>
      </c>
      <c r="G12" s="1389">
        <v>7.524</v>
      </c>
      <c r="H12" s="1193"/>
      <c r="I12" s="1193"/>
      <c r="J12" s="1401"/>
      <c r="K12" s="1444"/>
      <c r="L12" s="1444"/>
      <c r="M12" s="1444"/>
      <c r="N12" s="1444"/>
    </row>
    <row r="13" spans="1:14" s="1185" customFormat="1" ht="15" customHeight="1">
      <c r="A13" s="843" t="s">
        <v>1546</v>
      </c>
      <c r="B13" s="1389">
        <f>+C13+G13</f>
        <v>63.432000000000023</v>
      </c>
      <c r="C13" s="1389">
        <f>D13+E13+F13</f>
        <v>43.452000000000019</v>
      </c>
      <c r="D13" s="1394">
        <v>28.181000000000019</v>
      </c>
      <c r="E13" s="1394">
        <v>12.488000000000001</v>
      </c>
      <c r="F13" s="1394">
        <v>2.7829999999999981</v>
      </c>
      <c r="G13" s="1389">
        <v>19.980000000000004</v>
      </c>
      <c r="H13" s="1193"/>
      <c r="I13" s="1193"/>
      <c r="J13" s="1401"/>
      <c r="K13" s="1444"/>
      <c r="L13" s="1444"/>
      <c r="M13" s="1444"/>
      <c r="N13" s="1444"/>
    </row>
    <row r="14" spans="1:14" s="1077" customFormat="1" ht="15" customHeight="1">
      <c r="A14" s="841"/>
      <c r="B14" s="1389"/>
      <c r="C14" s="1394"/>
      <c r="D14" s="1394"/>
      <c r="E14" s="1394"/>
    </row>
    <row r="15" spans="1:14" s="1393" customFormat="1" ht="35.1" customHeight="1">
      <c r="A15" s="1402" t="s">
        <v>1559</v>
      </c>
      <c r="B15" s="1383">
        <v>223.32599999999999</v>
      </c>
      <c r="C15" s="1383">
        <v>203.03099999999998</v>
      </c>
      <c r="D15" s="1383">
        <v>29.483000000000004</v>
      </c>
      <c r="E15" s="1383">
        <v>172.99100000000001</v>
      </c>
      <c r="F15" s="1383">
        <v>0.55699999999999994</v>
      </c>
      <c r="G15" s="1383">
        <v>20.295000000000002</v>
      </c>
      <c r="H15" s="1193"/>
      <c r="I15" s="1193"/>
      <c r="J15" s="1401"/>
      <c r="K15" s="1252"/>
      <c r="L15" s="1252"/>
      <c r="M15" s="1252"/>
      <c r="N15" s="1252"/>
    </row>
    <row r="16" spans="1:14" s="1185" customFormat="1" ht="15" customHeight="1">
      <c r="A16" s="1126" t="s">
        <v>1590</v>
      </c>
      <c r="B16" s="1389">
        <v>43.261000000000003</v>
      </c>
      <c r="C16" s="1389">
        <v>43.261000000000003</v>
      </c>
      <c r="D16" s="1394">
        <v>29.483000000000004</v>
      </c>
      <c r="E16" s="1394">
        <v>13.41</v>
      </c>
      <c r="F16" s="1445" t="s">
        <v>378</v>
      </c>
      <c r="G16" s="1389">
        <v>0</v>
      </c>
      <c r="H16" s="1193"/>
      <c r="I16" s="1193"/>
      <c r="J16" s="1401"/>
      <c r="K16" s="1446"/>
      <c r="L16" s="1446"/>
      <c r="M16" s="1446"/>
      <c r="N16" s="1446"/>
    </row>
    <row r="17" spans="1:14" s="1185" customFormat="1" ht="15" customHeight="1">
      <c r="A17" s="843" t="s">
        <v>1589</v>
      </c>
      <c r="B17" s="1389">
        <v>61.171999999999997</v>
      </c>
      <c r="C17" s="1389">
        <v>61.171999999999997</v>
      </c>
      <c r="D17" s="1394">
        <v>0</v>
      </c>
      <c r="E17" s="1394">
        <v>61.171999999999997</v>
      </c>
      <c r="F17" s="1394">
        <v>0</v>
      </c>
      <c r="G17" s="1389">
        <v>0</v>
      </c>
      <c r="H17" s="1193"/>
      <c r="I17" s="1193"/>
      <c r="J17" s="1401"/>
      <c r="K17" s="1444"/>
      <c r="L17" s="1444"/>
      <c r="M17" s="1444"/>
      <c r="N17" s="1444"/>
    </row>
    <row r="18" spans="1:14" s="1185" customFormat="1" ht="15" customHeight="1">
      <c r="A18" s="843" t="s">
        <v>1588</v>
      </c>
      <c r="B18" s="1389">
        <v>118.88199999999999</v>
      </c>
      <c r="C18" s="1389">
        <v>98.587000000000003</v>
      </c>
      <c r="D18" s="1394">
        <v>0</v>
      </c>
      <c r="E18" s="1394">
        <v>98.39800000000001</v>
      </c>
      <c r="F18" s="1445" t="s">
        <v>378</v>
      </c>
      <c r="G18" s="1389">
        <v>20.295000000000002</v>
      </c>
      <c r="H18" s="1193"/>
      <c r="I18" s="1193"/>
      <c r="J18" s="1401"/>
      <c r="K18" s="1444"/>
      <c r="L18" s="1444"/>
      <c r="M18" s="1444"/>
      <c r="N18" s="1444"/>
    </row>
    <row r="19" spans="1:14" s="1185" customFormat="1" ht="15" customHeight="1">
      <c r="A19" s="843" t="s">
        <v>1546</v>
      </c>
      <c r="B19" s="1445" t="s">
        <v>378</v>
      </c>
      <c r="C19" s="1445" t="s">
        <v>378</v>
      </c>
      <c r="D19" s="1394">
        <v>0</v>
      </c>
      <c r="E19" s="1445" t="s">
        <v>378</v>
      </c>
      <c r="F19" s="1394">
        <v>0</v>
      </c>
      <c r="G19" s="1389">
        <v>0</v>
      </c>
      <c r="H19" s="1193"/>
      <c r="I19" s="1193"/>
      <c r="J19" s="1401"/>
      <c r="K19" s="1444"/>
      <c r="L19" s="1444"/>
      <c r="M19" s="1444"/>
      <c r="N19" s="1444"/>
    </row>
    <row r="20" spans="1:14" s="1077" customFormat="1" ht="15" customHeight="1">
      <c r="A20" s="1195"/>
      <c r="B20" s="1389"/>
      <c r="C20" s="1389"/>
      <c r="D20" s="1389"/>
      <c r="E20" s="1389"/>
    </row>
    <row r="21" spans="1:14" s="1393" customFormat="1" ht="35.1" customHeight="1">
      <c r="A21" s="1402" t="s">
        <v>1558</v>
      </c>
      <c r="B21" s="1383">
        <f t="shared" ref="B21:G21" si="1">SUM(B22:B25)</f>
        <v>212.10899999999998</v>
      </c>
      <c r="C21" s="1383">
        <f t="shared" si="1"/>
        <v>212.10899999999998</v>
      </c>
      <c r="D21" s="1383">
        <f t="shared" si="1"/>
        <v>33.210999999999999</v>
      </c>
      <c r="E21" s="1383">
        <f t="shared" si="1"/>
        <v>139.91099999999997</v>
      </c>
      <c r="F21" s="1383">
        <f t="shared" si="1"/>
        <v>38.987000000000009</v>
      </c>
      <c r="G21" s="1383">
        <f t="shared" si="1"/>
        <v>0</v>
      </c>
      <c r="H21" s="1193"/>
      <c r="I21" s="1193"/>
      <c r="J21" s="1401"/>
    </row>
    <row r="22" spans="1:14" s="1077" customFormat="1" ht="15" customHeight="1">
      <c r="A22" s="1126" t="s">
        <v>1590</v>
      </c>
      <c r="B22" s="1389">
        <f>+C22+G22</f>
        <v>119.98699999999998</v>
      </c>
      <c r="C22" s="1389">
        <f>D22+E22+F22</f>
        <v>119.98699999999998</v>
      </c>
      <c r="D22" s="1394">
        <v>13.311999999999999</v>
      </c>
      <c r="E22" s="1394">
        <v>92.737999999999985</v>
      </c>
      <c r="F22" s="1394">
        <v>13.937000000000001</v>
      </c>
      <c r="G22" s="1389">
        <v>0</v>
      </c>
      <c r="H22" s="1193"/>
      <c r="I22" s="1193"/>
      <c r="J22" s="1401"/>
    </row>
    <row r="23" spans="1:14" s="1077" customFormat="1" ht="15" customHeight="1">
      <c r="A23" s="843" t="s">
        <v>1589</v>
      </c>
      <c r="B23" s="1389">
        <f>+C23+G23</f>
        <v>53.134</v>
      </c>
      <c r="C23" s="1389">
        <f>D23+E23+F23</f>
        <v>53.134</v>
      </c>
      <c r="D23" s="1443">
        <v>0</v>
      </c>
      <c r="E23" s="1394">
        <v>28.083999999999996</v>
      </c>
      <c r="F23" s="1394">
        <v>25.050000000000004</v>
      </c>
      <c r="G23" s="1389">
        <v>0</v>
      </c>
      <c r="H23" s="1193"/>
      <c r="I23" s="1193"/>
      <c r="J23" s="1401"/>
    </row>
    <row r="24" spans="1:14" s="1077" customFormat="1" ht="15" customHeight="1">
      <c r="A24" s="843" t="s">
        <v>1588</v>
      </c>
      <c r="B24" s="1389">
        <f>+C24+G24</f>
        <v>21.406000000000002</v>
      </c>
      <c r="C24" s="1389">
        <f>D24+E24+F24</f>
        <v>21.406000000000002</v>
      </c>
      <c r="D24" s="1394">
        <v>19.899000000000001</v>
      </c>
      <c r="E24" s="1394">
        <v>1.5070000000000001</v>
      </c>
      <c r="F24" s="1394">
        <v>0</v>
      </c>
      <c r="G24" s="1389">
        <v>0</v>
      </c>
      <c r="H24" s="1193"/>
      <c r="I24" s="1193"/>
      <c r="J24" s="1401"/>
    </row>
    <row r="25" spans="1:14" s="1077" customFormat="1" ht="15" customHeight="1">
      <c r="A25" s="843" t="s">
        <v>1546</v>
      </c>
      <c r="B25" s="1389">
        <f>+C25+G25</f>
        <v>17.582000000000001</v>
      </c>
      <c r="C25" s="1389">
        <f>D25+E25+F25</f>
        <v>17.582000000000001</v>
      </c>
      <c r="D25" s="1394">
        <v>0</v>
      </c>
      <c r="E25" s="1394">
        <v>17.582000000000001</v>
      </c>
      <c r="F25" s="1394">
        <v>0</v>
      </c>
      <c r="G25" s="1389">
        <v>0</v>
      </c>
      <c r="H25" s="1193"/>
      <c r="I25" s="1193"/>
      <c r="J25" s="1401"/>
    </row>
    <row r="26" spans="1:14" s="1077" customFormat="1" ht="15" customHeight="1">
      <c r="A26" s="1195"/>
      <c r="B26" s="1389"/>
      <c r="C26" s="1394"/>
      <c r="D26" s="1389"/>
      <c r="E26" s="1389"/>
      <c r="F26" s="1185"/>
      <c r="G26" s="1185"/>
    </row>
    <row r="27" spans="1:14" s="1393" customFormat="1" ht="35.1" customHeight="1">
      <c r="A27" s="1402" t="s">
        <v>1557</v>
      </c>
      <c r="B27" s="1383">
        <f t="shared" ref="B27:G27" si="2">SUM(B28:B31)</f>
        <v>169.88299999999998</v>
      </c>
      <c r="C27" s="1383">
        <f t="shared" si="2"/>
        <v>169.88299999999998</v>
      </c>
      <c r="D27" s="1383">
        <f t="shared" si="2"/>
        <v>9.9789999999999992</v>
      </c>
      <c r="E27" s="1383">
        <f t="shared" si="2"/>
        <v>159.904</v>
      </c>
      <c r="F27" s="1383">
        <f t="shared" si="2"/>
        <v>0</v>
      </c>
      <c r="G27" s="1383">
        <f t="shared" si="2"/>
        <v>0</v>
      </c>
      <c r="H27" s="1193"/>
      <c r="I27" s="1193"/>
      <c r="J27" s="1401"/>
    </row>
    <row r="28" spans="1:14" s="1077" customFormat="1" ht="15" customHeight="1">
      <c r="A28" s="1126" t="s">
        <v>1590</v>
      </c>
      <c r="B28" s="1389">
        <f>+C28+G28</f>
        <v>28.103000000000009</v>
      </c>
      <c r="C28" s="1389">
        <f>D28+E28+F28</f>
        <v>28.103000000000009</v>
      </c>
      <c r="D28" s="1394">
        <v>0</v>
      </c>
      <c r="E28" s="1394">
        <v>28.103000000000009</v>
      </c>
      <c r="F28" s="1394">
        <v>0</v>
      </c>
      <c r="G28" s="1389">
        <v>0</v>
      </c>
      <c r="H28" s="1193"/>
      <c r="I28" s="1193"/>
      <c r="J28" s="1401"/>
    </row>
    <row r="29" spans="1:14" s="1077" customFormat="1" ht="15" customHeight="1">
      <c r="A29" s="843" t="s">
        <v>1589</v>
      </c>
      <c r="B29" s="1389">
        <f>+C29+G29</f>
        <v>22.257000000000001</v>
      </c>
      <c r="C29" s="1389">
        <f>D29+E29+F29</f>
        <v>22.257000000000001</v>
      </c>
      <c r="D29" s="1394">
        <v>0</v>
      </c>
      <c r="E29" s="1394">
        <v>22.257000000000001</v>
      </c>
      <c r="F29" s="1394">
        <v>0</v>
      </c>
      <c r="G29" s="1389">
        <v>0</v>
      </c>
      <c r="H29" s="1193"/>
      <c r="I29" s="1193"/>
      <c r="J29" s="1401"/>
    </row>
    <row r="30" spans="1:14" s="1077" customFormat="1" ht="15" customHeight="1">
      <c r="A30" s="843" t="s">
        <v>1588</v>
      </c>
      <c r="B30" s="1389">
        <f>+C30+G30</f>
        <v>15.859</v>
      </c>
      <c r="C30" s="1389">
        <f>D30+E30+F30</f>
        <v>15.859</v>
      </c>
      <c r="D30" s="1394">
        <v>9.9789999999999992</v>
      </c>
      <c r="E30" s="1394">
        <v>5.8800000000000008</v>
      </c>
      <c r="F30" s="1394">
        <v>0</v>
      </c>
      <c r="G30" s="1389">
        <v>0</v>
      </c>
      <c r="H30" s="1193"/>
      <c r="I30" s="1193"/>
      <c r="J30" s="1401"/>
    </row>
    <row r="31" spans="1:14" s="1077" customFormat="1" ht="15" customHeight="1">
      <c r="A31" s="843" t="s">
        <v>1546</v>
      </c>
      <c r="B31" s="1389">
        <f>+C31+G31</f>
        <v>103.66399999999999</v>
      </c>
      <c r="C31" s="1389">
        <f>D31+E31+F31</f>
        <v>103.66399999999999</v>
      </c>
      <c r="D31" s="1394">
        <v>0</v>
      </c>
      <c r="E31" s="1394">
        <v>103.66399999999999</v>
      </c>
      <c r="F31" s="1442">
        <v>0</v>
      </c>
      <c r="G31" s="1389">
        <v>0</v>
      </c>
      <c r="H31" s="1193"/>
      <c r="I31" s="1193"/>
      <c r="J31" s="1401"/>
    </row>
    <row r="32" spans="1:14" s="1077" customFormat="1" ht="9.75" customHeight="1" thickBot="1">
      <c r="A32" s="1792"/>
      <c r="B32" s="1792"/>
      <c r="C32" s="1792"/>
      <c r="D32" s="1792"/>
      <c r="E32" s="1792"/>
      <c r="F32" s="1792"/>
      <c r="G32" s="1792"/>
      <c r="H32" s="1193"/>
      <c r="I32" s="1193"/>
      <c r="J32" s="1401"/>
    </row>
    <row r="33" spans="1:7" s="1077" customFormat="1" ht="3.75" customHeight="1" thickTop="1">
      <c r="A33" s="997"/>
      <c r="B33" s="997"/>
      <c r="C33" s="997"/>
      <c r="D33" s="997"/>
      <c r="E33" s="997"/>
      <c r="F33" s="997"/>
      <c r="G33" s="997"/>
    </row>
    <row r="34" spans="1:7" s="1077" customFormat="1" ht="12" customHeight="1">
      <c r="A34" s="1379" t="s">
        <v>1526</v>
      </c>
      <c r="B34" s="1379"/>
      <c r="C34" s="1379"/>
      <c r="D34" s="1379"/>
      <c r="E34" s="1379"/>
      <c r="F34" s="843"/>
    </row>
    <row r="35" spans="1:7" ht="7.5" customHeight="1">
      <c r="A35" s="1131"/>
    </row>
    <row r="36" spans="1:7" s="1355" customFormat="1" ht="12" customHeight="1">
      <c r="A36" s="1377" t="s">
        <v>564</v>
      </c>
      <c r="B36" s="869"/>
      <c r="C36" s="869"/>
      <c r="D36" s="869"/>
      <c r="E36" s="869"/>
      <c r="G36" s="1369"/>
    </row>
    <row r="37" spans="1:7" s="1355" customFormat="1" ht="27.75" customHeight="1">
      <c r="A37" s="2297" t="s">
        <v>1593</v>
      </c>
      <c r="B37" s="2297"/>
      <c r="C37" s="2297"/>
      <c r="D37" s="2297"/>
      <c r="E37" s="2297"/>
      <c r="F37" s="2297"/>
      <c r="G37" s="2297"/>
    </row>
    <row r="38" spans="1:7">
      <c r="A38" s="1131"/>
      <c r="B38" s="1426"/>
      <c r="C38" s="1131"/>
      <c r="D38" s="1131"/>
      <c r="E38" s="1131"/>
    </row>
    <row r="39" spans="1:7">
      <c r="A39" s="1131"/>
      <c r="B39" s="1426"/>
      <c r="C39" s="1131"/>
      <c r="D39" s="1131"/>
      <c r="E39" s="1131"/>
    </row>
    <row r="40" spans="1:7">
      <c r="A40" s="1131"/>
      <c r="B40" s="1426"/>
      <c r="C40" s="1131"/>
      <c r="D40" s="1131"/>
      <c r="E40" s="1131"/>
    </row>
    <row r="41" spans="1:7">
      <c r="A41" s="1427"/>
      <c r="B41" s="1426"/>
      <c r="C41" s="1131"/>
      <c r="D41" s="1131"/>
      <c r="E41" s="1131"/>
    </row>
    <row r="42" spans="1:7">
      <c r="A42" s="1131"/>
      <c r="B42" s="1426"/>
      <c r="C42" s="1131"/>
      <c r="D42" s="1131"/>
      <c r="E42" s="1131"/>
    </row>
    <row r="43" spans="1:7">
      <c r="A43" s="1131"/>
      <c r="B43" s="1426"/>
      <c r="C43" s="1131"/>
      <c r="D43" s="1131"/>
      <c r="E43" s="1131"/>
    </row>
    <row r="44" spans="1:7">
      <c r="A44" s="1131"/>
      <c r="B44" s="1426"/>
      <c r="C44" s="1131"/>
      <c r="D44" s="1131"/>
      <c r="E44" s="1131"/>
    </row>
    <row r="45" spans="1:7">
      <c r="A45" s="1131"/>
      <c r="B45" s="1426"/>
      <c r="C45" s="1131"/>
      <c r="D45" s="1131"/>
      <c r="E45" s="1131"/>
    </row>
    <row r="46" spans="1:7">
      <c r="A46" s="1131"/>
      <c r="B46" s="1426"/>
      <c r="C46" s="1131"/>
      <c r="D46" s="1131"/>
      <c r="E46" s="1131"/>
    </row>
    <row r="47" spans="1:7">
      <c r="A47" s="1131"/>
      <c r="B47" s="1426"/>
      <c r="C47" s="1131"/>
      <c r="D47" s="1131"/>
      <c r="E47" s="1131"/>
    </row>
    <row r="48" spans="1:7">
      <c r="A48" s="1131"/>
      <c r="B48" s="1426"/>
      <c r="C48" s="1131"/>
      <c r="D48" s="1131"/>
      <c r="E48" s="1131"/>
    </row>
    <row r="49" spans="1:5">
      <c r="A49" s="1131"/>
      <c r="B49" s="1426"/>
      <c r="C49" s="1131"/>
      <c r="D49" s="1131"/>
      <c r="E49" s="1131"/>
    </row>
    <row r="50" spans="1:5">
      <c r="A50" s="1131"/>
      <c r="B50" s="1426"/>
      <c r="C50" s="1131"/>
      <c r="D50" s="1131"/>
      <c r="E50" s="1131"/>
    </row>
    <row r="51" spans="1:5">
      <c r="A51" s="1131"/>
      <c r="B51" s="1426"/>
      <c r="C51" s="1131"/>
      <c r="D51" s="1131"/>
      <c r="E51" s="1131"/>
    </row>
    <row r="52" spans="1:5">
      <c r="A52" s="1131"/>
      <c r="B52" s="1426"/>
      <c r="C52" s="1131"/>
      <c r="D52" s="1131"/>
      <c r="E52" s="1131"/>
    </row>
    <row r="53" spans="1:5">
      <c r="A53" s="1131"/>
      <c r="B53" s="1426"/>
      <c r="C53" s="1131"/>
      <c r="D53" s="1131"/>
      <c r="E53" s="1131"/>
    </row>
    <row r="54" spans="1:5">
      <c r="A54" s="1131"/>
      <c r="B54" s="1426"/>
      <c r="C54" s="1131"/>
      <c r="D54" s="1131"/>
      <c r="E54" s="1131"/>
    </row>
    <row r="55" spans="1:5">
      <c r="A55" s="1131"/>
      <c r="B55" s="1426"/>
      <c r="C55" s="1131"/>
      <c r="D55" s="1131"/>
      <c r="E55" s="1131"/>
    </row>
    <row r="56" spans="1:5">
      <c r="A56" s="1131"/>
      <c r="B56" s="1426"/>
      <c r="C56" s="1131"/>
      <c r="D56" s="1131"/>
      <c r="E56" s="1131"/>
    </row>
    <row r="57" spans="1:5">
      <c r="A57" s="1131"/>
      <c r="B57" s="1426"/>
      <c r="C57" s="1131"/>
      <c r="D57" s="1131"/>
      <c r="E57" s="1131"/>
    </row>
    <row r="58" spans="1:5">
      <c r="A58" s="1131"/>
      <c r="B58" s="1426"/>
      <c r="C58" s="1131"/>
      <c r="D58" s="1131"/>
      <c r="E58" s="1131"/>
    </row>
    <row r="59" spans="1:5">
      <c r="A59" s="1131"/>
      <c r="B59" s="1426"/>
      <c r="C59" s="1131"/>
      <c r="D59" s="1131"/>
      <c r="E59" s="1131"/>
    </row>
    <row r="60" spans="1:5">
      <c r="A60" s="1131"/>
      <c r="B60" s="1426"/>
      <c r="C60" s="1131"/>
      <c r="D60" s="1131"/>
      <c r="E60" s="1131"/>
    </row>
    <row r="61" spans="1:5">
      <c r="A61" s="1131"/>
      <c r="B61" s="1426"/>
      <c r="C61" s="1131"/>
      <c r="D61" s="1131"/>
      <c r="E61" s="1131"/>
    </row>
    <row r="62" spans="1:5">
      <c r="A62" s="1131"/>
      <c r="B62" s="1426"/>
      <c r="C62" s="1131"/>
      <c r="D62" s="1131"/>
      <c r="E62" s="1131"/>
    </row>
    <row r="63" spans="1:5">
      <c r="A63" s="1131"/>
      <c r="B63" s="1426"/>
      <c r="C63" s="1131"/>
      <c r="D63" s="1131"/>
      <c r="E63" s="1131"/>
    </row>
    <row r="64" spans="1:5">
      <c r="A64" s="1131"/>
      <c r="B64" s="1426"/>
      <c r="C64" s="1131"/>
      <c r="D64" s="1131"/>
      <c r="E64" s="1131"/>
    </row>
    <row r="65" spans="1:5">
      <c r="A65" s="1131"/>
      <c r="B65" s="1426"/>
      <c r="C65" s="1131"/>
      <c r="D65" s="1131"/>
      <c r="E65" s="1131"/>
    </row>
    <row r="66" spans="1:5">
      <c r="A66" s="1131"/>
      <c r="B66" s="1426"/>
      <c r="C66" s="1131"/>
      <c r="D66" s="1131"/>
      <c r="E66" s="1131"/>
    </row>
    <row r="67" spans="1:5">
      <c r="A67" s="1131"/>
      <c r="B67" s="1426"/>
      <c r="C67" s="1131"/>
      <c r="D67" s="1131"/>
      <c r="E67" s="1131"/>
    </row>
    <row r="68" spans="1:5">
      <c r="A68" s="1131"/>
      <c r="B68" s="1426"/>
      <c r="C68" s="1131"/>
      <c r="D68" s="1131"/>
      <c r="E68" s="1131"/>
    </row>
    <row r="69" spans="1:5">
      <c r="A69" s="1131"/>
      <c r="B69" s="1426"/>
      <c r="C69" s="1131"/>
      <c r="D69" s="1131"/>
      <c r="E69" s="1131"/>
    </row>
    <row r="70" spans="1:5">
      <c r="A70" s="1131"/>
      <c r="B70" s="1426"/>
      <c r="C70" s="1131"/>
      <c r="D70" s="1131"/>
      <c r="E70" s="1131"/>
    </row>
    <row r="71" spans="1:5">
      <c r="A71" s="1131"/>
      <c r="B71" s="1426"/>
      <c r="C71" s="1131"/>
      <c r="D71" s="1131"/>
      <c r="E71" s="1131"/>
    </row>
    <row r="72" spans="1:5">
      <c r="A72" s="1131"/>
      <c r="B72" s="1426"/>
      <c r="C72" s="1131"/>
      <c r="D72" s="1131"/>
      <c r="E72" s="1131"/>
    </row>
    <row r="73" spans="1:5">
      <c r="A73" s="1131"/>
      <c r="B73" s="1426"/>
      <c r="C73" s="1131"/>
      <c r="D73" s="1131"/>
      <c r="E73" s="1131"/>
    </row>
    <row r="74" spans="1:5">
      <c r="A74" s="1131"/>
      <c r="B74" s="1426"/>
      <c r="C74" s="1131"/>
      <c r="D74" s="1131"/>
      <c r="E74" s="1131"/>
    </row>
    <row r="75" spans="1:5">
      <c r="A75" s="1131"/>
      <c r="B75" s="1426"/>
      <c r="C75" s="1131"/>
      <c r="D75" s="1131"/>
      <c r="E75" s="1131"/>
    </row>
    <row r="76" spans="1:5">
      <c r="A76" s="1131"/>
      <c r="B76" s="1426"/>
      <c r="C76" s="1131"/>
      <c r="D76" s="1131"/>
      <c r="E76" s="1131"/>
    </row>
    <row r="77" spans="1:5">
      <c r="A77" s="1131"/>
      <c r="B77" s="1426"/>
      <c r="C77" s="1131"/>
      <c r="D77" s="1131"/>
      <c r="E77" s="1131"/>
    </row>
    <row r="78" spans="1:5">
      <c r="A78" s="1131"/>
      <c r="B78" s="1426"/>
      <c r="C78" s="1131"/>
      <c r="D78" s="1131"/>
      <c r="E78" s="1131"/>
    </row>
    <row r="79" spans="1:5">
      <c r="A79" s="1131"/>
      <c r="B79" s="1426"/>
      <c r="C79" s="1131"/>
      <c r="D79" s="1131"/>
      <c r="E79" s="1131"/>
    </row>
    <row r="80" spans="1:5">
      <c r="A80" s="1131"/>
      <c r="B80" s="1426"/>
      <c r="C80" s="1131"/>
      <c r="D80" s="1131"/>
      <c r="E80" s="1131"/>
    </row>
    <row r="81" spans="1:5">
      <c r="A81" s="1131"/>
      <c r="B81" s="1426"/>
      <c r="C81" s="1131"/>
      <c r="D81" s="1131"/>
      <c r="E81" s="1131"/>
    </row>
    <row r="82" spans="1:5">
      <c r="A82" s="1131"/>
      <c r="B82" s="1426"/>
      <c r="C82" s="1131"/>
      <c r="D82" s="1131"/>
      <c r="E82" s="1131"/>
    </row>
    <row r="83" spans="1:5">
      <c r="A83" s="1131"/>
      <c r="B83" s="1426"/>
      <c r="C83" s="1131"/>
      <c r="D83" s="1131"/>
      <c r="E83" s="1131"/>
    </row>
    <row r="84" spans="1:5">
      <c r="A84" s="1131"/>
      <c r="B84" s="1426"/>
      <c r="C84" s="1131"/>
      <c r="D84" s="1131"/>
      <c r="E84" s="1131"/>
    </row>
    <row r="85" spans="1:5">
      <c r="A85" s="1131"/>
      <c r="B85" s="1426"/>
      <c r="C85" s="1131"/>
      <c r="D85" s="1131"/>
      <c r="E85" s="1131"/>
    </row>
    <row r="86" spans="1:5">
      <c r="A86" s="1131"/>
      <c r="B86" s="1426"/>
      <c r="C86" s="1131"/>
      <c r="D86" s="1131"/>
      <c r="E86" s="1131"/>
    </row>
    <row r="87" spans="1:5">
      <c r="A87" s="1131"/>
      <c r="B87" s="1426"/>
      <c r="C87" s="1131"/>
      <c r="D87" s="1131"/>
      <c r="E87" s="1131"/>
    </row>
    <row r="88" spans="1:5">
      <c r="A88" s="1131"/>
      <c r="B88" s="1426"/>
      <c r="C88" s="1131"/>
      <c r="D88" s="1131"/>
      <c r="E88" s="1131"/>
    </row>
    <row r="89" spans="1:5">
      <c r="A89" s="1131"/>
      <c r="B89" s="1426"/>
      <c r="C89" s="1131"/>
      <c r="D89" s="1131"/>
      <c r="E89" s="1131"/>
    </row>
    <row r="90" spans="1:5">
      <c r="A90" s="1131"/>
      <c r="B90" s="1426"/>
      <c r="C90" s="1131"/>
      <c r="D90" s="1131"/>
      <c r="E90" s="1131"/>
    </row>
    <row r="91" spans="1:5">
      <c r="A91" s="1131"/>
      <c r="B91" s="1426"/>
      <c r="C91" s="1131"/>
      <c r="D91" s="1131"/>
      <c r="E91" s="1131"/>
    </row>
    <row r="92" spans="1:5">
      <c r="A92" s="1131"/>
      <c r="B92" s="1426"/>
      <c r="C92" s="1131"/>
      <c r="D92" s="1131"/>
      <c r="E92" s="1131"/>
    </row>
    <row r="93" spans="1:5">
      <c r="A93" s="1131"/>
      <c r="B93" s="1426"/>
      <c r="C93" s="1131"/>
      <c r="D93" s="1131"/>
      <c r="E93" s="1131"/>
    </row>
    <row r="94" spans="1:5">
      <c r="A94" s="1131"/>
      <c r="B94" s="1426"/>
      <c r="C94" s="1131"/>
      <c r="D94" s="1131"/>
      <c r="E94" s="1131"/>
    </row>
    <row r="95" spans="1:5">
      <c r="A95" s="1131"/>
      <c r="B95" s="1426"/>
      <c r="C95" s="1131"/>
      <c r="D95" s="1131"/>
      <c r="E95" s="1131"/>
    </row>
    <row r="96" spans="1:5">
      <c r="A96" s="1131"/>
      <c r="B96" s="1426"/>
      <c r="C96" s="1131"/>
      <c r="D96" s="1131"/>
      <c r="E96" s="1131"/>
    </row>
    <row r="97" spans="1:5">
      <c r="A97" s="1131"/>
      <c r="B97" s="1426"/>
      <c r="C97" s="1131"/>
      <c r="D97" s="1131"/>
      <c r="E97" s="1131"/>
    </row>
    <row r="98" spans="1:5">
      <c r="A98" s="1131"/>
      <c r="B98" s="1426"/>
      <c r="C98" s="1131"/>
      <c r="D98" s="1131"/>
      <c r="E98" s="1131"/>
    </row>
    <row r="99" spans="1:5">
      <c r="A99" s="1131"/>
      <c r="B99" s="1426"/>
      <c r="C99" s="1131"/>
      <c r="D99" s="1131"/>
      <c r="E99" s="1131"/>
    </row>
    <row r="100" spans="1:5">
      <c r="A100" s="1131"/>
      <c r="B100" s="1426"/>
      <c r="C100" s="1131"/>
      <c r="D100" s="1131"/>
      <c r="E100" s="1131"/>
    </row>
    <row r="101" spans="1:5">
      <c r="A101" s="1131"/>
      <c r="B101" s="1426"/>
      <c r="C101" s="1131"/>
      <c r="D101" s="1131"/>
      <c r="E101" s="1131"/>
    </row>
    <row r="102" spans="1:5">
      <c r="A102" s="1131"/>
      <c r="B102" s="1426"/>
      <c r="C102" s="1131"/>
      <c r="D102" s="1131"/>
      <c r="E102" s="1131"/>
    </row>
    <row r="103" spans="1:5">
      <c r="A103" s="1131"/>
      <c r="B103" s="1426"/>
      <c r="C103" s="1131"/>
      <c r="D103" s="1131"/>
      <c r="E103" s="1131"/>
    </row>
    <row r="104" spans="1:5">
      <c r="A104" s="1131"/>
      <c r="B104" s="1426"/>
      <c r="C104" s="1131"/>
      <c r="D104" s="1131"/>
      <c r="E104" s="1131"/>
    </row>
    <row r="105" spans="1:5">
      <c r="A105" s="1131"/>
      <c r="B105" s="1426"/>
      <c r="C105" s="1131"/>
      <c r="D105" s="1131"/>
      <c r="E105" s="1131"/>
    </row>
    <row r="106" spans="1:5">
      <c r="A106" s="1131"/>
      <c r="B106" s="1426"/>
      <c r="C106" s="1131"/>
      <c r="D106" s="1131"/>
      <c r="E106" s="1131"/>
    </row>
    <row r="107" spans="1:5">
      <c r="A107" s="1131"/>
      <c r="B107" s="1426"/>
      <c r="C107" s="1131"/>
      <c r="D107" s="1131"/>
      <c r="E107" s="1131"/>
    </row>
    <row r="108" spans="1:5">
      <c r="A108" s="1131"/>
      <c r="B108" s="1426"/>
      <c r="C108" s="1131"/>
      <c r="D108" s="1131"/>
      <c r="E108" s="1131"/>
    </row>
    <row r="109" spans="1:5">
      <c r="A109" s="1131"/>
      <c r="B109" s="1426"/>
      <c r="C109" s="1131"/>
      <c r="D109" s="1131"/>
      <c r="E109" s="1131"/>
    </row>
    <row r="110" spans="1:5">
      <c r="A110" s="1131"/>
      <c r="B110" s="1426"/>
      <c r="C110" s="1131"/>
      <c r="D110" s="1131"/>
      <c r="E110" s="1131"/>
    </row>
    <row r="111" spans="1:5">
      <c r="A111" s="1131"/>
      <c r="B111" s="1426"/>
      <c r="C111" s="1131"/>
      <c r="D111" s="1131"/>
      <c r="E111" s="1131"/>
    </row>
    <row r="112" spans="1:5">
      <c r="A112" s="1131"/>
      <c r="B112" s="1426"/>
      <c r="C112" s="1131"/>
      <c r="D112" s="1131"/>
      <c r="E112" s="1131"/>
    </row>
    <row r="113" spans="1:5">
      <c r="A113" s="1131"/>
      <c r="B113" s="1426"/>
      <c r="C113" s="1131"/>
      <c r="D113" s="1131"/>
      <c r="E113" s="1131"/>
    </row>
    <row r="114" spans="1:5">
      <c r="A114" s="1131"/>
      <c r="B114" s="1426"/>
      <c r="C114" s="1131"/>
      <c r="D114" s="1131"/>
      <c r="E114" s="1131"/>
    </row>
    <row r="115" spans="1:5">
      <c r="A115" s="1131"/>
      <c r="B115" s="1426"/>
      <c r="C115" s="1131"/>
      <c r="D115" s="1131"/>
      <c r="E115" s="1131"/>
    </row>
    <row r="116" spans="1:5">
      <c r="A116" s="1131"/>
      <c r="B116" s="1426"/>
      <c r="C116" s="1131"/>
      <c r="D116" s="1131"/>
      <c r="E116" s="1131"/>
    </row>
    <row r="117" spans="1:5">
      <c r="A117" s="1131"/>
      <c r="B117" s="1426"/>
      <c r="C117" s="1131"/>
      <c r="D117" s="1131"/>
      <c r="E117" s="1131"/>
    </row>
    <row r="118" spans="1:5">
      <c r="A118" s="1131"/>
      <c r="B118" s="1426"/>
      <c r="C118" s="1131"/>
      <c r="D118" s="1131"/>
      <c r="E118" s="1131"/>
    </row>
    <row r="119" spans="1:5">
      <c r="A119" s="1131"/>
      <c r="B119" s="1426"/>
      <c r="C119" s="1131"/>
      <c r="D119" s="1131"/>
      <c r="E119" s="1131"/>
    </row>
    <row r="120" spans="1:5">
      <c r="A120" s="1131"/>
      <c r="B120" s="1426"/>
      <c r="C120" s="1131"/>
      <c r="D120" s="1131"/>
      <c r="E120" s="1131"/>
    </row>
    <row r="121" spans="1:5">
      <c r="A121" s="1131"/>
      <c r="B121" s="1426"/>
      <c r="C121" s="1131"/>
      <c r="D121" s="1131"/>
      <c r="E121" s="1131"/>
    </row>
    <row r="122" spans="1:5">
      <c r="A122" s="1131"/>
      <c r="B122" s="1426"/>
      <c r="C122" s="1131"/>
      <c r="D122" s="1131"/>
      <c r="E122" s="1131"/>
    </row>
    <row r="123" spans="1:5">
      <c r="A123" s="1131"/>
      <c r="B123" s="1426"/>
      <c r="C123" s="1131"/>
      <c r="D123" s="1131"/>
      <c r="E123" s="1131"/>
    </row>
    <row r="124" spans="1:5">
      <c r="A124" s="1131"/>
      <c r="B124" s="1426"/>
      <c r="C124" s="1131"/>
      <c r="D124" s="1131"/>
      <c r="E124" s="1131"/>
    </row>
    <row r="125" spans="1:5">
      <c r="A125" s="1131"/>
      <c r="B125" s="1426"/>
      <c r="C125" s="1131"/>
      <c r="D125" s="1131"/>
      <c r="E125" s="1131"/>
    </row>
    <row r="126" spans="1:5">
      <c r="A126" s="1131"/>
      <c r="B126" s="1426"/>
      <c r="C126" s="1131"/>
      <c r="D126" s="1131"/>
      <c r="E126" s="1131"/>
    </row>
    <row r="127" spans="1:5">
      <c r="A127" s="1131"/>
      <c r="B127" s="1426"/>
      <c r="C127" s="1131"/>
      <c r="D127" s="1131"/>
      <c r="E127" s="1131"/>
    </row>
    <row r="128" spans="1:5">
      <c r="A128" s="1131"/>
      <c r="B128" s="1426"/>
      <c r="C128" s="1131"/>
      <c r="D128" s="1131"/>
      <c r="E128" s="1131"/>
    </row>
    <row r="129" spans="1:5">
      <c r="A129" s="1131"/>
      <c r="B129" s="1426"/>
      <c r="C129" s="1131"/>
      <c r="D129" s="1131"/>
      <c r="E129" s="1131"/>
    </row>
    <row r="130" spans="1:5">
      <c r="A130" s="1131"/>
      <c r="B130" s="1426"/>
      <c r="C130" s="1131"/>
      <c r="D130" s="1131"/>
      <c r="E130" s="1131"/>
    </row>
    <row r="131" spans="1:5">
      <c r="A131" s="1131"/>
      <c r="B131" s="1426"/>
      <c r="C131" s="1131"/>
      <c r="D131" s="1131"/>
      <c r="E131" s="1131"/>
    </row>
    <row r="132" spans="1:5">
      <c r="A132" s="1131"/>
      <c r="B132" s="1426"/>
      <c r="C132" s="1131"/>
      <c r="D132" s="1131"/>
      <c r="E132" s="1131"/>
    </row>
    <row r="133" spans="1:5">
      <c r="A133" s="1131"/>
      <c r="B133" s="1426"/>
      <c r="C133" s="1131"/>
      <c r="D133" s="1131"/>
      <c r="E133" s="1131"/>
    </row>
    <row r="134" spans="1:5">
      <c r="A134" s="1131"/>
      <c r="B134" s="1426"/>
      <c r="C134" s="1131"/>
      <c r="D134" s="1131"/>
      <c r="E134" s="1131"/>
    </row>
    <row r="135" spans="1:5">
      <c r="A135" s="1131"/>
      <c r="B135" s="1426"/>
      <c r="C135" s="1131"/>
      <c r="D135" s="1131"/>
      <c r="E135" s="1131"/>
    </row>
    <row r="136" spans="1:5">
      <c r="A136" s="1131"/>
      <c r="B136" s="1426"/>
      <c r="C136" s="1131"/>
      <c r="D136" s="1131"/>
      <c r="E136" s="1131"/>
    </row>
    <row r="137" spans="1:5">
      <c r="A137" s="1131"/>
      <c r="B137" s="1426"/>
      <c r="C137" s="1131"/>
      <c r="D137" s="1131"/>
      <c r="E137" s="1131"/>
    </row>
    <row r="138" spans="1:5">
      <c r="A138" s="1131"/>
      <c r="B138" s="1426"/>
      <c r="C138" s="1131"/>
      <c r="D138" s="1131"/>
      <c r="E138" s="1131"/>
    </row>
    <row r="139" spans="1:5">
      <c r="A139" s="1131"/>
      <c r="B139" s="1426"/>
      <c r="C139" s="1131"/>
      <c r="D139" s="1131"/>
      <c r="E139" s="1131"/>
    </row>
    <row r="140" spans="1:5">
      <c r="A140" s="1131"/>
      <c r="B140" s="1426"/>
      <c r="C140" s="1131"/>
      <c r="D140" s="1131"/>
      <c r="E140" s="1131"/>
    </row>
    <row r="141" spans="1:5">
      <c r="A141" s="1131"/>
      <c r="B141" s="1426"/>
      <c r="C141" s="1131"/>
      <c r="D141" s="1131"/>
      <c r="E141" s="1131"/>
    </row>
    <row r="142" spans="1:5">
      <c r="A142" s="1131"/>
      <c r="B142" s="1426"/>
      <c r="C142" s="1131"/>
      <c r="D142" s="1131"/>
      <c r="E142" s="1131"/>
    </row>
    <row r="143" spans="1:5">
      <c r="A143" s="1131"/>
      <c r="B143" s="1426"/>
      <c r="C143" s="1131"/>
      <c r="D143" s="1131"/>
      <c r="E143" s="1131"/>
    </row>
    <row r="144" spans="1:5">
      <c r="A144" s="1131"/>
      <c r="B144" s="1426"/>
      <c r="C144" s="1131"/>
      <c r="D144" s="1131"/>
      <c r="E144" s="1131"/>
    </row>
    <row r="145" spans="1:5">
      <c r="A145" s="1131"/>
      <c r="B145" s="1426"/>
      <c r="C145" s="1131"/>
      <c r="D145" s="1131"/>
      <c r="E145" s="1131"/>
    </row>
    <row r="146" spans="1:5">
      <c r="A146" s="1131"/>
      <c r="B146" s="1426"/>
      <c r="C146" s="1131"/>
      <c r="D146" s="1131"/>
      <c r="E146" s="1131"/>
    </row>
    <row r="147" spans="1:5">
      <c r="A147" s="1131"/>
      <c r="B147" s="1426"/>
      <c r="C147" s="1131"/>
      <c r="D147" s="1131"/>
      <c r="E147" s="1131"/>
    </row>
    <row r="148" spans="1:5">
      <c r="A148" s="1131"/>
      <c r="B148" s="1426"/>
      <c r="C148" s="1131"/>
      <c r="D148" s="1131"/>
      <c r="E148" s="1131"/>
    </row>
    <row r="149" spans="1:5">
      <c r="A149" s="1131"/>
      <c r="B149" s="1426"/>
      <c r="C149" s="1131"/>
      <c r="D149" s="1131"/>
      <c r="E149" s="1131"/>
    </row>
    <row r="150" spans="1:5">
      <c r="A150" s="1131"/>
      <c r="B150" s="1426"/>
      <c r="C150" s="1131"/>
      <c r="D150" s="1131"/>
      <c r="E150" s="1131"/>
    </row>
    <row r="151" spans="1:5">
      <c r="A151" s="1131"/>
      <c r="B151" s="1426"/>
      <c r="C151" s="1131"/>
      <c r="D151" s="1131"/>
      <c r="E151" s="1131"/>
    </row>
    <row r="152" spans="1:5">
      <c r="A152" s="1131"/>
      <c r="B152" s="1426"/>
      <c r="C152" s="1131"/>
      <c r="D152" s="1131"/>
      <c r="E152" s="1131"/>
    </row>
    <row r="153" spans="1:5">
      <c r="A153" s="1131"/>
      <c r="B153" s="1426"/>
      <c r="C153" s="1131"/>
      <c r="D153" s="1131"/>
      <c r="E153" s="1131"/>
    </row>
    <row r="154" spans="1:5">
      <c r="A154" s="1131"/>
      <c r="B154" s="1426"/>
      <c r="C154" s="1131"/>
      <c r="D154" s="1131"/>
      <c r="E154" s="1131"/>
    </row>
    <row r="155" spans="1:5">
      <c r="A155" s="1131"/>
      <c r="B155" s="1426"/>
      <c r="C155" s="1131"/>
      <c r="D155" s="1131"/>
      <c r="E155" s="1131"/>
    </row>
    <row r="156" spans="1:5">
      <c r="A156" s="1131"/>
      <c r="B156" s="1426"/>
      <c r="C156" s="1131"/>
      <c r="D156" s="1131"/>
      <c r="E156" s="1131"/>
    </row>
    <row r="157" spans="1:5">
      <c r="A157" s="1131"/>
      <c r="B157" s="1426"/>
      <c r="C157" s="1131"/>
      <c r="D157" s="1131"/>
      <c r="E157" s="1131"/>
    </row>
    <row r="158" spans="1:5">
      <c r="A158" s="1131"/>
      <c r="B158" s="1426"/>
      <c r="C158" s="1131"/>
      <c r="D158" s="1131"/>
      <c r="E158" s="1131"/>
    </row>
    <row r="159" spans="1:5">
      <c r="A159" s="1131"/>
      <c r="B159" s="1426"/>
      <c r="C159" s="1131"/>
      <c r="D159" s="1131"/>
      <c r="E159" s="1131"/>
    </row>
    <row r="160" spans="1:5">
      <c r="A160" s="1131"/>
      <c r="B160" s="1426"/>
      <c r="C160" s="1131"/>
      <c r="D160" s="1131"/>
      <c r="E160" s="1131"/>
    </row>
    <row r="161" spans="1:5">
      <c r="A161" s="1131"/>
      <c r="B161" s="1426"/>
      <c r="C161" s="1131"/>
      <c r="D161" s="1131"/>
      <c r="E161" s="1131"/>
    </row>
    <row r="162" spans="1:5">
      <c r="A162" s="1131"/>
      <c r="B162" s="1426"/>
      <c r="C162" s="1131"/>
      <c r="D162" s="1131"/>
      <c r="E162" s="1131"/>
    </row>
    <row r="163" spans="1:5">
      <c r="A163" s="1131"/>
      <c r="B163" s="1426"/>
      <c r="C163" s="1131"/>
      <c r="D163" s="1131"/>
      <c r="E163" s="1131"/>
    </row>
    <row r="164" spans="1:5">
      <c r="A164" s="1131"/>
      <c r="B164" s="1426"/>
      <c r="C164" s="1131"/>
      <c r="D164" s="1131"/>
      <c r="E164" s="1131"/>
    </row>
    <row r="165" spans="1:5">
      <c r="A165" s="1131"/>
      <c r="B165" s="1426"/>
      <c r="C165" s="1131"/>
      <c r="D165" s="1131"/>
      <c r="E165" s="1131"/>
    </row>
    <row r="166" spans="1:5">
      <c r="A166" s="1131"/>
      <c r="B166" s="1426"/>
      <c r="C166" s="1131"/>
      <c r="D166" s="1131"/>
      <c r="E166" s="1131"/>
    </row>
    <row r="167" spans="1:5">
      <c r="A167" s="1131"/>
      <c r="B167" s="1426"/>
      <c r="C167" s="1131"/>
      <c r="D167" s="1131"/>
      <c r="E167" s="1131"/>
    </row>
    <row r="168" spans="1:5">
      <c r="A168" s="1131"/>
      <c r="B168" s="1426"/>
      <c r="C168" s="1131"/>
      <c r="D168" s="1131"/>
      <c r="E168" s="1131"/>
    </row>
    <row r="169" spans="1:5">
      <c r="A169" s="1131"/>
      <c r="B169" s="1426"/>
      <c r="C169" s="1131"/>
      <c r="D169" s="1131"/>
      <c r="E169" s="1131"/>
    </row>
    <row r="170" spans="1:5">
      <c r="A170" s="1131"/>
      <c r="B170" s="1426"/>
      <c r="C170" s="1131"/>
      <c r="D170" s="1131"/>
      <c r="E170" s="1131"/>
    </row>
    <row r="171" spans="1:5">
      <c r="A171" s="1131"/>
      <c r="B171" s="1426"/>
      <c r="C171" s="1131"/>
      <c r="D171" s="1131"/>
      <c r="E171" s="1131"/>
    </row>
    <row r="172" spans="1:5">
      <c r="A172" s="1131"/>
      <c r="B172" s="1426"/>
      <c r="C172" s="1131"/>
      <c r="D172" s="1131"/>
      <c r="E172" s="1131"/>
    </row>
    <row r="173" spans="1:5">
      <c r="A173" s="1131"/>
      <c r="B173" s="1426"/>
      <c r="C173" s="1131"/>
      <c r="D173" s="1131"/>
      <c r="E173" s="1131"/>
    </row>
    <row r="174" spans="1:5">
      <c r="A174" s="1131"/>
      <c r="B174" s="1426"/>
      <c r="C174" s="1131"/>
      <c r="D174" s="1131"/>
      <c r="E174" s="1131"/>
    </row>
    <row r="175" spans="1:5">
      <c r="A175" s="1131"/>
      <c r="B175" s="1426"/>
      <c r="C175" s="1131"/>
      <c r="D175" s="1131"/>
      <c r="E175" s="1131"/>
    </row>
    <row r="176" spans="1:5">
      <c r="A176" s="1131"/>
      <c r="B176" s="1426"/>
      <c r="C176" s="1131"/>
      <c r="D176" s="1131"/>
      <c r="E176" s="1131"/>
    </row>
    <row r="177" spans="1:5">
      <c r="A177" s="1131"/>
      <c r="B177" s="1426"/>
      <c r="C177" s="1131"/>
      <c r="D177" s="1131"/>
      <c r="E177" s="1131"/>
    </row>
    <row r="178" spans="1:5">
      <c r="A178" s="1131"/>
      <c r="B178" s="1426"/>
      <c r="C178" s="1131"/>
      <c r="D178" s="1131"/>
      <c r="E178" s="1131"/>
    </row>
    <row r="179" spans="1:5">
      <c r="A179" s="1131"/>
      <c r="B179" s="1426"/>
      <c r="C179" s="1131"/>
      <c r="D179" s="1131"/>
      <c r="E179" s="1131"/>
    </row>
    <row r="180" spans="1:5">
      <c r="A180" s="1131"/>
      <c r="B180" s="1426"/>
      <c r="C180" s="1131"/>
      <c r="D180" s="1131"/>
      <c r="E180" s="1131"/>
    </row>
    <row r="181" spans="1:5">
      <c r="A181" s="1131"/>
      <c r="B181" s="1426"/>
      <c r="C181" s="1131"/>
      <c r="D181" s="1131"/>
      <c r="E181" s="1131"/>
    </row>
    <row r="182" spans="1:5">
      <c r="A182" s="1131"/>
      <c r="B182" s="1426"/>
      <c r="C182" s="1131"/>
      <c r="D182" s="1131"/>
      <c r="E182" s="1131"/>
    </row>
    <row r="183" spans="1:5">
      <c r="A183" s="1131"/>
      <c r="B183" s="1426"/>
      <c r="C183" s="1131"/>
      <c r="D183" s="1131"/>
      <c r="E183" s="1131"/>
    </row>
    <row r="184" spans="1:5">
      <c r="A184" s="1131"/>
      <c r="B184" s="1426"/>
      <c r="C184" s="1131"/>
      <c r="D184" s="1131"/>
      <c r="E184" s="1131"/>
    </row>
    <row r="185" spans="1:5">
      <c r="A185" s="1131"/>
      <c r="B185" s="1426"/>
      <c r="C185" s="1131"/>
      <c r="D185" s="1131"/>
      <c r="E185" s="1131"/>
    </row>
    <row r="186" spans="1:5">
      <c r="A186" s="1131"/>
      <c r="B186" s="1426"/>
      <c r="C186" s="1131"/>
      <c r="D186" s="1131"/>
      <c r="E186" s="1131"/>
    </row>
    <row r="187" spans="1:5">
      <c r="A187" s="1131"/>
      <c r="B187" s="1426"/>
      <c r="C187" s="1131"/>
      <c r="D187" s="1131"/>
      <c r="E187" s="1131"/>
    </row>
    <row r="188" spans="1:5">
      <c r="A188" s="1131"/>
      <c r="B188" s="1426"/>
      <c r="C188" s="1131"/>
      <c r="D188" s="1131"/>
      <c r="E188" s="1131"/>
    </row>
    <row r="189" spans="1:5">
      <c r="A189" s="1131"/>
      <c r="B189" s="1426"/>
      <c r="C189" s="1131"/>
      <c r="D189" s="1131"/>
      <c r="E189" s="1131"/>
    </row>
    <row r="190" spans="1:5">
      <c r="A190" s="1131"/>
      <c r="B190" s="1426"/>
      <c r="C190" s="1131"/>
      <c r="D190" s="1131"/>
      <c r="E190" s="1131"/>
    </row>
    <row r="191" spans="1:5">
      <c r="A191" s="1131"/>
      <c r="B191" s="1426"/>
      <c r="C191" s="1131"/>
      <c r="D191" s="1131"/>
      <c r="E191" s="1131"/>
    </row>
    <row r="192" spans="1:5">
      <c r="A192" s="1131"/>
      <c r="B192" s="1426"/>
      <c r="C192" s="1131"/>
      <c r="D192" s="1131"/>
      <c r="E192" s="1131"/>
    </row>
    <row r="193" spans="1:5">
      <c r="A193" s="1131"/>
      <c r="B193" s="1426"/>
      <c r="C193" s="1131"/>
      <c r="D193" s="1131"/>
      <c r="E193" s="1131"/>
    </row>
    <row r="194" spans="1:5">
      <c r="A194" s="1131"/>
      <c r="B194" s="1426"/>
      <c r="C194" s="1131"/>
      <c r="D194" s="1131"/>
      <c r="E194" s="1131"/>
    </row>
    <row r="195" spans="1:5">
      <c r="A195" s="1131"/>
      <c r="B195" s="1426"/>
      <c r="C195" s="1131"/>
      <c r="D195" s="1131"/>
      <c r="E195" s="1131"/>
    </row>
    <row r="196" spans="1:5">
      <c r="A196" s="1131"/>
      <c r="B196" s="1426"/>
      <c r="C196" s="1131"/>
      <c r="D196" s="1131"/>
      <c r="E196" s="1131"/>
    </row>
    <row r="197" spans="1:5">
      <c r="A197" s="1131"/>
      <c r="B197" s="1426"/>
      <c r="C197" s="1131"/>
      <c r="D197" s="1131"/>
      <c r="E197" s="1131"/>
    </row>
    <row r="198" spans="1:5">
      <c r="A198" s="1131"/>
      <c r="B198" s="1426"/>
      <c r="C198" s="1131"/>
      <c r="D198" s="1131"/>
      <c r="E198" s="1131"/>
    </row>
    <row r="199" spans="1:5">
      <c r="A199" s="1131"/>
      <c r="B199" s="1426"/>
      <c r="C199" s="1131"/>
      <c r="D199" s="1131"/>
      <c r="E199" s="1131"/>
    </row>
    <row r="200" spans="1:5">
      <c r="A200" s="1131"/>
      <c r="B200" s="1426"/>
      <c r="C200" s="1131"/>
      <c r="D200" s="1131"/>
      <c r="E200" s="1131"/>
    </row>
    <row r="201" spans="1:5">
      <c r="A201" s="1131"/>
      <c r="B201" s="1426"/>
      <c r="C201" s="1131"/>
      <c r="D201" s="1131"/>
      <c r="E201" s="1131"/>
    </row>
    <row r="202" spans="1:5">
      <c r="A202" s="1131"/>
      <c r="B202" s="1426"/>
      <c r="C202" s="1131"/>
      <c r="D202" s="1131"/>
      <c r="E202" s="1131"/>
    </row>
    <row r="203" spans="1:5">
      <c r="A203" s="1131"/>
      <c r="B203" s="1426"/>
      <c r="C203" s="1131"/>
      <c r="D203" s="1131"/>
      <c r="E203" s="1131"/>
    </row>
    <row r="204" spans="1:5">
      <c r="A204" s="1131"/>
      <c r="B204" s="1426"/>
      <c r="C204" s="1131"/>
      <c r="D204" s="1131"/>
      <c r="E204" s="1131"/>
    </row>
    <row r="205" spans="1:5">
      <c r="A205" s="1131"/>
      <c r="B205" s="1426"/>
      <c r="C205" s="1131"/>
      <c r="D205" s="1131"/>
      <c r="E205" s="1131"/>
    </row>
    <row r="206" spans="1:5">
      <c r="A206" s="1131"/>
      <c r="B206" s="1426"/>
      <c r="C206" s="1131"/>
      <c r="D206" s="1131"/>
      <c r="E206" s="1131"/>
    </row>
    <row r="207" spans="1:5">
      <c r="A207" s="1131"/>
      <c r="B207" s="1426"/>
      <c r="C207" s="1131"/>
      <c r="D207" s="1131"/>
      <c r="E207" s="1131"/>
    </row>
    <row r="208" spans="1:5">
      <c r="A208" s="1131"/>
      <c r="B208" s="1426"/>
      <c r="C208" s="1131"/>
      <c r="D208" s="1131"/>
      <c r="E208" s="1131"/>
    </row>
    <row r="209" spans="1:5">
      <c r="A209" s="1131"/>
      <c r="B209" s="1426"/>
      <c r="C209" s="1131"/>
      <c r="D209" s="1131"/>
      <c r="E209" s="1131"/>
    </row>
    <row r="210" spans="1:5">
      <c r="A210" s="1131"/>
      <c r="B210" s="1426"/>
      <c r="C210" s="1131"/>
      <c r="D210" s="1131"/>
      <c r="E210" s="1131"/>
    </row>
    <row r="211" spans="1:5">
      <c r="A211" s="1131"/>
      <c r="B211" s="1426"/>
      <c r="C211" s="1131"/>
      <c r="D211" s="1131"/>
      <c r="E211" s="1131"/>
    </row>
    <row r="212" spans="1:5">
      <c r="A212" s="1131"/>
      <c r="B212" s="1426"/>
      <c r="C212" s="1131"/>
      <c r="D212" s="1131"/>
      <c r="E212" s="1131"/>
    </row>
    <row r="213" spans="1:5">
      <c r="A213" s="1131"/>
      <c r="B213" s="1426"/>
      <c r="C213" s="1131"/>
      <c r="D213" s="1131"/>
      <c r="E213" s="1131"/>
    </row>
    <row r="214" spans="1:5">
      <c r="A214" s="1131"/>
      <c r="B214" s="1426"/>
      <c r="C214" s="1131"/>
      <c r="D214" s="1131"/>
      <c r="E214" s="1131"/>
    </row>
    <row r="215" spans="1:5">
      <c r="A215" s="1131"/>
      <c r="B215" s="1426"/>
      <c r="C215" s="1131"/>
      <c r="D215" s="1131"/>
      <c r="E215" s="1131"/>
    </row>
    <row r="216" spans="1:5">
      <c r="A216" s="1131"/>
      <c r="B216" s="1426"/>
      <c r="C216" s="1131"/>
      <c r="D216" s="1131"/>
      <c r="E216" s="1131"/>
    </row>
    <row r="217" spans="1:5">
      <c r="A217" s="1131"/>
      <c r="B217" s="1426"/>
      <c r="C217" s="1131"/>
      <c r="D217" s="1131"/>
      <c r="E217" s="1131"/>
    </row>
    <row r="218" spans="1:5">
      <c r="A218" s="1131"/>
      <c r="B218" s="1426"/>
      <c r="C218" s="1131"/>
      <c r="D218" s="1131"/>
      <c r="E218" s="1131"/>
    </row>
    <row r="219" spans="1:5">
      <c r="A219" s="1131"/>
      <c r="B219" s="1426"/>
      <c r="C219" s="1131"/>
      <c r="D219" s="1131"/>
      <c r="E219" s="1131"/>
    </row>
    <row r="220" spans="1:5">
      <c r="A220" s="1131"/>
      <c r="B220" s="1426"/>
      <c r="C220" s="1131"/>
      <c r="D220" s="1131"/>
      <c r="E220" s="1131"/>
    </row>
    <row r="221" spans="1:5">
      <c r="A221" s="1131"/>
      <c r="B221" s="1426"/>
      <c r="C221" s="1131"/>
      <c r="D221" s="1131"/>
      <c r="E221" s="1131"/>
    </row>
    <row r="222" spans="1:5">
      <c r="A222" s="1131"/>
      <c r="B222" s="1426"/>
      <c r="C222" s="1131"/>
      <c r="D222" s="1131"/>
      <c r="E222" s="1131"/>
    </row>
    <row r="223" spans="1:5">
      <c r="A223" s="1131"/>
      <c r="B223" s="1426"/>
      <c r="C223" s="1131"/>
      <c r="D223" s="1131"/>
      <c r="E223" s="1131"/>
    </row>
    <row r="224" spans="1:5">
      <c r="A224" s="1131"/>
      <c r="B224" s="1426"/>
      <c r="C224" s="1131"/>
      <c r="D224" s="1131"/>
      <c r="E224" s="1131"/>
    </row>
    <row r="225" spans="1:5">
      <c r="A225" s="1131"/>
      <c r="B225" s="1426"/>
      <c r="C225" s="1131"/>
      <c r="D225" s="1131"/>
      <c r="E225" s="1131"/>
    </row>
    <row r="226" spans="1:5">
      <c r="A226" s="1131"/>
      <c r="B226" s="1426"/>
      <c r="C226" s="1131"/>
      <c r="D226" s="1131"/>
      <c r="E226" s="1131"/>
    </row>
    <row r="227" spans="1:5">
      <c r="A227" s="1131"/>
      <c r="B227" s="1426"/>
      <c r="C227" s="1131"/>
      <c r="D227" s="1131"/>
      <c r="E227" s="1131"/>
    </row>
    <row r="228" spans="1:5">
      <c r="A228" s="1131"/>
      <c r="B228" s="1426"/>
      <c r="C228" s="1131"/>
      <c r="D228" s="1131"/>
      <c r="E228" s="1131"/>
    </row>
    <row r="229" spans="1:5">
      <c r="A229" s="1131"/>
      <c r="B229" s="1426"/>
      <c r="C229" s="1131"/>
      <c r="D229" s="1131"/>
      <c r="E229" s="1131"/>
    </row>
    <row r="230" spans="1:5">
      <c r="A230" s="1131"/>
      <c r="B230" s="1426"/>
      <c r="C230" s="1131"/>
      <c r="D230" s="1131"/>
      <c r="E230" s="1131"/>
    </row>
    <row r="231" spans="1:5">
      <c r="A231" s="1131"/>
      <c r="B231" s="1426"/>
      <c r="C231" s="1131"/>
      <c r="D231" s="1131"/>
      <c r="E231" s="1131"/>
    </row>
    <row r="232" spans="1:5">
      <c r="A232" s="1131"/>
      <c r="B232" s="1426"/>
      <c r="C232" s="1131"/>
      <c r="D232" s="1131"/>
      <c r="E232" s="1131"/>
    </row>
    <row r="233" spans="1:5">
      <c r="A233" s="1131"/>
      <c r="B233" s="1426"/>
      <c r="C233" s="1131"/>
      <c r="D233" s="1131"/>
      <c r="E233" s="1131"/>
    </row>
    <row r="234" spans="1:5">
      <c r="A234" s="1131"/>
      <c r="B234" s="1426"/>
      <c r="C234" s="1131"/>
      <c r="D234" s="1131"/>
      <c r="E234" s="1131"/>
    </row>
    <row r="235" spans="1:5">
      <c r="A235" s="1131"/>
      <c r="B235" s="1426"/>
      <c r="C235" s="1131"/>
      <c r="D235" s="1131"/>
      <c r="E235" s="1131"/>
    </row>
    <row r="236" spans="1:5">
      <c r="A236" s="1131"/>
      <c r="B236" s="1426"/>
      <c r="C236" s="1131"/>
      <c r="D236" s="1131"/>
      <c r="E236" s="1131"/>
    </row>
    <row r="237" spans="1:5">
      <c r="A237" s="1131"/>
      <c r="B237" s="1426"/>
      <c r="C237" s="1131"/>
      <c r="D237" s="1131"/>
      <c r="E237" s="1131"/>
    </row>
    <row r="238" spans="1:5">
      <c r="A238" s="1131"/>
      <c r="B238" s="1426"/>
      <c r="C238" s="1131"/>
      <c r="D238" s="1131"/>
      <c r="E238" s="1131"/>
    </row>
    <row r="239" spans="1:5">
      <c r="A239" s="1131"/>
      <c r="B239" s="1426"/>
      <c r="C239" s="1131"/>
      <c r="D239" s="1131"/>
      <c r="E239" s="1131"/>
    </row>
    <row r="240" spans="1:5">
      <c r="A240" s="1131"/>
      <c r="B240" s="1426"/>
      <c r="C240" s="1131"/>
      <c r="D240" s="1131"/>
      <c r="E240" s="1131"/>
    </row>
    <row r="241" spans="1:5">
      <c r="A241" s="1131"/>
      <c r="B241" s="1426"/>
      <c r="C241" s="1131"/>
      <c r="D241" s="1131"/>
      <c r="E241" s="1131"/>
    </row>
    <row r="242" spans="1:5">
      <c r="A242" s="1131"/>
      <c r="B242" s="1426"/>
      <c r="C242" s="1131"/>
      <c r="D242" s="1131"/>
      <c r="E242" s="1131"/>
    </row>
    <row r="243" spans="1:5">
      <c r="A243" s="1131"/>
      <c r="B243" s="1426"/>
      <c r="C243" s="1131"/>
      <c r="D243" s="1131"/>
      <c r="E243" s="1131"/>
    </row>
    <row r="244" spans="1:5">
      <c r="A244" s="1131"/>
      <c r="B244" s="1426"/>
      <c r="C244" s="1131"/>
      <c r="D244" s="1131"/>
      <c r="E244" s="1131"/>
    </row>
    <row r="245" spans="1:5">
      <c r="A245" s="1131"/>
      <c r="B245" s="1426"/>
      <c r="C245" s="1131"/>
      <c r="D245" s="1131"/>
      <c r="E245" s="1131"/>
    </row>
    <row r="246" spans="1:5">
      <c r="A246" s="1131"/>
      <c r="B246" s="1426"/>
      <c r="C246" s="1131"/>
      <c r="D246" s="1131"/>
      <c r="E246" s="1131"/>
    </row>
    <row r="247" spans="1:5">
      <c r="A247" s="1131"/>
      <c r="B247" s="1426"/>
      <c r="C247" s="1131"/>
      <c r="D247" s="1131"/>
      <c r="E247" s="1131"/>
    </row>
    <row r="248" spans="1:5">
      <c r="A248" s="1131"/>
      <c r="B248" s="1426"/>
      <c r="C248" s="1131"/>
      <c r="D248" s="1131"/>
      <c r="E248" s="1131"/>
    </row>
    <row r="249" spans="1:5">
      <c r="A249" s="1131"/>
      <c r="B249" s="1426"/>
      <c r="C249" s="1131"/>
      <c r="D249" s="1131"/>
      <c r="E249" s="1131"/>
    </row>
    <row r="250" spans="1:5">
      <c r="A250" s="1131"/>
      <c r="B250" s="1426"/>
      <c r="C250" s="1131"/>
      <c r="D250" s="1131"/>
      <c r="E250" s="1131"/>
    </row>
    <row r="251" spans="1:5">
      <c r="A251" s="1131"/>
      <c r="B251" s="1426"/>
      <c r="C251" s="1131"/>
      <c r="D251" s="1131"/>
      <c r="E251" s="1131"/>
    </row>
    <row r="252" spans="1:5">
      <c r="A252" s="1131"/>
      <c r="B252" s="1426"/>
      <c r="C252" s="1131"/>
      <c r="D252" s="1131"/>
      <c r="E252" s="1131"/>
    </row>
    <row r="253" spans="1:5">
      <c r="A253" s="1131"/>
      <c r="B253" s="1426"/>
      <c r="C253" s="1131"/>
      <c r="D253" s="1131"/>
      <c r="E253" s="1131"/>
    </row>
    <row r="254" spans="1:5">
      <c r="A254" s="1131"/>
      <c r="B254" s="1426"/>
      <c r="C254" s="1131"/>
      <c r="D254" s="1131"/>
      <c r="E254" s="1131"/>
    </row>
    <row r="255" spans="1:5">
      <c r="A255" s="1131"/>
      <c r="B255" s="1426"/>
      <c r="C255" s="1131"/>
      <c r="D255" s="1131"/>
      <c r="E255" s="1131"/>
    </row>
    <row r="256" spans="1:5">
      <c r="A256" s="1131"/>
      <c r="B256" s="1426"/>
      <c r="C256" s="1131"/>
      <c r="D256" s="1131"/>
      <c r="E256" s="1131"/>
    </row>
    <row r="257" spans="1:5">
      <c r="A257" s="1131"/>
      <c r="B257" s="1426"/>
      <c r="C257" s="1131"/>
      <c r="D257" s="1131"/>
      <c r="E257" s="1131"/>
    </row>
    <row r="258" spans="1:5">
      <c r="A258" s="1131"/>
      <c r="B258" s="1426"/>
      <c r="C258" s="1131"/>
      <c r="D258" s="1131"/>
      <c r="E258" s="1131"/>
    </row>
    <row r="259" spans="1:5">
      <c r="A259" s="1131"/>
      <c r="B259" s="1426"/>
      <c r="C259" s="1131"/>
      <c r="D259" s="1131"/>
      <c r="E259" s="1131"/>
    </row>
    <row r="260" spans="1:5">
      <c r="A260" s="1131"/>
      <c r="B260" s="1426"/>
      <c r="C260" s="1131"/>
      <c r="D260" s="1131"/>
      <c r="E260" s="1131"/>
    </row>
    <row r="261" spans="1:5">
      <c r="A261" s="1131"/>
      <c r="B261" s="1426"/>
      <c r="C261" s="1131"/>
      <c r="D261" s="1131"/>
      <c r="E261" s="1131"/>
    </row>
    <row r="262" spans="1:5">
      <c r="A262" s="1131"/>
      <c r="B262" s="1426"/>
      <c r="C262" s="1131"/>
      <c r="D262" s="1131"/>
      <c r="E262" s="1131"/>
    </row>
    <row r="263" spans="1:5">
      <c r="A263" s="1131"/>
      <c r="B263" s="1426"/>
      <c r="C263" s="1131"/>
      <c r="D263" s="1131"/>
      <c r="E263" s="1131"/>
    </row>
    <row r="264" spans="1:5">
      <c r="A264" s="1131"/>
      <c r="B264" s="1426"/>
      <c r="C264" s="1131"/>
      <c r="D264" s="1131"/>
      <c r="E264" s="1131"/>
    </row>
    <row r="265" spans="1:5">
      <c r="A265" s="1131"/>
      <c r="B265" s="1426"/>
      <c r="C265" s="1131"/>
      <c r="D265" s="1131"/>
      <c r="E265" s="1131"/>
    </row>
    <row r="266" spans="1:5">
      <c r="A266" s="1131"/>
      <c r="B266" s="1426"/>
      <c r="C266" s="1131"/>
      <c r="D266" s="1131"/>
      <c r="E266" s="1131"/>
    </row>
    <row r="267" spans="1:5">
      <c r="A267" s="1131"/>
      <c r="B267" s="1426"/>
      <c r="C267" s="1131"/>
      <c r="D267" s="1131"/>
      <c r="E267" s="1131"/>
    </row>
    <row r="268" spans="1:5">
      <c r="A268" s="1131"/>
      <c r="B268" s="1426"/>
      <c r="C268" s="1131"/>
      <c r="D268" s="1131"/>
      <c r="E268" s="1131"/>
    </row>
    <row r="269" spans="1:5">
      <c r="A269" s="1131"/>
      <c r="B269" s="1426"/>
      <c r="C269" s="1131"/>
      <c r="D269" s="1131"/>
      <c r="E269" s="1131"/>
    </row>
    <row r="270" spans="1:5">
      <c r="A270" s="1131"/>
      <c r="B270" s="1426"/>
      <c r="C270" s="1131"/>
      <c r="D270" s="1131"/>
      <c r="E270" s="1131"/>
    </row>
    <row r="271" spans="1:5">
      <c r="A271" s="1131"/>
      <c r="B271" s="1426"/>
      <c r="C271" s="1131"/>
      <c r="D271" s="1131"/>
      <c r="E271" s="1131"/>
    </row>
    <row r="272" spans="1:5">
      <c r="A272" s="1131"/>
      <c r="B272" s="1426"/>
      <c r="C272" s="1131"/>
      <c r="D272" s="1131"/>
      <c r="E272" s="1131"/>
    </row>
    <row r="273" spans="1:5">
      <c r="A273" s="1131"/>
      <c r="B273" s="1426"/>
      <c r="C273" s="1131"/>
      <c r="D273" s="1131"/>
      <c r="E273" s="1131"/>
    </row>
    <row r="274" spans="1:5">
      <c r="A274" s="1131"/>
      <c r="B274" s="1426"/>
      <c r="C274" s="1131"/>
      <c r="D274" s="1131"/>
      <c r="E274" s="1131"/>
    </row>
    <row r="275" spans="1:5">
      <c r="A275" s="1131"/>
      <c r="B275" s="1426"/>
      <c r="C275" s="1131"/>
      <c r="D275" s="1131"/>
      <c r="E275" s="1131"/>
    </row>
    <row r="276" spans="1:5">
      <c r="A276" s="1131"/>
      <c r="B276" s="1426"/>
      <c r="C276" s="1131"/>
      <c r="D276" s="1131"/>
      <c r="E276" s="1131"/>
    </row>
    <row r="277" spans="1:5">
      <c r="A277" s="1131"/>
      <c r="B277" s="1426"/>
      <c r="C277" s="1131"/>
      <c r="D277" s="1131"/>
      <c r="E277" s="1131"/>
    </row>
    <row r="278" spans="1:5">
      <c r="A278" s="1131"/>
      <c r="B278" s="1426"/>
      <c r="C278" s="1131"/>
      <c r="D278" s="1131"/>
      <c r="E278" s="1131"/>
    </row>
    <row r="279" spans="1:5">
      <c r="A279" s="1131"/>
      <c r="B279" s="1426"/>
      <c r="C279" s="1131"/>
      <c r="D279" s="1131"/>
      <c r="E279" s="1131"/>
    </row>
    <row r="280" spans="1:5">
      <c r="A280" s="1131"/>
      <c r="B280" s="1426"/>
      <c r="C280" s="1131"/>
      <c r="D280" s="1131"/>
      <c r="E280" s="1131"/>
    </row>
    <row r="281" spans="1:5">
      <c r="A281" s="1131"/>
      <c r="B281" s="1426"/>
      <c r="C281" s="1131"/>
      <c r="D281" s="1131"/>
      <c r="E281" s="1131"/>
    </row>
    <row r="282" spans="1:5">
      <c r="A282" s="1131"/>
      <c r="B282" s="1426"/>
      <c r="C282" s="1131"/>
      <c r="D282" s="1131"/>
      <c r="E282" s="1131"/>
    </row>
    <row r="283" spans="1:5">
      <c r="A283" s="1131"/>
      <c r="B283" s="1426"/>
      <c r="C283" s="1131"/>
      <c r="D283" s="1131"/>
      <c r="E283" s="1131"/>
    </row>
    <row r="284" spans="1:5">
      <c r="A284" s="1131"/>
      <c r="B284" s="1426"/>
      <c r="C284" s="1131"/>
      <c r="D284" s="1131"/>
      <c r="E284" s="1131"/>
    </row>
    <row r="285" spans="1:5">
      <c r="A285" s="1131"/>
      <c r="B285" s="1426"/>
      <c r="C285" s="1131"/>
      <c r="D285" s="1131"/>
      <c r="E285" s="1131"/>
    </row>
    <row r="286" spans="1:5">
      <c r="A286" s="1131"/>
      <c r="B286" s="1426"/>
      <c r="C286" s="1131"/>
      <c r="D286" s="1131"/>
      <c r="E286" s="1131"/>
    </row>
    <row r="287" spans="1:5">
      <c r="A287" s="1131"/>
      <c r="B287" s="1426"/>
      <c r="C287" s="1131"/>
      <c r="D287" s="1131"/>
      <c r="E287" s="1131"/>
    </row>
    <row r="288" spans="1:5">
      <c r="A288" s="1131"/>
      <c r="B288" s="1426"/>
      <c r="C288" s="1131"/>
      <c r="D288" s="1131"/>
      <c r="E288" s="1131"/>
    </row>
    <row r="289" spans="1:5">
      <c r="A289" s="1131"/>
      <c r="B289" s="1426"/>
      <c r="C289" s="1131"/>
      <c r="D289" s="1131"/>
      <c r="E289" s="1131"/>
    </row>
    <row r="290" spans="1:5">
      <c r="A290" s="1131"/>
      <c r="B290" s="1426"/>
      <c r="C290" s="1131"/>
      <c r="D290" s="1131"/>
      <c r="E290" s="1131"/>
    </row>
    <row r="291" spans="1:5">
      <c r="A291" s="1131"/>
      <c r="B291" s="1426"/>
      <c r="C291" s="1131"/>
      <c r="D291" s="1131"/>
      <c r="E291" s="1131"/>
    </row>
    <row r="292" spans="1:5">
      <c r="A292" s="1131"/>
      <c r="B292" s="1426"/>
      <c r="C292" s="1131"/>
      <c r="D292" s="1131"/>
      <c r="E292" s="1131"/>
    </row>
    <row r="293" spans="1:5">
      <c r="A293" s="1131"/>
      <c r="B293" s="1426"/>
      <c r="C293" s="1131"/>
      <c r="D293" s="1131"/>
      <c r="E293" s="1131"/>
    </row>
    <row r="294" spans="1:5">
      <c r="A294" s="1131"/>
      <c r="B294" s="1426"/>
      <c r="C294" s="1131"/>
      <c r="D294" s="1131"/>
      <c r="E294" s="1131"/>
    </row>
    <row r="295" spans="1:5">
      <c r="A295" s="1131"/>
      <c r="B295" s="1426"/>
      <c r="C295" s="1131"/>
      <c r="D295" s="1131"/>
      <c r="E295" s="1131"/>
    </row>
    <row r="296" spans="1:5">
      <c r="A296" s="1131"/>
      <c r="B296" s="1426"/>
      <c r="C296" s="1131"/>
      <c r="D296" s="1131"/>
      <c r="E296" s="1131"/>
    </row>
    <row r="297" spans="1:5">
      <c r="A297" s="1131"/>
      <c r="B297" s="1426"/>
      <c r="C297" s="1131"/>
      <c r="D297" s="1131"/>
      <c r="E297" s="1131"/>
    </row>
    <row r="298" spans="1:5">
      <c r="A298" s="1131"/>
      <c r="B298" s="1426"/>
      <c r="C298" s="1131"/>
      <c r="D298" s="1131"/>
      <c r="E298" s="1131"/>
    </row>
    <row r="299" spans="1:5">
      <c r="A299" s="1131"/>
      <c r="B299" s="1426"/>
      <c r="C299" s="1131"/>
      <c r="D299" s="1131"/>
      <c r="E299" s="1131"/>
    </row>
    <row r="300" spans="1:5">
      <c r="A300" s="1131"/>
      <c r="B300" s="1426"/>
      <c r="C300" s="1131"/>
      <c r="D300" s="1131"/>
      <c r="E300" s="1131"/>
    </row>
    <row r="301" spans="1:5">
      <c r="A301" s="1131"/>
      <c r="B301" s="1426"/>
      <c r="C301" s="1131"/>
      <c r="D301" s="1131"/>
      <c r="E301" s="1131"/>
    </row>
    <row r="302" spans="1:5">
      <c r="A302" s="1131"/>
      <c r="B302" s="1426"/>
      <c r="C302" s="1131"/>
      <c r="D302" s="1131"/>
      <c r="E302" s="1131"/>
    </row>
    <row r="303" spans="1:5">
      <c r="A303" s="1131"/>
      <c r="B303" s="1426"/>
      <c r="C303" s="1131"/>
      <c r="D303" s="1131"/>
      <c r="E303" s="1131"/>
    </row>
    <row r="304" spans="1:5">
      <c r="A304" s="1131"/>
      <c r="B304" s="1426"/>
      <c r="C304" s="1131"/>
      <c r="D304" s="1131"/>
      <c r="E304" s="1131"/>
    </row>
    <row r="305" spans="1:5">
      <c r="A305" s="1131"/>
      <c r="B305" s="1426"/>
      <c r="C305" s="1131"/>
      <c r="D305" s="1131"/>
      <c r="E305" s="1131"/>
    </row>
    <row r="306" spans="1:5">
      <c r="A306" s="1131"/>
      <c r="B306" s="1426"/>
      <c r="C306" s="1131"/>
      <c r="D306" s="1131"/>
      <c r="E306" s="1131"/>
    </row>
    <row r="307" spans="1:5">
      <c r="A307" s="1131"/>
      <c r="B307" s="1426"/>
      <c r="C307" s="1131"/>
      <c r="D307" s="1131"/>
      <c r="E307" s="1131"/>
    </row>
    <row r="308" spans="1:5">
      <c r="A308" s="1131"/>
      <c r="B308" s="1426"/>
      <c r="C308" s="1131"/>
      <c r="D308" s="1131"/>
      <c r="E308" s="1131"/>
    </row>
    <row r="309" spans="1:5">
      <c r="A309" s="1131"/>
      <c r="B309" s="1426"/>
      <c r="C309" s="1131"/>
      <c r="D309" s="1131"/>
      <c r="E309" s="1131"/>
    </row>
    <row r="310" spans="1:5">
      <c r="A310" s="1131"/>
      <c r="B310" s="1426"/>
      <c r="C310" s="1131"/>
      <c r="D310" s="1131"/>
      <c r="E310" s="1131"/>
    </row>
    <row r="311" spans="1:5">
      <c r="A311" s="1131"/>
      <c r="B311" s="1426"/>
      <c r="C311" s="1131"/>
      <c r="D311" s="1131"/>
      <c r="E311" s="1131"/>
    </row>
    <row r="312" spans="1:5">
      <c r="A312" s="1131"/>
      <c r="B312" s="1426"/>
      <c r="C312" s="1131"/>
      <c r="D312" s="1131"/>
      <c r="E312" s="1131"/>
    </row>
    <row r="313" spans="1:5">
      <c r="A313" s="1131"/>
      <c r="B313" s="1426"/>
      <c r="C313" s="1131"/>
      <c r="D313" s="1131"/>
      <c r="E313" s="1131"/>
    </row>
    <row r="314" spans="1:5">
      <c r="A314" s="1131"/>
      <c r="B314" s="1426"/>
      <c r="C314" s="1131"/>
      <c r="D314" s="1131"/>
      <c r="E314" s="1131"/>
    </row>
    <row r="315" spans="1:5">
      <c r="A315" s="1131"/>
      <c r="B315" s="1426"/>
      <c r="C315" s="1131"/>
      <c r="D315" s="1131"/>
      <c r="E315" s="1131"/>
    </row>
    <row r="316" spans="1:5">
      <c r="A316" s="1131"/>
      <c r="B316" s="1426"/>
      <c r="C316" s="1131"/>
      <c r="D316" s="1131"/>
      <c r="E316" s="1131"/>
    </row>
    <row r="317" spans="1:5">
      <c r="A317" s="1131"/>
      <c r="B317" s="1426"/>
      <c r="C317" s="1131"/>
      <c r="D317" s="1131"/>
      <c r="E317" s="1131"/>
    </row>
    <row r="318" spans="1:5">
      <c r="A318" s="1131"/>
      <c r="B318" s="1426"/>
      <c r="C318" s="1131"/>
      <c r="D318" s="1131"/>
      <c r="E318" s="1131"/>
    </row>
    <row r="319" spans="1:5">
      <c r="A319" s="1131"/>
      <c r="B319" s="1426"/>
      <c r="C319" s="1131"/>
      <c r="D319" s="1131"/>
      <c r="E319" s="1131"/>
    </row>
    <row r="320" spans="1:5">
      <c r="A320" s="1131"/>
      <c r="B320" s="1426"/>
      <c r="C320" s="1131"/>
      <c r="D320" s="1131"/>
      <c r="E320" s="1131"/>
    </row>
    <row r="321" spans="1:5">
      <c r="A321" s="1131"/>
      <c r="B321" s="1426"/>
      <c r="C321" s="1131"/>
      <c r="D321" s="1131"/>
      <c r="E321" s="1131"/>
    </row>
    <row r="322" spans="1:5">
      <c r="A322" s="1131"/>
      <c r="B322" s="1426"/>
      <c r="C322" s="1131"/>
      <c r="D322" s="1131"/>
      <c r="E322" s="1131"/>
    </row>
    <row r="323" spans="1:5">
      <c r="A323" s="1131"/>
      <c r="B323" s="1426"/>
      <c r="C323" s="1131"/>
      <c r="D323" s="1131"/>
      <c r="E323" s="1131"/>
    </row>
    <row r="324" spans="1:5">
      <c r="A324" s="1131"/>
      <c r="B324" s="1426"/>
      <c r="C324" s="1131"/>
      <c r="D324" s="1131"/>
      <c r="E324" s="1131"/>
    </row>
    <row r="325" spans="1:5">
      <c r="A325" s="1131"/>
      <c r="B325" s="1426"/>
      <c r="C325" s="1131"/>
      <c r="D325" s="1131"/>
      <c r="E325" s="1131"/>
    </row>
    <row r="326" spans="1:5">
      <c r="A326" s="1131"/>
      <c r="B326" s="1426"/>
      <c r="C326" s="1131"/>
      <c r="D326" s="1131"/>
      <c r="E326" s="1131"/>
    </row>
    <row r="327" spans="1:5">
      <c r="A327" s="1131"/>
      <c r="B327" s="1426"/>
      <c r="C327" s="1131"/>
      <c r="D327" s="1131"/>
      <c r="E327" s="1131"/>
    </row>
    <row r="328" spans="1:5">
      <c r="A328" s="1131"/>
      <c r="B328" s="1426"/>
      <c r="C328" s="1131"/>
      <c r="D328" s="1131"/>
      <c r="E328" s="1131"/>
    </row>
    <row r="329" spans="1:5">
      <c r="A329" s="1131"/>
      <c r="B329" s="1426"/>
      <c r="C329" s="1131"/>
      <c r="D329" s="1131"/>
      <c r="E329" s="1131"/>
    </row>
    <row r="330" spans="1:5">
      <c r="A330" s="1131"/>
      <c r="B330" s="1426"/>
      <c r="C330" s="1131"/>
      <c r="D330" s="1131"/>
      <c r="E330" s="1131"/>
    </row>
    <row r="331" spans="1:5">
      <c r="A331" s="1131"/>
      <c r="B331" s="1426"/>
      <c r="C331" s="1131"/>
      <c r="D331" s="1131"/>
      <c r="E331" s="1131"/>
    </row>
    <row r="332" spans="1:5">
      <c r="A332" s="1131"/>
      <c r="B332" s="1426"/>
      <c r="C332" s="1131"/>
      <c r="D332" s="1131"/>
      <c r="E332" s="1131"/>
    </row>
    <row r="333" spans="1:5">
      <c r="A333" s="1131"/>
      <c r="B333" s="1426"/>
      <c r="C333" s="1131"/>
      <c r="D333" s="1131"/>
      <c r="E333" s="1131"/>
    </row>
    <row r="334" spans="1:5">
      <c r="A334" s="1131"/>
      <c r="B334" s="1426"/>
      <c r="C334" s="1131"/>
      <c r="D334" s="1131"/>
      <c r="E334" s="1131"/>
    </row>
    <row r="335" spans="1:5">
      <c r="A335" s="1131"/>
      <c r="B335" s="1426"/>
      <c r="C335" s="1131"/>
      <c r="D335" s="1131"/>
      <c r="E335" s="1131"/>
    </row>
    <row r="336" spans="1:5">
      <c r="A336" s="1131"/>
      <c r="B336" s="1426"/>
      <c r="C336" s="1131"/>
      <c r="D336" s="1131"/>
      <c r="E336" s="1131"/>
    </row>
    <row r="337" spans="1:5">
      <c r="A337" s="1131"/>
      <c r="B337" s="1426"/>
      <c r="C337" s="1131"/>
      <c r="D337" s="1131"/>
      <c r="E337" s="1131"/>
    </row>
    <row r="338" spans="1:5">
      <c r="A338" s="1131"/>
      <c r="B338" s="1426"/>
      <c r="C338" s="1131"/>
      <c r="D338" s="1131"/>
      <c r="E338" s="1131"/>
    </row>
    <row r="339" spans="1:5">
      <c r="A339" s="1131"/>
      <c r="B339" s="1426"/>
      <c r="C339" s="1131"/>
      <c r="D339" s="1131"/>
      <c r="E339" s="1131"/>
    </row>
    <row r="340" spans="1:5">
      <c r="A340" s="1131"/>
      <c r="B340" s="1426"/>
      <c r="C340" s="1131"/>
      <c r="D340" s="1131"/>
      <c r="E340" s="1131"/>
    </row>
    <row r="341" spans="1:5">
      <c r="A341" s="1131"/>
      <c r="B341" s="1426"/>
      <c r="C341" s="1131"/>
      <c r="D341" s="1131"/>
      <c r="E341" s="1131"/>
    </row>
    <row r="342" spans="1:5">
      <c r="A342" s="1131"/>
      <c r="B342" s="1426"/>
      <c r="C342" s="1131"/>
      <c r="D342" s="1131"/>
      <c r="E342" s="1131"/>
    </row>
    <row r="343" spans="1:5">
      <c r="A343" s="1131"/>
      <c r="B343" s="1426"/>
      <c r="C343" s="1131"/>
      <c r="D343" s="1131"/>
      <c r="E343" s="1131"/>
    </row>
    <row r="344" spans="1:5">
      <c r="A344" s="1131"/>
      <c r="B344" s="1426"/>
      <c r="C344" s="1131"/>
      <c r="D344" s="1131"/>
      <c r="E344" s="1131"/>
    </row>
    <row r="345" spans="1:5">
      <c r="A345" s="1131"/>
      <c r="B345" s="1426"/>
      <c r="C345" s="1131"/>
      <c r="D345" s="1131"/>
      <c r="E345" s="1131"/>
    </row>
    <row r="346" spans="1:5">
      <c r="A346" s="1131"/>
      <c r="B346" s="1426"/>
      <c r="C346" s="1131"/>
      <c r="D346" s="1131"/>
      <c r="E346" s="1131"/>
    </row>
    <row r="347" spans="1:5">
      <c r="A347" s="1131"/>
      <c r="B347" s="1426"/>
      <c r="C347" s="1131"/>
      <c r="D347" s="1131"/>
      <c r="E347" s="1131"/>
    </row>
    <row r="348" spans="1:5">
      <c r="A348" s="1131"/>
      <c r="B348" s="1426"/>
      <c r="C348" s="1131"/>
      <c r="D348" s="1131"/>
      <c r="E348" s="1131"/>
    </row>
    <row r="349" spans="1:5">
      <c r="A349" s="1131"/>
      <c r="B349" s="1426"/>
      <c r="C349" s="1131"/>
      <c r="D349" s="1131"/>
      <c r="E349" s="1131"/>
    </row>
    <row r="350" spans="1:5">
      <c r="A350" s="1131"/>
      <c r="B350" s="1426"/>
      <c r="C350" s="1131"/>
      <c r="D350" s="1131"/>
      <c r="E350" s="1131"/>
    </row>
    <row r="351" spans="1:5">
      <c r="A351" s="1131"/>
      <c r="B351" s="1426"/>
      <c r="C351" s="1131"/>
      <c r="D351" s="1131"/>
      <c r="E351" s="1131"/>
    </row>
    <row r="352" spans="1:5">
      <c r="A352" s="1131"/>
      <c r="B352" s="1426"/>
      <c r="C352" s="1131"/>
      <c r="D352" s="1131"/>
      <c r="E352" s="1131"/>
    </row>
    <row r="353" spans="1:5">
      <c r="A353" s="1131"/>
      <c r="B353" s="1426"/>
      <c r="C353" s="1131"/>
      <c r="D353" s="1131"/>
      <c r="E353" s="1131"/>
    </row>
    <row r="354" spans="1:5">
      <c r="A354" s="1131"/>
      <c r="B354" s="1426"/>
      <c r="C354" s="1131"/>
      <c r="D354" s="1131"/>
      <c r="E354" s="1131"/>
    </row>
    <row r="355" spans="1:5">
      <c r="A355" s="1131"/>
      <c r="B355" s="1426"/>
      <c r="C355" s="1131"/>
      <c r="D355" s="1131"/>
      <c r="E355" s="1131"/>
    </row>
    <row r="356" spans="1:5">
      <c r="A356" s="1131"/>
      <c r="B356" s="1426"/>
      <c r="C356" s="1131"/>
      <c r="D356" s="1131"/>
      <c r="E356" s="1131"/>
    </row>
    <row r="357" spans="1:5">
      <c r="A357" s="1131"/>
      <c r="B357" s="1426"/>
      <c r="C357" s="1131"/>
      <c r="D357" s="1131"/>
      <c r="E357" s="1131"/>
    </row>
    <row r="358" spans="1:5">
      <c r="A358" s="1131"/>
      <c r="B358" s="1426"/>
      <c r="C358" s="1131"/>
      <c r="D358" s="1131"/>
      <c r="E358" s="1131"/>
    </row>
    <row r="359" spans="1:5">
      <c r="A359" s="1131"/>
      <c r="B359" s="1426"/>
      <c r="C359" s="1131"/>
      <c r="D359" s="1131"/>
      <c r="E359" s="1131"/>
    </row>
    <row r="360" spans="1:5">
      <c r="A360" s="1131"/>
      <c r="B360" s="1426"/>
      <c r="C360" s="1131"/>
      <c r="D360" s="1131"/>
      <c r="E360" s="1131"/>
    </row>
    <row r="361" spans="1:5">
      <c r="A361" s="1131"/>
      <c r="B361" s="1426"/>
      <c r="C361" s="1131"/>
      <c r="D361" s="1131"/>
      <c r="E361" s="1131"/>
    </row>
    <row r="362" spans="1:5">
      <c r="A362" s="1131"/>
      <c r="B362" s="1426"/>
      <c r="C362" s="1131"/>
      <c r="D362" s="1131"/>
      <c r="E362" s="1131"/>
    </row>
    <row r="363" spans="1:5">
      <c r="A363" s="1131"/>
      <c r="B363" s="1426"/>
      <c r="C363" s="1131"/>
      <c r="D363" s="1131"/>
      <c r="E363" s="1131"/>
    </row>
    <row r="364" spans="1:5">
      <c r="A364" s="1131"/>
      <c r="B364" s="1426"/>
      <c r="C364" s="1131"/>
      <c r="D364" s="1131"/>
      <c r="E364" s="1131"/>
    </row>
    <row r="365" spans="1:5">
      <c r="A365" s="1131"/>
      <c r="B365" s="1426"/>
      <c r="C365" s="1131"/>
      <c r="D365" s="1131"/>
      <c r="E365" s="1131"/>
    </row>
    <row r="366" spans="1:5">
      <c r="A366" s="1131"/>
      <c r="B366" s="1426"/>
      <c r="C366" s="1131"/>
      <c r="D366" s="1131"/>
      <c r="E366" s="1131"/>
    </row>
    <row r="367" spans="1:5">
      <c r="A367" s="1131"/>
      <c r="B367" s="1426"/>
      <c r="C367" s="1131"/>
      <c r="D367" s="1131"/>
      <c r="E367" s="1131"/>
    </row>
    <row r="368" spans="1:5">
      <c r="A368" s="1131"/>
      <c r="B368" s="1426"/>
      <c r="C368" s="1131"/>
      <c r="D368" s="1131"/>
      <c r="E368" s="1131"/>
    </row>
    <row r="369" spans="1:5">
      <c r="A369" s="1131"/>
      <c r="B369" s="1426"/>
      <c r="C369" s="1131"/>
      <c r="D369" s="1131"/>
      <c r="E369" s="1131"/>
    </row>
    <row r="370" spans="1:5">
      <c r="A370" s="1131"/>
      <c r="B370" s="1426"/>
      <c r="C370" s="1131"/>
      <c r="D370" s="1131"/>
      <c r="E370" s="1131"/>
    </row>
    <row r="371" spans="1:5">
      <c r="A371" s="1131"/>
      <c r="B371" s="1426"/>
      <c r="C371" s="1131"/>
      <c r="D371" s="1131"/>
      <c r="E371" s="1131"/>
    </row>
    <row r="372" spans="1:5">
      <c r="A372" s="1131"/>
      <c r="B372" s="1426"/>
      <c r="C372" s="1131"/>
      <c r="D372" s="1131"/>
      <c r="E372" s="1131"/>
    </row>
    <row r="373" spans="1:5">
      <c r="A373" s="1131"/>
      <c r="B373" s="1426"/>
      <c r="C373" s="1131"/>
      <c r="D373" s="1131"/>
      <c r="E373" s="1131"/>
    </row>
    <row r="374" spans="1:5">
      <c r="A374" s="1131"/>
      <c r="B374" s="1426"/>
      <c r="C374" s="1131"/>
      <c r="D374" s="1131"/>
      <c r="E374" s="1131"/>
    </row>
    <row r="375" spans="1:5">
      <c r="A375" s="1131"/>
      <c r="B375" s="1426"/>
      <c r="C375" s="1131"/>
      <c r="D375" s="1131"/>
      <c r="E375" s="1131"/>
    </row>
    <row r="376" spans="1:5">
      <c r="A376" s="1131"/>
      <c r="B376" s="1426"/>
      <c r="C376" s="1131"/>
      <c r="D376" s="1131"/>
      <c r="E376" s="1131"/>
    </row>
    <row r="377" spans="1:5">
      <c r="A377" s="1131"/>
      <c r="B377" s="1426"/>
      <c r="C377" s="1131"/>
      <c r="D377" s="1131"/>
      <c r="E377" s="1131"/>
    </row>
    <row r="378" spans="1:5">
      <c r="A378" s="1131"/>
      <c r="B378" s="1426"/>
      <c r="C378" s="1131"/>
      <c r="D378" s="1131"/>
      <c r="E378" s="1131"/>
    </row>
    <row r="379" spans="1:5">
      <c r="A379" s="1131"/>
      <c r="B379" s="1426"/>
      <c r="C379" s="1131"/>
      <c r="D379" s="1131"/>
      <c r="E379" s="1131"/>
    </row>
    <row r="380" spans="1:5">
      <c r="A380" s="1131"/>
      <c r="B380" s="1426"/>
      <c r="C380" s="1131"/>
      <c r="D380" s="1131"/>
      <c r="E380" s="1131"/>
    </row>
    <row r="381" spans="1:5">
      <c r="A381" s="1131"/>
      <c r="B381" s="1426"/>
      <c r="C381" s="1131"/>
      <c r="D381" s="1131"/>
      <c r="E381" s="1131"/>
    </row>
    <row r="382" spans="1:5">
      <c r="A382" s="1131"/>
      <c r="B382" s="1426"/>
      <c r="C382" s="1131"/>
      <c r="D382" s="1131"/>
      <c r="E382" s="1131"/>
    </row>
    <row r="383" spans="1:5">
      <c r="A383" s="1131"/>
      <c r="B383" s="1426"/>
      <c r="C383" s="1131"/>
      <c r="D383" s="1131"/>
      <c r="E383" s="1131"/>
    </row>
    <row r="384" spans="1:5">
      <c r="A384" s="1131"/>
      <c r="B384" s="1426"/>
      <c r="C384" s="1131"/>
      <c r="D384" s="1131"/>
      <c r="E384" s="1131"/>
    </row>
    <row r="385" spans="1:5">
      <c r="A385" s="1131"/>
      <c r="B385" s="1426"/>
      <c r="C385" s="1131"/>
      <c r="D385" s="1131"/>
      <c r="E385" s="1131"/>
    </row>
    <row r="386" spans="1:5">
      <c r="A386" s="1131"/>
      <c r="B386" s="1426"/>
      <c r="C386" s="1131"/>
      <c r="D386" s="1131"/>
      <c r="E386" s="1131"/>
    </row>
    <row r="387" spans="1:5">
      <c r="A387" s="1131"/>
      <c r="B387" s="1426"/>
      <c r="C387" s="1131"/>
      <c r="D387" s="1131"/>
      <c r="E387" s="1131"/>
    </row>
    <row r="388" spans="1:5">
      <c r="A388" s="1131"/>
      <c r="B388" s="1426"/>
      <c r="C388" s="1131"/>
      <c r="D388" s="1131"/>
      <c r="E388" s="1131"/>
    </row>
    <row r="389" spans="1:5">
      <c r="A389" s="1131"/>
      <c r="B389" s="1426"/>
      <c r="C389" s="1131"/>
      <c r="D389" s="1131"/>
      <c r="E389" s="1131"/>
    </row>
    <row r="390" spans="1:5">
      <c r="A390" s="1131"/>
      <c r="B390" s="1426"/>
      <c r="C390" s="1131"/>
      <c r="D390" s="1131"/>
      <c r="E390" s="1131"/>
    </row>
    <row r="391" spans="1:5">
      <c r="A391" s="1131"/>
      <c r="B391" s="1426"/>
      <c r="C391" s="1131"/>
      <c r="D391" s="1131"/>
      <c r="E391" s="1131"/>
    </row>
    <row r="392" spans="1:5">
      <c r="A392" s="1131"/>
      <c r="B392" s="1426"/>
      <c r="C392" s="1131"/>
      <c r="D392" s="1131"/>
      <c r="E392" s="1131"/>
    </row>
    <row r="393" spans="1:5">
      <c r="A393" s="1131"/>
      <c r="B393" s="1426"/>
      <c r="C393" s="1131"/>
      <c r="D393" s="1131"/>
      <c r="E393" s="1131"/>
    </row>
    <row r="394" spans="1:5">
      <c r="A394" s="1131"/>
      <c r="B394" s="1426"/>
      <c r="C394" s="1131"/>
      <c r="D394" s="1131"/>
      <c r="E394" s="1131"/>
    </row>
    <row r="395" spans="1:5">
      <c r="A395" s="1131"/>
      <c r="B395" s="1426"/>
      <c r="C395" s="1131"/>
      <c r="D395" s="1131"/>
      <c r="E395" s="1131"/>
    </row>
    <row r="396" spans="1:5">
      <c r="A396" s="1131"/>
      <c r="B396" s="1426"/>
      <c r="C396" s="1131"/>
      <c r="D396" s="1131"/>
      <c r="E396" s="1131"/>
    </row>
    <row r="397" spans="1:5">
      <c r="A397" s="1131"/>
      <c r="B397" s="1426"/>
      <c r="C397" s="1131"/>
      <c r="D397" s="1131"/>
      <c r="E397" s="1131"/>
    </row>
    <row r="398" spans="1:5">
      <c r="A398" s="1131"/>
      <c r="B398" s="1426"/>
      <c r="C398" s="1131"/>
      <c r="D398" s="1131"/>
      <c r="E398" s="1131"/>
    </row>
    <row r="399" spans="1:5">
      <c r="A399" s="1131"/>
      <c r="B399" s="1426"/>
      <c r="C399" s="1131"/>
      <c r="D399" s="1131"/>
      <c r="E399" s="1131"/>
    </row>
    <row r="400" spans="1:5">
      <c r="A400" s="1131"/>
      <c r="B400" s="1426"/>
      <c r="C400" s="1131"/>
      <c r="D400" s="1131"/>
      <c r="E400" s="1131"/>
    </row>
    <row r="401" spans="1:5">
      <c r="A401" s="1131"/>
      <c r="B401" s="1426"/>
      <c r="C401" s="1131"/>
      <c r="D401" s="1131"/>
      <c r="E401" s="1131"/>
    </row>
    <row r="402" spans="1:5">
      <c r="A402" s="1131"/>
      <c r="B402" s="1426"/>
      <c r="C402" s="1131"/>
      <c r="D402" s="1131"/>
      <c r="E402" s="1131"/>
    </row>
    <row r="403" spans="1:5">
      <c r="A403" s="1131"/>
      <c r="B403" s="1426"/>
      <c r="C403" s="1131"/>
      <c r="D403" s="1131"/>
      <c r="E403" s="1131"/>
    </row>
    <row r="404" spans="1:5">
      <c r="A404" s="1131"/>
      <c r="B404" s="1426"/>
      <c r="C404" s="1131"/>
      <c r="D404" s="1131"/>
      <c r="E404" s="1131"/>
    </row>
    <row r="405" spans="1:5">
      <c r="A405" s="1131"/>
      <c r="B405" s="1426"/>
      <c r="C405" s="1131"/>
      <c r="D405" s="1131"/>
      <c r="E405" s="1131"/>
    </row>
    <row r="406" spans="1:5">
      <c r="A406" s="1131"/>
      <c r="B406" s="1426"/>
      <c r="C406" s="1131"/>
      <c r="D406" s="1131"/>
      <c r="E406" s="1131"/>
    </row>
    <row r="407" spans="1:5">
      <c r="A407" s="1131"/>
      <c r="B407" s="1426"/>
      <c r="C407" s="1131"/>
      <c r="D407" s="1131"/>
      <c r="E407" s="1131"/>
    </row>
    <row r="408" spans="1:5">
      <c r="A408" s="1131"/>
      <c r="B408" s="1426"/>
      <c r="C408" s="1131"/>
      <c r="D408" s="1131"/>
      <c r="E408" s="1131"/>
    </row>
    <row r="409" spans="1:5">
      <c r="A409" s="1131"/>
      <c r="B409" s="1426"/>
      <c r="C409" s="1131"/>
      <c r="D409" s="1131"/>
      <c r="E409" s="1131"/>
    </row>
    <row r="410" spans="1:5">
      <c r="A410" s="1131"/>
      <c r="B410" s="1426"/>
      <c r="C410" s="1131"/>
      <c r="D410" s="1131"/>
      <c r="E410" s="1131"/>
    </row>
    <row r="411" spans="1:5">
      <c r="A411" s="1131"/>
      <c r="B411" s="1426"/>
      <c r="C411" s="1131"/>
      <c r="D411" s="1131"/>
      <c r="E411" s="1131"/>
    </row>
    <row r="412" spans="1:5">
      <c r="A412" s="1131"/>
      <c r="B412" s="1426"/>
      <c r="C412" s="1131"/>
      <c r="D412" s="1131"/>
      <c r="E412" s="1131"/>
    </row>
    <row r="413" spans="1:5">
      <c r="A413" s="1131"/>
      <c r="B413" s="1426"/>
      <c r="C413" s="1131"/>
      <c r="D413" s="1131"/>
      <c r="E413" s="1131"/>
    </row>
    <row r="414" spans="1:5">
      <c r="A414" s="1131"/>
      <c r="B414" s="1426"/>
      <c r="C414" s="1131"/>
      <c r="D414" s="1131"/>
      <c r="E414" s="1131"/>
    </row>
    <row r="415" spans="1:5">
      <c r="A415" s="1131"/>
      <c r="B415" s="1426"/>
      <c r="C415" s="1131"/>
      <c r="D415" s="1131"/>
      <c r="E415" s="1131"/>
    </row>
    <row r="416" spans="1:5">
      <c r="A416" s="1131"/>
      <c r="B416" s="1426"/>
      <c r="C416" s="1131"/>
      <c r="D416" s="1131"/>
      <c r="E416" s="1131"/>
    </row>
    <row r="417" spans="1:5">
      <c r="A417" s="1131"/>
      <c r="B417" s="1426"/>
      <c r="C417" s="1131"/>
      <c r="D417" s="1131"/>
      <c r="E417" s="1131"/>
    </row>
    <row r="418" spans="1:5">
      <c r="A418" s="1131"/>
      <c r="B418" s="1426"/>
      <c r="C418" s="1131"/>
      <c r="D418" s="1131"/>
      <c r="E418" s="1131"/>
    </row>
    <row r="419" spans="1:5">
      <c r="A419" s="1131"/>
      <c r="B419" s="1426"/>
      <c r="C419" s="1131"/>
      <c r="D419" s="1131"/>
      <c r="E419" s="1131"/>
    </row>
    <row r="420" spans="1:5">
      <c r="A420" s="1131"/>
      <c r="B420" s="1426"/>
      <c r="C420" s="1131"/>
      <c r="D420" s="1131"/>
      <c r="E420" s="1131"/>
    </row>
    <row r="421" spans="1:5">
      <c r="A421" s="1131"/>
      <c r="B421" s="1426"/>
      <c r="C421" s="1131"/>
      <c r="D421" s="1131"/>
      <c r="E421" s="1131"/>
    </row>
    <row r="422" spans="1:5">
      <c r="A422" s="1131"/>
      <c r="B422" s="1426"/>
      <c r="C422" s="1131"/>
      <c r="D422" s="1131"/>
      <c r="E422" s="1131"/>
    </row>
    <row r="423" spans="1:5">
      <c r="A423" s="1131"/>
      <c r="B423" s="1426"/>
      <c r="C423" s="1131"/>
      <c r="D423" s="1131"/>
      <c r="E423" s="1131"/>
    </row>
    <row r="424" spans="1:5">
      <c r="A424" s="1131"/>
      <c r="B424" s="1426"/>
      <c r="C424" s="1131"/>
      <c r="D424" s="1131"/>
      <c r="E424" s="1131"/>
    </row>
    <row r="425" spans="1:5">
      <c r="A425" s="1131"/>
      <c r="B425" s="1426"/>
      <c r="C425" s="1131"/>
      <c r="D425" s="1131"/>
      <c r="E425" s="1131"/>
    </row>
    <row r="426" spans="1:5">
      <c r="A426" s="1131"/>
      <c r="B426" s="1426"/>
      <c r="C426" s="1131"/>
      <c r="D426" s="1131"/>
      <c r="E426" s="1131"/>
    </row>
    <row r="427" spans="1:5">
      <c r="A427" s="1131"/>
      <c r="B427" s="1426"/>
      <c r="C427" s="1131"/>
      <c r="D427" s="1131"/>
      <c r="E427" s="1131"/>
    </row>
    <row r="428" spans="1:5">
      <c r="A428" s="1131"/>
      <c r="B428" s="1426"/>
      <c r="C428" s="1131"/>
      <c r="D428" s="1131"/>
      <c r="E428" s="1131"/>
    </row>
    <row r="429" spans="1:5">
      <c r="A429" s="1131"/>
      <c r="B429" s="1426"/>
      <c r="C429" s="1131"/>
      <c r="D429" s="1131"/>
      <c r="E429" s="1131"/>
    </row>
    <row r="430" spans="1:5">
      <c r="A430" s="1131"/>
      <c r="B430" s="1426"/>
      <c r="C430" s="1131"/>
      <c r="D430" s="1131"/>
      <c r="E430" s="1131"/>
    </row>
    <row r="431" spans="1:5">
      <c r="A431" s="1131"/>
      <c r="B431" s="1426"/>
      <c r="C431" s="1131"/>
      <c r="D431" s="1131"/>
      <c r="E431" s="1131"/>
    </row>
    <row r="432" spans="1:5">
      <c r="A432" s="1131"/>
      <c r="B432" s="1426"/>
      <c r="C432" s="1131"/>
      <c r="D432" s="1131"/>
      <c r="E432" s="1131"/>
    </row>
    <row r="433" spans="1:5">
      <c r="A433" s="1131"/>
      <c r="B433" s="1426"/>
      <c r="C433" s="1131"/>
      <c r="D433" s="1131"/>
      <c r="E433" s="1131"/>
    </row>
    <row r="434" spans="1:5">
      <c r="A434" s="1131"/>
      <c r="B434" s="1426"/>
      <c r="C434" s="1131"/>
      <c r="D434" s="1131"/>
      <c r="E434" s="1131"/>
    </row>
    <row r="435" spans="1:5">
      <c r="A435" s="1131"/>
      <c r="B435" s="1426"/>
      <c r="C435" s="1131"/>
      <c r="D435" s="1131"/>
      <c r="E435" s="1131"/>
    </row>
    <row r="436" spans="1:5">
      <c r="A436" s="1131"/>
      <c r="B436" s="1426"/>
      <c r="C436" s="1131"/>
      <c r="D436" s="1131"/>
      <c r="E436" s="1131"/>
    </row>
    <row r="437" spans="1:5">
      <c r="A437" s="1131"/>
      <c r="B437" s="1426"/>
      <c r="C437" s="1131"/>
      <c r="D437" s="1131"/>
      <c r="E437" s="1131"/>
    </row>
    <row r="438" spans="1:5">
      <c r="A438" s="1131"/>
      <c r="B438" s="1426"/>
      <c r="C438" s="1131"/>
      <c r="D438" s="1131"/>
      <c r="E438" s="1131"/>
    </row>
    <row r="439" spans="1:5">
      <c r="A439" s="1131"/>
      <c r="B439" s="1426"/>
      <c r="C439" s="1131"/>
      <c r="D439" s="1131"/>
      <c r="E439" s="1131"/>
    </row>
    <row r="440" spans="1:5">
      <c r="A440" s="1131"/>
      <c r="B440" s="1426"/>
      <c r="C440" s="1131"/>
      <c r="D440" s="1131"/>
      <c r="E440" s="1131"/>
    </row>
    <row r="441" spans="1:5">
      <c r="A441" s="1131"/>
      <c r="B441" s="1426"/>
      <c r="C441" s="1131"/>
      <c r="D441" s="1131"/>
      <c r="E441" s="1131"/>
    </row>
    <row r="442" spans="1:5">
      <c r="A442" s="1131"/>
      <c r="B442" s="1426"/>
      <c r="C442" s="1131"/>
      <c r="D442" s="1131"/>
      <c r="E442" s="1131"/>
    </row>
    <row r="443" spans="1:5">
      <c r="A443" s="1131"/>
      <c r="B443" s="1426"/>
      <c r="C443" s="1131"/>
      <c r="D443" s="1131"/>
      <c r="E443" s="1131"/>
    </row>
    <row r="444" spans="1:5">
      <c r="A444" s="1131"/>
      <c r="B444" s="1426"/>
      <c r="C444" s="1131"/>
      <c r="D444" s="1131"/>
      <c r="E444" s="1131"/>
    </row>
    <row r="445" spans="1:5">
      <c r="A445" s="1131"/>
      <c r="B445" s="1426"/>
      <c r="C445" s="1131"/>
      <c r="D445" s="1131"/>
      <c r="E445" s="1131"/>
    </row>
    <row r="446" spans="1:5">
      <c r="A446" s="1131"/>
      <c r="B446" s="1426"/>
      <c r="C446" s="1131"/>
      <c r="D446" s="1131"/>
      <c r="E446" s="1131"/>
    </row>
    <row r="447" spans="1:5">
      <c r="A447" s="1131"/>
      <c r="B447" s="1426"/>
      <c r="C447" s="1131"/>
      <c r="D447" s="1131"/>
      <c r="E447" s="1131"/>
    </row>
    <row r="448" spans="1:5">
      <c r="A448" s="1131"/>
      <c r="B448" s="1426"/>
      <c r="C448" s="1131"/>
      <c r="D448" s="1131"/>
      <c r="E448" s="1131"/>
    </row>
    <row r="449" spans="1:5">
      <c r="A449" s="1131"/>
      <c r="B449" s="1426"/>
      <c r="C449" s="1131"/>
      <c r="D449" s="1131"/>
      <c r="E449" s="1131"/>
    </row>
    <row r="450" spans="1:5">
      <c r="A450" s="1131"/>
      <c r="B450" s="1426"/>
      <c r="C450" s="1131"/>
      <c r="D450" s="1131"/>
      <c r="E450" s="1131"/>
    </row>
    <row r="451" spans="1:5">
      <c r="A451" s="1131"/>
      <c r="B451" s="1426"/>
      <c r="C451" s="1131"/>
      <c r="D451" s="1131"/>
      <c r="E451" s="1131"/>
    </row>
    <row r="452" spans="1:5">
      <c r="A452" s="1131"/>
      <c r="B452" s="1426"/>
      <c r="C452" s="1131"/>
      <c r="D452" s="1131"/>
      <c r="E452" s="1131"/>
    </row>
    <row r="453" spans="1:5">
      <c r="A453" s="1131"/>
      <c r="B453" s="1426"/>
      <c r="C453" s="1131"/>
      <c r="D453" s="1131"/>
      <c r="E453" s="1131"/>
    </row>
    <row r="454" spans="1:5">
      <c r="A454" s="1131"/>
      <c r="B454" s="1426"/>
      <c r="C454" s="1131"/>
      <c r="D454" s="1131"/>
      <c r="E454" s="1131"/>
    </row>
    <row r="455" spans="1:5">
      <c r="A455" s="1131"/>
      <c r="B455" s="1426"/>
      <c r="C455" s="1131"/>
      <c r="D455" s="1131"/>
      <c r="E455" s="1131"/>
    </row>
    <row r="456" spans="1:5">
      <c r="A456" s="1131"/>
      <c r="B456" s="1426"/>
      <c r="C456" s="1131"/>
      <c r="D456" s="1131"/>
      <c r="E456" s="1131"/>
    </row>
    <row r="457" spans="1:5">
      <c r="A457" s="1131"/>
      <c r="B457" s="1426"/>
      <c r="C457" s="1131"/>
      <c r="D457" s="1131"/>
      <c r="E457" s="1131"/>
    </row>
    <row r="458" spans="1:5">
      <c r="A458" s="1131"/>
      <c r="B458" s="1426"/>
      <c r="C458" s="1131"/>
      <c r="D458" s="1131"/>
      <c r="E458" s="1131"/>
    </row>
    <row r="459" spans="1:5">
      <c r="A459" s="1131"/>
      <c r="B459" s="1426"/>
      <c r="C459" s="1131"/>
      <c r="D459" s="1131"/>
      <c r="E459" s="1131"/>
    </row>
    <row r="460" spans="1:5">
      <c r="A460" s="1131"/>
      <c r="B460" s="1426"/>
      <c r="C460" s="1131"/>
      <c r="D460" s="1131"/>
      <c r="E460" s="1131"/>
    </row>
    <row r="461" spans="1:5">
      <c r="A461" s="1131"/>
      <c r="B461" s="1426"/>
      <c r="C461" s="1131"/>
      <c r="D461" s="1131"/>
      <c r="E461" s="1131"/>
    </row>
    <row r="462" spans="1:5">
      <c r="A462" s="1131"/>
      <c r="B462" s="1426"/>
      <c r="C462" s="1131"/>
      <c r="D462" s="1131"/>
      <c r="E462" s="1131"/>
    </row>
    <row r="463" spans="1:5">
      <c r="A463" s="1131"/>
      <c r="B463" s="1426"/>
      <c r="C463" s="1131"/>
      <c r="D463" s="1131"/>
      <c r="E463" s="1131"/>
    </row>
    <row r="464" spans="1:5">
      <c r="A464" s="1131"/>
      <c r="B464" s="1426"/>
      <c r="C464" s="1131"/>
      <c r="D464" s="1131"/>
      <c r="E464" s="1131"/>
    </row>
    <row r="465" spans="1:5">
      <c r="A465" s="1131"/>
      <c r="B465" s="1426"/>
      <c r="C465" s="1131"/>
      <c r="D465" s="1131"/>
      <c r="E465" s="1131"/>
    </row>
    <row r="466" spans="1:5">
      <c r="A466" s="1131"/>
      <c r="B466" s="1426"/>
      <c r="C466" s="1131"/>
      <c r="D466" s="1131"/>
      <c r="E466" s="1131"/>
    </row>
    <row r="467" spans="1:5">
      <c r="A467" s="1131"/>
      <c r="B467" s="1426"/>
      <c r="C467" s="1131"/>
      <c r="D467" s="1131"/>
      <c r="E467" s="1131"/>
    </row>
    <row r="468" spans="1:5">
      <c r="A468" s="1131"/>
      <c r="B468" s="1426"/>
      <c r="C468" s="1131"/>
      <c r="D468" s="1131"/>
      <c r="E468" s="1131"/>
    </row>
    <row r="469" spans="1:5">
      <c r="A469" s="1131"/>
      <c r="B469" s="1426"/>
      <c r="C469" s="1131"/>
      <c r="D469" s="1131"/>
      <c r="E469" s="1131"/>
    </row>
    <row r="470" spans="1:5">
      <c r="A470" s="1131"/>
      <c r="B470" s="1426"/>
      <c r="C470" s="1131"/>
      <c r="D470" s="1131"/>
      <c r="E470" s="1131"/>
    </row>
    <row r="471" spans="1:5">
      <c r="A471" s="1131"/>
      <c r="B471" s="1426"/>
      <c r="C471" s="1131"/>
      <c r="D471" s="1131"/>
      <c r="E471" s="1131"/>
    </row>
    <row r="472" spans="1:5">
      <c r="A472" s="1131"/>
      <c r="B472" s="1426"/>
      <c r="C472" s="1131"/>
      <c r="D472" s="1131"/>
      <c r="E472" s="1131"/>
    </row>
    <row r="473" spans="1:5">
      <c r="A473" s="1131"/>
      <c r="B473" s="1426"/>
      <c r="C473" s="1131"/>
      <c r="D473" s="1131"/>
      <c r="E473" s="1131"/>
    </row>
    <row r="474" spans="1:5">
      <c r="A474" s="1131"/>
      <c r="B474" s="1426"/>
      <c r="C474" s="1131"/>
      <c r="D474" s="1131"/>
      <c r="E474" s="1131"/>
    </row>
    <row r="475" spans="1:5">
      <c r="A475" s="1131"/>
      <c r="B475" s="1426"/>
      <c r="C475" s="1131"/>
      <c r="D475" s="1131"/>
      <c r="E475" s="1131"/>
    </row>
    <row r="476" spans="1:5">
      <c r="A476" s="1131"/>
      <c r="B476" s="1426"/>
      <c r="C476" s="1131"/>
      <c r="D476" s="1131"/>
      <c r="E476" s="1131"/>
    </row>
    <row r="477" spans="1:5">
      <c r="A477" s="1131"/>
      <c r="B477" s="1426"/>
      <c r="C477" s="1131"/>
      <c r="D477" s="1131"/>
      <c r="E477" s="1131"/>
    </row>
    <row r="478" spans="1:5">
      <c r="A478" s="1131"/>
      <c r="B478" s="1426"/>
      <c r="C478" s="1131"/>
      <c r="D478" s="1131"/>
      <c r="E478" s="1131"/>
    </row>
    <row r="479" spans="1:5">
      <c r="A479" s="1131"/>
      <c r="B479" s="1426"/>
      <c r="C479" s="1131"/>
      <c r="D479" s="1131"/>
      <c r="E479" s="1131"/>
    </row>
    <row r="480" spans="1:5">
      <c r="A480" s="1131"/>
      <c r="B480" s="1426"/>
      <c r="C480" s="1131"/>
      <c r="D480" s="1131"/>
      <c r="E480" s="1131"/>
    </row>
    <row r="481" spans="1:5">
      <c r="A481" s="1131"/>
      <c r="B481" s="1426"/>
      <c r="C481" s="1131"/>
      <c r="D481" s="1131"/>
      <c r="E481" s="1131"/>
    </row>
    <row r="482" spans="1:5">
      <c r="A482" s="1131"/>
      <c r="B482" s="1426"/>
      <c r="C482" s="1131"/>
      <c r="D482" s="1131"/>
      <c r="E482" s="1131"/>
    </row>
    <row r="483" spans="1:5">
      <c r="A483" s="1131"/>
      <c r="B483" s="1426"/>
      <c r="C483" s="1131"/>
      <c r="D483" s="1131"/>
      <c r="E483" s="1131"/>
    </row>
    <row r="484" spans="1:5">
      <c r="A484" s="1131"/>
      <c r="B484" s="1426"/>
      <c r="C484" s="1131"/>
      <c r="D484" s="1131"/>
      <c r="E484" s="1131"/>
    </row>
    <row r="485" spans="1:5">
      <c r="A485" s="1131"/>
      <c r="B485" s="1426"/>
      <c r="C485" s="1131"/>
      <c r="D485" s="1131"/>
      <c r="E485" s="1131"/>
    </row>
    <row r="486" spans="1:5">
      <c r="A486" s="1131"/>
      <c r="B486" s="1426"/>
      <c r="C486" s="1131"/>
      <c r="D486" s="1131"/>
      <c r="E486" s="1131"/>
    </row>
    <row r="487" spans="1:5">
      <c r="A487" s="1131"/>
      <c r="B487" s="1426"/>
      <c r="C487" s="1131"/>
      <c r="D487" s="1131"/>
      <c r="E487" s="1131"/>
    </row>
    <row r="488" spans="1:5">
      <c r="A488" s="1131"/>
      <c r="B488" s="1426"/>
      <c r="C488" s="1131"/>
      <c r="D488" s="1131"/>
      <c r="E488" s="1131"/>
    </row>
    <row r="489" spans="1:5">
      <c r="A489" s="1131"/>
      <c r="B489" s="1426"/>
      <c r="C489" s="1131"/>
      <c r="D489" s="1131"/>
      <c r="E489" s="1131"/>
    </row>
    <row r="490" spans="1:5">
      <c r="A490" s="1131"/>
      <c r="B490" s="1426"/>
      <c r="C490" s="1131"/>
      <c r="D490" s="1131"/>
      <c r="E490" s="1131"/>
    </row>
    <row r="491" spans="1:5">
      <c r="A491" s="1131"/>
      <c r="B491" s="1426"/>
      <c r="C491" s="1131"/>
      <c r="D491" s="1131"/>
      <c r="E491" s="1131"/>
    </row>
    <row r="492" spans="1:5">
      <c r="A492" s="1131"/>
      <c r="B492" s="1426"/>
      <c r="C492" s="1131"/>
      <c r="D492" s="1131"/>
      <c r="E492" s="1131"/>
    </row>
    <row r="493" spans="1:5">
      <c r="A493" s="1131"/>
      <c r="B493" s="1426"/>
      <c r="C493" s="1131"/>
      <c r="D493" s="1131"/>
      <c r="E493" s="1131"/>
    </row>
    <row r="494" spans="1:5">
      <c r="A494" s="1131"/>
      <c r="B494" s="1426"/>
      <c r="C494" s="1131"/>
      <c r="D494" s="1131"/>
      <c r="E494" s="1131"/>
    </row>
    <row r="495" spans="1:5">
      <c r="A495" s="1131"/>
      <c r="B495" s="1426"/>
      <c r="C495" s="1131"/>
      <c r="D495" s="1131"/>
      <c r="E495" s="1131"/>
    </row>
    <row r="496" spans="1:5">
      <c r="A496" s="1131"/>
      <c r="B496" s="1426"/>
      <c r="C496" s="1131"/>
      <c r="D496" s="1131"/>
      <c r="E496" s="1131"/>
    </row>
    <row r="497" spans="1:5">
      <c r="A497" s="1131"/>
      <c r="B497" s="1426"/>
      <c r="C497" s="1131"/>
      <c r="D497" s="1131"/>
      <c r="E497" s="1131"/>
    </row>
    <row r="498" spans="1:5">
      <c r="A498" s="1131"/>
      <c r="B498" s="1426"/>
      <c r="C498" s="1131"/>
      <c r="D498" s="1131"/>
      <c r="E498" s="1131"/>
    </row>
    <row r="499" spans="1:5">
      <c r="A499" s="1131"/>
      <c r="B499" s="1426"/>
      <c r="C499" s="1131"/>
      <c r="D499" s="1131"/>
      <c r="E499" s="1131"/>
    </row>
    <row r="500" spans="1:5">
      <c r="A500" s="1131"/>
      <c r="B500" s="1426"/>
      <c r="C500" s="1131"/>
      <c r="D500" s="1131"/>
      <c r="E500" s="1131"/>
    </row>
    <row r="501" spans="1:5">
      <c r="A501" s="1131"/>
      <c r="B501" s="1426"/>
      <c r="C501" s="1131"/>
      <c r="D501" s="1131"/>
      <c r="E501" s="1131"/>
    </row>
    <row r="502" spans="1:5">
      <c r="A502" s="1131"/>
      <c r="B502" s="1426"/>
      <c r="C502" s="1131"/>
      <c r="D502" s="1131"/>
      <c r="E502" s="1131"/>
    </row>
    <row r="503" spans="1:5">
      <c r="A503" s="1131"/>
      <c r="B503" s="1426"/>
      <c r="C503" s="1131"/>
      <c r="D503" s="1131"/>
      <c r="E503" s="1131"/>
    </row>
    <row r="504" spans="1:5">
      <c r="A504" s="1131"/>
      <c r="B504" s="1426"/>
      <c r="C504" s="1131"/>
      <c r="D504" s="1131"/>
      <c r="E504" s="1131"/>
    </row>
    <row r="505" spans="1:5">
      <c r="A505" s="1131"/>
      <c r="B505" s="1426"/>
      <c r="C505" s="1131"/>
      <c r="D505" s="1131"/>
      <c r="E505" s="1131"/>
    </row>
    <row r="506" spans="1:5">
      <c r="A506" s="1131"/>
      <c r="B506" s="1426"/>
      <c r="C506" s="1131"/>
      <c r="D506" s="1131"/>
      <c r="E506" s="1131"/>
    </row>
    <row r="507" spans="1:5">
      <c r="A507" s="1131"/>
      <c r="B507" s="1426"/>
      <c r="C507" s="1131"/>
      <c r="D507" s="1131"/>
      <c r="E507" s="1131"/>
    </row>
    <row r="508" spans="1:5">
      <c r="A508" s="1131"/>
      <c r="B508" s="1426"/>
      <c r="C508" s="1131"/>
      <c r="D508" s="1131"/>
      <c r="E508" s="1131"/>
    </row>
    <row r="509" spans="1:5">
      <c r="A509" s="1131"/>
      <c r="B509" s="1426"/>
      <c r="C509" s="1131"/>
      <c r="D509" s="1131"/>
      <c r="E509" s="1131"/>
    </row>
    <row r="510" spans="1:5">
      <c r="A510" s="1131"/>
      <c r="B510" s="1426"/>
      <c r="C510" s="1131"/>
      <c r="D510" s="1131"/>
      <c r="E510" s="1131"/>
    </row>
    <row r="511" spans="1:5">
      <c r="A511" s="1131"/>
      <c r="B511" s="1426"/>
      <c r="C511" s="1131"/>
      <c r="D511" s="1131"/>
      <c r="E511" s="1131"/>
    </row>
    <row r="512" spans="1:5">
      <c r="A512" s="1131"/>
      <c r="B512" s="1426"/>
      <c r="C512" s="1131"/>
      <c r="D512" s="1131"/>
      <c r="E512" s="1131"/>
    </row>
    <row r="513" spans="1:5">
      <c r="A513" s="1131"/>
      <c r="B513" s="1426"/>
      <c r="C513" s="1131"/>
      <c r="D513" s="1131"/>
      <c r="E513" s="1131"/>
    </row>
    <row r="514" spans="1:5">
      <c r="A514" s="1131"/>
      <c r="B514" s="1426"/>
      <c r="C514" s="1131"/>
      <c r="D514" s="1131"/>
      <c r="E514" s="1131"/>
    </row>
    <row r="515" spans="1:5">
      <c r="A515" s="1131"/>
      <c r="B515" s="1426"/>
      <c r="C515" s="1131"/>
      <c r="D515" s="1131"/>
      <c r="E515" s="1131"/>
    </row>
    <row r="516" spans="1:5">
      <c r="A516" s="1131"/>
      <c r="B516" s="1426"/>
      <c r="C516" s="1131"/>
      <c r="D516" s="1131"/>
      <c r="E516" s="1131"/>
    </row>
    <row r="517" spans="1:5">
      <c r="A517" s="1131"/>
      <c r="B517" s="1426"/>
      <c r="C517" s="1131"/>
      <c r="D517" s="1131"/>
      <c r="E517" s="1131"/>
    </row>
    <row r="518" spans="1:5">
      <c r="A518" s="1131"/>
      <c r="B518" s="1426"/>
      <c r="C518" s="1131"/>
      <c r="D518" s="1131"/>
      <c r="E518" s="1131"/>
    </row>
    <row r="519" spans="1:5">
      <c r="A519" s="1131"/>
      <c r="B519" s="1426"/>
      <c r="C519" s="1131"/>
      <c r="D519" s="1131"/>
      <c r="E519" s="1131"/>
    </row>
    <row r="520" spans="1:5">
      <c r="A520" s="1131"/>
      <c r="B520" s="1426"/>
      <c r="C520" s="1131"/>
      <c r="D520" s="1131"/>
      <c r="E520" s="1131"/>
    </row>
    <row r="521" spans="1:5">
      <c r="A521" s="1131"/>
      <c r="B521" s="1426"/>
      <c r="C521" s="1131"/>
      <c r="D521" s="1131"/>
      <c r="E521" s="1131"/>
    </row>
    <row r="522" spans="1:5">
      <c r="A522" s="1131"/>
      <c r="B522" s="1426"/>
      <c r="C522" s="1131"/>
      <c r="D522" s="1131"/>
      <c r="E522" s="1131"/>
    </row>
    <row r="523" spans="1:5">
      <c r="A523" s="1131"/>
      <c r="B523" s="1426"/>
      <c r="C523" s="1131"/>
      <c r="D523" s="1131"/>
      <c r="E523" s="1131"/>
    </row>
    <row r="524" spans="1:5">
      <c r="A524" s="1131"/>
      <c r="B524" s="1426"/>
      <c r="C524" s="1131"/>
      <c r="D524" s="1131"/>
      <c r="E524" s="1131"/>
    </row>
    <row r="525" spans="1:5">
      <c r="A525" s="1131"/>
      <c r="B525" s="1426"/>
      <c r="C525" s="1131"/>
      <c r="D525" s="1131"/>
      <c r="E525" s="1131"/>
    </row>
    <row r="526" spans="1:5">
      <c r="A526" s="1131"/>
      <c r="B526" s="1426"/>
      <c r="C526" s="1131"/>
      <c r="D526" s="1131"/>
      <c r="E526" s="1131"/>
    </row>
    <row r="527" spans="1:5">
      <c r="A527" s="1131"/>
      <c r="B527" s="1426"/>
      <c r="C527" s="1131"/>
      <c r="D527" s="1131"/>
      <c r="E527" s="1131"/>
    </row>
    <row r="528" spans="1:5">
      <c r="A528" s="1131"/>
      <c r="B528" s="1426"/>
      <c r="C528" s="1131"/>
      <c r="D528" s="1131"/>
      <c r="E528" s="1131"/>
    </row>
    <row r="529" spans="1:5">
      <c r="A529" s="1131"/>
      <c r="B529" s="1426"/>
      <c r="C529" s="1131"/>
      <c r="D529" s="1131"/>
      <c r="E529" s="1131"/>
    </row>
    <row r="530" spans="1:5">
      <c r="A530" s="1131"/>
      <c r="B530" s="1426"/>
      <c r="C530" s="1131"/>
      <c r="D530" s="1131"/>
      <c r="E530" s="1131"/>
    </row>
    <row r="531" spans="1:5">
      <c r="A531" s="1131"/>
      <c r="B531" s="1426"/>
      <c r="C531" s="1131"/>
      <c r="D531" s="1131"/>
      <c r="E531" s="1131"/>
    </row>
    <row r="532" spans="1:5">
      <c r="A532" s="1131"/>
      <c r="B532" s="1426"/>
      <c r="C532" s="1131"/>
      <c r="D532" s="1131"/>
      <c r="E532" s="1131"/>
    </row>
    <row r="533" spans="1:5">
      <c r="A533" s="1131"/>
      <c r="B533" s="1426"/>
      <c r="C533" s="1131"/>
      <c r="D533" s="1131"/>
      <c r="E533" s="1131"/>
    </row>
    <row r="534" spans="1:5">
      <c r="A534" s="1131"/>
      <c r="B534" s="1426"/>
      <c r="C534" s="1131"/>
      <c r="D534" s="1131"/>
      <c r="E534" s="1131"/>
    </row>
    <row r="535" spans="1:5">
      <c r="A535" s="1131"/>
      <c r="B535" s="1426"/>
      <c r="C535" s="1131"/>
      <c r="D535" s="1131"/>
      <c r="E535" s="1131"/>
    </row>
    <row r="536" spans="1:5">
      <c r="A536" s="1131"/>
      <c r="B536" s="1426"/>
      <c r="C536" s="1131"/>
      <c r="D536" s="1131"/>
      <c r="E536" s="1131"/>
    </row>
    <row r="537" spans="1:5">
      <c r="A537" s="1131"/>
      <c r="B537" s="1426"/>
      <c r="C537" s="1131"/>
      <c r="D537" s="1131"/>
      <c r="E537" s="1131"/>
    </row>
    <row r="538" spans="1:5">
      <c r="A538" s="1131"/>
      <c r="B538" s="1426"/>
      <c r="C538" s="1131"/>
      <c r="D538" s="1131"/>
      <c r="E538" s="1131"/>
    </row>
    <row r="539" spans="1:5">
      <c r="A539" s="1131"/>
      <c r="B539" s="1426"/>
      <c r="C539" s="1131"/>
      <c r="D539" s="1131"/>
      <c r="E539" s="1131"/>
    </row>
    <row r="540" spans="1:5">
      <c r="A540" s="1131"/>
      <c r="B540" s="1426"/>
      <c r="C540" s="1131"/>
      <c r="D540" s="1131"/>
      <c r="E540" s="1131"/>
    </row>
    <row r="541" spans="1:5">
      <c r="A541" s="1131"/>
      <c r="B541" s="1426"/>
      <c r="C541" s="1131"/>
      <c r="D541" s="1131"/>
      <c r="E541" s="1131"/>
    </row>
    <row r="542" spans="1:5">
      <c r="A542" s="1131"/>
      <c r="B542" s="1426"/>
      <c r="C542" s="1131"/>
      <c r="D542" s="1131"/>
      <c r="E542" s="1131"/>
    </row>
    <row r="543" spans="1:5">
      <c r="A543" s="1131"/>
      <c r="B543" s="1426"/>
      <c r="C543" s="1131"/>
      <c r="D543" s="1131"/>
      <c r="E543" s="1131"/>
    </row>
    <row r="544" spans="1:5">
      <c r="A544" s="1131"/>
      <c r="B544" s="1426"/>
      <c r="C544" s="1131"/>
      <c r="D544" s="1131"/>
      <c r="E544" s="1131"/>
    </row>
    <row r="545" spans="1:5">
      <c r="A545" s="1131"/>
      <c r="B545" s="1426"/>
      <c r="C545" s="1131"/>
      <c r="D545" s="1131"/>
      <c r="E545" s="1131"/>
    </row>
    <row r="546" spans="1:5">
      <c r="A546" s="1131"/>
      <c r="B546" s="1426"/>
      <c r="C546" s="1131"/>
      <c r="D546" s="1131"/>
      <c r="E546" s="1131"/>
    </row>
    <row r="547" spans="1:5">
      <c r="A547" s="1131"/>
      <c r="B547" s="1426"/>
      <c r="C547" s="1131"/>
      <c r="D547" s="1131"/>
      <c r="E547" s="1131"/>
    </row>
    <row r="548" spans="1:5">
      <c r="A548" s="1131"/>
      <c r="B548" s="1426"/>
      <c r="C548" s="1131"/>
      <c r="D548" s="1131"/>
      <c r="E548" s="1131"/>
    </row>
    <row r="549" spans="1:5">
      <c r="A549" s="1131"/>
      <c r="B549" s="1426"/>
      <c r="C549" s="1131"/>
      <c r="D549" s="1131"/>
      <c r="E549" s="1131"/>
    </row>
    <row r="550" spans="1:5">
      <c r="A550" s="1131"/>
      <c r="B550" s="1426"/>
      <c r="C550" s="1131"/>
      <c r="D550" s="1131"/>
      <c r="E550" s="1131"/>
    </row>
    <row r="551" spans="1:5">
      <c r="A551" s="1131"/>
      <c r="B551" s="1426"/>
      <c r="C551" s="1131"/>
      <c r="D551" s="1131"/>
      <c r="E551" s="1131"/>
    </row>
    <row r="552" spans="1:5">
      <c r="A552" s="1131"/>
      <c r="B552" s="1426"/>
      <c r="C552" s="1131"/>
      <c r="D552" s="1131"/>
      <c r="E552" s="1131"/>
    </row>
    <row r="553" spans="1:5">
      <c r="A553" s="1131"/>
      <c r="B553" s="1426"/>
      <c r="C553" s="1131"/>
      <c r="D553" s="1131"/>
      <c r="E553" s="1131"/>
    </row>
    <row r="554" spans="1:5">
      <c r="A554" s="1131"/>
      <c r="B554" s="1426"/>
      <c r="C554" s="1131"/>
      <c r="D554" s="1131"/>
      <c r="E554" s="1131"/>
    </row>
    <row r="555" spans="1:5">
      <c r="A555" s="1131"/>
      <c r="B555" s="1426"/>
      <c r="C555" s="1131"/>
      <c r="D555" s="1131"/>
      <c r="E555" s="1131"/>
    </row>
    <row r="556" spans="1:5">
      <c r="A556" s="1131"/>
      <c r="B556" s="1426"/>
      <c r="C556" s="1131"/>
      <c r="D556" s="1131"/>
      <c r="E556" s="1131"/>
    </row>
    <row r="557" spans="1:5">
      <c r="A557" s="1131"/>
      <c r="B557" s="1426"/>
      <c r="C557" s="1131"/>
      <c r="D557" s="1131"/>
      <c r="E557" s="1131"/>
    </row>
    <row r="558" spans="1:5">
      <c r="A558" s="1131"/>
      <c r="B558" s="1426"/>
      <c r="C558" s="1131"/>
      <c r="D558" s="1131"/>
      <c r="E558" s="1131"/>
    </row>
    <row r="559" spans="1:5">
      <c r="A559" s="1131"/>
      <c r="B559" s="1426"/>
      <c r="C559" s="1131"/>
      <c r="D559" s="1131"/>
      <c r="E559" s="1131"/>
    </row>
    <row r="560" spans="1:5">
      <c r="A560" s="1131"/>
      <c r="B560" s="1426"/>
      <c r="C560" s="1131"/>
      <c r="D560" s="1131"/>
      <c r="E560" s="1131"/>
    </row>
    <row r="561" spans="1:5">
      <c r="A561" s="1131"/>
      <c r="B561" s="1426"/>
      <c r="C561" s="1131"/>
      <c r="D561" s="1131"/>
      <c r="E561" s="1131"/>
    </row>
    <row r="562" spans="1:5">
      <c r="A562" s="1131"/>
      <c r="B562" s="1426"/>
      <c r="C562" s="1131"/>
      <c r="D562" s="1131"/>
      <c r="E562" s="1131"/>
    </row>
    <row r="563" spans="1:5">
      <c r="A563" s="1131"/>
      <c r="B563" s="1426"/>
      <c r="C563" s="1131"/>
      <c r="D563" s="1131"/>
      <c r="E563" s="1131"/>
    </row>
    <row r="564" spans="1:5">
      <c r="A564" s="1131"/>
      <c r="B564" s="1426"/>
      <c r="C564" s="1131"/>
      <c r="D564" s="1131"/>
      <c r="E564" s="1131"/>
    </row>
    <row r="565" spans="1:5">
      <c r="A565" s="1131"/>
      <c r="B565" s="1426"/>
      <c r="C565" s="1131"/>
      <c r="D565" s="1131"/>
      <c r="E565" s="1131"/>
    </row>
    <row r="566" spans="1:5">
      <c r="A566" s="1131"/>
      <c r="B566" s="1426"/>
      <c r="C566" s="1131"/>
      <c r="D566" s="1131"/>
      <c r="E566" s="1131"/>
    </row>
    <row r="567" spans="1:5">
      <c r="A567" s="1131"/>
      <c r="B567" s="1426"/>
      <c r="C567" s="1131"/>
      <c r="D567" s="1131"/>
      <c r="E567" s="1131"/>
    </row>
    <row r="568" spans="1:5">
      <c r="A568" s="1131"/>
      <c r="B568" s="1426"/>
      <c r="C568" s="1131"/>
      <c r="D568" s="1131"/>
      <c r="E568" s="1131"/>
    </row>
    <row r="569" spans="1:5">
      <c r="A569" s="1131"/>
      <c r="B569" s="1426"/>
      <c r="C569" s="1131"/>
      <c r="D569" s="1131"/>
      <c r="E569" s="1131"/>
    </row>
    <row r="570" spans="1:5">
      <c r="A570" s="1131"/>
      <c r="B570" s="1426"/>
      <c r="C570" s="1131"/>
      <c r="D570" s="1131"/>
      <c r="E570" s="1131"/>
    </row>
    <row r="571" spans="1:5">
      <c r="A571" s="1131"/>
      <c r="B571" s="1426"/>
      <c r="C571" s="1131"/>
      <c r="D571" s="1131"/>
      <c r="E571" s="1131"/>
    </row>
    <row r="572" spans="1:5">
      <c r="A572" s="1131"/>
      <c r="B572" s="1426"/>
      <c r="C572" s="1131"/>
      <c r="D572" s="1131"/>
      <c r="E572" s="1131"/>
    </row>
    <row r="573" spans="1:5">
      <c r="A573" s="1131"/>
      <c r="B573" s="1426"/>
      <c r="C573" s="1131"/>
      <c r="D573" s="1131"/>
      <c r="E573" s="1131"/>
    </row>
    <row r="574" spans="1:5">
      <c r="A574" s="1131"/>
      <c r="B574" s="1426"/>
      <c r="C574" s="1131"/>
      <c r="D574" s="1131"/>
      <c r="E574" s="1131"/>
    </row>
    <row r="575" spans="1:5">
      <c r="A575" s="1131"/>
      <c r="B575" s="1426"/>
      <c r="C575" s="1131"/>
      <c r="D575" s="1131"/>
      <c r="E575" s="1131"/>
    </row>
    <row r="576" spans="1:5">
      <c r="A576" s="1131"/>
      <c r="B576" s="1426"/>
      <c r="C576" s="1131"/>
      <c r="D576" s="1131"/>
      <c r="E576" s="1131"/>
    </row>
    <row r="577" spans="1:5">
      <c r="A577" s="1131"/>
      <c r="B577" s="1426"/>
      <c r="C577" s="1131"/>
      <c r="D577" s="1131"/>
      <c r="E577" s="1131"/>
    </row>
    <row r="578" spans="1:5">
      <c r="A578" s="1131"/>
      <c r="B578" s="1426"/>
      <c r="C578" s="1131"/>
      <c r="D578" s="1131"/>
      <c r="E578" s="1131"/>
    </row>
    <row r="579" spans="1:5">
      <c r="A579" s="1131"/>
      <c r="B579" s="1426"/>
      <c r="C579" s="1131"/>
      <c r="D579" s="1131"/>
      <c r="E579" s="1131"/>
    </row>
    <row r="580" spans="1:5">
      <c r="A580" s="1131"/>
      <c r="B580" s="1426"/>
      <c r="C580" s="1131"/>
      <c r="D580" s="1131"/>
      <c r="E580" s="1131"/>
    </row>
    <row r="581" spans="1:5">
      <c r="A581" s="1131"/>
      <c r="B581" s="1426"/>
      <c r="C581" s="1131"/>
      <c r="D581" s="1131"/>
      <c r="E581" s="1131"/>
    </row>
    <row r="582" spans="1:5">
      <c r="A582" s="1131"/>
      <c r="B582" s="1426"/>
      <c r="C582" s="1131"/>
      <c r="D582" s="1131"/>
      <c r="E582" s="1131"/>
    </row>
    <row r="583" spans="1:5">
      <c r="A583" s="1131"/>
      <c r="B583" s="1426"/>
      <c r="C583" s="1131"/>
      <c r="D583" s="1131"/>
      <c r="E583" s="1131"/>
    </row>
    <row r="584" spans="1:5">
      <c r="A584" s="1131"/>
      <c r="B584" s="1426"/>
      <c r="C584" s="1131"/>
      <c r="D584" s="1131"/>
      <c r="E584" s="1131"/>
    </row>
    <row r="585" spans="1:5">
      <c r="A585" s="1131"/>
      <c r="B585" s="1426"/>
      <c r="C585" s="1131"/>
      <c r="D585" s="1131"/>
      <c r="E585" s="1131"/>
    </row>
    <row r="586" spans="1:5">
      <c r="A586" s="1131"/>
      <c r="B586" s="1426"/>
      <c r="C586" s="1131"/>
      <c r="D586" s="1131"/>
      <c r="E586" s="1131"/>
    </row>
    <row r="587" spans="1:5">
      <c r="A587" s="1131"/>
      <c r="B587" s="1426"/>
      <c r="C587" s="1131"/>
      <c r="D587" s="1131"/>
      <c r="E587" s="1131"/>
    </row>
    <row r="588" spans="1:5">
      <c r="A588" s="1131"/>
      <c r="B588" s="1426"/>
      <c r="C588" s="1131"/>
      <c r="D588" s="1131"/>
      <c r="E588" s="1131"/>
    </row>
    <row r="589" spans="1:5">
      <c r="A589" s="1131"/>
      <c r="B589" s="1426"/>
      <c r="C589" s="1131"/>
      <c r="D589" s="1131"/>
      <c r="E589" s="1131"/>
    </row>
    <row r="590" spans="1:5">
      <c r="A590" s="1131"/>
      <c r="B590" s="1426"/>
      <c r="C590" s="1131"/>
      <c r="D590" s="1131"/>
      <c r="E590" s="1131"/>
    </row>
    <row r="591" spans="1:5">
      <c r="A591" s="1131"/>
      <c r="B591" s="1426"/>
      <c r="C591" s="1131"/>
      <c r="D591" s="1131"/>
      <c r="E591" s="1131"/>
    </row>
    <row r="592" spans="1:5">
      <c r="A592" s="1131"/>
      <c r="B592" s="1426"/>
      <c r="C592" s="1131"/>
      <c r="D592" s="1131"/>
      <c r="E592" s="1131"/>
    </row>
    <row r="593" spans="1:5">
      <c r="A593" s="1131"/>
      <c r="B593" s="1426"/>
      <c r="C593" s="1131"/>
      <c r="D593" s="1131"/>
      <c r="E593" s="1131"/>
    </row>
    <row r="594" spans="1:5">
      <c r="A594" s="1131"/>
      <c r="B594" s="1426"/>
      <c r="C594" s="1131"/>
      <c r="D594" s="1131"/>
      <c r="E594" s="1131"/>
    </row>
    <row r="595" spans="1:5">
      <c r="A595" s="1131"/>
      <c r="B595" s="1426"/>
      <c r="C595" s="1131"/>
      <c r="D595" s="1131"/>
      <c r="E595" s="1131"/>
    </row>
    <row r="596" spans="1:5">
      <c r="A596" s="1131"/>
      <c r="B596" s="1426"/>
      <c r="C596" s="1131"/>
      <c r="D596" s="1131"/>
      <c r="E596" s="1131"/>
    </row>
    <row r="597" spans="1:5">
      <c r="A597" s="1131"/>
      <c r="B597" s="1426"/>
      <c r="C597" s="1131"/>
      <c r="D597" s="1131"/>
      <c r="E597" s="1131"/>
    </row>
    <row r="598" spans="1:5">
      <c r="A598" s="1131"/>
      <c r="B598" s="1426"/>
      <c r="C598" s="1131"/>
      <c r="D598" s="1131"/>
      <c r="E598" s="1131"/>
    </row>
    <row r="599" spans="1:5">
      <c r="A599" s="1131"/>
      <c r="B599" s="1426"/>
      <c r="C599" s="1131"/>
      <c r="D599" s="1131"/>
      <c r="E599" s="1131"/>
    </row>
    <row r="600" spans="1:5">
      <c r="A600" s="1131"/>
      <c r="B600" s="1426"/>
      <c r="C600" s="1131"/>
      <c r="D600" s="1131"/>
      <c r="E600" s="1131"/>
    </row>
    <row r="601" spans="1:5">
      <c r="A601" s="1131"/>
      <c r="B601" s="1426"/>
      <c r="C601" s="1131"/>
      <c r="D601" s="1131"/>
      <c r="E601" s="1131"/>
    </row>
    <row r="602" spans="1:5">
      <c r="A602" s="1131"/>
      <c r="B602" s="1426"/>
      <c r="C602" s="1131"/>
      <c r="D602" s="1131"/>
      <c r="E602" s="1131"/>
    </row>
    <row r="603" spans="1:5">
      <c r="A603" s="1131"/>
      <c r="B603" s="1426"/>
      <c r="C603" s="1131"/>
      <c r="D603" s="1131"/>
      <c r="E603" s="1131"/>
    </row>
    <row r="604" spans="1:5">
      <c r="A604" s="1131"/>
      <c r="B604" s="1426"/>
      <c r="C604" s="1131"/>
      <c r="D604" s="1131"/>
      <c r="E604" s="1131"/>
    </row>
    <row r="605" spans="1:5">
      <c r="A605" s="1131"/>
      <c r="B605" s="1426"/>
      <c r="C605" s="1131"/>
      <c r="D605" s="1131"/>
      <c r="E605" s="1131"/>
    </row>
    <row r="606" spans="1:5">
      <c r="A606" s="1131"/>
      <c r="B606" s="1426"/>
      <c r="C606" s="1131"/>
      <c r="D606" s="1131"/>
      <c r="E606" s="1131"/>
    </row>
    <row r="607" spans="1:5">
      <c r="A607" s="1131"/>
      <c r="B607" s="1426"/>
      <c r="C607" s="1131"/>
      <c r="D607" s="1131"/>
      <c r="E607" s="1131"/>
    </row>
    <row r="608" spans="1:5">
      <c r="A608" s="1131"/>
      <c r="B608" s="1426"/>
      <c r="C608" s="1131"/>
      <c r="D608" s="1131"/>
      <c r="E608" s="1131"/>
    </row>
    <row r="609" spans="1:5">
      <c r="A609" s="1131"/>
      <c r="B609" s="1426"/>
      <c r="C609" s="1131"/>
      <c r="D609" s="1131"/>
      <c r="E609" s="1131"/>
    </row>
    <row r="610" spans="1:5">
      <c r="A610" s="1131"/>
      <c r="B610" s="1426"/>
      <c r="C610" s="1131"/>
      <c r="D610" s="1131"/>
      <c r="E610" s="1131"/>
    </row>
    <row r="611" spans="1:5">
      <c r="A611" s="1131"/>
      <c r="B611" s="1426"/>
      <c r="C611" s="1131"/>
      <c r="D611" s="1131"/>
      <c r="E611" s="1131"/>
    </row>
    <row r="612" spans="1:5">
      <c r="A612" s="1131"/>
      <c r="B612" s="1426"/>
      <c r="C612" s="1131"/>
      <c r="D612" s="1131"/>
      <c r="E612" s="1131"/>
    </row>
    <row r="613" spans="1:5">
      <c r="A613" s="1131"/>
      <c r="B613" s="1426"/>
      <c r="C613" s="1131"/>
      <c r="D613" s="1131"/>
      <c r="E613" s="1131"/>
    </row>
    <row r="614" spans="1:5">
      <c r="A614" s="1131"/>
      <c r="B614" s="1426"/>
      <c r="C614" s="1131"/>
      <c r="D614" s="1131"/>
      <c r="E614" s="1131"/>
    </row>
    <row r="615" spans="1:5">
      <c r="A615" s="1131"/>
      <c r="B615" s="1426"/>
      <c r="C615" s="1131"/>
      <c r="D615" s="1131"/>
      <c r="E615" s="1131"/>
    </row>
    <row r="616" spans="1:5">
      <c r="A616" s="1131"/>
      <c r="B616" s="1426"/>
      <c r="C616" s="1131"/>
      <c r="D616" s="1131"/>
      <c r="E616" s="1131"/>
    </row>
    <row r="617" spans="1:5">
      <c r="A617" s="1131"/>
      <c r="B617" s="1426"/>
      <c r="C617" s="1131"/>
      <c r="D617" s="1131"/>
      <c r="E617" s="1131"/>
    </row>
    <row r="618" spans="1:5">
      <c r="A618" s="1131"/>
      <c r="B618" s="1426"/>
      <c r="C618" s="1131"/>
      <c r="D618" s="1131"/>
      <c r="E618" s="1131"/>
    </row>
    <row r="619" spans="1:5">
      <c r="A619" s="1131"/>
      <c r="B619" s="1426"/>
      <c r="C619" s="1131"/>
      <c r="D619" s="1131"/>
      <c r="E619" s="1131"/>
    </row>
    <row r="620" spans="1:5">
      <c r="A620" s="1131"/>
      <c r="B620" s="1426"/>
      <c r="C620" s="1131"/>
      <c r="D620" s="1131"/>
      <c r="E620" s="1131"/>
    </row>
    <row r="621" spans="1:5">
      <c r="A621" s="1131"/>
      <c r="B621" s="1426"/>
      <c r="C621" s="1131"/>
      <c r="D621" s="1131"/>
      <c r="E621" s="1131"/>
    </row>
    <row r="622" spans="1:5">
      <c r="A622" s="1131"/>
      <c r="B622" s="1426"/>
      <c r="C622" s="1131"/>
      <c r="D622" s="1131"/>
      <c r="E622" s="1131"/>
    </row>
    <row r="623" spans="1:5">
      <c r="A623" s="1131"/>
      <c r="B623" s="1426"/>
      <c r="C623" s="1131"/>
      <c r="D623" s="1131"/>
      <c r="E623" s="1131"/>
    </row>
    <row r="624" spans="1:5">
      <c r="A624" s="1131"/>
      <c r="B624" s="1426"/>
      <c r="C624" s="1131"/>
      <c r="D624" s="1131"/>
      <c r="E624" s="1131"/>
    </row>
    <row r="625" spans="1:5">
      <c r="A625" s="1131"/>
      <c r="B625" s="1426"/>
      <c r="C625" s="1131"/>
      <c r="D625" s="1131"/>
      <c r="E625" s="1131"/>
    </row>
    <row r="626" spans="1:5">
      <c r="A626" s="1131"/>
      <c r="B626" s="1426"/>
      <c r="C626" s="1131"/>
      <c r="D626" s="1131"/>
      <c r="E626" s="1131"/>
    </row>
    <row r="627" spans="1:5">
      <c r="A627" s="1131"/>
      <c r="B627" s="1426"/>
      <c r="C627" s="1131"/>
      <c r="D627" s="1131"/>
      <c r="E627" s="1131"/>
    </row>
    <row r="628" spans="1:5">
      <c r="A628" s="1131"/>
      <c r="B628" s="1426"/>
      <c r="C628" s="1131"/>
      <c r="D628" s="1131"/>
      <c r="E628" s="1131"/>
    </row>
    <row r="629" spans="1:5">
      <c r="A629" s="1131"/>
      <c r="B629" s="1426"/>
      <c r="C629" s="1131"/>
      <c r="D629" s="1131"/>
      <c r="E629" s="1131"/>
    </row>
    <row r="630" spans="1:5">
      <c r="A630" s="1131"/>
      <c r="B630" s="1426"/>
      <c r="C630" s="1131"/>
      <c r="D630" s="1131"/>
      <c r="E630" s="1131"/>
    </row>
    <row r="631" spans="1:5">
      <c r="A631" s="1131"/>
      <c r="B631" s="1426"/>
      <c r="C631" s="1131"/>
      <c r="D631" s="1131"/>
      <c r="E631" s="1131"/>
    </row>
    <row r="632" spans="1:5">
      <c r="A632" s="1131"/>
      <c r="B632" s="1426"/>
      <c r="C632" s="1131"/>
      <c r="D632" s="1131"/>
      <c r="E632" s="1131"/>
    </row>
    <row r="633" spans="1:5">
      <c r="A633" s="1131"/>
      <c r="B633" s="1426"/>
      <c r="C633" s="1131"/>
      <c r="D633" s="1131"/>
      <c r="E633" s="1131"/>
    </row>
    <row r="634" spans="1:5">
      <c r="A634" s="1131"/>
      <c r="B634" s="1426"/>
      <c r="C634" s="1131"/>
      <c r="D634" s="1131"/>
      <c r="E634" s="1131"/>
    </row>
    <row r="635" spans="1:5">
      <c r="A635" s="1131"/>
      <c r="B635" s="1426"/>
      <c r="C635" s="1131"/>
      <c r="D635" s="1131"/>
      <c r="E635" s="1131"/>
    </row>
    <row r="636" spans="1:5">
      <c r="A636" s="1131"/>
      <c r="B636" s="1426"/>
      <c r="C636" s="1131"/>
      <c r="D636" s="1131"/>
      <c r="E636" s="1131"/>
    </row>
    <row r="637" spans="1:5">
      <c r="A637" s="1131"/>
      <c r="B637" s="1426"/>
      <c r="C637" s="1131"/>
      <c r="D637" s="1131"/>
      <c r="E637" s="1131"/>
    </row>
    <row r="638" spans="1:5">
      <c r="A638" s="1131"/>
      <c r="B638" s="1426"/>
      <c r="C638" s="1131"/>
      <c r="D638" s="1131"/>
      <c r="E638" s="1131"/>
    </row>
    <row r="639" spans="1:5">
      <c r="A639" s="1131"/>
      <c r="B639" s="1426"/>
      <c r="C639" s="1131"/>
      <c r="D639" s="1131"/>
      <c r="E639" s="1131"/>
    </row>
    <row r="640" spans="1:5">
      <c r="A640" s="1131"/>
      <c r="B640" s="1426"/>
      <c r="C640" s="1131"/>
      <c r="D640" s="1131"/>
      <c r="E640" s="1131"/>
    </row>
    <row r="641" spans="1:5">
      <c r="A641" s="1131"/>
      <c r="B641" s="1426"/>
      <c r="C641" s="1131"/>
      <c r="D641" s="1131"/>
      <c r="E641" s="1131"/>
    </row>
    <row r="642" spans="1:5">
      <c r="A642" s="1131"/>
      <c r="B642" s="1426"/>
      <c r="C642" s="1131"/>
      <c r="D642" s="1131"/>
      <c r="E642" s="1131"/>
    </row>
    <row r="643" spans="1:5">
      <c r="A643" s="1131"/>
      <c r="B643" s="1426"/>
      <c r="C643" s="1131"/>
      <c r="D643" s="1131"/>
      <c r="E643" s="1131"/>
    </row>
    <row r="644" spans="1:5">
      <c r="A644" s="1131"/>
      <c r="B644" s="1426"/>
      <c r="C644" s="1131"/>
      <c r="D644" s="1131"/>
      <c r="E644" s="1131"/>
    </row>
    <row r="645" spans="1:5">
      <c r="A645" s="1131"/>
      <c r="B645" s="1426"/>
      <c r="C645" s="1131"/>
      <c r="D645" s="1131"/>
      <c r="E645" s="1131"/>
    </row>
    <row r="646" spans="1:5">
      <c r="A646" s="1131"/>
      <c r="B646" s="1426"/>
      <c r="C646" s="1131"/>
      <c r="D646" s="1131"/>
      <c r="E646" s="1131"/>
    </row>
    <row r="647" spans="1:5">
      <c r="A647" s="1131"/>
      <c r="B647" s="1426"/>
      <c r="C647" s="1131"/>
      <c r="D647" s="1131"/>
      <c r="E647" s="1131"/>
    </row>
    <row r="648" spans="1:5">
      <c r="A648" s="1131"/>
      <c r="B648" s="1426"/>
      <c r="C648" s="1131"/>
      <c r="D648" s="1131"/>
      <c r="E648" s="1131"/>
    </row>
    <row r="649" spans="1:5">
      <c r="A649" s="1131"/>
      <c r="B649" s="1426"/>
      <c r="C649" s="1131"/>
      <c r="D649" s="1131"/>
      <c r="E649" s="1131"/>
    </row>
    <row r="650" spans="1:5">
      <c r="A650" s="1131"/>
      <c r="B650" s="1426"/>
      <c r="C650" s="1131"/>
      <c r="D650" s="1131"/>
      <c r="E650" s="1131"/>
    </row>
    <row r="651" spans="1:5">
      <c r="A651" s="1131"/>
      <c r="B651" s="1426"/>
      <c r="C651" s="1131"/>
      <c r="D651" s="1131"/>
      <c r="E651" s="1131"/>
    </row>
    <row r="652" spans="1:5">
      <c r="A652" s="1131"/>
      <c r="B652" s="1426"/>
      <c r="C652" s="1131"/>
      <c r="D652" s="1131"/>
      <c r="E652" s="1131"/>
    </row>
    <row r="653" spans="1:5">
      <c r="A653" s="1131"/>
      <c r="B653" s="1426"/>
      <c r="C653" s="1131"/>
      <c r="D653" s="1131"/>
      <c r="E653" s="1131"/>
    </row>
    <row r="654" spans="1:5">
      <c r="A654" s="1131"/>
      <c r="B654" s="1426"/>
      <c r="C654" s="1131"/>
      <c r="D654" s="1131"/>
      <c r="E654" s="1131"/>
    </row>
    <row r="655" spans="1:5">
      <c r="A655" s="1131"/>
      <c r="B655" s="1426"/>
      <c r="C655" s="1131"/>
      <c r="D655" s="1131"/>
      <c r="E655" s="1131"/>
    </row>
    <row r="656" spans="1:5">
      <c r="A656" s="1131"/>
      <c r="B656" s="1426"/>
      <c r="C656" s="1131"/>
      <c r="D656" s="1131"/>
      <c r="E656" s="1131"/>
    </row>
    <row r="657" spans="1:5">
      <c r="A657" s="1131"/>
      <c r="B657" s="1426"/>
      <c r="C657" s="1131"/>
      <c r="D657" s="1131"/>
      <c r="E657" s="1131"/>
    </row>
    <row r="658" spans="1:5">
      <c r="A658" s="1131"/>
      <c r="B658" s="1426"/>
      <c r="C658" s="1131"/>
      <c r="D658" s="1131"/>
      <c r="E658" s="1131"/>
    </row>
    <row r="659" spans="1:5">
      <c r="A659" s="1131"/>
      <c r="B659" s="1426"/>
      <c r="C659" s="1131"/>
      <c r="D659" s="1131"/>
      <c r="E659" s="1131"/>
    </row>
    <row r="660" spans="1:5">
      <c r="A660" s="1131"/>
      <c r="B660" s="1426"/>
      <c r="C660" s="1131"/>
      <c r="D660" s="1131"/>
      <c r="E660" s="1131"/>
    </row>
    <row r="661" spans="1:5">
      <c r="A661" s="1131"/>
      <c r="B661" s="1426"/>
      <c r="C661" s="1131"/>
      <c r="D661" s="1131"/>
      <c r="E661" s="1131"/>
    </row>
    <row r="662" spans="1:5">
      <c r="A662" s="1131"/>
      <c r="B662" s="1426"/>
      <c r="C662" s="1131"/>
      <c r="D662" s="1131"/>
      <c r="E662" s="1131"/>
    </row>
    <row r="663" spans="1:5">
      <c r="A663" s="1131"/>
      <c r="B663" s="1426"/>
      <c r="C663" s="1131"/>
      <c r="D663" s="1131"/>
      <c r="E663" s="1131"/>
    </row>
    <row r="664" spans="1:5">
      <c r="A664" s="1131"/>
      <c r="B664" s="1426"/>
      <c r="C664" s="1131"/>
      <c r="D664" s="1131"/>
      <c r="E664" s="1131"/>
    </row>
    <row r="665" spans="1:5">
      <c r="A665" s="1131"/>
      <c r="B665" s="1426"/>
      <c r="C665" s="1131"/>
      <c r="D665" s="1131"/>
      <c r="E665" s="1131"/>
    </row>
    <row r="666" spans="1:5">
      <c r="A666" s="1131"/>
      <c r="B666" s="1426"/>
      <c r="C666" s="1131"/>
      <c r="D666" s="1131"/>
      <c r="E666" s="1131"/>
    </row>
    <row r="667" spans="1:5">
      <c r="A667" s="1131"/>
      <c r="B667" s="1426"/>
      <c r="C667" s="1131"/>
      <c r="D667" s="1131"/>
      <c r="E667" s="1131"/>
    </row>
    <row r="668" spans="1:5">
      <c r="A668" s="1131"/>
      <c r="B668" s="1426"/>
      <c r="C668" s="1131"/>
      <c r="D668" s="1131"/>
      <c r="E668" s="1131"/>
    </row>
    <row r="669" spans="1:5">
      <c r="A669" s="1131"/>
      <c r="B669" s="1426"/>
      <c r="C669" s="1131"/>
      <c r="D669" s="1131"/>
      <c r="E669" s="1131"/>
    </row>
    <row r="670" spans="1:5">
      <c r="A670" s="1131"/>
      <c r="B670" s="1426"/>
      <c r="C670" s="1131"/>
      <c r="D670" s="1131"/>
      <c r="E670" s="1131"/>
    </row>
    <row r="671" spans="1:5">
      <c r="A671" s="1131"/>
      <c r="B671" s="1426"/>
      <c r="C671" s="1131"/>
      <c r="D671" s="1131"/>
      <c r="E671" s="1131"/>
    </row>
    <row r="672" spans="1:5">
      <c r="A672" s="1131"/>
      <c r="B672" s="1426"/>
      <c r="C672" s="1131"/>
      <c r="D672" s="1131"/>
      <c r="E672" s="1131"/>
    </row>
    <row r="673" spans="1:5">
      <c r="A673" s="1131"/>
      <c r="B673" s="1426"/>
      <c r="C673" s="1131"/>
      <c r="D673" s="1131"/>
      <c r="E673" s="1131"/>
    </row>
    <row r="674" spans="1:5">
      <c r="A674" s="1131"/>
      <c r="B674" s="1426"/>
      <c r="C674" s="1131"/>
      <c r="D674" s="1131"/>
      <c r="E674" s="1131"/>
    </row>
    <row r="675" spans="1:5">
      <c r="A675" s="1131"/>
      <c r="B675" s="1426"/>
      <c r="C675" s="1131"/>
      <c r="D675" s="1131"/>
      <c r="E675" s="1131"/>
    </row>
    <row r="676" spans="1:5">
      <c r="A676" s="1131"/>
      <c r="B676" s="1426"/>
      <c r="C676" s="1131"/>
      <c r="D676" s="1131"/>
      <c r="E676" s="1131"/>
    </row>
    <row r="677" spans="1:5">
      <c r="A677" s="1131"/>
      <c r="B677" s="1426"/>
      <c r="C677" s="1131"/>
      <c r="D677" s="1131"/>
      <c r="E677" s="1131"/>
    </row>
    <row r="678" spans="1:5">
      <c r="A678" s="1131"/>
      <c r="B678" s="1426"/>
      <c r="C678" s="1131"/>
      <c r="D678" s="1131"/>
      <c r="E678" s="1131"/>
    </row>
    <row r="679" spans="1:5">
      <c r="A679" s="1131"/>
      <c r="B679" s="1426"/>
      <c r="C679" s="1131"/>
      <c r="D679" s="1131"/>
      <c r="E679" s="1131"/>
    </row>
    <row r="680" spans="1:5">
      <c r="A680" s="1131"/>
      <c r="B680" s="1426"/>
      <c r="C680" s="1131"/>
      <c r="D680" s="1131"/>
      <c r="E680" s="1131"/>
    </row>
    <row r="681" spans="1:5">
      <c r="A681" s="1131"/>
      <c r="B681" s="1426"/>
      <c r="C681" s="1131"/>
      <c r="D681" s="1131"/>
      <c r="E681" s="1131"/>
    </row>
    <row r="682" spans="1:5">
      <c r="A682" s="1131"/>
      <c r="B682" s="1426"/>
      <c r="C682" s="1131"/>
      <c r="D682" s="1131"/>
      <c r="E682" s="1131"/>
    </row>
    <row r="683" spans="1:5">
      <c r="A683" s="1131"/>
      <c r="B683" s="1426"/>
      <c r="C683" s="1131"/>
      <c r="D683" s="1131"/>
      <c r="E683" s="1131"/>
    </row>
    <row r="684" spans="1:5">
      <c r="A684" s="1131"/>
      <c r="B684" s="1426"/>
      <c r="C684" s="1131"/>
      <c r="D684" s="1131"/>
      <c r="E684" s="1131"/>
    </row>
    <row r="685" spans="1:5">
      <c r="A685" s="1131"/>
      <c r="B685" s="1426"/>
      <c r="C685" s="1131"/>
      <c r="D685" s="1131"/>
      <c r="E685" s="1131"/>
    </row>
    <row r="686" spans="1:5">
      <c r="A686" s="1131"/>
      <c r="B686" s="1426"/>
      <c r="C686" s="1131"/>
      <c r="D686" s="1131"/>
      <c r="E686" s="1131"/>
    </row>
    <row r="687" spans="1:5">
      <c r="A687" s="1131"/>
      <c r="B687" s="1426"/>
      <c r="C687" s="1131"/>
      <c r="D687" s="1131"/>
      <c r="E687" s="1131"/>
    </row>
    <row r="688" spans="1:5">
      <c r="A688" s="1131"/>
      <c r="B688" s="1426"/>
      <c r="C688" s="1131"/>
      <c r="D688" s="1131"/>
      <c r="E688" s="1131"/>
    </row>
    <row r="689" spans="1:5">
      <c r="A689" s="1131"/>
      <c r="B689" s="1426"/>
      <c r="C689" s="1131"/>
      <c r="D689" s="1131"/>
      <c r="E689" s="1131"/>
    </row>
    <row r="690" spans="1:5">
      <c r="A690" s="1131"/>
      <c r="B690" s="1426"/>
      <c r="C690" s="1131"/>
      <c r="D690" s="1131"/>
      <c r="E690" s="1131"/>
    </row>
    <row r="691" spans="1:5">
      <c r="A691" s="1131"/>
      <c r="B691" s="1426"/>
      <c r="C691" s="1131"/>
      <c r="D691" s="1131"/>
      <c r="E691" s="1131"/>
    </row>
    <row r="692" spans="1:5">
      <c r="A692" s="1131"/>
      <c r="B692" s="1426"/>
      <c r="C692" s="1131"/>
      <c r="D692" s="1131"/>
      <c r="E692" s="1131"/>
    </row>
    <row r="693" spans="1:5">
      <c r="A693" s="1131"/>
      <c r="B693" s="1426"/>
      <c r="C693" s="1131"/>
      <c r="D693" s="1131"/>
      <c r="E693" s="1131"/>
    </row>
    <row r="694" spans="1:5">
      <c r="A694" s="1131"/>
      <c r="B694" s="1426"/>
      <c r="C694" s="1131"/>
      <c r="D694" s="1131"/>
      <c r="E694" s="1131"/>
    </row>
    <row r="695" spans="1:5">
      <c r="A695" s="1131"/>
      <c r="B695" s="1426"/>
      <c r="C695" s="1131"/>
      <c r="D695" s="1131"/>
      <c r="E695" s="1131"/>
    </row>
    <row r="696" spans="1:5">
      <c r="A696" s="1131"/>
      <c r="B696" s="1426"/>
      <c r="C696" s="1131"/>
      <c r="D696" s="1131"/>
      <c r="E696" s="1131"/>
    </row>
    <row r="697" spans="1:5">
      <c r="A697" s="1131"/>
      <c r="B697" s="1426"/>
      <c r="C697" s="1131"/>
      <c r="D697" s="1131"/>
      <c r="E697" s="1131"/>
    </row>
    <row r="698" spans="1:5">
      <c r="A698" s="1131"/>
      <c r="B698" s="1426"/>
      <c r="C698" s="1131"/>
      <c r="D698" s="1131"/>
      <c r="E698" s="1131"/>
    </row>
    <row r="699" spans="1:5">
      <c r="A699" s="1131"/>
      <c r="B699" s="1426"/>
      <c r="C699" s="1131"/>
      <c r="D699" s="1131"/>
      <c r="E699" s="1131"/>
    </row>
    <row r="700" spans="1:5">
      <c r="A700" s="1131"/>
      <c r="B700" s="1426"/>
      <c r="C700" s="1131"/>
      <c r="D700" s="1131"/>
      <c r="E700" s="1131"/>
    </row>
    <row r="701" spans="1:5">
      <c r="A701" s="1131"/>
      <c r="B701" s="1426"/>
      <c r="C701" s="1131"/>
      <c r="D701" s="1131"/>
      <c r="E701" s="1131"/>
    </row>
    <row r="702" spans="1:5">
      <c r="A702" s="1131"/>
      <c r="B702" s="1426"/>
      <c r="C702" s="1131"/>
      <c r="D702" s="1131"/>
      <c r="E702" s="1131"/>
    </row>
    <row r="703" spans="1:5">
      <c r="A703" s="1131"/>
      <c r="B703" s="1426"/>
      <c r="C703" s="1131"/>
      <c r="D703" s="1131"/>
      <c r="E703" s="1131"/>
    </row>
    <row r="704" spans="1:5">
      <c r="A704" s="1131"/>
      <c r="B704" s="1426"/>
      <c r="C704" s="1131"/>
      <c r="D704" s="1131"/>
      <c r="E704" s="1131"/>
    </row>
    <row r="705" spans="1:5">
      <c r="A705" s="1131"/>
      <c r="B705" s="1426"/>
      <c r="C705" s="1131"/>
      <c r="D705" s="1131"/>
      <c r="E705" s="1131"/>
    </row>
    <row r="706" spans="1:5">
      <c r="A706" s="1131"/>
      <c r="B706" s="1426"/>
      <c r="C706" s="1131"/>
      <c r="D706" s="1131"/>
      <c r="E706" s="1131"/>
    </row>
    <row r="707" spans="1:5">
      <c r="A707" s="1131"/>
      <c r="B707" s="1426"/>
      <c r="C707" s="1131"/>
      <c r="D707" s="1131"/>
      <c r="E707" s="1131"/>
    </row>
    <row r="708" spans="1:5">
      <c r="A708" s="1131"/>
      <c r="B708" s="1426"/>
      <c r="C708" s="1131"/>
      <c r="D708" s="1131"/>
      <c r="E708" s="1131"/>
    </row>
    <row r="709" spans="1:5">
      <c r="A709" s="1131"/>
      <c r="B709" s="1426"/>
      <c r="C709" s="1131"/>
      <c r="D709" s="1131"/>
      <c r="E709" s="1131"/>
    </row>
    <row r="710" spans="1:5">
      <c r="A710" s="1131"/>
      <c r="B710" s="1426"/>
      <c r="C710" s="1131"/>
      <c r="D710" s="1131"/>
      <c r="E710" s="1131"/>
    </row>
    <row r="711" spans="1:5">
      <c r="A711" s="1131"/>
      <c r="B711" s="1426"/>
      <c r="C711" s="1131"/>
      <c r="D711" s="1131"/>
      <c r="E711" s="1131"/>
    </row>
    <row r="712" spans="1:5">
      <c r="A712" s="1131"/>
      <c r="B712" s="1426"/>
      <c r="C712" s="1131"/>
      <c r="D712" s="1131"/>
      <c r="E712" s="1131"/>
    </row>
    <row r="713" spans="1:5">
      <c r="A713" s="1131"/>
      <c r="B713" s="1426"/>
      <c r="C713" s="1131"/>
      <c r="D713" s="1131"/>
      <c r="E713" s="1131"/>
    </row>
    <row r="714" spans="1:5">
      <c r="A714" s="1131"/>
      <c r="B714" s="1426"/>
      <c r="C714" s="1131"/>
      <c r="D714" s="1131"/>
      <c r="E714" s="1131"/>
    </row>
    <row r="715" spans="1:5">
      <c r="A715" s="1131"/>
      <c r="B715" s="1426"/>
      <c r="C715" s="1131"/>
      <c r="D715" s="1131"/>
      <c r="E715" s="1131"/>
    </row>
    <row r="716" spans="1:5">
      <c r="A716" s="1131"/>
      <c r="B716" s="1426"/>
      <c r="C716" s="1131"/>
      <c r="D716" s="1131"/>
      <c r="E716" s="1131"/>
    </row>
    <row r="717" spans="1:5">
      <c r="A717" s="1131"/>
      <c r="B717" s="1426"/>
      <c r="C717" s="1131"/>
      <c r="D717" s="1131"/>
      <c r="E717" s="1131"/>
    </row>
    <row r="718" spans="1:5">
      <c r="A718" s="1131"/>
      <c r="B718" s="1426"/>
      <c r="C718" s="1131"/>
      <c r="D718" s="1131"/>
      <c r="E718" s="1131"/>
    </row>
    <row r="719" spans="1:5">
      <c r="A719" s="1131"/>
      <c r="B719" s="1426"/>
      <c r="C719" s="1131"/>
      <c r="D719" s="1131"/>
      <c r="E719" s="1131"/>
    </row>
    <row r="720" spans="1:5">
      <c r="A720" s="1131"/>
      <c r="B720" s="1426"/>
      <c r="C720" s="1131"/>
      <c r="D720" s="1131"/>
      <c r="E720" s="1131"/>
    </row>
    <row r="721" spans="1:5">
      <c r="A721" s="1131"/>
      <c r="B721" s="1426"/>
      <c r="C721" s="1131"/>
      <c r="D721" s="1131"/>
      <c r="E721" s="1131"/>
    </row>
    <row r="722" spans="1:5">
      <c r="A722" s="1131"/>
      <c r="B722" s="1426"/>
      <c r="C722" s="1131"/>
      <c r="D722" s="1131"/>
      <c r="E722" s="1131"/>
    </row>
    <row r="723" spans="1:5">
      <c r="A723" s="1131"/>
      <c r="B723" s="1426"/>
      <c r="C723" s="1131"/>
      <c r="D723" s="1131"/>
      <c r="E723" s="1131"/>
    </row>
    <row r="724" spans="1:5">
      <c r="A724" s="1131"/>
      <c r="B724" s="1426"/>
      <c r="C724" s="1131"/>
      <c r="D724" s="1131"/>
      <c r="E724" s="1131"/>
    </row>
    <row r="725" spans="1:5">
      <c r="A725" s="1131"/>
      <c r="B725" s="1426"/>
      <c r="C725" s="1131"/>
      <c r="D725" s="1131"/>
      <c r="E725" s="1131"/>
    </row>
    <row r="726" spans="1:5">
      <c r="A726" s="1131"/>
      <c r="B726" s="1426"/>
      <c r="C726" s="1131"/>
      <c r="D726" s="1131"/>
      <c r="E726" s="1131"/>
    </row>
    <row r="727" spans="1:5">
      <c r="A727" s="1131"/>
      <c r="B727" s="1426"/>
      <c r="C727" s="1131"/>
      <c r="D727" s="1131"/>
      <c r="E727" s="1131"/>
    </row>
    <row r="728" spans="1:5">
      <c r="A728" s="1131"/>
      <c r="B728" s="1426"/>
      <c r="C728" s="1131"/>
      <c r="D728" s="1131"/>
      <c r="E728" s="1131"/>
    </row>
    <row r="729" spans="1:5">
      <c r="A729" s="1131"/>
      <c r="B729" s="1426"/>
      <c r="C729" s="1131"/>
      <c r="D729" s="1131"/>
      <c r="E729" s="1131"/>
    </row>
    <row r="730" spans="1:5">
      <c r="A730" s="1131"/>
      <c r="B730" s="1426"/>
      <c r="C730" s="1131"/>
      <c r="D730" s="1131"/>
      <c r="E730" s="1131"/>
    </row>
    <row r="731" spans="1:5">
      <c r="A731" s="1131"/>
      <c r="B731" s="1426"/>
      <c r="C731" s="1131"/>
      <c r="D731" s="1131"/>
      <c r="E731" s="1131"/>
    </row>
    <row r="732" spans="1:5">
      <c r="A732" s="1131"/>
      <c r="B732" s="1426"/>
      <c r="C732" s="1131"/>
      <c r="D732" s="1131"/>
      <c r="E732" s="1131"/>
    </row>
    <row r="733" spans="1:5">
      <c r="A733" s="1131"/>
      <c r="B733" s="1426"/>
      <c r="C733" s="1131"/>
      <c r="D733" s="1131"/>
      <c r="E733" s="1131"/>
    </row>
    <row r="734" spans="1:5">
      <c r="A734" s="1131"/>
      <c r="B734" s="1426"/>
      <c r="C734" s="1131"/>
      <c r="D734" s="1131"/>
      <c r="E734" s="1131"/>
    </row>
    <row r="735" spans="1:5">
      <c r="A735" s="1131"/>
      <c r="B735" s="1426"/>
      <c r="C735" s="1131"/>
      <c r="D735" s="1131"/>
      <c r="E735" s="1131"/>
    </row>
    <row r="736" spans="1:5">
      <c r="A736" s="1131"/>
      <c r="B736" s="1426"/>
      <c r="C736" s="1131"/>
      <c r="D736" s="1131"/>
      <c r="E736" s="1131"/>
    </row>
    <row r="737" spans="1:5">
      <c r="A737" s="1131"/>
      <c r="B737" s="1426"/>
      <c r="C737" s="1131"/>
      <c r="D737" s="1131"/>
      <c r="E737" s="1131"/>
    </row>
    <row r="738" spans="1:5">
      <c r="A738" s="1131"/>
      <c r="B738" s="1426"/>
      <c r="C738" s="1131"/>
      <c r="D738" s="1131"/>
      <c r="E738" s="1131"/>
    </row>
    <row r="739" spans="1:5">
      <c r="A739" s="1131"/>
      <c r="B739" s="1426"/>
      <c r="C739" s="1131"/>
      <c r="D739" s="1131"/>
      <c r="E739" s="1131"/>
    </row>
    <row r="740" spans="1:5">
      <c r="A740" s="1131"/>
      <c r="B740" s="1426"/>
      <c r="C740" s="1131"/>
      <c r="D740" s="1131"/>
      <c r="E740" s="1131"/>
    </row>
    <row r="741" spans="1:5">
      <c r="A741" s="1131"/>
      <c r="B741" s="1426"/>
      <c r="C741" s="1131"/>
      <c r="D741" s="1131"/>
      <c r="E741" s="1131"/>
    </row>
    <row r="742" spans="1:5">
      <c r="A742" s="1131"/>
      <c r="B742" s="1426"/>
      <c r="C742" s="1131"/>
      <c r="D742" s="1131"/>
      <c r="E742" s="1131"/>
    </row>
    <row r="743" spans="1:5">
      <c r="A743" s="1131"/>
      <c r="B743" s="1426"/>
      <c r="C743" s="1131"/>
      <c r="D743" s="1131"/>
      <c r="E743" s="1131"/>
    </row>
    <row r="744" spans="1:5">
      <c r="A744" s="1131"/>
      <c r="B744" s="1426"/>
      <c r="C744" s="1131"/>
      <c r="D744" s="1131"/>
      <c r="E744" s="1131"/>
    </row>
    <row r="745" spans="1:5">
      <c r="A745" s="1131"/>
      <c r="B745" s="1426"/>
      <c r="C745" s="1131"/>
      <c r="D745" s="1131"/>
      <c r="E745" s="1131"/>
    </row>
    <row r="746" spans="1:5">
      <c r="A746" s="1131"/>
      <c r="B746" s="1426"/>
      <c r="C746" s="1131"/>
      <c r="D746" s="1131"/>
      <c r="E746" s="1131"/>
    </row>
    <row r="747" spans="1:5">
      <c r="A747" s="1131"/>
      <c r="B747" s="1426"/>
      <c r="C747" s="1131"/>
      <c r="D747" s="1131"/>
      <c r="E747" s="1131"/>
    </row>
    <row r="748" spans="1:5">
      <c r="A748" s="1131"/>
      <c r="B748" s="1426"/>
      <c r="C748" s="1131"/>
      <c r="D748" s="1131"/>
      <c r="E748" s="1131"/>
    </row>
    <row r="749" spans="1:5">
      <c r="A749" s="1131"/>
      <c r="B749" s="1426"/>
      <c r="C749" s="1131"/>
      <c r="D749" s="1131"/>
      <c r="E749" s="1131"/>
    </row>
    <row r="750" spans="1:5">
      <c r="A750" s="1131"/>
      <c r="B750" s="1426"/>
      <c r="C750" s="1131"/>
      <c r="D750" s="1131"/>
      <c r="E750" s="1131"/>
    </row>
    <row r="751" spans="1:5">
      <c r="A751" s="1131"/>
      <c r="B751" s="1426"/>
      <c r="C751" s="1131"/>
      <c r="D751" s="1131"/>
      <c r="E751" s="1131"/>
    </row>
    <row r="752" spans="1:5">
      <c r="A752" s="1131"/>
      <c r="B752" s="1426"/>
      <c r="C752" s="1131"/>
      <c r="D752" s="1131"/>
      <c r="E752" s="1131"/>
    </row>
    <row r="753" spans="1:5">
      <c r="A753" s="1131"/>
      <c r="B753" s="1426"/>
      <c r="C753" s="1131"/>
      <c r="D753" s="1131"/>
      <c r="E753" s="1131"/>
    </row>
    <row r="754" spans="1:5">
      <c r="A754" s="1131"/>
      <c r="B754" s="1426"/>
      <c r="C754" s="1131"/>
      <c r="D754" s="1131"/>
      <c r="E754" s="1131"/>
    </row>
    <row r="755" spans="1:5">
      <c r="A755" s="1131"/>
      <c r="B755" s="1426"/>
      <c r="C755" s="1131"/>
      <c r="D755" s="1131"/>
      <c r="E755" s="1131"/>
    </row>
    <row r="756" spans="1:5">
      <c r="A756" s="1131"/>
      <c r="B756" s="1426"/>
      <c r="C756" s="1131"/>
      <c r="D756" s="1131"/>
      <c r="E756" s="1131"/>
    </row>
    <row r="757" spans="1:5">
      <c r="A757" s="1131"/>
      <c r="B757" s="1426"/>
      <c r="C757" s="1131"/>
      <c r="D757" s="1131"/>
      <c r="E757" s="1131"/>
    </row>
    <row r="758" spans="1:5">
      <c r="A758" s="1131"/>
      <c r="B758" s="1426"/>
      <c r="C758" s="1131"/>
      <c r="D758" s="1131"/>
      <c r="E758" s="1131"/>
    </row>
    <row r="759" spans="1:5">
      <c r="A759" s="1131"/>
      <c r="B759" s="1426"/>
      <c r="C759" s="1131"/>
      <c r="D759" s="1131"/>
      <c r="E759" s="1131"/>
    </row>
    <row r="760" spans="1:5">
      <c r="A760" s="1131"/>
      <c r="B760" s="1426"/>
      <c r="C760" s="1131"/>
      <c r="D760" s="1131"/>
      <c r="E760" s="1131"/>
    </row>
    <row r="761" spans="1:5">
      <c r="A761" s="1131"/>
      <c r="B761" s="1426"/>
      <c r="C761" s="1131"/>
      <c r="D761" s="1131"/>
      <c r="E761" s="1131"/>
    </row>
    <row r="762" spans="1:5">
      <c r="A762" s="1131"/>
      <c r="B762" s="1426"/>
      <c r="C762" s="1131"/>
      <c r="D762" s="1131"/>
      <c r="E762" s="1131"/>
    </row>
    <row r="763" spans="1:5">
      <c r="A763" s="1131"/>
      <c r="B763" s="1426"/>
      <c r="C763" s="1131"/>
      <c r="D763" s="1131"/>
      <c r="E763" s="1131"/>
    </row>
    <row r="764" spans="1:5">
      <c r="A764" s="1131"/>
      <c r="B764" s="1426"/>
      <c r="C764" s="1131"/>
      <c r="D764" s="1131"/>
      <c r="E764" s="1131"/>
    </row>
    <row r="765" spans="1:5">
      <c r="A765" s="1131"/>
      <c r="B765" s="1426"/>
      <c r="C765" s="1131"/>
      <c r="D765" s="1131"/>
      <c r="E765" s="1131"/>
    </row>
    <row r="766" spans="1:5">
      <c r="A766" s="1131"/>
      <c r="B766" s="1426"/>
      <c r="C766" s="1131"/>
      <c r="D766" s="1131"/>
      <c r="E766" s="1131"/>
    </row>
    <row r="767" spans="1:5">
      <c r="A767" s="1131"/>
      <c r="B767" s="1426"/>
      <c r="C767" s="1131"/>
      <c r="D767" s="1131"/>
      <c r="E767" s="1131"/>
    </row>
    <row r="768" spans="1:5">
      <c r="A768" s="1131"/>
      <c r="B768" s="1426"/>
      <c r="C768" s="1131"/>
      <c r="D768" s="1131"/>
      <c r="E768" s="1131"/>
    </row>
    <row r="769" spans="1:5">
      <c r="A769" s="1131"/>
      <c r="B769" s="1426"/>
      <c r="C769" s="1131"/>
      <c r="D769" s="1131"/>
      <c r="E769" s="1131"/>
    </row>
    <row r="770" spans="1:5">
      <c r="A770" s="1131"/>
      <c r="B770" s="1426"/>
      <c r="C770" s="1131"/>
      <c r="D770" s="1131"/>
      <c r="E770" s="1131"/>
    </row>
    <row r="771" spans="1:5">
      <c r="A771" s="1131"/>
      <c r="B771" s="1426"/>
      <c r="C771" s="1131"/>
      <c r="D771" s="1131"/>
      <c r="E771" s="1131"/>
    </row>
    <row r="772" spans="1:5">
      <c r="A772" s="1131"/>
      <c r="B772" s="1426"/>
      <c r="C772" s="1131"/>
      <c r="D772" s="1131"/>
      <c r="E772" s="1131"/>
    </row>
    <row r="773" spans="1:5">
      <c r="A773" s="1131"/>
      <c r="B773" s="1426"/>
      <c r="C773" s="1131"/>
      <c r="D773" s="1131"/>
      <c r="E773" s="1131"/>
    </row>
    <row r="774" spans="1:5">
      <c r="A774" s="1131"/>
      <c r="B774" s="1426"/>
      <c r="C774" s="1131"/>
      <c r="D774" s="1131"/>
      <c r="E774" s="1131"/>
    </row>
    <row r="775" spans="1:5">
      <c r="A775" s="1131"/>
      <c r="B775" s="1426"/>
      <c r="C775" s="1131"/>
      <c r="D775" s="1131"/>
      <c r="E775" s="1131"/>
    </row>
    <row r="776" spans="1:5">
      <c r="A776" s="1131"/>
      <c r="B776" s="1426"/>
      <c r="C776" s="1131"/>
      <c r="D776" s="1131"/>
      <c r="E776" s="1131"/>
    </row>
    <row r="777" spans="1:5">
      <c r="A777" s="1131"/>
      <c r="B777" s="1426"/>
      <c r="C777" s="1131"/>
      <c r="D777" s="1131"/>
      <c r="E777" s="1131"/>
    </row>
    <row r="778" spans="1:5">
      <c r="A778" s="1131"/>
      <c r="B778" s="1426"/>
      <c r="C778" s="1131"/>
      <c r="D778" s="1131"/>
      <c r="E778" s="1131"/>
    </row>
    <row r="779" spans="1:5">
      <c r="A779" s="1131"/>
      <c r="B779" s="1426"/>
      <c r="C779" s="1131"/>
      <c r="D779" s="1131"/>
      <c r="E779" s="1131"/>
    </row>
    <row r="780" spans="1:5">
      <c r="A780" s="1131"/>
      <c r="B780" s="1426"/>
      <c r="C780" s="1131"/>
      <c r="D780" s="1131"/>
      <c r="E780" s="1131"/>
    </row>
    <row r="781" spans="1:5">
      <c r="A781" s="1131"/>
      <c r="B781" s="1426"/>
      <c r="C781" s="1131"/>
      <c r="D781" s="1131"/>
      <c r="E781" s="1131"/>
    </row>
    <row r="782" spans="1:5">
      <c r="A782" s="1131"/>
      <c r="B782" s="1426"/>
      <c r="C782" s="1131"/>
      <c r="D782" s="1131"/>
      <c r="E782" s="1131"/>
    </row>
    <row r="783" spans="1:5">
      <c r="A783" s="1131"/>
      <c r="B783" s="1426"/>
      <c r="C783" s="1131"/>
      <c r="D783" s="1131"/>
      <c r="E783" s="1131"/>
    </row>
    <row r="784" spans="1:5">
      <c r="A784" s="1131"/>
      <c r="B784" s="1426"/>
      <c r="C784" s="1131"/>
      <c r="D784" s="1131"/>
      <c r="E784" s="1131"/>
    </row>
    <row r="785" spans="1:5">
      <c r="A785" s="1131"/>
      <c r="B785" s="1426"/>
      <c r="C785" s="1131"/>
      <c r="D785" s="1131"/>
      <c r="E785" s="1131"/>
    </row>
    <row r="786" spans="1:5">
      <c r="A786" s="1131"/>
      <c r="B786" s="1426"/>
      <c r="C786" s="1131"/>
      <c r="D786" s="1131"/>
      <c r="E786" s="1131"/>
    </row>
    <row r="787" spans="1:5">
      <c r="A787" s="1131"/>
      <c r="B787" s="1426"/>
      <c r="C787" s="1131"/>
      <c r="D787" s="1131"/>
      <c r="E787" s="1131"/>
    </row>
    <row r="788" spans="1:5">
      <c r="A788" s="1131"/>
      <c r="B788" s="1426"/>
      <c r="C788" s="1131"/>
      <c r="D788" s="1131"/>
      <c r="E788" s="1131"/>
    </row>
    <row r="789" spans="1:5">
      <c r="A789" s="1131"/>
      <c r="B789" s="1426"/>
      <c r="C789" s="1131"/>
      <c r="D789" s="1131"/>
      <c r="E789" s="1131"/>
    </row>
    <row r="790" spans="1:5">
      <c r="A790" s="1131"/>
      <c r="B790" s="1426"/>
      <c r="C790" s="1131"/>
      <c r="D790" s="1131"/>
      <c r="E790" s="1131"/>
    </row>
    <row r="791" spans="1:5">
      <c r="A791" s="1131"/>
      <c r="B791" s="1426"/>
      <c r="C791" s="1131"/>
      <c r="D791" s="1131"/>
      <c r="E791" s="1131"/>
    </row>
    <row r="792" spans="1:5">
      <c r="A792" s="1131"/>
      <c r="B792" s="1426"/>
      <c r="C792" s="1131"/>
      <c r="D792" s="1131"/>
      <c r="E792" s="1131"/>
    </row>
    <row r="793" spans="1:5">
      <c r="A793" s="1131"/>
      <c r="B793" s="1426"/>
      <c r="C793" s="1131"/>
      <c r="D793" s="1131"/>
      <c r="E793" s="1131"/>
    </row>
    <row r="794" spans="1:5">
      <c r="A794" s="1131"/>
      <c r="B794" s="1426"/>
      <c r="C794" s="1131"/>
      <c r="D794" s="1131"/>
      <c r="E794" s="1131"/>
    </row>
    <row r="795" spans="1:5">
      <c r="A795" s="1131"/>
      <c r="B795" s="1426"/>
      <c r="C795" s="1131"/>
      <c r="D795" s="1131"/>
      <c r="E795" s="1131"/>
    </row>
    <row r="796" spans="1:5">
      <c r="A796" s="1131"/>
      <c r="B796" s="1426"/>
      <c r="C796" s="1131"/>
      <c r="D796" s="1131"/>
      <c r="E796" s="1131"/>
    </row>
    <row r="797" spans="1:5">
      <c r="A797" s="1131"/>
      <c r="B797" s="1426"/>
      <c r="C797" s="1131"/>
      <c r="D797" s="1131"/>
      <c r="E797" s="1131"/>
    </row>
    <row r="798" spans="1:5">
      <c r="A798" s="1131"/>
      <c r="B798" s="1426"/>
      <c r="C798" s="1131"/>
      <c r="D798" s="1131"/>
      <c r="E798" s="1131"/>
    </row>
    <row r="799" spans="1:5">
      <c r="A799" s="1131"/>
      <c r="B799" s="1426"/>
      <c r="C799" s="1131"/>
      <c r="D799" s="1131"/>
      <c r="E799" s="1131"/>
    </row>
    <row r="800" spans="1:5">
      <c r="A800" s="1131"/>
      <c r="B800" s="1426"/>
      <c r="C800" s="1131"/>
      <c r="D800" s="1131"/>
      <c r="E800" s="1131"/>
    </row>
    <row r="801" spans="1:5">
      <c r="A801" s="1131"/>
      <c r="B801" s="1426"/>
      <c r="C801" s="1131"/>
      <c r="D801" s="1131"/>
      <c r="E801" s="1131"/>
    </row>
    <row r="802" spans="1:5">
      <c r="A802" s="1131"/>
      <c r="B802" s="1426"/>
      <c r="C802" s="1131"/>
      <c r="D802" s="1131"/>
      <c r="E802" s="1131"/>
    </row>
    <row r="803" spans="1:5">
      <c r="A803" s="1131"/>
      <c r="B803" s="1426"/>
      <c r="C803" s="1131"/>
      <c r="D803" s="1131"/>
      <c r="E803" s="1131"/>
    </row>
    <row r="804" spans="1:5">
      <c r="A804" s="1131"/>
      <c r="B804" s="1426"/>
      <c r="C804" s="1131"/>
      <c r="D804" s="1131"/>
      <c r="E804" s="1131"/>
    </row>
    <row r="805" spans="1:5">
      <c r="A805" s="1131"/>
      <c r="B805" s="1426"/>
      <c r="C805" s="1131"/>
      <c r="D805" s="1131"/>
      <c r="E805" s="1131"/>
    </row>
    <row r="806" spans="1:5">
      <c r="A806" s="1131"/>
      <c r="B806" s="1426"/>
      <c r="C806" s="1131"/>
      <c r="D806" s="1131"/>
      <c r="E806" s="1131"/>
    </row>
    <row r="807" spans="1:5">
      <c r="A807" s="1131"/>
      <c r="B807" s="1426"/>
      <c r="C807" s="1131"/>
      <c r="D807" s="1131"/>
      <c r="E807" s="1131"/>
    </row>
    <row r="808" spans="1:5">
      <c r="A808" s="1131"/>
      <c r="B808" s="1426"/>
      <c r="C808" s="1131"/>
      <c r="D808" s="1131"/>
      <c r="E808" s="1131"/>
    </row>
    <row r="809" spans="1:5">
      <c r="A809" s="1131"/>
      <c r="B809" s="1426"/>
      <c r="C809" s="1131"/>
      <c r="D809" s="1131"/>
      <c r="E809" s="1131"/>
    </row>
    <row r="810" spans="1:5">
      <c r="A810" s="1131"/>
      <c r="B810" s="1426"/>
      <c r="C810" s="1131"/>
      <c r="D810" s="1131"/>
      <c r="E810" s="1131"/>
    </row>
    <row r="811" spans="1:5">
      <c r="A811" s="1131"/>
      <c r="B811" s="1426"/>
      <c r="C811" s="1131"/>
      <c r="D811" s="1131"/>
      <c r="E811" s="1131"/>
    </row>
    <row r="812" spans="1:5">
      <c r="A812" s="1131"/>
      <c r="B812" s="1426"/>
      <c r="C812" s="1131"/>
      <c r="D812" s="1131"/>
      <c r="E812" s="1131"/>
    </row>
    <row r="813" spans="1:5">
      <c r="A813" s="1131"/>
      <c r="B813" s="1426"/>
      <c r="C813" s="1131"/>
      <c r="D813" s="1131"/>
      <c r="E813" s="1131"/>
    </row>
    <row r="814" spans="1:5">
      <c r="A814" s="1131"/>
      <c r="B814" s="1426"/>
      <c r="C814" s="1131"/>
      <c r="D814" s="1131"/>
      <c r="E814" s="1131"/>
    </row>
    <row r="815" spans="1:5">
      <c r="A815" s="1131"/>
      <c r="B815" s="1426"/>
      <c r="C815" s="1131"/>
      <c r="D815" s="1131"/>
      <c r="E815" s="1131"/>
    </row>
    <row r="816" spans="1:5">
      <c r="A816" s="1131"/>
      <c r="B816" s="1426"/>
      <c r="C816" s="1131"/>
      <c r="D816" s="1131"/>
      <c r="E816" s="1131"/>
    </row>
    <row r="817" spans="1:5">
      <c r="A817" s="1131"/>
      <c r="B817" s="1426"/>
      <c r="C817" s="1131"/>
      <c r="D817" s="1131"/>
      <c r="E817" s="1131"/>
    </row>
    <row r="818" spans="1:5">
      <c r="A818" s="1131"/>
      <c r="B818" s="1426"/>
      <c r="C818" s="1131"/>
      <c r="D818" s="1131"/>
      <c r="E818" s="1131"/>
    </row>
    <row r="819" spans="1:5">
      <c r="A819" s="1131"/>
      <c r="B819" s="1426"/>
      <c r="C819" s="1131"/>
      <c r="D819" s="1131"/>
      <c r="E819" s="1131"/>
    </row>
    <row r="820" spans="1:5">
      <c r="A820" s="1131"/>
      <c r="B820" s="1426"/>
      <c r="C820" s="1131"/>
      <c r="D820" s="1131"/>
      <c r="E820" s="1131"/>
    </row>
    <row r="821" spans="1:5">
      <c r="A821" s="1131"/>
      <c r="B821" s="1426"/>
      <c r="C821" s="1131"/>
      <c r="D821" s="1131"/>
      <c r="E821" s="1131"/>
    </row>
    <row r="822" spans="1:5">
      <c r="A822" s="1131"/>
      <c r="B822" s="1426"/>
      <c r="C822" s="1131"/>
      <c r="D822" s="1131"/>
      <c r="E822" s="1131"/>
    </row>
    <row r="823" spans="1:5">
      <c r="A823" s="1131"/>
      <c r="B823" s="1426"/>
      <c r="C823" s="1131"/>
      <c r="D823" s="1131"/>
      <c r="E823" s="1131"/>
    </row>
    <row r="824" spans="1:5">
      <c r="A824" s="1131"/>
      <c r="B824" s="1426"/>
      <c r="C824" s="1131"/>
      <c r="D824" s="1131"/>
      <c r="E824" s="1131"/>
    </row>
    <row r="825" spans="1:5">
      <c r="A825" s="1131"/>
      <c r="B825" s="1426"/>
      <c r="C825" s="1131"/>
      <c r="D825" s="1131"/>
      <c r="E825" s="1131"/>
    </row>
    <row r="826" spans="1:5">
      <c r="A826" s="1131"/>
      <c r="B826" s="1426"/>
      <c r="C826" s="1131"/>
      <c r="D826" s="1131"/>
      <c r="E826" s="1131"/>
    </row>
    <row r="827" spans="1:5">
      <c r="A827" s="1131"/>
      <c r="B827" s="1426"/>
      <c r="C827" s="1131"/>
      <c r="D827" s="1131"/>
      <c r="E827" s="1131"/>
    </row>
    <row r="828" spans="1:5">
      <c r="A828" s="1131"/>
      <c r="B828" s="1426"/>
      <c r="C828" s="1131"/>
      <c r="D828" s="1131"/>
      <c r="E828" s="1131"/>
    </row>
    <row r="829" spans="1:5">
      <c r="A829" s="1131"/>
      <c r="B829" s="1426"/>
      <c r="C829" s="1131"/>
      <c r="D829" s="1131"/>
      <c r="E829" s="1131"/>
    </row>
    <row r="830" spans="1:5">
      <c r="A830" s="1131"/>
      <c r="B830" s="1426"/>
      <c r="C830" s="1131"/>
      <c r="D830" s="1131"/>
      <c r="E830" s="1131"/>
    </row>
    <row r="831" spans="1:5">
      <c r="A831" s="1131"/>
      <c r="B831" s="1426"/>
      <c r="C831" s="1131"/>
      <c r="D831" s="1131"/>
      <c r="E831" s="1131"/>
    </row>
    <row r="832" spans="1:5">
      <c r="A832" s="1131"/>
      <c r="B832" s="1426"/>
      <c r="C832" s="1131"/>
      <c r="D832" s="1131"/>
      <c r="E832" s="1131"/>
    </row>
    <row r="833" spans="1:5">
      <c r="A833" s="1131"/>
      <c r="B833" s="1426"/>
      <c r="C833" s="1131"/>
      <c r="D833" s="1131"/>
      <c r="E833" s="1131"/>
    </row>
    <row r="834" spans="1:5">
      <c r="A834" s="1131"/>
      <c r="B834" s="1426"/>
      <c r="C834" s="1131"/>
      <c r="D834" s="1131"/>
      <c r="E834" s="1131"/>
    </row>
    <row r="835" spans="1:5">
      <c r="A835" s="1131"/>
      <c r="B835" s="1426"/>
      <c r="C835" s="1131"/>
      <c r="D835" s="1131"/>
      <c r="E835" s="1131"/>
    </row>
    <row r="836" spans="1:5">
      <c r="A836" s="1131"/>
      <c r="B836" s="1426"/>
      <c r="C836" s="1131"/>
      <c r="D836" s="1131"/>
      <c r="E836" s="1131"/>
    </row>
    <row r="837" spans="1:5">
      <c r="A837" s="1131"/>
      <c r="B837" s="1426"/>
      <c r="C837" s="1131"/>
      <c r="D837" s="1131"/>
      <c r="E837" s="1131"/>
    </row>
    <row r="838" spans="1:5">
      <c r="A838" s="1131"/>
      <c r="B838" s="1426"/>
      <c r="C838" s="1131"/>
      <c r="D838" s="1131"/>
      <c r="E838" s="1131"/>
    </row>
    <row r="839" spans="1:5">
      <c r="A839" s="1131"/>
      <c r="B839" s="1426"/>
      <c r="C839" s="1131"/>
      <c r="D839" s="1131"/>
      <c r="E839" s="1131"/>
    </row>
    <row r="840" spans="1:5">
      <c r="A840" s="1131"/>
      <c r="B840" s="1426"/>
      <c r="C840" s="1131"/>
      <c r="D840" s="1131"/>
      <c r="E840" s="1131"/>
    </row>
    <row r="841" spans="1:5">
      <c r="A841" s="1131"/>
      <c r="B841" s="1426"/>
      <c r="C841" s="1131"/>
      <c r="D841" s="1131"/>
      <c r="E841" s="1131"/>
    </row>
    <row r="842" spans="1:5">
      <c r="A842" s="1131"/>
      <c r="B842" s="1426"/>
      <c r="C842" s="1131"/>
      <c r="D842" s="1131"/>
      <c r="E842" s="1131"/>
    </row>
    <row r="843" spans="1:5">
      <c r="A843" s="1131"/>
      <c r="B843" s="1426"/>
      <c r="C843" s="1131"/>
      <c r="D843" s="1131"/>
      <c r="E843" s="1131"/>
    </row>
    <row r="844" spans="1:5">
      <c r="A844" s="1131"/>
      <c r="B844" s="1426"/>
      <c r="C844" s="1131"/>
      <c r="D844" s="1131"/>
      <c r="E844" s="1131"/>
    </row>
    <row r="845" spans="1:5">
      <c r="A845" s="1131"/>
      <c r="B845" s="1426"/>
      <c r="C845" s="1131"/>
      <c r="D845" s="1131"/>
      <c r="E845" s="1131"/>
    </row>
    <row r="846" spans="1:5">
      <c r="A846" s="1131"/>
      <c r="B846" s="1426"/>
      <c r="C846" s="1131"/>
      <c r="D846" s="1131"/>
      <c r="E846" s="1131"/>
    </row>
    <row r="847" spans="1:5">
      <c r="A847" s="1131"/>
      <c r="B847" s="1426"/>
      <c r="C847" s="1131"/>
      <c r="D847" s="1131"/>
      <c r="E847" s="1131"/>
    </row>
    <row r="848" spans="1:5">
      <c r="A848" s="1131"/>
      <c r="B848" s="1426"/>
      <c r="C848" s="1131"/>
      <c r="D848" s="1131"/>
      <c r="E848" s="1131"/>
    </row>
    <row r="849" spans="1:5">
      <c r="A849" s="1131"/>
      <c r="B849" s="1426"/>
      <c r="C849" s="1131"/>
      <c r="D849" s="1131"/>
      <c r="E849" s="1131"/>
    </row>
    <row r="850" spans="1:5">
      <c r="A850" s="1131"/>
      <c r="B850" s="1426"/>
      <c r="C850" s="1131"/>
      <c r="D850" s="1131"/>
      <c r="E850" s="1131"/>
    </row>
    <row r="851" spans="1:5">
      <c r="A851" s="1131"/>
      <c r="B851" s="1426"/>
      <c r="C851" s="1131"/>
      <c r="D851" s="1131"/>
      <c r="E851" s="1131"/>
    </row>
    <row r="852" spans="1:5">
      <c r="A852" s="1131"/>
      <c r="B852" s="1426"/>
      <c r="C852" s="1131"/>
      <c r="D852" s="1131"/>
      <c r="E852" s="1131"/>
    </row>
    <row r="853" spans="1:5">
      <c r="A853" s="1131"/>
      <c r="B853" s="1426"/>
      <c r="C853" s="1131"/>
      <c r="D853" s="1131"/>
      <c r="E853" s="1131"/>
    </row>
    <row r="854" spans="1:5">
      <c r="A854" s="1131"/>
      <c r="B854" s="1426"/>
      <c r="C854" s="1131"/>
      <c r="D854" s="1131"/>
      <c r="E854" s="1131"/>
    </row>
    <row r="855" spans="1:5">
      <c r="A855" s="1131"/>
      <c r="B855" s="1426"/>
      <c r="C855" s="1131"/>
      <c r="D855" s="1131"/>
      <c r="E855" s="1131"/>
    </row>
    <row r="856" spans="1:5">
      <c r="A856" s="1131"/>
      <c r="B856" s="1426"/>
      <c r="C856" s="1131"/>
      <c r="D856" s="1131"/>
      <c r="E856" s="1131"/>
    </row>
    <row r="857" spans="1:5">
      <c r="A857" s="1131"/>
      <c r="B857" s="1426"/>
      <c r="C857" s="1131"/>
      <c r="D857" s="1131"/>
      <c r="E857" s="1131"/>
    </row>
    <row r="858" spans="1:5">
      <c r="A858" s="1131"/>
      <c r="B858" s="1426"/>
      <c r="C858" s="1131"/>
      <c r="D858" s="1131"/>
      <c r="E858" s="1131"/>
    </row>
    <row r="859" spans="1:5">
      <c r="A859" s="1131"/>
      <c r="B859" s="1426"/>
      <c r="C859" s="1131"/>
      <c r="D859" s="1131"/>
      <c r="E859" s="1131"/>
    </row>
    <row r="860" spans="1:5">
      <c r="A860" s="1131"/>
      <c r="B860" s="1426"/>
      <c r="C860" s="1131"/>
      <c r="D860" s="1131"/>
      <c r="E860" s="1131"/>
    </row>
    <row r="861" spans="1:5">
      <c r="A861" s="1131"/>
      <c r="B861" s="1426"/>
      <c r="C861" s="1131"/>
      <c r="D861" s="1131"/>
      <c r="E861" s="1131"/>
    </row>
    <row r="862" spans="1:5">
      <c r="A862" s="1131"/>
      <c r="B862" s="1426"/>
      <c r="C862" s="1131"/>
      <c r="D862" s="1131"/>
      <c r="E862" s="1131"/>
    </row>
    <row r="863" spans="1:5">
      <c r="A863" s="1131"/>
      <c r="B863" s="1426"/>
      <c r="C863" s="1131"/>
      <c r="D863" s="1131"/>
      <c r="E863" s="1131"/>
    </row>
    <row r="864" spans="1:5">
      <c r="A864" s="1131"/>
      <c r="B864" s="1426"/>
      <c r="C864" s="1131"/>
      <c r="D864" s="1131"/>
      <c r="E864" s="1131"/>
    </row>
    <row r="865" spans="1:5">
      <c r="A865" s="1131"/>
      <c r="B865" s="1426"/>
      <c r="C865" s="1131"/>
      <c r="D865" s="1131"/>
      <c r="E865" s="1131"/>
    </row>
    <row r="866" spans="1:5">
      <c r="A866" s="1131"/>
      <c r="B866" s="1426"/>
      <c r="C866" s="1131"/>
      <c r="D866" s="1131"/>
      <c r="E866" s="1131"/>
    </row>
    <row r="867" spans="1:5">
      <c r="A867" s="1131"/>
      <c r="B867" s="1426"/>
      <c r="C867" s="1131"/>
      <c r="D867" s="1131"/>
      <c r="E867" s="1131"/>
    </row>
    <row r="868" spans="1:5">
      <c r="A868" s="1131"/>
      <c r="B868" s="1426"/>
      <c r="C868" s="1131"/>
      <c r="D868" s="1131"/>
      <c r="E868" s="1131"/>
    </row>
    <row r="869" spans="1:5">
      <c r="A869" s="1131"/>
      <c r="B869" s="1426"/>
      <c r="C869" s="1131"/>
      <c r="D869" s="1131"/>
      <c r="E869" s="1131"/>
    </row>
    <row r="870" spans="1:5">
      <c r="A870" s="1131"/>
      <c r="B870" s="1426"/>
      <c r="C870" s="1131"/>
      <c r="D870" s="1131"/>
      <c r="E870" s="1131"/>
    </row>
    <row r="871" spans="1:5">
      <c r="A871" s="1131"/>
      <c r="B871" s="1426"/>
      <c r="C871" s="1131"/>
      <c r="D871" s="1131"/>
      <c r="E871" s="1131"/>
    </row>
    <row r="872" spans="1:5">
      <c r="A872" s="1131"/>
      <c r="B872" s="1426"/>
      <c r="C872" s="1131"/>
      <c r="D872" s="1131"/>
      <c r="E872" s="1131"/>
    </row>
    <row r="873" spans="1:5">
      <c r="A873" s="1131"/>
      <c r="B873" s="1426"/>
      <c r="C873" s="1131"/>
      <c r="D873" s="1131"/>
      <c r="E873" s="1131"/>
    </row>
    <row r="874" spans="1:5">
      <c r="A874" s="1131"/>
      <c r="B874" s="1426"/>
      <c r="C874" s="1131"/>
      <c r="D874" s="1131"/>
      <c r="E874" s="1131"/>
    </row>
    <row r="875" spans="1:5">
      <c r="A875" s="1131"/>
      <c r="B875" s="1426"/>
      <c r="C875" s="1131"/>
      <c r="D875" s="1131"/>
      <c r="E875" s="1131"/>
    </row>
    <row r="876" spans="1:5">
      <c r="A876" s="1131"/>
      <c r="B876" s="1426"/>
      <c r="C876" s="1131"/>
      <c r="D876" s="1131"/>
      <c r="E876" s="1131"/>
    </row>
    <row r="877" spans="1:5">
      <c r="A877" s="1131"/>
      <c r="B877" s="1426"/>
      <c r="C877" s="1131"/>
      <c r="D877" s="1131"/>
      <c r="E877" s="1131"/>
    </row>
    <row r="878" spans="1:5">
      <c r="A878" s="1131"/>
      <c r="B878" s="1426"/>
      <c r="C878" s="1131"/>
      <c r="D878" s="1131"/>
      <c r="E878" s="1131"/>
    </row>
    <row r="879" spans="1:5">
      <c r="A879" s="1131"/>
      <c r="B879" s="1426"/>
      <c r="C879" s="1131"/>
      <c r="D879" s="1131"/>
      <c r="E879" s="1131"/>
    </row>
    <row r="880" spans="1:5">
      <c r="A880" s="1131"/>
      <c r="B880" s="1426"/>
      <c r="C880" s="1131"/>
      <c r="D880" s="1131"/>
      <c r="E880" s="1131"/>
    </row>
    <row r="881" spans="1:5">
      <c r="A881" s="1131"/>
      <c r="B881" s="1426"/>
      <c r="C881" s="1131"/>
      <c r="D881" s="1131"/>
      <c r="E881" s="1131"/>
    </row>
    <row r="882" spans="1:5">
      <c r="A882" s="1131"/>
      <c r="B882" s="1426"/>
      <c r="C882" s="1131"/>
      <c r="D882" s="1131"/>
      <c r="E882" s="1131"/>
    </row>
    <row r="883" spans="1:5">
      <c r="A883" s="1131"/>
      <c r="B883" s="1426"/>
      <c r="C883" s="1131"/>
      <c r="D883" s="1131"/>
      <c r="E883" s="1131"/>
    </row>
    <row r="884" spans="1:5">
      <c r="A884" s="1131"/>
      <c r="B884" s="1426"/>
      <c r="C884" s="1131"/>
      <c r="D884" s="1131"/>
      <c r="E884" s="1131"/>
    </row>
    <row r="885" spans="1:5">
      <c r="A885" s="1131"/>
      <c r="B885" s="1426"/>
      <c r="C885" s="1131"/>
      <c r="D885" s="1131"/>
      <c r="E885" s="1131"/>
    </row>
    <row r="886" spans="1:5">
      <c r="A886" s="1131"/>
      <c r="B886" s="1426"/>
      <c r="C886" s="1131"/>
      <c r="D886" s="1131"/>
      <c r="E886" s="1131"/>
    </row>
    <row r="887" spans="1:5">
      <c r="A887" s="1131"/>
      <c r="B887" s="1426"/>
      <c r="C887" s="1131"/>
      <c r="D887" s="1131"/>
      <c r="E887" s="1131"/>
    </row>
    <row r="888" spans="1:5">
      <c r="A888" s="1131"/>
      <c r="B888" s="1426"/>
      <c r="C888" s="1131"/>
      <c r="D888" s="1131"/>
      <c r="E888" s="1131"/>
    </row>
    <row r="889" spans="1:5">
      <c r="A889" s="1131"/>
      <c r="B889" s="1426"/>
      <c r="C889" s="1131"/>
      <c r="D889" s="1131"/>
      <c r="E889" s="1131"/>
    </row>
    <row r="890" spans="1:5">
      <c r="A890" s="1131"/>
      <c r="B890" s="1426"/>
      <c r="C890" s="1131"/>
      <c r="D890" s="1131"/>
      <c r="E890" s="1131"/>
    </row>
    <row r="891" spans="1:5">
      <c r="A891" s="1131"/>
      <c r="B891" s="1426"/>
      <c r="C891" s="1131"/>
      <c r="D891" s="1131"/>
      <c r="E891" s="1131"/>
    </row>
    <row r="892" spans="1:5">
      <c r="A892" s="1131"/>
      <c r="B892" s="1426"/>
      <c r="C892" s="1131"/>
      <c r="D892" s="1131"/>
      <c r="E892" s="1131"/>
    </row>
    <row r="893" spans="1:5">
      <c r="A893" s="1131"/>
      <c r="B893" s="1426"/>
      <c r="C893" s="1131"/>
      <c r="D893" s="1131"/>
      <c r="E893" s="1131"/>
    </row>
    <row r="894" spans="1:5">
      <c r="A894" s="1131"/>
      <c r="B894" s="1426"/>
      <c r="C894" s="1131"/>
      <c r="D894" s="1131"/>
      <c r="E894" s="1131"/>
    </row>
    <row r="895" spans="1:5">
      <c r="A895" s="1131"/>
      <c r="B895" s="1426"/>
      <c r="C895" s="1131"/>
      <c r="D895" s="1131"/>
      <c r="E895" s="1131"/>
    </row>
    <row r="896" spans="1:5">
      <c r="A896" s="1131"/>
      <c r="B896" s="1426"/>
      <c r="C896" s="1131"/>
      <c r="D896" s="1131"/>
      <c r="E896" s="1131"/>
    </row>
    <row r="897" spans="1:5">
      <c r="A897" s="1131"/>
      <c r="B897" s="1426"/>
      <c r="C897" s="1131"/>
      <c r="D897" s="1131"/>
      <c r="E897" s="1131"/>
    </row>
    <row r="898" spans="1:5">
      <c r="A898" s="1131"/>
      <c r="B898" s="1426"/>
      <c r="C898" s="1131"/>
      <c r="D898" s="1131"/>
      <c r="E898" s="1131"/>
    </row>
    <row r="899" spans="1:5">
      <c r="A899" s="1131"/>
      <c r="B899" s="1426"/>
      <c r="C899" s="1131"/>
      <c r="D899" s="1131"/>
      <c r="E899" s="1131"/>
    </row>
    <row r="900" spans="1:5">
      <c r="A900" s="1131"/>
      <c r="B900" s="1426"/>
      <c r="C900" s="1131"/>
      <c r="D900" s="1131"/>
      <c r="E900" s="1131"/>
    </row>
    <row r="901" spans="1:5">
      <c r="A901" s="1131"/>
      <c r="B901" s="1426"/>
      <c r="C901" s="1131"/>
      <c r="D901" s="1131"/>
      <c r="E901" s="1131"/>
    </row>
    <row r="902" spans="1:5">
      <c r="A902" s="1131"/>
      <c r="B902" s="1426"/>
      <c r="C902" s="1131"/>
      <c r="D902" s="1131"/>
      <c r="E902" s="1131"/>
    </row>
    <row r="903" spans="1:5">
      <c r="A903" s="1131"/>
      <c r="B903" s="1426"/>
      <c r="C903" s="1131"/>
      <c r="D903" s="1131"/>
      <c r="E903" s="1131"/>
    </row>
    <row r="904" spans="1:5">
      <c r="A904" s="1131"/>
      <c r="B904" s="1426"/>
      <c r="C904" s="1131"/>
      <c r="D904" s="1131"/>
      <c r="E904" s="1131"/>
    </row>
    <row r="905" spans="1:5">
      <c r="A905" s="1131"/>
      <c r="B905" s="1426"/>
      <c r="C905" s="1131"/>
      <c r="D905" s="1131"/>
      <c r="E905" s="1131"/>
    </row>
    <row r="906" spans="1:5">
      <c r="A906" s="1131"/>
      <c r="B906" s="1426"/>
      <c r="C906" s="1131"/>
      <c r="D906" s="1131"/>
      <c r="E906" s="1131"/>
    </row>
    <row r="907" spans="1:5">
      <c r="A907" s="1131"/>
      <c r="B907" s="1426"/>
      <c r="C907" s="1131"/>
      <c r="D907" s="1131"/>
      <c r="E907" s="1131"/>
    </row>
    <row r="908" spans="1:5">
      <c r="A908" s="1131"/>
      <c r="B908" s="1426"/>
      <c r="C908" s="1131"/>
      <c r="D908" s="1131"/>
      <c r="E908" s="1131"/>
    </row>
    <row r="909" spans="1:5">
      <c r="A909" s="1131"/>
      <c r="B909" s="1426"/>
      <c r="C909" s="1131"/>
      <c r="D909" s="1131"/>
      <c r="E909" s="1131"/>
    </row>
    <row r="910" spans="1:5">
      <c r="A910" s="1131"/>
      <c r="B910" s="1426"/>
      <c r="C910" s="1131"/>
      <c r="D910" s="1131"/>
      <c r="E910" s="1131"/>
    </row>
    <row r="911" spans="1:5">
      <c r="A911" s="1131"/>
      <c r="B911" s="1426"/>
      <c r="C911" s="1131"/>
      <c r="D911" s="1131"/>
      <c r="E911" s="1131"/>
    </row>
    <row r="912" spans="1:5">
      <c r="A912" s="1131"/>
      <c r="B912" s="1426"/>
      <c r="C912" s="1131"/>
      <c r="D912" s="1131"/>
      <c r="E912" s="1131"/>
    </row>
    <row r="913" spans="1:5">
      <c r="A913" s="1131"/>
      <c r="B913" s="1426"/>
      <c r="C913" s="1131"/>
      <c r="D913" s="1131"/>
      <c r="E913" s="1131"/>
    </row>
    <row r="914" spans="1:5">
      <c r="A914" s="1131"/>
      <c r="B914" s="1426"/>
      <c r="C914" s="1131"/>
      <c r="D914" s="1131"/>
      <c r="E914" s="1131"/>
    </row>
    <row r="915" spans="1:5">
      <c r="A915" s="1131"/>
      <c r="B915" s="1426"/>
      <c r="C915" s="1131"/>
      <c r="D915" s="1131"/>
      <c r="E915" s="1131"/>
    </row>
    <row r="916" spans="1:5">
      <c r="A916" s="1131"/>
      <c r="B916" s="1426"/>
      <c r="C916" s="1131"/>
      <c r="D916" s="1131"/>
      <c r="E916" s="1131"/>
    </row>
    <row r="917" spans="1:5">
      <c r="A917" s="1131"/>
      <c r="B917" s="1426"/>
      <c r="C917" s="1131"/>
      <c r="D917" s="1131"/>
      <c r="E917" s="1131"/>
    </row>
    <row r="918" spans="1:5">
      <c r="A918" s="1131"/>
      <c r="B918" s="1426"/>
      <c r="C918" s="1131"/>
      <c r="D918" s="1131"/>
      <c r="E918" s="1131"/>
    </row>
    <row r="919" spans="1:5">
      <c r="A919" s="1131"/>
      <c r="B919" s="1426"/>
      <c r="C919" s="1131"/>
      <c r="D919" s="1131"/>
      <c r="E919" s="1131"/>
    </row>
    <row r="920" spans="1:5">
      <c r="A920" s="1131"/>
      <c r="B920" s="1426"/>
      <c r="C920" s="1131"/>
      <c r="D920" s="1131"/>
      <c r="E920" s="1131"/>
    </row>
    <row r="921" spans="1:5">
      <c r="A921" s="1131"/>
      <c r="B921" s="1426"/>
      <c r="C921" s="1131"/>
      <c r="D921" s="1131"/>
      <c r="E921" s="1131"/>
    </row>
    <row r="922" spans="1:5">
      <c r="A922" s="1131"/>
      <c r="B922" s="1426"/>
      <c r="C922" s="1131"/>
      <c r="D922" s="1131"/>
      <c r="E922" s="1131"/>
    </row>
    <row r="923" spans="1:5">
      <c r="A923" s="1131"/>
      <c r="B923" s="1426"/>
      <c r="C923" s="1131"/>
      <c r="D923" s="1131"/>
      <c r="E923" s="1131"/>
    </row>
    <row r="924" spans="1:5">
      <c r="A924" s="1131"/>
      <c r="B924" s="1426"/>
      <c r="C924" s="1131"/>
      <c r="D924" s="1131"/>
      <c r="E924" s="1131"/>
    </row>
    <row r="925" spans="1:5">
      <c r="A925" s="1131"/>
      <c r="B925" s="1426"/>
      <c r="C925" s="1131"/>
      <c r="D925" s="1131"/>
      <c r="E925" s="1131"/>
    </row>
    <row r="926" spans="1:5">
      <c r="A926" s="1131"/>
      <c r="B926" s="1426"/>
      <c r="C926" s="1131"/>
      <c r="D926" s="1131"/>
      <c r="E926" s="1131"/>
    </row>
    <row r="927" spans="1:5">
      <c r="A927" s="1131"/>
      <c r="B927" s="1426"/>
      <c r="C927" s="1131"/>
      <c r="D927" s="1131"/>
      <c r="E927" s="1131"/>
    </row>
    <row r="928" spans="1:5">
      <c r="A928" s="1131"/>
      <c r="B928" s="1426"/>
      <c r="C928" s="1131"/>
      <c r="D928" s="1131"/>
      <c r="E928" s="1131"/>
    </row>
    <row r="929" spans="1:5">
      <c r="A929" s="1131"/>
      <c r="B929" s="1426"/>
      <c r="C929" s="1131"/>
      <c r="D929" s="1131"/>
      <c r="E929" s="1131"/>
    </row>
    <row r="930" spans="1:5">
      <c r="A930" s="1131"/>
      <c r="B930" s="1426"/>
      <c r="C930" s="1131"/>
      <c r="D930" s="1131"/>
      <c r="E930" s="1131"/>
    </row>
    <row r="931" spans="1:5">
      <c r="A931" s="1131"/>
      <c r="B931" s="1426"/>
      <c r="C931" s="1131"/>
      <c r="D931" s="1131"/>
      <c r="E931" s="1131"/>
    </row>
    <row r="932" spans="1:5">
      <c r="A932" s="1131"/>
      <c r="B932" s="1426"/>
      <c r="C932" s="1131"/>
      <c r="D932" s="1131"/>
      <c r="E932" s="1131"/>
    </row>
    <row r="933" spans="1:5">
      <c r="A933" s="1131"/>
      <c r="B933" s="1426"/>
      <c r="C933" s="1131"/>
      <c r="D933" s="1131"/>
      <c r="E933" s="1131"/>
    </row>
    <row r="934" spans="1:5">
      <c r="A934" s="1131"/>
      <c r="B934" s="1426"/>
      <c r="C934" s="1131"/>
      <c r="D934" s="1131"/>
      <c r="E934" s="1131"/>
    </row>
    <row r="935" spans="1:5">
      <c r="A935" s="1131"/>
      <c r="B935" s="1426"/>
      <c r="C935" s="1131"/>
      <c r="D935" s="1131"/>
      <c r="E935" s="1131"/>
    </row>
    <row r="936" spans="1:5">
      <c r="A936" s="1131"/>
      <c r="B936" s="1426"/>
      <c r="C936" s="1131"/>
      <c r="D936" s="1131"/>
      <c r="E936" s="1131"/>
    </row>
    <row r="937" spans="1:5">
      <c r="A937" s="1131"/>
      <c r="B937" s="1426"/>
      <c r="C937" s="1131"/>
      <c r="D937" s="1131"/>
      <c r="E937" s="1131"/>
    </row>
    <row r="938" spans="1:5">
      <c r="A938" s="1131"/>
      <c r="B938" s="1426"/>
      <c r="C938" s="1131"/>
      <c r="D938" s="1131"/>
      <c r="E938" s="1131"/>
    </row>
    <row r="939" spans="1:5">
      <c r="A939" s="1131"/>
      <c r="B939" s="1426"/>
      <c r="C939" s="1131"/>
      <c r="D939" s="1131"/>
      <c r="E939" s="1131"/>
    </row>
    <row r="940" spans="1:5">
      <c r="A940" s="1131"/>
      <c r="B940" s="1426"/>
      <c r="C940" s="1131"/>
      <c r="D940" s="1131"/>
      <c r="E940" s="1131"/>
    </row>
    <row r="941" spans="1:5">
      <c r="A941" s="1131"/>
      <c r="B941" s="1426"/>
      <c r="C941" s="1131"/>
      <c r="D941" s="1131"/>
      <c r="E941" s="1131"/>
    </row>
    <row r="942" spans="1:5">
      <c r="A942" s="1131"/>
      <c r="B942" s="1426"/>
      <c r="C942" s="1131"/>
      <c r="D942" s="1131"/>
      <c r="E942" s="1131"/>
    </row>
    <row r="943" spans="1:5">
      <c r="A943" s="1131"/>
      <c r="B943" s="1426"/>
      <c r="C943" s="1131"/>
      <c r="D943" s="1131"/>
      <c r="E943" s="1131"/>
    </row>
    <row r="944" spans="1:5">
      <c r="A944" s="1131"/>
      <c r="B944" s="1426"/>
      <c r="C944" s="1131"/>
      <c r="D944" s="1131"/>
      <c r="E944" s="1131"/>
    </row>
    <row r="945" spans="1:5">
      <c r="A945" s="1131"/>
      <c r="B945" s="1426"/>
      <c r="C945" s="1131"/>
      <c r="D945" s="1131"/>
      <c r="E945" s="1131"/>
    </row>
    <row r="946" spans="1:5">
      <c r="A946" s="1131"/>
      <c r="B946" s="1426"/>
      <c r="C946" s="1131"/>
      <c r="D946" s="1131"/>
      <c r="E946" s="1131"/>
    </row>
    <row r="947" spans="1:5">
      <c r="A947" s="1131"/>
      <c r="B947" s="1426"/>
      <c r="C947" s="1131"/>
      <c r="D947" s="1131"/>
      <c r="E947" s="1131"/>
    </row>
    <row r="948" spans="1:5">
      <c r="A948" s="1131"/>
      <c r="B948" s="1426"/>
      <c r="C948" s="1131"/>
      <c r="D948" s="1131"/>
      <c r="E948" s="1131"/>
    </row>
    <row r="949" spans="1:5">
      <c r="A949" s="1131"/>
      <c r="B949" s="1426"/>
      <c r="C949" s="1131"/>
      <c r="D949" s="1131"/>
      <c r="E949" s="1131"/>
    </row>
    <row r="950" spans="1:5">
      <c r="A950" s="1131"/>
      <c r="B950" s="1426"/>
      <c r="C950" s="1131"/>
      <c r="D950" s="1131"/>
      <c r="E950" s="1131"/>
    </row>
    <row r="951" spans="1:5">
      <c r="A951" s="1131"/>
      <c r="B951" s="1426"/>
      <c r="C951" s="1131"/>
      <c r="D951" s="1131"/>
      <c r="E951" s="1131"/>
    </row>
    <row r="952" spans="1:5">
      <c r="A952" s="1131"/>
      <c r="B952" s="1426"/>
      <c r="C952" s="1131"/>
      <c r="D952" s="1131"/>
      <c r="E952" s="1131"/>
    </row>
    <row r="953" spans="1:5">
      <c r="A953" s="1131"/>
      <c r="B953" s="1426"/>
      <c r="C953" s="1131"/>
      <c r="D953" s="1131"/>
      <c r="E953" s="1131"/>
    </row>
    <row r="954" spans="1:5">
      <c r="A954" s="1131"/>
      <c r="B954" s="1426"/>
      <c r="C954" s="1131"/>
      <c r="D954" s="1131"/>
      <c r="E954" s="1131"/>
    </row>
    <row r="955" spans="1:5">
      <c r="A955" s="1131"/>
      <c r="B955" s="1426"/>
      <c r="C955" s="1131"/>
      <c r="D955" s="1131"/>
      <c r="E955" s="1131"/>
    </row>
    <row r="956" spans="1:5">
      <c r="A956" s="1131"/>
      <c r="B956" s="1426"/>
      <c r="C956" s="1131"/>
      <c r="D956" s="1131"/>
      <c r="E956" s="1131"/>
    </row>
    <row r="957" spans="1:5">
      <c r="A957" s="1131"/>
      <c r="B957" s="1426"/>
      <c r="C957" s="1131"/>
      <c r="D957" s="1131"/>
      <c r="E957" s="1131"/>
    </row>
    <row r="958" spans="1:5">
      <c r="A958" s="1131"/>
      <c r="B958" s="1426"/>
      <c r="C958" s="1131"/>
      <c r="D958" s="1131"/>
      <c r="E958" s="1131"/>
    </row>
    <row r="959" spans="1:5">
      <c r="A959" s="1131"/>
      <c r="B959" s="1426"/>
      <c r="C959" s="1131"/>
      <c r="D959" s="1131"/>
      <c r="E959" s="1131"/>
    </row>
    <row r="960" spans="1:5">
      <c r="A960" s="1131"/>
      <c r="B960" s="1426"/>
      <c r="C960" s="1131"/>
      <c r="D960" s="1131"/>
      <c r="E960" s="1131"/>
    </row>
    <row r="961" spans="1:5">
      <c r="A961" s="1131"/>
      <c r="B961" s="1426"/>
      <c r="C961" s="1131"/>
      <c r="D961" s="1131"/>
      <c r="E961" s="1131"/>
    </row>
    <row r="962" spans="1:5">
      <c r="A962" s="1131"/>
      <c r="B962" s="1426"/>
      <c r="C962" s="1131"/>
      <c r="D962" s="1131"/>
      <c r="E962" s="1131"/>
    </row>
    <row r="963" spans="1:5">
      <c r="A963" s="1131"/>
      <c r="B963" s="1426"/>
      <c r="C963" s="1131"/>
      <c r="D963" s="1131"/>
      <c r="E963" s="1131"/>
    </row>
    <row r="964" spans="1:5">
      <c r="A964" s="1131"/>
      <c r="B964" s="1426"/>
      <c r="C964" s="1131"/>
      <c r="D964" s="1131"/>
      <c r="E964" s="1131"/>
    </row>
    <row r="965" spans="1:5">
      <c r="A965" s="1131"/>
      <c r="B965" s="1426"/>
      <c r="C965" s="1131"/>
      <c r="D965" s="1131"/>
      <c r="E965" s="1131"/>
    </row>
    <row r="966" spans="1:5">
      <c r="A966" s="1131"/>
      <c r="B966" s="1426"/>
      <c r="C966" s="1131"/>
      <c r="D966" s="1131"/>
      <c r="E966" s="1131"/>
    </row>
    <row r="967" spans="1:5">
      <c r="A967" s="1131"/>
      <c r="B967" s="1426"/>
      <c r="C967" s="1131"/>
      <c r="D967" s="1131"/>
      <c r="E967" s="1131"/>
    </row>
    <row r="968" spans="1:5">
      <c r="A968" s="1131"/>
      <c r="B968" s="1426"/>
      <c r="C968" s="1131"/>
      <c r="D968" s="1131"/>
      <c r="E968" s="1131"/>
    </row>
    <row r="969" spans="1:5">
      <c r="A969" s="1131"/>
      <c r="B969" s="1426"/>
      <c r="C969" s="1131"/>
      <c r="D969" s="1131"/>
      <c r="E969" s="1131"/>
    </row>
    <row r="970" spans="1:5">
      <c r="A970" s="1131"/>
      <c r="B970" s="1426"/>
      <c r="C970" s="1131"/>
      <c r="D970" s="1131"/>
      <c r="E970" s="1131"/>
    </row>
    <row r="971" spans="1:5">
      <c r="A971" s="1131"/>
      <c r="B971" s="1426"/>
      <c r="C971" s="1131"/>
      <c r="D971" s="1131"/>
      <c r="E971" s="1131"/>
    </row>
    <row r="972" spans="1:5">
      <c r="A972" s="1131"/>
      <c r="B972" s="1426"/>
      <c r="C972" s="1131"/>
      <c r="D972" s="1131"/>
      <c r="E972" s="1131"/>
    </row>
    <row r="973" spans="1:5">
      <c r="A973" s="1131"/>
      <c r="B973" s="1426"/>
      <c r="C973" s="1131"/>
      <c r="D973" s="1131"/>
      <c r="E973" s="1131"/>
    </row>
    <row r="974" spans="1:5">
      <c r="A974" s="1131"/>
      <c r="B974" s="1426"/>
      <c r="C974" s="1131"/>
      <c r="D974" s="1131"/>
      <c r="E974" s="1131"/>
    </row>
    <row r="975" spans="1:5">
      <c r="A975" s="1131"/>
      <c r="B975" s="1426"/>
      <c r="C975" s="1131"/>
      <c r="D975" s="1131"/>
      <c r="E975" s="1131"/>
    </row>
    <row r="976" spans="1:5">
      <c r="A976" s="1131"/>
      <c r="B976" s="1426"/>
      <c r="C976" s="1131"/>
      <c r="D976" s="1131"/>
      <c r="E976" s="1131"/>
    </row>
  </sheetData>
  <mergeCells count="10">
    <mergeCell ref="A37:G37"/>
    <mergeCell ref="A1:E1"/>
    <mergeCell ref="A2:G2"/>
    <mergeCell ref="B4:B7"/>
    <mergeCell ref="C4:F5"/>
    <mergeCell ref="G4:G7"/>
    <mergeCell ref="C6:C7"/>
    <mergeCell ref="D6:D7"/>
    <mergeCell ref="E6:E7"/>
    <mergeCell ref="F6:F7"/>
  </mergeCells>
  <conditionalFormatting sqref="B9:G13 B21:G25 B27:G31 B15:G19">
    <cfRule type="cellIs" dxfId="43" priority="3" stopIfTrue="1" operator="between">
      <formula>0.0001</formula>
      <formula>0.045</formula>
    </cfRule>
  </conditionalFormatting>
  <conditionalFormatting sqref="B9:G13 B21:G25 B27:G31 B15:G19">
    <cfRule type="cellIs" dxfId="42" priority="2" stopIfTrue="1" operator="between">
      <formula>0.001</formula>
      <formula>0.45</formula>
    </cfRule>
  </conditionalFormatting>
  <conditionalFormatting sqref="D10:G13 B31:C31 D22:G25 F27 D28:G31 B19:C19 D16:G19">
    <cfRule type="cellIs" dxfId="41" priority="1" stopIfTrue="1" operator="between">
      <formula>0.001</formula>
      <formula>0.045</formula>
    </cfRule>
  </conditionalFormatting>
  <hyperlinks>
    <hyperlink ref="A37" r:id="rId1"/>
  </hyperlinks>
  <pageMargins left="0.78740157480314965" right="0.78740157480314965" top="1.1811023622047245" bottom="0.78740157480314965" header="0" footer="0"/>
  <pageSetup paperSize="9" orientation="portrait" horizontalDpi="300" verticalDpi="300" r:id="rId2"/>
  <headerFooter alignWithMargins="0"/>
  <drawing r:id="rId3"/>
</worksheet>
</file>

<file path=xl/worksheets/sheet133.xml><?xml version="1.0" encoding="utf-8"?>
<worksheet xmlns="http://schemas.openxmlformats.org/spreadsheetml/2006/main" xmlns:r="http://schemas.openxmlformats.org/officeDocument/2006/relationships">
  <sheetPr codeName="Sheet133"/>
  <dimension ref="A1:M78"/>
  <sheetViews>
    <sheetView showGridLines="0" workbookViewId="0">
      <selection sqref="A1:E1"/>
    </sheetView>
  </sheetViews>
  <sheetFormatPr defaultRowHeight="9"/>
  <cols>
    <col min="1" max="1" width="27.140625" style="1100" customWidth="1"/>
    <col min="2" max="2" width="9.140625" style="1100" customWidth="1"/>
    <col min="3" max="3" width="10.7109375" style="1100" customWidth="1"/>
    <col min="4" max="4" width="10.42578125" style="1100" customWidth="1"/>
    <col min="5" max="5" width="11.140625" style="1100" customWidth="1"/>
    <col min="6" max="256" width="9.140625" style="1100"/>
    <col min="257" max="257" width="29.85546875" style="1100" customWidth="1"/>
    <col min="258" max="258" width="10.28515625" style="1100" customWidth="1"/>
    <col min="259" max="259" width="12" style="1100" customWidth="1"/>
    <col min="260" max="260" width="10.42578125" style="1100" customWidth="1"/>
    <col min="261" max="261" width="13.42578125" style="1100" customWidth="1"/>
    <col min="262" max="512" width="9.140625" style="1100"/>
    <col min="513" max="513" width="29.85546875" style="1100" customWidth="1"/>
    <col min="514" max="514" width="10.28515625" style="1100" customWidth="1"/>
    <col min="515" max="515" width="12" style="1100" customWidth="1"/>
    <col min="516" max="516" width="10.42578125" style="1100" customWidth="1"/>
    <col min="517" max="517" width="13.42578125" style="1100" customWidth="1"/>
    <col min="518" max="768" width="9.140625" style="1100"/>
    <col min="769" max="769" width="29.85546875" style="1100" customWidth="1"/>
    <col min="770" max="770" width="10.28515625" style="1100" customWidth="1"/>
    <col min="771" max="771" width="12" style="1100" customWidth="1"/>
    <col min="772" max="772" width="10.42578125" style="1100" customWidth="1"/>
    <col min="773" max="773" width="13.42578125" style="1100" customWidth="1"/>
    <col min="774" max="1024" width="9.140625" style="1100"/>
    <col min="1025" max="1025" width="29.85546875" style="1100" customWidth="1"/>
    <col min="1026" max="1026" width="10.28515625" style="1100" customWidth="1"/>
    <col min="1027" max="1027" width="12" style="1100" customWidth="1"/>
    <col min="1028" max="1028" width="10.42578125" style="1100" customWidth="1"/>
    <col min="1029" max="1029" width="13.42578125" style="1100" customWidth="1"/>
    <col min="1030" max="1280" width="9.140625" style="1100"/>
    <col min="1281" max="1281" width="29.85546875" style="1100" customWidth="1"/>
    <col min="1282" max="1282" width="10.28515625" style="1100" customWidth="1"/>
    <col min="1283" max="1283" width="12" style="1100" customWidth="1"/>
    <col min="1284" max="1284" width="10.42578125" style="1100" customWidth="1"/>
    <col min="1285" max="1285" width="13.42578125" style="1100" customWidth="1"/>
    <col min="1286" max="1536" width="9.140625" style="1100"/>
    <col min="1537" max="1537" width="29.85546875" style="1100" customWidth="1"/>
    <col min="1538" max="1538" width="10.28515625" style="1100" customWidth="1"/>
    <col min="1539" max="1539" width="12" style="1100" customWidth="1"/>
    <col min="1540" max="1540" width="10.42578125" style="1100" customWidth="1"/>
    <col min="1541" max="1541" width="13.42578125" style="1100" customWidth="1"/>
    <col min="1542" max="1792" width="9.140625" style="1100"/>
    <col min="1793" max="1793" width="29.85546875" style="1100" customWidth="1"/>
    <col min="1794" max="1794" width="10.28515625" style="1100" customWidth="1"/>
    <col min="1795" max="1795" width="12" style="1100" customWidth="1"/>
    <col min="1796" max="1796" width="10.42578125" style="1100" customWidth="1"/>
    <col min="1797" max="1797" width="13.42578125" style="1100" customWidth="1"/>
    <col min="1798" max="2048" width="9.140625" style="1100"/>
    <col min="2049" max="2049" width="29.85546875" style="1100" customWidth="1"/>
    <col min="2050" max="2050" width="10.28515625" style="1100" customWidth="1"/>
    <col min="2051" max="2051" width="12" style="1100" customWidth="1"/>
    <col min="2052" max="2052" width="10.42578125" style="1100" customWidth="1"/>
    <col min="2053" max="2053" width="13.42578125" style="1100" customWidth="1"/>
    <col min="2054" max="2304" width="9.140625" style="1100"/>
    <col min="2305" max="2305" width="29.85546875" style="1100" customWidth="1"/>
    <col min="2306" max="2306" width="10.28515625" style="1100" customWidth="1"/>
    <col min="2307" max="2307" width="12" style="1100" customWidth="1"/>
    <col min="2308" max="2308" width="10.42578125" style="1100" customWidth="1"/>
    <col min="2309" max="2309" width="13.42578125" style="1100" customWidth="1"/>
    <col min="2310" max="2560" width="9.140625" style="1100"/>
    <col min="2561" max="2561" width="29.85546875" style="1100" customWidth="1"/>
    <col min="2562" max="2562" width="10.28515625" style="1100" customWidth="1"/>
    <col min="2563" max="2563" width="12" style="1100" customWidth="1"/>
    <col min="2564" max="2564" width="10.42578125" style="1100" customWidth="1"/>
    <col min="2565" max="2565" width="13.42578125" style="1100" customWidth="1"/>
    <col min="2566" max="2816" width="9.140625" style="1100"/>
    <col min="2817" max="2817" width="29.85546875" style="1100" customWidth="1"/>
    <col min="2818" max="2818" width="10.28515625" style="1100" customWidth="1"/>
    <col min="2819" max="2819" width="12" style="1100" customWidth="1"/>
    <col min="2820" max="2820" width="10.42578125" style="1100" customWidth="1"/>
    <col min="2821" max="2821" width="13.42578125" style="1100" customWidth="1"/>
    <col min="2822" max="3072" width="9.140625" style="1100"/>
    <col min="3073" max="3073" width="29.85546875" style="1100" customWidth="1"/>
    <col min="3074" max="3074" width="10.28515625" style="1100" customWidth="1"/>
    <col min="3075" max="3075" width="12" style="1100" customWidth="1"/>
    <col min="3076" max="3076" width="10.42578125" style="1100" customWidth="1"/>
    <col min="3077" max="3077" width="13.42578125" style="1100" customWidth="1"/>
    <col min="3078" max="3328" width="9.140625" style="1100"/>
    <col min="3329" max="3329" width="29.85546875" style="1100" customWidth="1"/>
    <col min="3330" max="3330" width="10.28515625" style="1100" customWidth="1"/>
    <col min="3331" max="3331" width="12" style="1100" customWidth="1"/>
    <col min="3332" max="3332" width="10.42578125" style="1100" customWidth="1"/>
    <col min="3333" max="3333" width="13.42578125" style="1100" customWidth="1"/>
    <col min="3334" max="3584" width="9.140625" style="1100"/>
    <col min="3585" max="3585" width="29.85546875" style="1100" customWidth="1"/>
    <col min="3586" max="3586" width="10.28515625" style="1100" customWidth="1"/>
    <col min="3587" max="3587" width="12" style="1100" customWidth="1"/>
    <col min="3588" max="3588" width="10.42578125" style="1100" customWidth="1"/>
    <col min="3589" max="3589" width="13.42578125" style="1100" customWidth="1"/>
    <col min="3590" max="3840" width="9.140625" style="1100"/>
    <col min="3841" max="3841" width="29.85546875" style="1100" customWidth="1"/>
    <col min="3842" max="3842" width="10.28515625" style="1100" customWidth="1"/>
    <col min="3843" max="3843" width="12" style="1100" customWidth="1"/>
    <col min="3844" max="3844" width="10.42578125" style="1100" customWidth="1"/>
    <col min="3845" max="3845" width="13.42578125" style="1100" customWidth="1"/>
    <col min="3846" max="4096" width="9.140625" style="1100"/>
    <col min="4097" max="4097" width="29.85546875" style="1100" customWidth="1"/>
    <col min="4098" max="4098" width="10.28515625" style="1100" customWidth="1"/>
    <col min="4099" max="4099" width="12" style="1100" customWidth="1"/>
    <col min="4100" max="4100" width="10.42578125" style="1100" customWidth="1"/>
    <col min="4101" max="4101" width="13.42578125" style="1100" customWidth="1"/>
    <col min="4102" max="4352" width="9.140625" style="1100"/>
    <col min="4353" max="4353" width="29.85546875" style="1100" customWidth="1"/>
    <col min="4354" max="4354" width="10.28515625" style="1100" customWidth="1"/>
    <col min="4355" max="4355" width="12" style="1100" customWidth="1"/>
    <col min="4356" max="4356" width="10.42578125" style="1100" customWidth="1"/>
    <col min="4357" max="4357" width="13.42578125" style="1100" customWidth="1"/>
    <col min="4358" max="4608" width="9.140625" style="1100"/>
    <col min="4609" max="4609" width="29.85546875" style="1100" customWidth="1"/>
    <col min="4610" max="4610" width="10.28515625" style="1100" customWidth="1"/>
    <col min="4611" max="4611" width="12" style="1100" customWidth="1"/>
    <col min="4612" max="4612" width="10.42578125" style="1100" customWidth="1"/>
    <col min="4613" max="4613" width="13.42578125" style="1100" customWidth="1"/>
    <col min="4614" max="4864" width="9.140625" style="1100"/>
    <col min="4865" max="4865" width="29.85546875" style="1100" customWidth="1"/>
    <col min="4866" max="4866" width="10.28515625" style="1100" customWidth="1"/>
    <col min="4867" max="4867" width="12" style="1100" customWidth="1"/>
    <col min="4868" max="4868" width="10.42578125" style="1100" customWidth="1"/>
    <col min="4869" max="4869" width="13.42578125" style="1100" customWidth="1"/>
    <col min="4870" max="5120" width="9.140625" style="1100"/>
    <col min="5121" max="5121" width="29.85546875" style="1100" customWidth="1"/>
    <col min="5122" max="5122" width="10.28515625" style="1100" customWidth="1"/>
    <col min="5123" max="5123" width="12" style="1100" customWidth="1"/>
    <col min="5124" max="5124" width="10.42578125" style="1100" customWidth="1"/>
    <col min="5125" max="5125" width="13.42578125" style="1100" customWidth="1"/>
    <col min="5126" max="5376" width="9.140625" style="1100"/>
    <col min="5377" max="5377" width="29.85546875" style="1100" customWidth="1"/>
    <col min="5378" max="5378" width="10.28515625" style="1100" customWidth="1"/>
    <col min="5379" max="5379" width="12" style="1100" customWidth="1"/>
    <col min="5380" max="5380" width="10.42578125" style="1100" customWidth="1"/>
    <col min="5381" max="5381" width="13.42578125" style="1100" customWidth="1"/>
    <col min="5382" max="5632" width="9.140625" style="1100"/>
    <col min="5633" max="5633" width="29.85546875" style="1100" customWidth="1"/>
    <col min="5634" max="5634" width="10.28515625" style="1100" customWidth="1"/>
    <col min="5635" max="5635" width="12" style="1100" customWidth="1"/>
    <col min="5636" max="5636" width="10.42578125" style="1100" customWidth="1"/>
    <col min="5637" max="5637" width="13.42578125" style="1100" customWidth="1"/>
    <col min="5638" max="5888" width="9.140625" style="1100"/>
    <col min="5889" max="5889" width="29.85546875" style="1100" customWidth="1"/>
    <col min="5890" max="5890" width="10.28515625" style="1100" customWidth="1"/>
    <col min="5891" max="5891" width="12" style="1100" customWidth="1"/>
    <col min="5892" max="5892" width="10.42578125" style="1100" customWidth="1"/>
    <col min="5893" max="5893" width="13.42578125" style="1100" customWidth="1"/>
    <col min="5894" max="6144" width="9.140625" style="1100"/>
    <col min="6145" max="6145" width="29.85546875" style="1100" customWidth="1"/>
    <col min="6146" max="6146" width="10.28515625" style="1100" customWidth="1"/>
    <col min="6147" max="6147" width="12" style="1100" customWidth="1"/>
    <col min="6148" max="6148" width="10.42578125" style="1100" customWidth="1"/>
    <col min="6149" max="6149" width="13.42578125" style="1100" customWidth="1"/>
    <col min="6150" max="6400" width="9.140625" style="1100"/>
    <col min="6401" max="6401" width="29.85546875" style="1100" customWidth="1"/>
    <col min="6402" max="6402" width="10.28515625" style="1100" customWidth="1"/>
    <col min="6403" max="6403" width="12" style="1100" customWidth="1"/>
    <col min="6404" max="6404" width="10.42578125" style="1100" customWidth="1"/>
    <col min="6405" max="6405" width="13.42578125" style="1100" customWidth="1"/>
    <col min="6406" max="6656" width="9.140625" style="1100"/>
    <col min="6657" max="6657" width="29.85546875" style="1100" customWidth="1"/>
    <col min="6658" max="6658" width="10.28515625" style="1100" customWidth="1"/>
    <col min="6659" max="6659" width="12" style="1100" customWidth="1"/>
    <col min="6660" max="6660" width="10.42578125" style="1100" customWidth="1"/>
    <col min="6661" max="6661" width="13.42578125" style="1100" customWidth="1"/>
    <col min="6662" max="6912" width="9.140625" style="1100"/>
    <col min="6913" max="6913" width="29.85546875" style="1100" customWidth="1"/>
    <col min="6914" max="6914" width="10.28515625" style="1100" customWidth="1"/>
    <col min="6915" max="6915" width="12" style="1100" customWidth="1"/>
    <col min="6916" max="6916" width="10.42578125" style="1100" customWidth="1"/>
    <col min="6917" max="6917" width="13.42578125" style="1100" customWidth="1"/>
    <col min="6918" max="7168" width="9.140625" style="1100"/>
    <col min="7169" max="7169" width="29.85546875" style="1100" customWidth="1"/>
    <col min="7170" max="7170" width="10.28515625" style="1100" customWidth="1"/>
    <col min="7171" max="7171" width="12" style="1100" customWidth="1"/>
    <col min="7172" max="7172" width="10.42578125" style="1100" customWidth="1"/>
    <col min="7173" max="7173" width="13.42578125" style="1100" customWidth="1"/>
    <col min="7174" max="7424" width="9.140625" style="1100"/>
    <col min="7425" max="7425" width="29.85546875" style="1100" customWidth="1"/>
    <col min="7426" max="7426" width="10.28515625" style="1100" customWidth="1"/>
    <col min="7427" max="7427" width="12" style="1100" customWidth="1"/>
    <col min="7428" max="7428" width="10.42578125" style="1100" customWidth="1"/>
    <col min="7429" max="7429" width="13.42578125" style="1100" customWidth="1"/>
    <col min="7430" max="7680" width="9.140625" style="1100"/>
    <col min="7681" max="7681" width="29.85546875" style="1100" customWidth="1"/>
    <col min="7682" max="7682" width="10.28515625" style="1100" customWidth="1"/>
    <col min="7683" max="7683" width="12" style="1100" customWidth="1"/>
    <col min="7684" max="7684" width="10.42578125" style="1100" customWidth="1"/>
    <col min="7685" max="7685" width="13.42578125" style="1100" customWidth="1"/>
    <col min="7686" max="7936" width="9.140625" style="1100"/>
    <col min="7937" max="7937" width="29.85546875" style="1100" customWidth="1"/>
    <col min="7938" max="7938" width="10.28515625" style="1100" customWidth="1"/>
    <col min="7939" max="7939" width="12" style="1100" customWidth="1"/>
    <col min="7940" max="7940" width="10.42578125" style="1100" customWidth="1"/>
    <col min="7941" max="7941" width="13.42578125" style="1100" customWidth="1"/>
    <col min="7942" max="8192" width="9.140625" style="1100"/>
    <col min="8193" max="8193" width="29.85546875" style="1100" customWidth="1"/>
    <col min="8194" max="8194" width="10.28515625" style="1100" customWidth="1"/>
    <col min="8195" max="8195" width="12" style="1100" customWidth="1"/>
    <col min="8196" max="8196" width="10.42578125" style="1100" customWidth="1"/>
    <col min="8197" max="8197" width="13.42578125" style="1100" customWidth="1"/>
    <col min="8198" max="8448" width="9.140625" style="1100"/>
    <col min="8449" max="8449" width="29.85546875" style="1100" customWidth="1"/>
    <col min="8450" max="8450" width="10.28515625" style="1100" customWidth="1"/>
    <col min="8451" max="8451" width="12" style="1100" customWidth="1"/>
    <col min="8452" max="8452" width="10.42578125" style="1100" customWidth="1"/>
    <col min="8453" max="8453" width="13.42578125" style="1100" customWidth="1"/>
    <col min="8454" max="8704" width="9.140625" style="1100"/>
    <col min="8705" max="8705" width="29.85546875" style="1100" customWidth="1"/>
    <col min="8706" max="8706" width="10.28515625" style="1100" customWidth="1"/>
    <col min="8707" max="8707" width="12" style="1100" customWidth="1"/>
    <col min="8708" max="8708" width="10.42578125" style="1100" customWidth="1"/>
    <col min="8709" max="8709" width="13.42578125" style="1100" customWidth="1"/>
    <col min="8710" max="8960" width="9.140625" style="1100"/>
    <col min="8961" max="8961" width="29.85546875" style="1100" customWidth="1"/>
    <col min="8962" max="8962" width="10.28515625" style="1100" customWidth="1"/>
    <col min="8963" max="8963" width="12" style="1100" customWidth="1"/>
    <col min="8964" max="8964" width="10.42578125" style="1100" customWidth="1"/>
    <col min="8965" max="8965" width="13.42578125" style="1100" customWidth="1"/>
    <col min="8966" max="9216" width="9.140625" style="1100"/>
    <col min="9217" max="9217" width="29.85546875" style="1100" customWidth="1"/>
    <col min="9218" max="9218" width="10.28515625" style="1100" customWidth="1"/>
    <col min="9219" max="9219" width="12" style="1100" customWidth="1"/>
    <col min="9220" max="9220" width="10.42578125" style="1100" customWidth="1"/>
    <col min="9221" max="9221" width="13.42578125" style="1100" customWidth="1"/>
    <col min="9222" max="9472" width="9.140625" style="1100"/>
    <col min="9473" max="9473" width="29.85546875" style="1100" customWidth="1"/>
    <col min="9474" max="9474" width="10.28515625" style="1100" customWidth="1"/>
    <col min="9475" max="9475" width="12" style="1100" customWidth="1"/>
    <col min="9476" max="9476" width="10.42578125" style="1100" customWidth="1"/>
    <col min="9477" max="9477" width="13.42578125" style="1100" customWidth="1"/>
    <col min="9478" max="9728" width="9.140625" style="1100"/>
    <col min="9729" max="9729" width="29.85546875" style="1100" customWidth="1"/>
    <col min="9730" max="9730" width="10.28515625" style="1100" customWidth="1"/>
    <col min="9731" max="9731" width="12" style="1100" customWidth="1"/>
    <col min="9732" max="9732" width="10.42578125" style="1100" customWidth="1"/>
    <col min="9733" max="9733" width="13.42578125" style="1100" customWidth="1"/>
    <col min="9734" max="9984" width="9.140625" style="1100"/>
    <col min="9985" max="9985" width="29.85546875" style="1100" customWidth="1"/>
    <col min="9986" max="9986" width="10.28515625" style="1100" customWidth="1"/>
    <col min="9987" max="9987" width="12" style="1100" customWidth="1"/>
    <col min="9988" max="9988" width="10.42578125" style="1100" customWidth="1"/>
    <col min="9989" max="9989" width="13.42578125" style="1100" customWidth="1"/>
    <col min="9990" max="10240" width="9.140625" style="1100"/>
    <col min="10241" max="10241" width="29.85546875" style="1100" customWidth="1"/>
    <col min="10242" max="10242" width="10.28515625" style="1100" customWidth="1"/>
    <col min="10243" max="10243" width="12" style="1100" customWidth="1"/>
    <col min="10244" max="10244" width="10.42578125" style="1100" customWidth="1"/>
    <col min="10245" max="10245" width="13.42578125" style="1100" customWidth="1"/>
    <col min="10246" max="10496" width="9.140625" style="1100"/>
    <col min="10497" max="10497" width="29.85546875" style="1100" customWidth="1"/>
    <col min="10498" max="10498" width="10.28515625" style="1100" customWidth="1"/>
    <col min="10499" max="10499" width="12" style="1100" customWidth="1"/>
    <col min="10500" max="10500" width="10.42578125" style="1100" customWidth="1"/>
    <col min="10501" max="10501" width="13.42578125" style="1100" customWidth="1"/>
    <col min="10502" max="10752" width="9.140625" style="1100"/>
    <col min="10753" max="10753" width="29.85546875" style="1100" customWidth="1"/>
    <col min="10754" max="10754" width="10.28515625" style="1100" customWidth="1"/>
    <col min="10755" max="10755" width="12" style="1100" customWidth="1"/>
    <col min="10756" max="10756" width="10.42578125" style="1100" customWidth="1"/>
    <col min="10757" max="10757" width="13.42578125" style="1100" customWidth="1"/>
    <col min="10758" max="11008" width="9.140625" style="1100"/>
    <col min="11009" max="11009" width="29.85546875" style="1100" customWidth="1"/>
    <col min="11010" max="11010" width="10.28515625" style="1100" customWidth="1"/>
    <col min="11011" max="11011" width="12" style="1100" customWidth="1"/>
    <col min="11012" max="11012" width="10.42578125" style="1100" customWidth="1"/>
    <col min="11013" max="11013" width="13.42578125" style="1100" customWidth="1"/>
    <col min="11014" max="11264" width="9.140625" style="1100"/>
    <col min="11265" max="11265" width="29.85546875" style="1100" customWidth="1"/>
    <col min="11266" max="11266" width="10.28515625" style="1100" customWidth="1"/>
    <col min="11267" max="11267" width="12" style="1100" customWidth="1"/>
    <col min="11268" max="11268" width="10.42578125" style="1100" customWidth="1"/>
    <col min="11269" max="11269" width="13.42578125" style="1100" customWidth="1"/>
    <col min="11270" max="11520" width="9.140625" style="1100"/>
    <col min="11521" max="11521" width="29.85546875" style="1100" customWidth="1"/>
    <col min="11522" max="11522" width="10.28515625" style="1100" customWidth="1"/>
    <col min="11523" max="11523" width="12" style="1100" customWidth="1"/>
    <col min="11524" max="11524" width="10.42578125" style="1100" customWidth="1"/>
    <col min="11525" max="11525" width="13.42578125" style="1100" customWidth="1"/>
    <col min="11526" max="11776" width="9.140625" style="1100"/>
    <col min="11777" max="11777" width="29.85546875" style="1100" customWidth="1"/>
    <col min="11778" max="11778" width="10.28515625" style="1100" customWidth="1"/>
    <col min="11779" max="11779" width="12" style="1100" customWidth="1"/>
    <col min="11780" max="11780" width="10.42578125" style="1100" customWidth="1"/>
    <col min="11781" max="11781" width="13.42578125" style="1100" customWidth="1"/>
    <col min="11782" max="12032" width="9.140625" style="1100"/>
    <col min="12033" max="12033" width="29.85546875" style="1100" customWidth="1"/>
    <col min="12034" max="12034" width="10.28515625" style="1100" customWidth="1"/>
    <col min="12035" max="12035" width="12" style="1100" customWidth="1"/>
    <col min="12036" max="12036" width="10.42578125" style="1100" customWidth="1"/>
    <col min="12037" max="12037" width="13.42578125" style="1100" customWidth="1"/>
    <col min="12038" max="12288" width="9.140625" style="1100"/>
    <col min="12289" max="12289" width="29.85546875" style="1100" customWidth="1"/>
    <col min="12290" max="12290" width="10.28515625" style="1100" customWidth="1"/>
    <col min="12291" max="12291" width="12" style="1100" customWidth="1"/>
    <col min="12292" max="12292" width="10.42578125" style="1100" customWidth="1"/>
    <col min="12293" max="12293" width="13.42578125" style="1100" customWidth="1"/>
    <col min="12294" max="12544" width="9.140625" style="1100"/>
    <col min="12545" max="12545" width="29.85546875" style="1100" customWidth="1"/>
    <col min="12546" max="12546" width="10.28515625" style="1100" customWidth="1"/>
    <col min="12547" max="12547" width="12" style="1100" customWidth="1"/>
    <col min="12548" max="12548" width="10.42578125" style="1100" customWidth="1"/>
    <col min="12549" max="12549" width="13.42578125" style="1100" customWidth="1"/>
    <col min="12550" max="12800" width="9.140625" style="1100"/>
    <col min="12801" max="12801" width="29.85546875" style="1100" customWidth="1"/>
    <col min="12802" max="12802" width="10.28515625" style="1100" customWidth="1"/>
    <col min="12803" max="12803" width="12" style="1100" customWidth="1"/>
    <col min="12804" max="12804" width="10.42578125" style="1100" customWidth="1"/>
    <col min="12805" max="12805" width="13.42578125" style="1100" customWidth="1"/>
    <col min="12806" max="13056" width="9.140625" style="1100"/>
    <col min="13057" max="13057" width="29.85546875" style="1100" customWidth="1"/>
    <col min="13058" max="13058" width="10.28515625" style="1100" customWidth="1"/>
    <col min="13059" max="13059" width="12" style="1100" customWidth="1"/>
    <col min="13060" max="13060" width="10.42578125" style="1100" customWidth="1"/>
    <col min="13061" max="13061" width="13.42578125" style="1100" customWidth="1"/>
    <col min="13062" max="13312" width="9.140625" style="1100"/>
    <col min="13313" max="13313" width="29.85546875" style="1100" customWidth="1"/>
    <col min="13314" max="13314" width="10.28515625" style="1100" customWidth="1"/>
    <col min="13315" max="13315" width="12" style="1100" customWidth="1"/>
    <col min="13316" max="13316" width="10.42578125" style="1100" customWidth="1"/>
    <col min="13317" max="13317" width="13.42578125" style="1100" customWidth="1"/>
    <col min="13318" max="13568" width="9.140625" style="1100"/>
    <col min="13569" max="13569" width="29.85546875" style="1100" customWidth="1"/>
    <col min="13570" max="13570" width="10.28515625" style="1100" customWidth="1"/>
    <col min="13571" max="13571" width="12" style="1100" customWidth="1"/>
    <col min="13572" max="13572" width="10.42578125" style="1100" customWidth="1"/>
    <col min="13573" max="13573" width="13.42578125" style="1100" customWidth="1"/>
    <col min="13574" max="13824" width="9.140625" style="1100"/>
    <col min="13825" max="13825" width="29.85546875" style="1100" customWidth="1"/>
    <col min="13826" max="13826" width="10.28515625" style="1100" customWidth="1"/>
    <col min="13827" max="13827" width="12" style="1100" customWidth="1"/>
    <col min="13828" max="13828" width="10.42578125" style="1100" customWidth="1"/>
    <col min="13829" max="13829" width="13.42578125" style="1100" customWidth="1"/>
    <col min="13830" max="14080" width="9.140625" style="1100"/>
    <col min="14081" max="14081" width="29.85546875" style="1100" customWidth="1"/>
    <col min="14082" max="14082" width="10.28515625" style="1100" customWidth="1"/>
    <col min="14083" max="14083" width="12" style="1100" customWidth="1"/>
    <col min="14084" max="14084" width="10.42578125" style="1100" customWidth="1"/>
    <col min="14085" max="14085" width="13.42578125" style="1100" customWidth="1"/>
    <col min="14086" max="14336" width="9.140625" style="1100"/>
    <col min="14337" max="14337" width="29.85546875" style="1100" customWidth="1"/>
    <col min="14338" max="14338" width="10.28515625" style="1100" customWidth="1"/>
    <col min="14339" max="14339" width="12" style="1100" customWidth="1"/>
    <col min="14340" max="14340" width="10.42578125" style="1100" customWidth="1"/>
    <col min="14341" max="14341" width="13.42578125" style="1100" customWidth="1"/>
    <col min="14342" max="14592" width="9.140625" style="1100"/>
    <col min="14593" max="14593" width="29.85546875" style="1100" customWidth="1"/>
    <col min="14594" max="14594" width="10.28515625" style="1100" customWidth="1"/>
    <col min="14595" max="14595" width="12" style="1100" customWidth="1"/>
    <col min="14596" max="14596" width="10.42578125" style="1100" customWidth="1"/>
    <col min="14597" max="14597" width="13.42578125" style="1100" customWidth="1"/>
    <col min="14598" max="14848" width="9.140625" style="1100"/>
    <col min="14849" max="14849" width="29.85546875" style="1100" customWidth="1"/>
    <col min="14850" max="14850" width="10.28515625" style="1100" customWidth="1"/>
    <col min="14851" max="14851" width="12" style="1100" customWidth="1"/>
    <col min="14852" max="14852" width="10.42578125" style="1100" customWidth="1"/>
    <col min="14853" max="14853" width="13.42578125" style="1100" customWidth="1"/>
    <col min="14854" max="15104" width="9.140625" style="1100"/>
    <col min="15105" max="15105" width="29.85546875" style="1100" customWidth="1"/>
    <col min="15106" max="15106" width="10.28515625" style="1100" customWidth="1"/>
    <col min="15107" max="15107" width="12" style="1100" customWidth="1"/>
    <col min="15108" max="15108" width="10.42578125" style="1100" customWidth="1"/>
    <col min="15109" max="15109" width="13.42578125" style="1100" customWidth="1"/>
    <col min="15110" max="15360" width="9.140625" style="1100"/>
    <col min="15361" max="15361" width="29.85546875" style="1100" customWidth="1"/>
    <col min="15362" max="15362" width="10.28515625" style="1100" customWidth="1"/>
    <col min="15363" max="15363" width="12" style="1100" customWidth="1"/>
    <col min="15364" max="15364" width="10.42578125" style="1100" customWidth="1"/>
    <col min="15365" max="15365" width="13.42578125" style="1100" customWidth="1"/>
    <col min="15366" max="15616" width="9.140625" style="1100"/>
    <col min="15617" max="15617" width="29.85546875" style="1100" customWidth="1"/>
    <col min="15618" max="15618" width="10.28515625" style="1100" customWidth="1"/>
    <col min="15619" max="15619" width="12" style="1100" customWidth="1"/>
    <col min="15620" max="15620" width="10.42578125" style="1100" customWidth="1"/>
    <col min="15621" max="15621" width="13.42578125" style="1100" customWidth="1"/>
    <col min="15622" max="15872" width="9.140625" style="1100"/>
    <col min="15873" max="15873" width="29.85546875" style="1100" customWidth="1"/>
    <col min="15874" max="15874" width="10.28515625" style="1100" customWidth="1"/>
    <col min="15875" max="15875" width="12" style="1100" customWidth="1"/>
    <col min="15876" max="15876" width="10.42578125" style="1100" customWidth="1"/>
    <col min="15877" max="15877" width="13.42578125" style="1100" customWidth="1"/>
    <col min="15878" max="16128" width="9.140625" style="1100"/>
    <col min="16129" max="16129" width="29.85546875" style="1100" customWidth="1"/>
    <col min="16130" max="16130" width="10.28515625" style="1100" customWidth="1"/>
    <col min="16131" max="16131" width="12" style="1100" customWidth="1"/>
    <col min="16132" max="16132" width="10.42578125" style="1100" customWidth="1"/>
    <col min="16133" max="16133" width="13.42578125" style="1100" customWidth="1"/>
    <col min="16134" max="16384" width="9.140625" style="1100"/>
  </cols>
  <sheetData>
    <row r="1" spans="1:13" ht="19.5" customHeight="1">
      <c r="A1" s="2287" t="s">
        <v>1597</v>
      </c>
      <c r="B1" s="2287"/>
      <c r="C1" s="2287"/>
      <c r="D1" s="2287"/>
      <c r="E1" s="2287"/>
    </row>
    <row r="2" spans="1:13" ht="19.5" customHeight="1">
      <c r="A2" s="2293" t="s">
        <v>1596</v>
      </c>
      <c r="B2" s="2293"/>
      <c r="C2" s="2293"/>
      <c r="D2" s="2293"/>
      <c r="E2" s="2293"/>
      <c r="F2" s="2295"/>
      <c r="G2" s="2295"/>
    </row>
    <row r="3" spans="1:13" s="1077" customFormat="1" ht="12.95" customHeight="1">
      <c r="A3" s="1177">
        <v>2017</v>
      </c>
      <c r="B3" s="1407"/>
      <c r="C3" s="1400"/>
      <c r="D3" s="1400"/>
      <c r="G3" s="1399" t="s">
        <v>1543</v>
      </c>
    </row>
    <row r="4" spans="1:13" s="1077" customFormat="1" ht="11.1" customHeight="1">
      <c r="A4" s="1877" t="s">
        <v>1542</v>
      </c>
      <c r="B4" s="2182" t="s">
        <v>0</v>
      </c>
      <c r="C4" s="2182" t="s">
        <v>1541</v>
      </c>
      <c r="D4" s="2183"/>
      <c r="E4" s="2183"/>
      <c r="F4" s="2183"/>
      <c r="G4" s="2182" t="s">
        <v>1540</v>
      </c>
    </row>
    <row r="5" spans="1:13" s="1077" customFormat="1" ht="11.1" customHeight="1">
      <c r="A5" s="1879"/>
      <c r="B5" s="2183"/>
      <c r="C5" s="2183"/>
      <c r="D5" s="2183"/>
      <c r="E5" s="2183"/>
      <c r="F5" s="2183"/>
      <c r="G5" s="2229"/>
    </row>
    <row r="6" spans="1:13" s="1077" customFormat="1" ht="11.1" customHeight="1">
      <c r="A6" s="1879"/>
      <c r="B6" s="2183"/>
      <c r="C6" s="2182" t="s">
        <v>0</v>
      </c>
      <c r="D6" s="2182" t="s">
        <v>1513</v>
      </c>
      <c r="E6" s="2182" t="s">
        <v>1539</v>
      </c>
      <c r="F6" s="2182" t="s">
        <v>1538</v>
      </c>
      <c r="G6" s="2229"/>
    </row>
    <row r="7" spans="1:13" s="1077" customFormat="1" ht="16.5" customHeight="1">
      <c r="A7" s="1880" t="s">
        <v>573</v>
      </c>
      <c r="B7" s="2183"/>
      <c r="C7" s="2183"/>
      <c r="D7" s="2182"/>
      <c r="E7" s="2182"/>
      <c r="F7" s="2182"/>
      <c r="G7" s="2229"/>
      <c r="H7" s="1420"/>
      <c r="I7" s="1420"/>
      <c r="J7" s="1420"/>
      <c r="K7" s="1420"/>
      <c r="L7" s="1420"/>
      <c r="M7" s="1420"/>
    </row>
    <row r="8" spans="1:13" s="1077" customFormat="1" ht="6" customHeight="1">
      <c r="A8" s="997"/>
      <c r="B8" s="997"/>
      <c r="C8" s="997"/>
      <c r="D8" s="997"/>
      <c r="E8" s="997"/>
    </row>
    <row r="9" spans="1:13" s="1393" customFormat="1" ht="21.95" customHeight="1">
      <c r="A9" s="1406" t="s">
        <v>258</v>
      </c>
      <c r="B9" s="1383">
        <f t="shared" ref="B9:G9" si="0">+B10+B11</f>
        <v>7044.7459999999992</v>
      </c>
      <c r="C9" s="1383">
        <f t="shared" si="0"/>
        <v>3573.0050000000001</v>
      </c>
      <c r="D9" s="1383">
        <f t="shared" si="0"/>
        <v>1758.0809999999997</v>
      </c>
      <c r="E9" s="1383">
        <f t="shared" si="0"/>
        <v>1810.6460000000006</v>
      </c>
      <c r="F9" s="1383">
        <f t="shared" si="0"/>
        <v>4.2780000000000058</v>
      </c>
      <c r="G9" s="1383">
        <f t="shared" si="0"/>
        <v>3471.7409999999991</v>
      </c>
      <c r="H9" s="1193"/>
      <c r="I9" s="1193"/>
      <c r="J9" s="1193"/>
      <c r="K9" s="1193"/>
      <c r="L9" s="1193"/>
      <c r="M9" s="1193"/>
    </row>
    <row r="10" spans="1:13" s="1185" customFormat="1" ht="15" customHeight="1">
      <c r="A10" s="1421" t="s">
        <v>1595</v>
      </c>
      <c r="B10" s="1389">
        <f>C10+G10</f>
        <v>5889.6779999999999</v>
      </c>
      <c r="C10" s="1389">
        <f>D10+E10+F10</f>
        <v>3425.33</v>
      </c>
      <c r="D10" s="1389">
        <v>1693.9219999999996</v>
      </c>
      <c r="E10" s="1389">
        <v>1727.1300000000006</v>
      </c>
      <c r="F10" s="1389">
        <v>4.2780000000000058</v>
      </c>
      <c r="G10" s="1389">
        <v>2464.3480000000004</v>
      </c>
      <c r="H10" s="1193"/>
      <c r="I10" s="1193"/>
      <c r="J10" s="1401"/>
    </row>
    <row r="11" spans="1:13" s="1185" customFormat="1" ht="15" customHeight="1">
      <c r="A11" s="1423" t="s">
        <v>1546</v>
      </c>
      <c r="B11" s="1389">
        <f>C11+G11</f>
        <v>1155.0679999999988</v>
      </c>
      <c r="C11" s="1389">
        <f>D11+E11+F11</f>
        <v>147.67500000000007</v>
      </c>
      <c r="D11" s="1389">
        <v>64.159000000000034</v>
      </c>
      <c r="E11" s="1389">
        <v>83.51600000000002</v>
      </c>
      <c r="F11" s="1389">
        <v>0</v>
      </c>
      <c r="G11" s="1389">
        <v>1007.3929999999989</v>
      </c>
      <c r="H11" s="1193"/>
      <c r="I11" s="1193"/>
      <c r="J11" s="1401"/>
    </row>
    <row r="12" spans="1:13" s="1185" customFormat="1" ht="9.9499999999999993" customHeight="1">
      <c r="A12" s="841"/>
      <c r="B12" s="1389"/>
      <c r="C12" s="1389"/>
      <c r="D12" s="1389"/>
      <c r="E12" s="1389"/>
    </row>
    <row r="13" spans="1:13" s="1393" customFormat="1" ht="21.95" customHeight="1">
      <c r="A13" s="1402" t="s">
        <v>360</v>
      </c>
      <c r="B13" s="1383">
        <f t="shared" ref="B13:G13" si="1">+B14+B15</f>
        <v>6781.2580000000007</v>
      </c>
      <c r="C13" s="1383">
        <f t="shared" si="1"/>
        <v>3309.5170000000003</v>
      </c>
      <c r="D13" s="1383">
        <f t="shared" si="1"/>
        <v>1691.5710000000001</v>
      </c>
      <c r="E13" s="1383">
        <f t="shared" si="1"/>
        <v>1613.6680000000006</v>
      </c>
      <c r="F13" s="1383">
        <f t="shared" si="1"/>
        <v>4.2780000000000049</v>
      </c>
      <c r="G13" s="1383">
        <f t="shared" si="1"/>
        <v>3471.741</v>
      </c>
      <c r="H13" s="1193"/>
      <c r="I13" s="1193"/>
      <c r="J13" s="1193"/>
      <c r="K13" s="1193"/>
      <c r="L13" s="1193"/>
      <c r="M13" s="1193"/>
    </row>
    <row r="14" spans="1:13" s="1185" customFormat="1" ht="15" customHeight="1">
      <c r="A14" s="1421" t="s">
        <v>1595</v>
      </c>
      <c r="B14" s="1389">
        <f>C14+G14</f>
        <v>5651.6070000000018</v>
      </c>
      <c r="C14" s="1389">
        <f>D14+E14+F14</f>
        <v>3187.2590000000005</v>
      </c>
      <c r="D14" s="1389">
        <v>1627.412</v>
      </c>
      <c r="E14" s="1389">
        <v>1555.5690000000006</v>
      </c>
      <c r="F14" s="1389">
        <v>4.2780000000000049</v>
      </c>
      <c r="G14" s="1389">
        <v>2464.3480000000009</v>
      </c>
      <c r="H14" s="1193"/>
      <c r="I14" s="1193"/>
      <c r="J14" s="1193"/>
      <c r="K14" s="1193"/>
      <c r="L14" s="1193"/>
      <c r="M14" s="1193"/>
    </row>
    <row r="15" spans="1:13" s="1185" customFormat="1" ht="15" customHeight="1">
      <c r="A15" s="1422" t="s">
        <v>1546</v>
      </c>
      <c r="B15" s="1389">
        <f>C15+G15</f>
        <v>1129.6509999999992</v>
      </c>
      <c r="C15" s="1389">
        <f>D15+E15+F15</f>
        <v>122.258</v>
      </c>
      <c r="D15" s="1389">
        <v>64.159000000000006</v>
      </c>
      <c r="E15" s="1389">
        <v>58.09899999999999</v>
      </c>
      <c r="F15" s="1389">
        <v>0</v>
      </c>
      <c r="G15" s="1389">
        <v>1007.3929999999991</v>
      </c>
      <c r="H15" s="1193"/>
      <c r="I15" s="1193"/>
      <c r="J15" s="1401"/>
    </row>
    <row r="16" spans="1:13" s="1077" customFormat="1" ht="9.9499999999999993" customHeight="1">
      <c r="A16" s="1195"/>
      <c r="B16" s="1389"/>
      <c r="C16" s="1389"/>
      <c r="D16" s="1389"/>
      <c r="E16" s="1389"/>
    </row>
    <row r="17" spans="1:10" s="1393" customFormat="1" ht="21.95" customHeight="1">
      <c r="A17" s="1402" t="s">
        <v>1553</v>
      </c>
      <c r="B17" s="1383">
        <f t="shared" ref="B17:G17" si="2">+B18+B19</f>
        <v>2503.4610000000002</v>
      </c>
      <c r="C17" s="1383">
        <f t="shared" si="2"/>
        <v>1654.0700000000002</v>
      </c>
      <c r="D17" s="1383">
        <f t="shared" si="2"/>
        <v>697.8130000000001</v>
      </c>
      <c r="E17" s="1383">
        <f t="shared" si="2"/>
        <v>951.97899999999993</v>
      </c>
      <c r="F17" s="1383">
        <f t="shared" si="2"/>
        <v>4.2779999999999987</v>
      </c>
      <c r="G17" s="1383">
        <f t="shared" si="2"/>
        <v>849.39100000000008</v>
      </c>
      <c r="H17" s="1193"/>
      <c r="I17" s="1193"/>
      <c r="J17" s="1401"/>
    </row>
    <row r="18" spans="1:10" s="1077" customFormat="1" ht="15" customHeight="1">
      <c r="A18" s="1411" t="s">
        <v>1595</v>
      </c>
      <c r="B18" s="1389">
        <f>C18+G18</f>
        <v>2229.0520000000001</v>
      </c>
      <c r="C18" s="1389">
        <f>D18+E18+F18</f>
        <v>1653.1610000000001</v>
      </c>
      <c r="D18" s="1394">
        <v>697.8130000000001</v>
      </c>
      <c r="E18" s="1394">
        <v>951.06999999999994</v>
      </c>
      <c r="F18" s="1394">
        <v>4.2779999999999987</v>
      </c>
      <c r="G18" s="1394">
        <v>575.89099999999996</v>
      </c>
      <c r="H18" s="1193"/>
      <c r="I18" s="1193"/>
      <c r="J18" s="1401"/>
    </row>
    <row r="19" spans="1:10" s="1077" customFormat="1" ht="15" customHeight="1">
      <c r="A19" s="1412" t="s">
        <v>1546</v>
      </c>
      <c r="B19" s="1389">
        <f>C19+G19</f>
        <v>274.40900000000016</v>
      </c>
      <c r="C19" s="1389">
        <f>D19+E19+F19</f>
        <v>0.90900000000000003</v>
      </c>
      <c r="D19" s="1394">
        <v>0</v>
      </c>
      <c r="E19" s="1394">
        <v>0.90900000000000003</v>
      </c>
      <c r="F19" s="1394">
        <v>0</v>
      </c>
      <c r="G19" s="1394">
        <v>273.50000000000017</v>
      </c>
      <c r="H19" s="1193"/>
      <c r="I19" s="1193"/>
      <c r="J19" s="1401"/>
    </row>
    <row r="20" spans="1:10" s="1077" customFormat="1" ht="9.9499999999999993" customHeight="1">
      <c r="A20" s="1195"/>
      <c r="B20" s="1394"/>
      <c r="C20" s="1394"/>
      <c r="D20" s="1394"/>
      <c r="E20" s="1394"/>
      <c r="F20" s="1420"/>
      <c r="G20" s="1420"/>
      <c r="H20" s="1420"/>
    </row>
    <row r="21" spans="1:10" s="1393" customFormat="1" ht="21.95" customHeight="1">
      <c r="A21" s="1402" t="s">
        <v>1552</v>
      </c>
      <c r="B21" s="1383">
        <f t="shared" ref="B21:G21" si="3">+B22+B23</f>
        <v>2742.268</v>
      </c>
      <c r="C21" s="1383">
        <f t="shared" si="3"/>
        <v>763.27700000000004</v>
      </c>
      <c r="D21" s="1383">
        <f t="shared" si="3"/>
        <v>342.36800000000005</v>
      </c>
      <c r="E21" s="1383">
        <f t="shared" si="3"/>
        <v>420.90899999999999</v>
      </c>
      <c r="F21" s="1383">
        <f t="shared" si="3"/>
        <v>0</v>
      </c>
      <c r="G21" s="1383">
        <f t="shared" si="3"/>
        <v>1978.9909999999995</v>
      </c>
      <c r="H21" s="1193"/>
      <c r="I21" s="1193"/>
      <c r="J21" s="1401"/>
    </row>
    <row r="22" spans="1:10" s="1077" customFormat="1" ht="15" customHeight="1">
      <c r="A22" s="1411" t="s">
        <v>1595</v>
      </c>
      <c r="B22" s="1389">
        <f>C22+G22</f>
        <v>2172.6109999999999</v>
      </c>
      <c r="C22" s="1389">
        <f>D22+E22+F22</f>
        <v>714.83699999999999</v>
      </c>
      <c r="D22" s="1394">
        <v>312.85700000000003</v>
      </c>
      <c r="E22" s="1394">
        <v>401.98</v>
      </c>
      <c r="F22" s="1394">
        <v>0</v>
      </c>
      <c r="G22" s="1389">
        <v>1457.7739999999997</v>
      </c>
      <c r="H22" s="1193"/>
      <c r="I22" s="1193"/>
      <c r="J22" s="1401"/>
    </row>
    <row r="23" spans="1:10" s="1077" customFormat="1" ht="15" customHeight="1">
      <c r="A23" s="1412" t="s">
        <v>1546</v>
      </c>
      <c r="B23" s="1389">
        <f>C23+G23</f>
        <v>569.65700000000004</v>
      </c>
      <c r="C23" s="1389">
        <f>D23+E23+F23</f>
        <v>48.440000000000012</v>
      </c>
      <c r="D23" s="1394">
        <v>29.511000000000013</v>
      </c>
      <c r="E23" s="1394">
        <v>18.928999999999998</v>
      </c>
      <c r="F23" s="1394">
        <v>0</v>
      </c>
      <c r="G23" s="1389">
        <v>521.21699999999998</v>
      </c>
      <c r="H23" s="1193"/>
      <c r="I23" s="1193"/>
      <c r="J23" s="1401"/>
    </row>
    <row r="24" spans="1:10" s="1077" customFormat="1" ht="9.9499999999999993" customHeight="1">
      <c r="A24" s="843"/>
      <c r="B24" s="1389"/>
      <c r="C24" s="1394"/>
      <c r="D24" s="1394"/>
      <c r="E24" s="1394"/>
    </row>
    <row r="25" spans="1:10" s="1382" customFormat="1" ht="21.95" customHeight="1">
      <c r="A25" s="1402" t="s">
        <v>1551</v>
      </c>
      <c r="B25" s="1383">
        <v>199.85899999999998</v>
      </c>
      <c r="C25" s="1383">
        <v>23.852999999999998</v>
      </c>
      <c r="D25" s="1383">
        <v>1.2210000000000001</v>
      </c>
      <c r="E25" s="1383">
        <v>22.631999999999998</v>
      </c>
      <c r="F25" s="1383">
        <v>0</v>
      </c>
      <c r="G25" s="1383">
        <v>176.00599999999997</v>
      </c>
      <c r="H25" s="1193"/>
      <c r="I25" s="1193"/>
      <c r="J25" s="1401"/>
    </row>
    <row r="26" spans="1:10" s="1077" customFormat="1" ht="15" customHeight="1">
      <c r="A26" s="1411" t="s">
        <v>1595</v>
      </c>
      <c r="B26" s="1389">
        <v>199.65999999999997</v>
      </c>
      <c r="C26" s="1389">
        <v>23.653999999999996</v>
      </c>
      <c r="D26" s="1394">
        <v>1.2210000000000001</v>
      </c>
      <c r="E26" s="1394">
        <v>22.432999999999996</v>
      </c>
      <c r="F26" s="1394">
        <v>0</v>
      </c>
      <c r="G26" s="1389">
        <v>176.00599999999997</v>
      </c>
      <c r="H26" s="1193"/>
      <c r="I26" s="1193"/>
      <c r="J26" s="1401"/>
    </row>
    <row r="27" spans="1:10" s="1077" customFormat="1" ht="15" customHeight="1">
      <c r="A27" s="1412" t="s">
        <v>1546</v>
      </c>
      <c r="B27" s="1447" t="s">
        <v>378</v>
      </c>
      <c r="C27" s="1447" t="s">
        <v>378</v>
      </c>
      <c r="D27" s="1394">
        <v>0</v>
      </c>
      <c r="E27" s="1447" t="s">
        <v>378</v>
      </c>
      <c r="F27" s="1394">
        <v>0</v>
      </c>
      <c r="G27" s="1389">
        <v>0</v>
      </c>
      <c r="H27" s="1193"/>
      <c r="I27" s="1193"/>
      <c r="J27" s="1401"/>
    </row>
    <row r="28" spans="1:10" s="1077" customFormat="1" ht="9.9499999999999993" customHeight="1">
      <c r="A28" s="843"/>
      <c r="B28" s="1389"/>
      <c r="C28" s="1394"/>
      <c r="D28" s="1394"/>
      <c r="E28" s="1394"/>
    </row>
    <row r="29" spans="1:10" s="1382" customFormat="1" ht="21.95" customHeight="1">
      <c r="A29" s="1406" t="s">
        <v>1560</v>
      </c>
      <c r="B29" s="1383">
        <f t="shared" ref="B29:G29" si="4">+B30+B31</f>
        <v>1171.3409999999999</v>
      </c>
      <c r="C29" s="1383">
        <f t="shared" si="4"/>
        <v>815.64399999999989</v>
      </c>
      <c r="D29" s="1383">
        <f t="shared" si="4"/>
        <v>650.16899999999987</v>
      </c>
      <c r="E29" s="1383">
        <f t="shared" si="4"/>
        <v>165.47499999999999</v>
      </c>
      <c r="F29" s="1383">
        <f t="shared" si="4"/>
        <v>0</v>
      </c>
      <c r="G29" s="1383">
        <f t="shared" si="4"/>
        <v>355.69700000000012</v>
      </c>
      <c r="H29" s="1193"/>
      <c r="I29" s="1193"/>
      <c r="J29" s="1401"/>
    </row>
    <row r="30" spans="1:10" s="1077" customFormat="1" ht="15" customHeight="1">
      <c r="A30" s="843" t="s">
        <v>1595</v>
      </c>
      <c r="B30" s="1389">
        <f>C30+G30</f>
        <v>903.15099999999995</v>
      </c>
      <c r="C30" s="1389">
        <f>D30+E30+F30</f>
        <v>756.49399999999991</v>
      </c>
      <c r="D30" s="1394">
        <v>615.52099999999984</v>
      </c>
      <c r="E30" s="1394">
        <v>140.97300000000001</v>
      </c>
      <c r="F30" s="1394">
        <v>0</v>
      </c>
      <c r="G30" s="1389">
        <v>146.65700000000004</v>
      </c>
      <c r="H30" s="1193"/>
      <c r="I30" s="1193"/>
      <c r="J30" s="1401"/>
    </row>
    <row r="31" spans="1:10" s="1077" customFormat="1" ht="15" customHeight="1">
      <c r="A31" s="843" t="s">
        <v>1546</v>
      </c>
      <c r="B31" s="1389">
        <f>C31+G31</f>
        <v>268.19000000000005</v>
      </c>
      <c r="C31" s="1389">
        <f>D31+E31+F31</f>
        <v>59.149999999999991</v>
      </c>
      <c r="D31" s="1394">
        <v>34.648000000000003</v>
      </c>
      <c r="E31" s="1394">
        <v>24.501999999999992</v>
      </c>
      <c r="F31" s="1394">
        <v>0</v>
      </c>
      <c r="G31" s="1389">
        <v>209.04000000000005</v>
      </c>
      <c r="H31" s="1193"/>
      <c r="I31" s="1193"/>
      <c r="J31" s="1401"/>
    </row>
    <row r="32" spans="1:10" s="1077" customFormat="1" ht="9.9499999999999993" customHeight="1">
      <c r="A32" s="843"/>
      <c r="B32" s="1389"/>
      <c r="C32" s="1394"/>
      <c r="D32" s="1394"/>
      <c r="E32" s="1394"/>
    </row>
    <row r="33" spans="1:10" s="1382" customFormat="1" ht="21.95" customHeight="1">
      <c r="A33" s="1402" t="s">
        <v>1559</v>
      </c>
      <c r="B33" s="1383">
        <f t="shared" ref="B33:G33" si="5">+B34+B35</f>
        <v>164.32900000000001</v>
      </c>
      <c r="C33" s="1383">
        <f t="shared" si="5"/>
        <v>52.673000000000009</v>
      </c>
      <c r="D33" s="1383">
        <f t="shared" si="5"/>
        <v>0</v>
      </c>
      <c r="E33" s="1383">
        <f t="shared" si="5"/>
        <v>52.673000000000009</v>
      </c>
      <c r="F33" s="1383">
        <f t="shared" si="5"/>
        <v>0</v>
      </c>
      <c r="G33" s="1383">
        <f t="shared" si="5"/>
        <v>111.65600000000001</v>
      </c>
      <c r="H33" s="1193"/>
      <c r="I33" s="1193"/>
      <c r="J33" s="1401"/>
    </row>
    <row r="34" spans="1:10" s="1077" customFormat="1" ht="15" customHeight="1">
      <c r="A34" s="843" t="s">
        <v>1595</v>
      </c>
      <c r="B34" s="1389">
        <f>C34+G34</f>
        <v>147.13300000000001</v>
      </c>
      <c r="C34" s="1389">
        <f>D34+E34+F34</f>
        <v>39.113000000000007</v>
      </c>
      <c r="D34" s="1394">
        <v>0</v>
      </c>
      <c r="E34" s="1394">
        <v>39.113000000000007</v>
      </c>
      <c r="F34" s="1394">
        <v>0</v>
      </c>
      <c r="G34" s="1389">
        <v>108.02000000000001</v>
      </c>
      <c r="H34" s="1193"/>
      <c r="I34" s="1193"/>
      <c r="J34" s="1401"/>
    </row>
    <row r="35" spans="1:10" s="1077" customFormat="1" ht="15" customHeight="1">
      <c r="A35" s="843" t="s">
        <v>1546</v>
      </c>
      <c r="B35" s="1389">
        <f>C35+G35</f>
        <v>17.196000000000002</v>
      </c>
      <c r="C35" s="1389">
        <f>D35+E35+F35</f>
        <v>13.56</v>
      </c>
      <c r="D35" s="1394">
        <v>0</v>
      </c>
      <c r="E35" s="1394">
        <v>13.56</v>
      </c>
      <c r="F35" s="1394">
        <v>0</v>
      </c>
      <c r="G35" s="1389">
        <v>3.6360000000000001</v>
      </c>
      <c r="H35" s="1193"/>
      <c r="I35" s="1193"/>
      <c r="J35" s="1401"/>
    </row>
    <row r="36" spans="1:10" s="1077" customFormat="1" ht="9.9499999999999993" customHeight="1">
      <c r="A36" s="843"/>
      <c r="B36" s="1389"/>
      <c r="C36" s="1394"/>
      <c r="D36" s="1394"/>
      <c r="E36" s="1394"/>
    </row>
    <row r="37" spans="1:10" s="1382" customFormat="1" ht="21.95" customHeight="1">
      <c r="A37" s="1402" t="s">
        <v>1558</v>
      </c>
      <c r="B37" s="1383">
        <f t="shared" ref="B37:G37" si="6">+B38+B39</f>
        <v>173.28</v>
      </c>
      <c r="C37" s="1383">
        <f t="shared" si="6"/>
        <v>173.28</v>
      </c>
      <c r="D37" s="1383">
        <f t="shared" si="6"/>
        <v>0</v>
      </c>
      <c r="E37" s="1383">
        <f t="shared" si="6"/>
        <v>173.28</v>
      </c>
      <c r="F37" s="1383">
        <f t="shared" si="6"/>
        <v>0</v>
      </c>
      <c r="G37" s="1383">
        <f t="shared" si="6"/>
        <v>0</v>
      </c>
      <c r="H37" s="1193"/>
      <c r="I37" s="1193"/>
      <c r="J37" s="1401"/>
    </row>
    <row r="38" spans="1:10" s="1077" customFormat="1" ht="15" customHeight="1">
      <c r="A38" s="843" t="s">
        <v>1595</v>
      </c>
      <c r="B38" s="1389">
        <f>C38+G38</f>
        <v>147.863</v>
      </c>
      <c r="C38" s="1389">
        <f>D38+E38+F38</f>
        <v>147.863</v>
      </c>
      <c r="D38" s="1389">
        <v>0</v>
      </c>
      <c r="E38" s="1389">
        <v>147.863</v>
      </c>
      <c r="F38" s="1389">
        <v>0</v>
      </c>
      <c r="G38" s="1389">
        <v>0</v>
      </c>
      <c r="H38" s="1193"/>
      <c r="I38" s="1193"/>
      <c r="J38" s="1401"/>
    </row>
    <row r="39" spans="1:10" s="1077" customFormat="1" ht="15" customHeight="1">
      <c r="A39" s="843" t="s">
        <v>1546</v>
      </c>
      <c r="B39" s="1389">
        <f>C39+G39</f>
        <v>25.417000000000002</v>
      </c>
      <c r="C39" s="1389">
        <f>D39+E39+F39</f>
        <v>25.417000000000002</v>
      </c>
      <c r="D39" s="1389">
        <v>0</v>
      </c>
      <c r="E39" s="1389">
        <v>25.417000000000002</v>
      </c>
      <c r="F39" s="1389">
        <v>0</v>
      </c>
      <c r="G39" s="1389">
        <v>0</v>
      </c>
      <c r="H39" s="1193"/>
      <c r="I39" s="1193"/>
      <c r="J39" s="1401"/>
    </row>
    <row r="40" spans="1:10" s="1077" customFormat="1" ht="9.9499999999999993" customHeight="1">
      <c r="A40" s="843"/>
      <c r="B40" s="1389"/>
      <c r="C40" s="1389"/>
      <c r="D40" s="1389"/>
      <c r="E40" s="1389"/>
      <c r="F40" s="1185"/>
      <c r="G40" s="1185"/>
    </row>
    <row r="41" spans="1:10" s="1382" customFormat="1" ht="21.95" customHeight="1">
      <c r="A41" s="1019" t="s">
        <v>1557</v>
      </c>
      <c r="B41" s="1383">
        <f t="shared" ref="B41:G41" si="7">+B42+B43</f>
        <v>90.207999999999998</v>
      </c>
      <c r="C41" s="1383">
        <f t="shared" si="7"/>
        <v>90.207999999999998</v>
      </c>
      <c r="D41" s="1383">
        <f t="shared" si="7"/>
        <v>66.510000000000005</v>
      </c>
      <c r="E41" s="1383">
        <f t="shared" si="7"/>
        <v>23.697999999999997</v>
      </c>
      <c r="F41" s="1383">
        <f t="shared" si="7"/>
        <v>0</v>
      </c>
      <c r="G41" s="1383">
        <f t="shared" si="7"/>
        <v>0</v>
      </c>
      <c r="H41" s="1193"/>
      <c r="I41" s="1193"/>
      <c r="J41" s="1401"/>
    </row>
    <row r="42" spans="1:10" s="1077" customFormat="1" ht="15" customHeight="1">
      <c r="A42" s="1411" t="s">
        <v>1595</v>
      </c>
      <c r="B42" s="1389">
        <f>C42+G42</f>
        <v>90.207999999999998</v>
      </c>
      <c r="C42" s="1389">
        <f>D42+E42+F42</f>
        <v>90.207999999999998</v>
      </c>
      <c r="D42" s="1389">
        <v>66.510000000000005</v>
      </c>
      <c r="E42" s="1389">
        <v>23.697999999999997</v>
      </c>
      <c r="F42" s="1389">
        <v>0</v>
      </c>
      <c r="G42" s="1389">
        <v>0</v>
      </c>
      <c r="H42" s="1193"/>
      <c r="I42" s="1193"/>
      <c r="J42" s="1401"/>
    </row>
    <row r="43" spans="1:10" s="1077" customFormat="1" ht="15" customHeight="1">
      <c r="A43" s="1412" t="s">
        <v>1546</v>
      </c>
      <c r="B43" s="1389">
        <f>C43+G43</f>
        <v>0</v>
      </c>
      <c r="C43" s="1389">
        <f>D43+E43+F43</f>
        <v>0</v>
      </c>
      <c r="D43" s="1389">
        <v>0</v>
      </c>
      <c r="E43" s="1389">
        <v>0</v>
      </c>
      <c r="F43" s="1389">
        <v>0</v>
      </c>
      <c r="G43" s="1389">
        <v>0</v>
      </c>
      <c r="H43" s="1193"/>
      <c r="I43" s="1193"/>
      <c r="J43" s="1401"/>
    </row>
    <row r="44" spans="1:10" s="1077" customFormat="1" ht="4.5" customHeight="1" thickBot="1">
      <c r="A44" s="1792"/>
      <c r="B44" s="1792"/>
      <c r="C44" s="1792"/>
      <c r="D44" s="1792"/>
      <c r="E44" s="1792"/>
      <c r="F44" s="1792"/>
      <c r="G44" s="1792"/>
    </row>
    <row r="45" spans="1:10" s="1077" customFormat="1" ht="3.75" customHeight="1" thickTop="1">
      <c r="A45" s="997"/>
      <c r="B45" s="997"/>
      <c r="C45" s="997"/>
      <c r="D45" s="997"/>
      <c r="E45" s="997"/>
      <c r="F45" s="997"/>
      <c r="G45" s="997"/>
    </row>
    <row r="46" spans="1:10" s="1077" customFormat="1" ht="12.95" customHeight="1">
      <c r="A46" s="1379" t="s">
        <v>1526</v>
      </c>
      <c r="B46" s="1379"/>
      <c r="C46" s="1379"/>
      <c r="D46" s="1379"/>
      <c r="E46" s="1379"/>
      <c r="F46" s="843"/>
    </row>
    <row r="47" spans="1:10" ht="7.5" customHeight="1">
      <c r="A47" s="1131"/>
    </row>
    <row r="48" spans="1:10" s="1355" customFormat="1" ht="12.75">
      <c r="A48" s="1130" t="s">
        <v>564</v>
      </c>
      <c r="B48" s="869"/>
      <c r="C48" s="869"/>
      <c r="D48" s="869"/>
      <c r="E48" s="869"/>
      <c r="G48" s="1369"/>
    </row>
    <row r="49" spans="1:7" s="1355" customFormat="1" ht="12" customHeight="1">
      <c r="A49" s="1376" t="s">
        <v>1519</v>
      </c>
      <c r="B49" s="869"/>
      <c r="C49" s="869"/>
      <c r="D49" s="869"/>
      <c r="E49" s="869"/>
      <c r="G49" s="1369"/>
    </row>
    <row r="50" spans="1:7">
      <c r="A50" s="1131"/>
      <c r="B50" s="1131"/>
      <c r="C50" s="1131"/>
      <c r="D50" s="1131"/>
      <c r="E50" s="1131"/>
    </row>
    <row r="51" spans="1:7">
      <c r="A51" s="1131"/>
      <c r="B51" s="1131"/>
      <c r="C51" s="1131"/>
      <c r="D51" s="1131"/>
      <c r="E51" s="1131"/>
    </row>
    <row r="52" spans="1:7">
      <c r="A52" s="1131"/>
      <c r="B52" s="1131"/>
      <c r="C52" s="1131"/>
      <c r="D52" s="1131"/>
      <c r="E52" s="1131"/>
    </row>
    <row r="53" spans="1:7">
      <c r="A53" s="1131"/>
      <c r="B53" s="1131"/>
      <c r="C53" s="1131"/>
      <c r="D53" s="1131"/>
      <c r="E53" s="1131"/>
    </row>
    <row r="54" spans="1:7">
      <c r="A54" s="1131"/>
      <c r="B54" s="1131"/>
      <c r="C54" s="1131"/>
      <c r="D54" s="1131"/>
      <c r="E54" s="1131"/>
    </row>
    <row r="55" spans="1:7">
      <c r="A55" s="1131"/>
      <c r="B55" s="1131"/>
      <c r="C55" s="1131"/>
      <c r="D55" s="1131"/>
      <c r="E55" s="1131"/>
    </row>
    <row r="56" spans="1:7">
      <c r="A56" s="1131"/>
      <c r="B56" s="1131"/>
      <c r="C56" s="1131"/>
      <c r="D56" s="1131"/>
      <c r="E56" s="1131"/>
    </row>
    <row r="57" spans="1:7">
      <c r="A57" s="1131"/>
      <c r="B57" s="1131"/>
      <c r="C57" s="1131"/>
      <c r="D57" s="1131"/>
      <c r="E57" s="1131"/>
    </row>
    <row r="58" spans="1:7">
      <c r="A58" s="1131"/>
      <c r="B58" s="1131"/>
      <c r="C58" s="1131"/>
      <c r="D58" s="1131"/>
      <c r="E58" s="1131"/>
    </row>
    <row r="59" spans="1:7">
      <c r="A59" s="1131"/>
      <c r="B59" s="1131"/>
      <c r="C59" s="1131"/>
      <c r="D59" s="1131"/>
      <c r="E59" s="1131"/>
    </row>
    <row r="60" spans="1:7">
      <c r="A60" s="1131"/>
      <c r="B60" s="1131"/>
      <c r="C60" s="1131"/>
      <c r="D60" s="1131"/>
      <c r="E60" s="1131"/>
    </row>
    <row r="61" spans="1:7">
      <c r="A61" s="1131"/>
      <c r="B61" s="1131"/>
      <c r="C61" s="1131"/>
      <c r="D61" s="1131"/>
      <c r="E61" s="1131"/>
    </row>
    <row r="62" spans="1:7">
      <c r="A62" s="1131"/>
      <c r="B62" s="1131"/>
      <c r="C62" s="1131"/>
      <c r="D62" s="1131"/>
      <c r="E62" s="1131"/>
    </row>
    <row r="63" spans="1:7">
      <c r="A63" s="1131"/>
      <c r="B63" s="1131"/>
      <c r="C63" s="1131"/>
      <c r="D63" s="1131"/>
      <c r="E63" s="1131"/>
    </row>
    <row r="64" spans="1:7">
      <c r="A64" s="1131"/>
      <c r="B64" s="1131"/>
      <c r="C64" s="1131"/>
      <c r="D64" s="1131"/>
      <c r="E64" s="1131"/>
    </row>
    <row r="65" spans="1:5">
      <c r="A65" s="1131"/>
      <c r="B65" s="1131"/>
      <c r="C65" s="1131"/>
      <c r="D65" s="1131"/>
      <c r="E65" s="1131"/>
    </row>
    <row r="66" spans="1:5">
      <c r="A66" s="1131"/>
      <c r="B66" s="1131"/>
      <c r="C66" s="1131"/>
      <c r="D66" s="1131"/>
      <c r="E66" s="1131"/>
    </row>
    <row r="67" spans="1:5">
      <c r="A67" s="1131"/>
      <c r="B67" s="1131"/>
      <c r="C67" s="1131"/>
      <c r="D67" s="1131"/>
      <c r="E67" s="1131"/>
    </row>
    <row r="68" spans="1:5">
      <c r="A68" s="1131"/>
      <c r="B68" s="1131"/>
      <c r="C68" s="1131"/>
      <c r="D68" s="1131"/>
      <c r="E68" s="1131"/>
    </row>
    <row r="69" spans="1:5">
      <c r="A69" s="1131"/>
      <c r="B69" s="1131"/>
      <c r="C69" s="1131"/>
      <c r="D69" s="1131"/>
      <c r="E69" s="1131"/>
    </row>
    <row r="70" spans="1:5">
      <c r="A70" s="1131"/>
      <c r="B70" s="1131"/>
      <c r="C70" s="1131"/>
      <c r="D70" s="1131"/>
      <c r="E70" s="1131"/>
    </row>
    <row r="71" spans="1:5">
      <c r="A71" s="1131"/>
      <c r="B71" s="1131"/>
      <c r="C71" s="1131"/>
      <c r="D71" s="1131"/>
      <c r="E71" s="1131"/>
    </row>
    <row r="72" spans="1:5">
      <c r="A72" s="1131"/>
      <c r="B72" s="1131"/>
      <c r="C72" s="1131"/>
      <c r="D72" s="1131"/>
      <c r="E72" s="1131"/>
    </row>
    <row r="73" spans="1:5">
      <c r="A73" s="1131"/>
      <c r="B73" s="1131"/>
      <c r="C73" s="1131"/>
      <c r="D73" s="1131"/>
      <c r="E73" s="1131"/>
    </row>
    <row r="74" spans="1:5">
      <c r="A74" s="1131"/>
      <c r="B74" s="1131"/>
      <c r="C74" s="1131"/>
      <c r="D74" s="1131"/>
      <c r="E74" s="1131"/>
    </row>
    <row r="75" spans="1:5">
      <c r="A75" s="1131"/>
      <c r="B75" s="1131"/>
      <c r="C75" s="1131"/>
      <c r="D75" s="1131"/>
      <c r="E75" s="1131"/>
    </row>
    <row r="76" spans="1:5">
      <c r="A76" s="1131"/>
      <c r="B76" s="1131"/>
      <c r="C76" s="1131"/>
      <c r="D76" s="1131"/>
      <c r="E76" s="1131"/>
    </row>
    <row r="77" spans="1:5">
      <c r="A77" s="1131"/>
      <c r="B77" s="1131"/>
      <c r="C77" s="1131"/>
      <c r="D77" s="1131"/>
      <c r="E77" s="1131"/>
    </row>
    <row r="78" spans="1:5">
      <c r="A78" s="1131"/>
      <c r="B78" s="1131"/>
      <c r="C78" s="1131"/>
      <c r="D78" s="1131"/>
      <c r="E78" s="1131"/>
    </row>
  </sheetData>
  <mergeCells count="9">
    <mergeCell ref="A1:E1"/>
    <mergeCell ref="A2:G2"/>
    <mergeCell ref="B4:B7"/>
    <mergeCell ref="C4:F5"/>
    <mergeCell ref="G4:G7"/>
    <mergeCell ref="C6:C7"/>
    <mergeCell ref="D6:D7"/>
    <mergeCell ref="E6:E7"/>
    <mergeCell ref="F6:F7"/>
  </mergeCells>
  <conditionalFormatting sqref="B13:G15 B17:G19 B21:G23 B29:G31 B33:G35 B37:G39 B41:G43 B9:G11 B25:G27">
    <cfRule type="cellIs" dxfId="40" priority="2" stopIfTrue="1" operator="between">
      <formula>0.0001</formula>
      <formula>0.045</formula>
    </cfRule>
  </conditionalFormatting>
  <conditionalFormatting sqref="B9:G43">
    <cfRule type="cellIs" dxfId="39" priority="1" stopIfTrue="1" operator="between">
      <formula>0.001</formula>
      <formula>0.045</formula>
    </cfRule>
  </conditionalFormatting>
  <hyperlinks>
    <hyperlink ref="A49" r:id="rId1"/>
  </hyperlinks>
  <pageMargins left="0.78740157480314965" right="0.78740157480314965" top="1.1811023622047245" bottom="0.78740157480314965" header="0" footer="0"/>
  <pageSetup paperSize="9" orientation="portrait" horizontalDpi="300" verticalDpi="300" r:id="rId2"/>
  <headerFooter alignWithMargins="0"/>
  <drawing r:id="rId3"/>
</worksheet>
</file>

<file path=xl/worksheets/sheet134.xml><?xml version="1.0" encoding="utf-8"?>
<worksheet xmlns="http://schemas.openxmlformats.org/spreadsheetml/2006/main" xmlns:r="http://schemas.openxmlformats.org/officeDocument/2006/relationships">
  <sheetPr codeName="Sheet134"/>
  <dimension ref="A1:M78"/>
  <sheetViews>
    <sheetView showGridLines="0" zoomScaleNormal="100" workbookViewId="0">
      <selection sqref="A1:E1"/>
    </sheetView>
  </sheetViews>
  <sheetFormatPr defaultRowHeight="9"/>
  <cols>
    <col min="1" max="1" width="30.42578125" style="1100" customWidth="1"/>
    <col min="2" max="3" width="9.7109375" style="1100" customWidth="1"/>
    <col min="4" max="4" width="9.42578125" style="1100" customWidth="1"/>
    <col min="5" max="5" width="10.7109375" style="1100" customWidth="1"/>
    <col min="6" max="6" width="8.7109375" style="1100" customWidth="1"/>
    <col min="7" max="7" width="8.28515625" style="1100" customWidth="1"/>
    <col min="8" max="256" width="9.140625" style="1100"/>
    <col min="257" max="257" width="32.5703125" style="1100" customWidth="1"/>
    <col min="258" max="259" width="9.7109375" style="1100" customWidth="1"/>
    <col min="260" max="260" width="9.42578125" style="1100" customWidth="1"/>
    <col min="261" max="261" width="12.5703125" style="1100" customWidth="1"/>
    <col min="262" max="262" width="8.7109375" style="1100" customWidth="1"/>
    <col min="263" max="263" width="8.28515625" style="1100" customWidth="1"/>
    <col min="264" max="512" width="9.140625" style="1100"/>
    <col min="513" max="513" width="32.5703125" style="1100" customWidth="1"/>
    <col min="514" max="515" width="9.7109375" style="1100" customWidth="1"/>
    <col min="516" max="516" width="9.42578125" style="1100" customWidth="1"/>
    <col min="517" max="517" width="12.5703125" style="1100" customWidth="1"/>
    <col min="518" max="518" width="8.7109375" style="1100" customWidth="1"/>
    <col min="519" max="519" width="8.28515625" style="1100" customWidth="1"/>
    <col min="520" max="768" width="9.140625" style="1100"/>
    <col min="769" max="769" width="32.5703125" style="1100" customWidth="1"/>
    <col min="770" max="771" width="9.7109375" style="1100" customWidth="1"/>
    <col min="772" max="772" width="9.42578125" style="1100" customWidth="1"/>
    <col min="773" max="773" width="12.5703125" style="1100" customWidth="1"/>
    <col min="774" max="774" width="8.7109375" style="1100" customWidth="1"/>
    <col min="775" max="775" width="8.28515625" style="1100" customWidth="1"/>
    <col min="776" max="1024" width="9.140625" style="1100"/>
    <col min="1025" max="1025" width="32.5703125" style="1100" customWidth="1"/>
    <col min="1026" max="1027" width="9.7109375" style="1100" customWidth="1"/>
    <col min="1028" max="1028" width="9.42578125" style="1100" customWidth="1"/>
    <col min="1029" max="1029" width="12.5703125" style="1100" customWidth="1"/>
    <col min="1030" max="1030" width="8.7109375" style="1100" customWidth="1"/>
    <col min="1031" max="1031" width="8.28515625" style="1100" customWidth="1"/>
    <col min="1032" max="1280" width="9.140625" style="1100"/>
    <col min="1281" max="1281" width="32.5703125" style="1100" customWidth="1"/>
    <col min="1282" max="1283" width="9.7109375" style="1100" customWidth="1"/>
    <col min="1284" max="1284" width="9.42578125" style="1100" customWidth="1"/>
    <col min="1285" max="1285" width="12.5703125" style="1100" customWidth="1"/>
    <col min="1286" max="1286" width="8.7109375" style="1100" customWidth="1"/>
    <col min="1287" max="1287" width="8.28515625" style="1100" customWidth="1"/>
    <col min="1288" max="1536" width="9.140625" style="1100"/>
    <col min="1537" max="1537" width="32.5703125" style="1100" customWidth="1"/>
    <col min="1538" max="1539" width="9.7109375" style="1100" customWidth="1"/>
    <col min="1540" max="1540" width="9.42578125" style="1100" customWidth="1"/>
    <col min="1541" max="1541" width="12.5703125" style="1100" customWidth="1"/>
    <col min="1542" max="1542" width="8.7109375" style="1100" customWidth="1"/>
    <col min="1543" max="1543" width="8.28515625" style="1100" customWidth="1"/>
    <col min="1544" max="1792" width="9.140625" style="1100"/>
    <col min="1793" max="1793" width="32.5703125" style="1100" customWidth="1"/>
    <col min="1794" max="1795" width="9.7109375" style="1100" customWidth="1"/>
    <col min="1796" max="1796" width="9.42578125" style="1100" customWidth="1"/>
    <col min="1797" max="1797" width="12.5703125" style="1100" customWidth="1"/>
    <col min="1798" max="1798" width="8.7109375" style="1100" customWidth="1"/>
    <col min="1799" max="1799" width="8.28515625" style="1100" customWidth="1"/>
    <col min="1800" max="2048" width="9.140625" style="1100"/>
    <col min="2049" max="2049" width="32.5703125" style="1100" customWidth="1"/>
    <col min="2050" max="2051" width="9.7109375" style="1100" customWidth="1"/>
    <col min="2052" max="2052" width="9.42578125" style="1100" customWidth="1"/>
    <col min="2053" max="2053" width="12.5703125" style="1100" customWidth="1"/>
    <col min="2054" max="2054" width="8.7109375" style="1100" customWidth="1"/>
    <col min="2055" max="2055" width="8.28515625" style="1100" customWidth="1"/>
    <col min="2056" max="2304" width="9.140625" style="1100"/>
    <col min="2305" max="2305" width="32.5703125" style="1100" customWidth="1"/>
    <col min="2306" max="2307" width="9.7109375" style="1100" customWidth="1"/>
    <col min="2308" max="2308" width="9.42578125" style="1100" customWidth="1"/>
    <col min="2309" max="2309" width="12.5703125" style="1100" customWidth="1"/>
    <col min="2310" max="2310" width="8.7109375" style="1100" customWidth="1"/>
    <col min="2311" max="2311" width="8.28515625" style="1100" customWidth="1"/>
    <col min="2312" max="2560" width="9.140625" style="1100"/>
    <col min="2561" max="2561" width="32.5703125" style="1100" customWidth="1"/>
    <col min="2562" max="2563" width="9.7109375" style="1100" customWidth="1"/>
    <col min="2564" max="2564" width="9.42578125" style="1100" customWidth="1"/>
    <col min="2565" max="2565" width="12.5703125" style="1100" customWidth="1"/>
    <col min="2566" max="2566" width="8.7109375" style="1100" customWidth="1"/>
    <col min="2567" max="2567" width="8.28515625" style="1100" customWidth="1"/>
    <col min="2568" max="2816" width="9.140625" style="1100"/>
    <col min="2817" max="2817" width="32.5703125" style="1100" customWidth="1"/>
    <col min="2818" max="2819" width="9.7109375" style="1100" customWidth="1"/>
    <col min="2820" max="2820" width="9.42578125" style="1100" customWidth="1"/>
    <col min="2821" max="2821" width="12.5703125" style="1100" customWidth="1"/>
    <col min="2822" max="2822" width="8.7109375" style="1100" customWidth="1"/>
    <col min="2823" max="2823" width="8.28515625" style="1100" customWidth="1"/>
    <col min="2824" max="3072" width="9.140625" style="1100"/>
    <col min="3073" max="3073" width="32.5703125" style="1100" customWidth="1"/>
    <col min="3074" max="3075" width="9.7109375" style="1100" customWidth="1"/>
    <col min="3076" max="3076" width="9.42578125" style="1100" customWidth="1"/>
    <col min="3077" max="3077" width="12.5703125" style="1100" customWidth="1"/>
    <col min="3078" max="3078" width="8.7109375" style="1100" customWidth="1"/>
    <col min="3079" max="3079" width="8.28515625" style="1100" customWidth="1"/>
    <col min="3080" max="3328" width="9.140625" style="1100"/>
    <col min="3329" max="3329" width="32.5703125" style="1100" customWidth="1"/>
    <col min="3330" max="3331" width="9.7109375" style="1100" customWidth="1"/>
    <col min="3332" max="3332" width="9.42578125" style="1100" customWidth="1"/>
    <col min="3333" max="3333" width="12.5703125" style="1100" customWidth="1"/>
    <col min="3334" max="3334" width="8.7109375" style="1100" customWidth="1"/>
    <col min="3335" max="3335" width="8.28515625" style="1100" customWidth="1"/>
    <col min="3336" max="3584" width="9.140625" style="1100"/>
    <col min="3585" max="3585" width="32.5703125" style="1100" customWidth="1"/>
    <col min="3586" max="3587" width="9.7109375" style="1100" customWidth="1"/>
    <col min="3588" max="3588" width="9.42578125" style="1100" customWidth="1"/>
    <col min="3589" max="3589" width="12.5703125" style="1100" customWidth="1"/>
    <col min="3590" max="3590" width="8.7109375" style="1100" customWidth="1"/>
    <col min="3591" max="3591" width="8.28515625" style="1100" customWidth="1"/>
    <col min="3592" max="3840" width="9.140625" style="1100"/>
    <col min="3841" max="3841" width="32.5703125" style="1100" customWidth="1"/>
    <col min="3842" max="3843" width="9.7109375" style="1100" customWidth="1"/>
    <col min="3844" max="3844" width="9.42578125" style="1100" customWidth="1"/>
    <col min="3845" max="3845" width="12.5703125" style="1100" customWidth="1"/>
    <col min="3846" max="3846" width="8.7109375" style="1100" customWidth="1"/>
    <col min="3847" max="3847" width="8.28515625" style="1100" customWidth="1"/>
    <col min="3848" max="4096" width="9.140625" style="1100"/>
    <col min="4097" max="4097" width="32.5703125" style="1100" customWidth="1"/>
    <col min="4098" max="4099" width="9.7109375" style="1100" customWidth="1"/>
    <col min="4100" max="4100" width="9.42578125" style="1100" customWidth="1"/>
    <col min="4101" max="4101" width="12.5703125" style="1100" customWidth="1"/>
    <col min="4102" max="4102" width="8.7109375" style="1100" customWidth="1"/>
    <col min="4103" max="4103" width="8.28515625" style="1100" customWidth="1"/>
    <col min="4104" max="4352" width="9.140625" style="1100"/>
    <col min="4353" max="4353" width="32.5703125" style="1100" customWidth="1"/>
    <col min="4354" max="4355" width="9.7109375" style="1100" customWidth="1"/>
    <col min="4356" max="4356" width="9.42578125" style="1100" customWidth="1"/>
    <col min="4357" max="4357" width="12.5703125" style="1100" customWidth="1"/>
    <col min="4358" max="4358" width="8.7109375" style="1100" customWidth="1"/>
    <col min="4359" max="4359" width="8.28515625" style="1100" customWidth="1"/>
    <col min="4360" max="4608" width="9.140625" style="1100"/>
    <col min="4609" max="4609" width="32.5703125" style="1100" customWidth="1"/>
    <col min="4610" max="4611" width="9.7109375" style="1100" customWidth="1"/>
    <col min="4612" max="4612" width="9.42578125" style="1100" customWidth="1"/>
    <col min="4613" max="4613" width="12.5703125" style="1100" customWidth="1"/>
    <col min="4614" max="4614" width="8.7109375" style="1100" customWidth="1"/>
    <col min="4615" max="4615" width="8.28515625" style="1100" customWidth="1"/>
    <col min="4616" max="4864" width="9.140625" style="1100"/>
    <col min="4865" max="4865" width="32.5703125" style="1100" customWidth="1"/>
    <col min="4866" max="4867" width="9.7109375" style="1100" customWidth="1"/>
    <col min="4868" max="4868" width="9.42578125" style="1100" customWidth="1"/>
    <col min="4869" max="4869" width="12.5703125" style="1100" customWidth="1"/>
    <col min="4870" max="4870" width="8.7109375" style="1100" customWidth="1"/>
    <col min="4871" max="4871" width="8.28515625" style="1100" customWidth="1"/>
    <col min="4872" max="5120" width="9.140625" style="1100"/>
    <col min="5121" max="5121" width="32.5703125" style="1100" customWidth="1"/>
    <col min="5122" max="5123" width="9.7109375" style="1100" customWidth="1"/>
    <col min="5124" max="5124" width="9.42578125" style="1100" customWidth="1"/>
    <col min="5125" max="5125" width="12.5703125" style="1100" customWidth="1"/>
    <col min="5126" max="5126" width="8.7109375" style="1100" customWidth="1"/>
    <col min="5127" max="5127" width="8.28515625" style="1100" customWidth="1"/>
    <col min="5128" max="5376" width="9.140625" style="1100"/>
    <col min="5377" max="5377" width="32.5703125" style="1100" customWidth="1"/>
    <col min="5378" max="5379" width="9.7109375" style="1100" customWidth="1"/>
    <col min="5380" max="5380" width="9.42578125" style="1100" customWidth="1"/>
    <col min="5381" max="5381" width="12.5703125" style="1100" customWidth="1"/>
    <col min="5382" max="5382" width="8.7109375" style="1100" customWidth="1"/>
    <col min="5383" max="5383" width="8.28515625" style="1100" customWidth="1"/>
    <col min="5384" max="5632" width="9.140625" style="1100"/>
    <col min="5633" max="5633" width="32.5703125" style="1100" customWidth="1"/>
    <col min="5634" max="5635" width="9.7109375" style="1100" customWidth="1"/>
    <col min="5636" max="5636" width="9.42578125" style="1100" customWidth="1"/>
    <col min="5637" max="5637" width="12.5703125" style="1100" customWidth="1"/>
    <col min="5638" max="5638" width="8.7109375" style="1100" customWidth="1"/>
    <col min="5639" max="5639" width="8.28515625" style="1100" customWidth="1"/>
    <col min="5640" max="5888" width="9.140625" style="1100"/>
    <col min="5889" max="5889" width="32.5703125" style="1100" customWidth="1"/>
    <col min="5890" max="5891" width="9.7109375" style="1100" customWidth="1"/>
    <col min="5892" max="5892" width="9.42578125" style="1100" customWidth="1"/>
    <col min="5893" max="5893" width="12.5703125" style="1100" customWidth="1"/>
    <col min="5894" max="5894" width="8.7109375" style="1100" customWidth="1"/>
    <col min="5895" max="5895" width="8.28515625" style="1100" customWidth="1"/>
    <col min="5896" max="6144" width="9.140625" style="1100"/>
    <col min="6145" max="6145" width="32.5703125" style="1100" customWidth="1"/>
    <col min="6146" max="6147" width="9.7109375" style="1100" customWidth="1"/>
    <col min="6148" max="6148" width="9.42578125" style="1100" customWidth="1"/>
    <col min="6149" max="6149" width="12.5703125" style="1100" customWidth="1"/>
    <col min="6150" max="6150" width="8.7109375" style="1100" customWidth="1"/>
    <col min="6151" max="6151" width="8.28515625" style="1100" customWidth="1"/>
    <col min="6152" max="6400" width="9.140625" style="1100"/>
    <col min="6401" max="6401" width="32.5703125" style="1100" customWidth="1"/>
    <col min="6402" max="6403" width="9.7109375" style="1100" customWidth="1"/>
    <col min="6404" max="6404" width="9.42578125" style="1100" customWidth="1"/>
    <col min="6405" max="6405" width="12.5703125" style="1100" customWidth="1"/>
    <col min="6406" max="6406" width="8.7109375" style="1100" customWidth="1"/>
    <col min="6407" max="6407" width="8.28515625" style="1100" customWidth="1"/>
    <col min="6408" max="6656" width="9.140625" style="1100"/>
    <col min="6657" max="6657" width="32.5703125" style="1100" customWidth="1"/>
    <col min="6658" max="6659" width="9.7109375" style="1100" customWidth="1"/>
    <col min="6660" max="6660" width="9.42578125" style="1100" customWidth="1"/>
    <col min="6661" max="6661" width="12.5703125" style="1100" customWidth="1"/>
    <col min="6662" max="6662" width="8.7109375" style="1100" customWidth="1"/>
    <col min="6663" max="6663" width="8.28515625" style="1100" customWidth="1"/>
    <col min="6664" max="6912" width="9.140625" style="1100"/>
    <col min="6913" max="6913" width="32.5703125" style="1100" customWidth="1"/>
    <col min="6914" max="6915" width="9.7109375" style="1100" customWidth="1"/>
    <col min="6916" max="6916" width="9.42578125" style="1100" customWidth="1"/>
    <col min="6917" max="6917" width="12.5703125" style="1100" customWidth="1"/>
    <col min="6918" max="6918" width="8.7109375" style="1100" customWidth="1"/>
    <col min="6919" max="6919" width="8.28515625" style="1100" customWidth="1"/>
    <col min="6920" max="7168" width="9.140625" style="1100"/>
    <col min="7169" max="7169" width="32.5703125" style="1100" customWidth="1"/>
    <col min="7170" max="7171" width="9.7109375" style="1100" customWidth="1"/>
    <col min="7172" max="7172" width="9.42578125" style="1100" customWidth="1"/>
    <col min="7173" max="7173" width="12.5703125" style="1100" customWidth="1"/>
    <col min="7174" max="7174" width="8.7109375" style="1100" customWidth="1"/>
    <col min="7175" max="7175" width="8.28515625" style="1100" customWidth="1"/>
    <col min="7176" max="7424" width="9.140625" style="1100"/>
    <col min="7425" max="7425" width="32.5703125" style="1100" customWidth="1"/>
    <col min="7426" max="7427" width="9.7109375" style="1100" customWidth="1"/>
    <col min="7428" max="7428" width="9.42578125" style="1100" customWidth="1"/>
    <col min="7429" max="7429" width="12.5703125" style="1100" customWidth="1"/>
    <col min="7430" max="7430" width="8.7109375" style="1100" customWidth="1"/>
    <col min="7431" max="7431" width="8.28515625" style="1100" customWidth="1"/>
    <col min="7432" max="7680" width="9.140625" style="1100"/>
    <col min="7681" max="7681" width="32.5703125" style="1100" customWidth="1"/>
    <col min="7682" max="7683" width="9.7109375" style="1100" customWidth="1"/>
    <col min="7684" max="7684" width="9.42578125" style="1100" customWidth="1"/>
    <col min="7685" max="7685" width="12.5703125" style="1100" customWidth="1"/>
    <col min="7686" max="7686" width="8.7109375" style="1100" customWidth="1"/>
    <col min="7687" max="7687" width="8.28515625" style="1100" customWidth="1"/>
    <col min="7688" max="7936" width="9.140625" style="1100"/>
    <col min="7937" max="7937" width="32.5703125" style="1100" customWidth="1"/>
    <col min="7938" max="7939" width="9.7109375" style="1100" customWidth="1"/>
    <col min="7940" max="7940" width="9.42578125" style="1100" customWidth="1"/>
    <col min="7941" max="7941" width="12.5703125" style="1100" customWidth="1"/>
    <col min="7942" max="7942" width="8.7109375" style="1100" customWidth="1"/>
    <col min="7943" max="7943" width="8.28515625" style="1100" customWidth="1"/>
    <col min="7944" max="8192" width="9.140625" style="1100"/>
    <col min="8193" max="8193" width="32.5703125" style="1100" customWidth="1"/>
    <col min="8194" max="8195" width="9.7109375" style="1100" customWidth="1"/>
    <col min="8196" max="8196" width="9.42578125" style="1100" customWidth="1"/>
    <col min="8197" max="8197" width="12.5703125" style="1100" customWidth="1"/>
    <col min="8198" max="8198" width="8.7109375" style="1100" customWidth="1"/>
    <col min="8199" max="8199" width="8.28515625" style="1100" customWidth="1"/>
    <col min="8200" max="8448" width="9.140625" style="1100"/>
    <col min="8449" max="8449" width="32.5703125" style="1100" customWidth="1"/>
    <col min="8450" max="8451" width="9.7109375" style="1100" customWidth="1"/>
    <col min="8452" max="8452" width="9.42578125" style="1100" customWidth="1"/>
    <col min="8453" max="8453" width="12.5703125" style="1100" customWidth="1"/>
    <col min="8454" max="8454" width="8.7109375" style="1100" customWidth="1"/>
    <col min="8455" max="8455" width="8.28515625" style="1100" customWidth="1"/>
    <col min="8456" max="8704" width="9.140625" style="1100"/>
    <col min="8705" max="8705" width="32.5703125" style="1100" customWidth="1"/>
    <col min="8706" max="8707" width="9.7109375" style="1100" customWidth="1"/>
    <col min="8708" max="8708" width="9.42578125" style="1100" customWidth="1"/>
    <col min="8709" max="8709" width="12.5703125" style="1100" customWidth="1"/>
    <col min="8710" max="8710" width="8.7109375" style="1100" customWidth="1"/>
    <col min="8711" max="8711" width="8.28515625" style="1100" customWidth="1"/>
    <col min="8712" max="8960" width="9.140625" style="1100"/>
    <col min="8961" max="8961" width="32.5703125" style="1100" customWidth="1"/>
    <col min="8962" max="8963" width="9.7109375" style="1100" customWidth="1"/>
    <col min="8964" max="8964" width="9.42578125" style="1100" customWidth="1"/>
    <col min="8965" max="8965" width="12.5703125" style="1100" customWidth="1"/>
    <col min="8966" max="8966" width="8.7109375" style="1100" customWidth="1"/>
    <col min="8967" max="8967" width="8.28515625" style="1100" customWidth="1"/>
    <col min="8968" max="9216" width="9.140625" style="1100"/>
    <col min="9217" max="9217" width="32.5703125" style="1100" customWidth="1"/>
    <col min="9218" max="9219" width="9.7109375" style="1100" customWidth="1"/>
    <col min="9220" max="9220" width="9.42578125" style="1100" customWidth="1"/>
    <col min="9221" max="9221" width="12.5703125" style="1100" customWidth="1"/>
    <col min="9222" max="9222" width="8.7109375" style="1100" customWidth="1"/>
    <col min="9223" max="9223" width="8.28515625" style="1100" customWidth="1"/>
    <col min="9224" max="9472" width="9.140625" style="1100"/>
    <col min="9473" max="9473" width="32.5703125" style="1100" customWidth="1"/>
    <col min="9474" max="9475" width="9.7109375" style="1100" customWidth="1"/>
    <col min="9476" max="9476" width="9.42578125" style="1100" customWidth="1"/>
    <col min="9477" max="9477" width="12.5703125" style="1100" customWidth="1"/>
    <col min="9478" max="9478" width="8.7109375" style="1100" customWidth="1"/>
    <col min="9479" max="9479" width="8.28515625" style="1100" customWidth="1"/>
    <col min="9480" max="9728" width="9.140625" style="1100"/>
    <col min="9729" max="9729" width="32.5703125" style="1100" customWidth="1"/>
    <col min="9730" max="9731" width="9.7109375" style="1100" customWidth="1"/>
    <col min="9732" max="9732" width="9.42578125" style="1100" customWidth="1"/>
    <col min="9733" max="9733" width="12.5703125" style="1100" customWidth="1"/>
    <col min="9734" max="9734" width="8.7109375" style="1100" customWidth="1"/>
    <col min="9735" max="9735" width="8.28515625" style="1100" customWidth="1"/>
    <col min="9736" max="9984" width="9.140625" style="1100"/>
    <col min="9985" max="9985" width="32.5703125" style="1100" customWidth="1"/>
    <col min="9986" max="9987" width="9.7109375" style="1100" customWidth="1"/>
    <col min="9988" max="9988" width="9.42578125" style="1100" customWidth="1"/>
    <col min="9989" max="9989" width="12.5703125" style="1100" customWidth="1"/>
    <col min="9990" max="9990" width="8.7109375" style="1100" customWidth="1"/>
    <col min="9991" max="9991" width="8.28515625" style="1100" customWidth="1"/>
    <col min="9992" max="10240" width="9.140625" style="1100"/>
    <col min="10241" max="10241" width="32.5703125" style="1100" customWidth="1"/>
    <col min="10242" max="10243" width="9.7109375" style="1100" customWidth="1"/>
    <col min="10244" max="10244" width="9.42578125" style="1100" customWidth="1"/>
    <col min="10245" max="10245" width="12.5703125" style="1100" customWidth="1"/>
    <col min="10246" max="10246" width="8.7109375" style="1100" customWidth="1"/>
    <col min="10247" max="10247" width="8.28515625" style="1100" customWidth="1"/>
    <col min="10248" max="10496" width="9.140625" style="1100"/>
    <col min="10497" max="10497" width="32.5703125" style="1100" customWidth="1"/>
    <col min="10498" max="10499" width="9.7109375" style="1100" customWidth="1"/>
    <col min="10500" max="10500" width="9.42578125" style="1100" customWidth="1"/>
    <col min="10501" max="10501" width="12.5703125" style="1100" customWidth="1"/>
    <col min="10502" max="10502" width="8.7109375" style="1100" customWidth="1"/>
    <col min="10503" max="10503" width="8.28515625" style="1100" customWidth="1"/>
    <col min="10504" max="10752" width="9.140625" style="1100"/>
    <col min="10753" max="10753" width="32.5703125" style="1100" customWidth="1"/>
    <col min="10754" max="10755" width="9.7109375" style="1100" customWidth="1"/>
    <col min="10756" max="10756" width="9.42578125" style="1100" customWidth="1"/>
    <col min="10757" max="10757" width="12.5703125" style="1100" customWidth="1"/>
    <col min="10758" max="10758" width="8.7109375" style="1100" customWidth="1"/>
    <col min="10759" max="10759" width="8.28515625" style="1100" customWidth="1"/>
    <col min="10760" max="11008" width="9.140625" style="1100"/>
    <col min="11009" max="11009" width="32.5703125" style="1100" customWidth="1"/>
    <col min="11010" max="11011" width="9.7109375" style="1100" customWidth="1"/>
    <col min="11012" max="11012" width="9.42578125" style="1100" customWidth="1"/>
    <col min="11013" max="11013" width="12.5703125" style="1100" customWidth="1"/>
    <col min="11014" max="11014" width="8.7109375" style="1100" customWidth="1"/>
    <col min="11015" max="11015" width="8.28515625" style="1100" customWidth="1"/>
    <col min="11016" max="11264" width="9.140625" style="1100"/>
    <col min="11265" max="11265" width="32.5703125" style="1100" customWidth="1"/>
    <col min="11266" max="11267" width="9.7109375" style="1100" customWidth="1"/>
    <col min="11268" max="11268" width="9.42578125" style="1100" customWidth="1"/>
    <col min="11269" max="11269" width="12.5703125" style="1100" customWidth="1"/>
    <col min="11270" max="11270" width="8.7109375" style="1100" customWidth="1"/>
    <col min="11271" max="11271" width="8.28515625" style="1100" customWidth="1"/>
    <col min="11272" max="11520" width="9.140625" style="1100"/>
    <col min="11521" max="11521" width="32.5703125" style="1100" customWidth="1"/>
    <col min="11522" max="11523" width="9.7109375" style="1100" customWidth="1"/>
    <col min="11524" max="11524" width="9.42578125" style="1100" customWidth="1"/>
    <col min="11525" max="11525" width="12.5703125" style="1100" customWidth="1"/>
    <col min="11526" max="11526" width="8.7109375" style="1100" customWidth="1"/>
    <col min="11527" max="11527" width="8.28515625" style="1100" customWidth="1"/>
    <col min="11528" max="11776" width="9.140625" style="1100"/>
    <col min="11777" max="11777" width="32.5703125" style="1100" customWidth="1"/>
    <col min="11778" max="11779" width="9.7109375" style="1100" customWidth="1"/>
    <col min="11780" max="11780" width="9.42578125" style="1100" customWidth="1"/>
    <col min="11781" max="11781" width="12.5703125" style="1100" customWidth="1"/>
    <col min="11782" max="11782" width="8.7109375" style="1100" customWidth="1"/>
    <col min="11783" max="11783" width="8.28515625" style="1100" customWidth="1"/>
    <col min="11784" max="12032" width="9.140625" style="1100"/>
    <col min="12033" max="12033" width="32.5703125" style="1100" customWidth="1"/>
    <col min="12034" max="12035" width="9.7109375" style="1100" customWidth="1"/>
    <col min="12036" max="12036" width="9.42578125" style="1100" customWidth="1"/>
    <col min="12037" max="12037" width="12.5703125" style="1100" customWidth="1"/>
    <col min="12038" max="12038" width="8.7109375" style="1100" customWidth="1"/>
    <col min="12039" max="12039" width="8.28515625" style="1100" customWidth="1"/>
    <col min="12040" max="12288" width="9.140625" style="1100"/>
    <col min="12289" max="12289" width="32.5703125" style="1100" customWidth="1"/>
    <col min="12290" max="12291" width="9.7109375" style="1100" customWidth="1"/>
    <col min="12292" max="12292" width="9.42578125" style="1100" customWidth="1"/>
    <col min="12293" max="12293" width="12.5703125" style="1100" customWidth="1"/>
    <col min="12294" max="12294" width="8.7109375" style="1100" customWidth="1"/>
    <col min="12295" max="12295" width="8.28515625" style="1100" customWidth="1"/>
    <col min="12296" max="12544" width="9.140625" style="1100"/>
    <col min="12545" max="12545" width="32.5703125" style="1100" customWidth="1"/>
    <col min="12546" max="12547" width="9.7109375" style="1100" customWidth="1"/>
    <col min="12548" max="12548" width="9.42578125" style="1100" customWidth="1"/>
    <col min="12549" max="12549" width="12.5703125" style="1100" customWidth="1"/>
    <col min="12550" max="12550" width="8.7109375" style="1100" customWidth="1"/>
    <col min="12551" max="12551" width="8.28515625" style="1100" customWidth="1"/>
    <col min="12552" max="12800" width="9.140625" style="1100"/>
    <col min="12801" max="12801" width="32.5703125" style="1100" customWidth="1"/>
    <col min="12802" max="12803" width="9.7109375" style="1100" customWidth="1"/>
    <col min="12804" max="12804" width="9.42578125" style="1100" customWidth="1"/>
    <col min="12805" max="12805" width="12.5703125" style="1100" customWidth="1"/>
    <col min="12806" max="12806" width="8.7109375" style="1100" customWidth="1"/>
    <col min="12807" max="12807" width="8.28515625" style="1100" customWidth="1"/>
    <col min="12808" max="13056" width="9.140625" style="1100"/>
    <col min="13057" max="13057" width="32.5703125" style="1100" customWidth="1"/>
    <col min="13058" max="13059" width="9.7109375" style="1100" customWidth="1"/>
    <col min="13060" max="13060" width="9.42578125" style="1100" customWidth="1"/>
    <col min="13061" max="13061" width="12.5703125" style="1100" customWidth="1"/>
    <col min="13062" max="13062" width="8.7109375" style="1100" customWidth="1"/>
    <col min="13063" max="13063" width="8.28515625" style="1100" customWidth="1"/>
    <col min="13064" max="13312" width="9.140625" style="1100"/>
    <col min="13313" max="13313" width="32.5703125" style="1100" customWidth="1"/>
    <col min="13314" max="13315" width="9.7109375" style="1100" customWidth="1"/>
    <col min="13316" max="13316" width="9.42578125" style="1100" customWidth="1"/>
    <col min="13317" max="13317" width="12.5703125" style="1100" customWidth="1"/>
    <col min="13318" max="13318" width="8.7109375" style="1100" customWidth="1"/>
    <col min="13319" max="13319" width="8.28515625" style="1100" customWidth="1"/>
    <col min="13320" max="13568" width="9.140625" style="1100"/>
    <col min="13569" max="13569" width="32.5703125" style="1100" customWidth="1"/>
    <col min="13570" max="13571" width="9.7109375" style="1100" customWidth="1"/>
    <col min="13572" max="13572" width="9.42578125" style="1100" customWidth="1"/>
    <col min="13573" max="13573" width="12.5703125" style="1100" customWidth="1"/>
    <col min="13574" max="13574" width="8.7109375" style="1100" customWidth="1"/>
    <col min="13575" max="13575" width="8.28515625" style="1100" customWidth="1"/>
    <col min="13576" max="13824" width="9.140625" style="1100"/>
    <col min="13825" max="13825" width="32.5703125" style="1100" customWidth="1"/>
    <col min="13826" max="13827" width="9.7109375" style="1100" customWidth="1"/>
    <col min="13828" max="13828" width="9.42578125" style="1100" customWidth="1"/>
    <col min="13829" max="13829" width="12.5703125" style="1100" customWidth="1"/>
    <col min="13830" max="13830" width="8.7109375" style="1100" customWidth="1"/>
    <col min="13831" max="13831" width="8.28515625" style="1100" customWidth="1"/>
    <col min="13832" max="14080" width="9.140625" style="1100"/>
    <col min="14081" max="14081" width="32.5703125" style="1100" customWidth="1"/>
    <col min="14082" max="14083" width="9.7109375" style="1100" customWidth="1"/>
    <col min="14084" max="14084" width="9.42578125" style="1100" customWidth="1"/>
    <col min="14085" max="14085" width="12.5703125" style="1100" customWidth="1"/>
    <col min="14086" max="14086" width="8.7109375" style="1100" customWidth="1"/>
    <col min="14087" max="14087" width="8.28515625" style="1100" customWidth="1"/>
    <col min="14088" max="14336" width="9.140625" style="1100"/>
    <col min="14337" max="14337" width="32.5703125" style="1100" customWidth="1"/>
    <col min="14338" max="14339" width="9.7109375" style="1100" customWidth="1"/>
    <col min="14340" max="14340" width="9.42578125" style="1100" customWidth="1"/>
    <col min="14341" max="14341" width="12.5703125" style="1100" customWidth="1"/>
    <col min="14342" max="14342" width="8.7109375" style="1100" customWidth="1"/>
    <col min="14343" max="14343" width="8.28515625" style="1100" customWidth="1"/>
    <col min="14344" max="14592" width="9.140625" style="1100"/>
    <col min="14593" max="14593" width="32.5703125" style="1100" customWidth="1"/>
    <col min="14594" max="14595" width="9.7109375" style="1100" customWidth="1"/>
    <col min="14596" max="14596" width="9.42578125" style="1100" customWidth="1"/>
    <col min="14597" max="14597" width="12.5703125" style="1100" customWidth="1"/>
    <col min="14598" max="14598" width="8.7109375" style="1100" customWidth="1"/>
    <col min="14599" max="14599" width="8.28515625" style="1100" customWidth="1"/>
    <col min="14600" max="14848" width="9.140625" style="1100"/>
    <col min="14849" max="14849" width="32.5703125" style="1100" customWidth="1"/>
    <col min="14850" max="14851" width="9.7109375" style="1100" customWidth="1"/>
    <col min="14852" max="14852" width="9.42578125" style="1100" customWidth="1"/>
    <col min="14853" max="14853" width="12.5703125" style="1100" customWidth="1"/>
    <col min="14854" max="14854" width="8.7109375" style="1100" customWidth="1"/>
    <col min="14855" max="14855" width="8.28515625" style="1100" customWidth="1"/>
    <col min="14856" max="15104" width="9.140625" style="1100"/>
    <col min="15105" max="15105" width="32.5703125" style="1100" customWidth="1"/>
    <col min="15106" max="15107" width="9.7109375" style="1100" customWidth="1"/>
    <col min="15108" max="15108" width="9.42578125" style="1100" customWidth="1"/>
    <col min="15109" max="15109" width="12.5703125" style="1100" customWidth="1"/>
    <col min="15110" max="15110" width="8.7109375" style="1100" customWidth="1"/>
    <col min="15111" max="15111" width="8.28515625" style="1100" customWidth="1"/>
    <col min="15112" max="15360" width="9.140625" style="1100"/>
    <col min="15361" max="15361" width="32.5703125" style="1100" customWidth="1"/>
    <col min="15362" max="15363" width="9.7109375" style="1100" customWidth="1"/>
    <col min="15364" max="15364" width="9.42578125" style="1100" customWidth="1"/>
    <col min="15365" max="15365" width="12.5703125" style="1100" customWidth="1"/>
    <col min="15366" max="15366" width="8.7109375" style="1100" customWidth="1"/>
    <col min="15367" max="15367" width="8.28515625" style="1100" customWidth="1"/>
    <col min="15368" max="15616" width="9.140625" style="1100"/>
    <col min="15617" max="15617" width="32.5703125" style="1100" customWidth="1"/>
    <col min="15618" max="15619" width="9.7109375" style="1100" customWidth="1"/>
    <col min="15620" max="15620" width="9.42578125" style="1100" customWidth="1"/>
    <col min="15621" max="15621" width="12.5703125" style="1100" customWidth="1"/>
    <col min="15622" max="15622" width="8.7109375" style="1100" customWidth="1"/>
    <col min="15623" max="15623" width="8.28515625" style="1100" customWidth="1"/>
    <col min="15624" max="15872" width="9.140625" style="1100"/>
    <col min="15873" max="15873" width="32.5703125" style="1100" customWidth="1"/>
    <col min="15874" max="15875" width="9.7109375" style="1100" customWidth="1"/>
    <col min="15876" max="15876" width="9.42578125" style="1100" customWidth="1"/>
    <col min="15877" max="15877" width="12.5703125" style="1100" customWidth="1"/>
    <col min="15878" max="15878" width="8.7109375" style="1100" customWidth="1"/>
    <col min="15879" max="15879" width="8.28515625" style="1100" customWidth="1"/>
    <col min="15880" max="16128" width="9.140625" style="1100"/>
    <col min="16129" max="16129" width="32.5703125" style="1100" customWidth="1"/>
    <col min="16130" max="16131" width="9.7109375" style="1100" customWidth="1"/>
    <col min="16132" max="16132" width="9.42578125" style="1100" customWidth="1"/>
    <col min="16133" max="16133" width="12.5703125" style="1100" customWidth="1"/>
    <col min="16134" max="16134" width="8.7109375" style="1100" customWidth="1"/>
    <col min="16135" max="16135" width="8.28515625" style="1100" customWidth="1"/>
    <col min="16136" max="16384" width="9.140625" style="1100"/>
  </cols>
  <sheetData>
    <row r="1" spans="1:13" ht="19.5" customHeight="1">
      <c r="A1" s="2287" t="s">
        <v>1600</v>
      </c>
      <c r="B1" s="2287"/>
      <c r="C1" s="2287"/>
      <c r="D1" s="2287"/>
      <c r="E1" s="2287"/>
    </row>
    <row r="2" spans="1:13" ht="19.5" customHeight="1">
      <c r="A2" s="2293" t="s">
        <v>1599</v>
      </c>
      <c r="B2" s="2293"/>
      <c r="C2" s="2293"/>
      <c r="D2" s="2293"/>
      <c r="E2" s="2293"/>
      <c r="F2" s="2295"/>
      <c r="G2" s="2295"/>
    </row>
    <row r="3" spans="1:13" s="1077" customFormat="1" ht="12.95" customHeight="1">
      <c r="A3" s="1177">
        <v>2017</v>
      </c>
      <c r="B3" s="1407"/>
      <c r="C3" s="1400"/>
      <c r="D3" s="1400"/>
      <c r="G3" s="1399" t="s">
        <v>1543</v>
      </c>
    </row>
    <row r="4" spans="1:13" s="1077" customFormat="1" ht="11.1" customHeight="1">
      <c r="A4" s="1872" t="s">
        <v>1542</v>
      </c>
      <c r="B4" s="2182" t="s">
        <v>0</v>
      </c>
      <c r="C4" s="2182" t="s">
        <v>1541</v>
      </c>
      <c r="D4" s="2183"/>
      <c r="E4" s="2183"/>
      <c r="F4" s="2183"/>
      <c r="G4" s="2300" t="s">
        <v>1540</v>
      </c>
    </row>
    <row r="5" spans="1:13" s="1077" customFormat="1" ht="11.1" customHeight="1">
      <c r="A5" s="1873"/>
      <c r="B5" s="2183"/>
      <c r="C5" s="2183"/>
      <c r="D5" s="2183"/>
      <c r="E5" s="2183"/>
      <c r="F5" s="2183"/>
      <c r="G5" s="2301"/>
    </row>
    <row r="6" spans="1:13" s="1077" customFormat="1" ht="11.1" customHeight="1">
      <c r="A6" s="1873"/>
      <c r="B6" s="2183"/>
      <c r="C6" s="2182" t="s">
        <v>0</v>
      </c>
      <c r="D6" s="2182" t="s">
        <v>1513</v>
      </c>
      <c r="E6" s="2182" t="s">
        <v>1539</v>
      </c>
      <c r="F6" s="2182" t="s">
        <v>1538</v>
      </c>
      <c r="G6" s="2301"/>
    </row>
    <row r="7" spans="1:13" s="1077" customFormat="1" ht="20.25" customHeight="1">
      <c r="A7" s="1865" t="s">
        <v>573</v>
      </c>
      <c r="B7" s="2183"/>
      <c r="C7" s="2183"/>
      <c r="D7" s="2182"/>
      <c r="E7" s="2182"/>
      <c r="F7" s="2182"/>
      <c r="G7" s="2302"/>
      <c r="H7" s="1420"/>
      <c r="I7" s="1420"/>
      <c r="J7" s="1420"/>
      <c r="K7" s="1420"/>
      <c r="L7" s="1420"/>
      <c r="M7" s="1420"/>
    </row>
    <row r="8" spans="1:13" s="1077" customFormat="1" ht="6" customHeight="1">
      <c r="A8" s="997"/>
      <c r="B8" s="997"/>
      <c r="C8" s="997"/>
      <c r="D8" s="997"/>
      <c r="E8" s="997"/>
    </row>
    <row r="9" spans="1:13" s="1393" customFormat="1" ht="21.95" customHeight="1">
      <c r="A9" s="1406" t="s">
        <v>258</v>
      </c>
      <c r="B9" s="1383">
        <f t="shared" ref="B9:G9" si="0">+B10+B11</f>
        <v>8189.5559999999987</v>
      </c>
      <c r="C9" s="1383">
        <f t="shared" si="0"/>
        <v>8166.1999999999989</v>
      </c>
      <c r="D9" s="1383">
        <f t="shared" si="0"/>
        <v>1132.5119999999999</v>
      </c>
      <c r="E9" s="1383">
        <f t="shared" si="0"/>
        <v>6951.2639999999992</v>
      </c>
      <c r="F9" s="1383">
        <f t="shared" si="0"/>
        <v>82.423999999999964</v>
      </c>
      <c r="G9" s="1383">
        <f t="shared" si="0"/>
        <v>23.356000000000019</v>
      </c>
      <c r="H9" s="1193"/>
      <c r="I9" s="1193"/>
      <c r="J9" s="1193"/>
      <c r="K9" s="1193"/>
      <c r="L9" s="1193"/>
      <c r="M9" s="1193"/>
    </row>
    <row r="10" spans="1:13" s="1185" customFormat="1" ht="15" customHeight="1">
      <c r="A10" s="1421" t="s">
        <v>1598</v>
      </c>
      <c r="B10" s="1389">
        <f>+C10+G10</f>
        <v>6270.0529999999999</v>
      </c>
      <c r="C10" s="1389">
        <f>D10+E10+F10</f>
        <v>6247.9089999999997</v>
      </c>
      <c r="D10" s="1389">
        <v>858.38800000000003</v>
      </c>
      <c r="E10" s="1389">
        <v>5343.857</v>
      </c>
      <c r="F10" s="1389">
        <v>45.663999999999994</v>
      </c>
      <c r="G10" s="1389">
        <v>22.14400000000002</v>
      </c>
      <c r="H10" s="1193"/>
      <c r="I10" s="1193"/>
      <c r="J10" s="1401"/>
    </row>
    <row r="11" spans="1:13" s="1185" customFormat="1" ht="15" customHeight="1">
      <c r="A11" s="1423" t="s">
        <v>1546</v>
      </c>
      <c r="B11" s="1389">
        <f>+C11+G11</f>
        <v>1919.502999999999</v>
      </c>
      <c r="C11" s="1389">
        <f>D11+E11+F11</f>
        <v>1918.290999999999</v>
      </c>
      <c r="D11" s="1389">
        <v>274.12399999999991</v>
      </c>
      <c r="E11" s="1389">
        <v>1607.4069999999992</v>
      </c>
      <c r="F11" s="1389">
        <v>36.75999999999997</v>
      </c>
      <c r="G11" s="1389">
        <v>1.2119999999999991</v>
      </c>
      <c r="H11" s="1193"/>
      <c r="I11" s="1193"/>
      <c r="J11" s="1401"/>
    </row>
    <row r="12" spans="1:13" s="1185" customFormat="1" ht="9.9499999999999993" customHeight="1">
      <c r="A12" s="841"/>
      <c r="B12" s="1389"/>
      <c r="C12" s="1389"/>
      <c r="D12" s="1389"/>
      <c r="E12" s="1389"/>
    </row>
    <row r="13" spans="1:13" s="1393" customFormat="1" ht="21.95" customHeight="1">
      <c r="A13" s="1402" t="s">
        <v>360</v>
      </c>
      <c r="B13" s="1383">
        <f t="shared" ref="B13:G13" si="1">+B14+B15</f>
        <v>7987.1999999999971</v>
      </c>
      <c r="C13" s="1383">
        <f t="shared" si="1"/>
        <v>7964.2489999999971</v>
      </c>
      <c r="D13" s="1383">
        <f t="shared" si="1"/>
        <v>1132.5120000000002</v>
      </c>
      <c r="E13" s="1383">
        <f t="shared" si="1"/>
        <v>6763.2409999999973</v>
      </c>
      <c r="F13" s="1383">
        <f t="shared" si="1"/>
        <v>68.495999999999952</v>
      </c>
      <c r="G13" s="1383">
        <f t="shared" si="1"/>
        <v>22.951000000000011</v>
      </c>
      <c r="H13" s="1193"/>
      <c r="I13" s="1193"/>
      <c r="J13" s="1193"/>
      <c r="K13" s="1193"/>
      <c r="L13" s="1193"/>
      <c r="M13" s="1193"/>
    </row>
    <row r="14" spans="1:13" s="1185" customFormat="1" ht="15" customHeight="1">
      <c r="A14" s="1421" t="s">
        <v>1598</v>
      </c>
      <c r="B14" s="1389">
        <f>+C14+G14</f>
        <v>6075.6249999999982</v>
      </c>
      <c r="C14" s="1389">
        <f>D14+E14+F14</f>
        <v>6053.4809999999979</v>
      </c>
      <c r="D14" s="1389">
        <v>858.38800000000026</v>
      </c>
      <c r="E14" s="1389">
        <v>5163.3569999999982</v>
      </c>
      <c r="F14" s="1389">
        <v>31.735999999999997</v>
      </c>
      <c r="G14" s="1389">
        <v>22.144000000000013</v>
      </c>
      <c r="H14" s="1193"/>
      <c r="I14" s="1193"/>
      <c r="J14" s="1193"/>
      <c r="K14" s="1193"/>
      <c r="L14" s="1193"/>
      <c r="M14" s="1193"/>
    </row>
    <row r="15" spans="1:13" s="1185" customFormat="1" ht="15" customHeight="1">
      <c r="A15" s="1422" t="s">
        <v>1546</v>
      </c>
      <c r="B15" s="1389">
        <f>+C15+G15</f>
        <v>1911.5749999999994</v>
      </c>
      <c r="C15" s="1389">
        <f>D15+E15+F15</f>
        <v>1910.7679999999993</v>
      </c>
      <c r="D15" s="1389">
        <v>274.12399999999991</v>
      </c>
      <c r="E15" s="1389">
        <v>1599.8839999999993</v>
      </c>
      <c r="F15" s="1389">
        <v>36.759999999999962</v>
      </c>
      <c r="G15" s="1389">
        <v>0.80699999999999961</v>
      </c>
      <c r="H15" s="1193"/>
      <c r="I15" s="1193"/>
      <c r="J15" s="1401"/>
    </row>
    <row r="16" spans="1:13" s="1077" customFormat="1" ht="9.9499999999999993" customHeight="1">
      <c r="A16" s="1195"/>
      <c r="B16" s="1389"/>
      <c r="C16" s="1389"/>
      <c r="D16" s="1389"/>
      <c r="E16" s="1389"/>
    </row>
    <row r="17" spans="1:10" s="1393" customFormat="1" ht="21.95" customHeight="1">
      <c r="A17" s="1402" t="s">
        <v>1553</v>
      </c>
      <c r="B17" s="1383">
        <f t="shared" ref="B17:G17" si="2">+B18+B19</f>
        <v>2802.5020000000004</v>
      </c>
      <c r="C17" s="1383">
        <f t="shared" si="2"/>
        <v>2787.7520000000004</v>
      </c>
      <c r="D17" s="1383">
        <f t="shared" si="2"/>
        <v>262.483</v>
      </c>
      <c r="E17" s="1383">
        <f t="shared" si="2"/>
        <v>2489.4980000000005</v>
      </c>
      <c r="F17" s="1383">
        <f t="shared" si="2"/>
        <v>35.771000000000001</v>
      </c>
      <c r="G17" s="1383">
        <f t="shared" si="2"/>
        <v>14.749999999999998</v>
      </c>
      <c r="H17" s="1193"/>
      <c r="I17" s="1193"/>
      <c r="J17" s="1401"/>
    </row>
    <row r="18" spans="1:10" s="1077" customFormat="1" ht="15" customHeight="1">
      <c r="A18" s="1411" t="s">
        <v>1598</v>
      </c>
      <c r="B18" s="1389">
        <f>+C18+G18</f>
        <v>2498.6990000000005</v>
      </c>
      <c r="C18" s="1389">
        <f>D18+E18+F18</f>
        <v>2483.9490000000005</v>
      </c>
      <c r="D18" s="1394">
        <v>262.483</v>
      </c>
      <c r="E18" s="1394">
        <v>2189.7300000000005</v>
      </c>
      <c r="F18" s="1394">
        <v>31.736000000000001</v>
      </c>
      <c r="G18" s="1389">
        <v>14.749999999999998</v>
      </c>
      <c r="H18" s="1193"/>
      <c r="I18" s="1193"/>
      <c r="J18" s="1401"/>
    </row>
    <row r="19" spans="1:10" s="1077" customFormat="1" ht="15" customHeight="1">
      <c r="A19" s="1412" t="s">
        <v>1546</v>
      </c>
      <c r="B19" s="1389">
        <f>+C19+G19</f>
        <v>303.80299999999988</v>
      </c>
      <c r="C19" s="1389">
        <f>D19+E19+F19</f>
        <v>303.80299999999988</v>
      </c>
      <c r="D19" s="1394">
        <v>0</v>
      </c>
      <c r="E19" s="1394">
        <v>299.76799999999986</v>
      </c>
      <c r="F19" s="1414">
        <v>4.0349999999999993</v>
      </c>
      <c r="G19" s="1389">
        <v>0</v>
      </c>
      <c r="H19" s="1193"/>
      <c r="I19" s="1193"/>
      <c r="J19" s="1401"/>
    </row>
    <row r="20" spans="1:10" s="1077" customFormat="1" ht="9.9499999999999993" customHeight="1">
      <c r="A20" s="1195"/>
      <c r="B20" s="1394"/>
      <c r="C20" s="1394"/>
      <c r="D20" s="1394"/>
      <c r="E20" s="1394"/>
      <c r="F20" s="1420"/>
      <c r="G20" s="1420"/>
      <c r="H20" s="1420"/>
    </row>
    <row r="21" spans="1:10" s="1393" customFormat="1" ht="21.95" customHeight="1">
      <c r="A21" s="1402" t="s">
        <v>1552</v>
      </c>
      <c r="B21" s="1383">
        <f t="shared" ref="B21:G21" si="3">+B22+B23</f>
        <v>2143.4009999999998</v>
      </c>
      <c r="C21" s="1383">
        <f t="shared" si="3"/>
        <v>2136.0069999999996</v>
      </c>
      <c r="D21" s="1383">
        <f t="shared" si="3"/>
        <v>178.29299999999992</v>
      </c>
      <c r="E21" s="1383">
        <f t="shared" si="3"/>
        <v>1924.9889999999998</v>
      </c>
      <c r="F21" s="1383">
        <f t="shared" si="3"/>
        <v>32.725000000000009</v>
      </c>
      <c r="G21" s="1383">
        <f t="shared" si="3"/>
        <v>7.3940000000000037</v>
      </c>
      <c r="H21" s="1193"/>
      <c r="I21" s="1193"/>
      <c r="J21" s="1401"/>
    </row>
    <row r="22" spans="1:10" s="1077" customFormat="1" ht="15" customHeight="1">
      <c r="A22" s="1411" t="s">
        <v>1598</v>
      </c>
      <c r="B22" s="1389">
        <f>+C22+G22</f>
        <v>1574.8879999999999</v>
      </c>
      <c r="C22" s="1389">
        <f>D22+E22+F22</f>
        <v>1567.4939999999999</v>
      </c>
      <c r="D22" s="1394">
        <v>157.27799999999993</v>
      </c>
      <c r="E22" s="1394">
        <v>1410.2159999999999</v>
      </c>
      <c r="F22" s="1394">
        <v>0</v>
      </c>
      <c r="G22" s="1389">
        <v>7.3940000000000037</v>
      </c>
      <c r="H22" s="1193"/>
      <c r="I22" s="1193"/>
      <c r="J22" s="1401"/>
    </row>
    <row r="23" spans="1:10" s="1077" customFormat="1" ht="15" customHeight="1">
      <c r="A23" s="1412" t="s">
        <v>1546</v>
      </c>
      <c r="B23" s="1389">
        <f>+C23+G23</f>
        <v>568.51299999999992</v>
      </c>
      <c r="C23" s="1389">
        <f>D23+E23+F23</f>
        <v>568.51299999999992</v>
      </c>
      <c r="D23" s="1394">
        <v>21.014999999999997</v>
      </c>
      <c r="E23" s="1394">
        <v>514.77299999999991</v>
      </c>
      <c r="F23" s="1394">
        <v>32.725000000000009</v>
      </c>
      <c r="G23" s="1389">
        <v>0</v>
      </c>
      <c r="H23" s="1193"/>
      <c r="I23" s="1193"/>
      <c r="J23" s="1401"/>
    </row>
    <row r="24" spans="1:10" s="1077" customFormat="1" ht="9.9499999999999993" customHeight="1">
      <c r="A24" s="843"/>
      <c r="B24" s="1389"/>
      <c r="C24" s="1394"/>
      <c r="D24" s="1394"/>
      <c r="E24" s="1394"/>
      <c r="H24" s="1185"/>
      <c r="I24" s="1185"/>
      <c r="J24" s="1185"/>
    </row>
    <row r="25" spans="1:10" s="1382" customFormat="1" ht="21.95" customHeight="1">
      <c r="A25" s="1402" t="s">
        <v>1551</v>
      </c>
      <c r="B25" s="1383">
        <f t="shared" ref="B25:G25" si="4">+B26+B27</f>
        <v>1074.857</v>
      </c>
      <c r="C25" s="1383">
        <f t="shared" si="4"/>
        <v>1074.05</v>
      </c>
      <c r="D25" s="1383">
        <f t="shared" si="4"/>
        <v>360.72199999999998</v>
      </c>
      <c r="E25" s="1383">
        <f t="shared" si="4"/>
        <v>713.32799999999997</v>
      </c>
      <c r="F25" s="1383">
        <f t="shared" si="4"/>
        <v>0</v>
      </c>
      <c r="G25" s="1383">
        <f t="shared" si="4"/>
        <v>0.80700000000000005</v>
      </c>
      <c r="H25" s="1193"/>
      <c r="I25" s="1193"/>
      <c r="J25" s="1401"/>
    </row>
    <row r="26" spans="1:10" s="1077" customFormat="1" ht="15" customHeight="1">
      <c r="A26" s="1411" t="s">
        <v>1598</v>
      </c>
      <c r="B26" s="1389">
        <f>+C26+G26</f>
        <v>691.06299999999999</v>
      </c>
      <c r="C26" s="1389">
        <f>D26+E26+F26</f>
        <v>691.06299999999999</v>
      </c>
      <c r="D26" s="1394">
        <v>145.93600000000001</v>
      </c>
      <c r="E26" s="1394">
        <v>545.12699999999995</v>
      </c>
      <c r="F26" s="1394">
        <v>0</v>
      </c>
      <c r="G26" s="1389">
        <v>0</v>
      </c>
      <c r="H26" s="1193"/>
      <c r="I26" s="1193"/>
      <c r="J26" s="1401"/>
    </row>
    <row r="27" spans="1:10" s="1077" customFormat="1" ht="15" customHeight="1">
      <c r="A27" s="1412" t="s">
        <v>1546</v>
      </c>
      <c r="B27" s="1389">
        <f>+C27+G27</f>
        <v>383.79399999999998</v>
      </c>
      <c r="C27" s="1389">
        <f>D27+E27+F27</f>
        <v>382.98699999999997</v>
      </c>
      <c r="D27" s="1394">
        <v>214.786</v>
      </c>
      <c r="E27" s="1394">
        <v>168.20099999999999</v>
      </c>
      <c r="F27" s="1394">
        <v>0</v>
      </c>
      <c r="G27" s="1389">
        <v>0.80700000000000005</v>
      </c>
      <c r="H27" s="1193"/>
      <c r="I27" s="1193"/>
      <c r="J27" s="1401"/>
    </row>
    <row r="28" spans="1:10" s="1077" customFormat="1" ht="9.9499999999999993" customHeight="1">
      <c r="A28" s="843"/>
      <c r="B28" s="1389"/>
      <c r="C28" s="1394"/>
      <c r="D28" s="1394"/>
      <c r="E28" s="1394"/>
    </row>
    <row r="29" spans="1:10" s="1382" customFormat="1" ht="21.95" customHeight="1">
      <c r="A29" s="1406" t="s">
        <v>1560</v>
      </c>
      <c r="B29" s="1383">
        <f t="shared" ref="B29:G29" si="5">+B30+B31</f>
        <v>1341.0529999999997</v>
      </c>
      <c r="C29" s="1383">
        <f t="shared" si="5"/>
        <v>1341.0529999999997</v>
      </c>
      <c r="D29" s="1383">
        <f t="shared" si="5"/>
        <v>181.08799999999999</v>
      </c>
      <c r="E29" s="1383">
        <f t="shared" si="5"/>
        <v>1159.9649999999997</v>
      </c>
      <c r="F29" s="1383">
        <f t="shared" si="5"/>
        <v>0</v>
      </c>
      <c r="G29" s="1383">
        <f t="shared" si="5"/>
        <v>0</v>
      </c>
      <c r="H29" s="1193"/>
      <c r="I29" s="1193"/>
      <c r="J29" s="1401"/>
    </row>
    <row r="30" spans="1:10" s="1077" customFormat="1" ht="15" customHeight="1">
      <c r="A30" s="1411" t="s">
        <v>1598</v>
      </c>
      <c r="B30" s="1389">
        <f>+C30+G30</f>
        <v>767.99199999999996</v>
      </c>
      <c r="C30" s="1389">
        <f>D30+E30+F30</f>
        <v>767.99199999999996</v>
      </c>
      <c r="D30" s="1394">
        <v>142.76499999999999</v>
      </c>
      <c r="E30" s="1394">
        <v>625.22699999999998</v>
      </c>
      <c r="F30" s="1394">
        <v>0</v>
      </c>
      <c r="G30" s="1389">
        <v>0</v>
      </c>
      <c r="H30" s="1193"/>
      <c r="I30" s="1193"/>
      <c r="J30" s="1401"/>
    </row>
    <row r="31" spans="1:10" s="1077" customFormat="1" ht="15" customHeight="1">
      <c r="A31" s="843" t="s">
        <v>1546</v>
      </c>
      <c r="B31" s="1389">
        <f>+C31+G31</f>
        <v>573.06099999999969</v>
      </c>
      <c r="C31" s="1389">
        <f>D31+E31+F31</f>
        <v>573.06099999999969</v>
      </c>
      <c r="D31" s="1394">
        <v>38.323</v>
      </c>
      <c r="E31" s="1394">
        <v>534.73799999999972</v>
      </c>
      <c r="F31" s="1394">
        <v>0</v>
      </c>
      <c r="G31" s="1389">
        <v>0</v>
      </c>
      <c r="H31" s="1193"/>
      <c r="I31" s="1193"/>
      <c r="J31" s="1401"/>
    </row>
    <row r="32" spans="1:10" s="1077" customFormat="1" ht="9.9499999999999993" customHeight="1">
      <c r="A32" s="843"/>
      <c r="B32" s="1389"/>
      <c r="C32" s="1394"/>
      <c r="D32" s="1394"/>
      <c r="E32" s="1394"/>
    </row>
    <row r="33" spans="1:10" s="1382" customFormat="1" ht="21.95" customHeight="1">
      <c r="A33" s="1402" t="s">
        <v>1559</v>
      </c>
      <c r="B33" s="1383">
        <f t="shared" ref="B33:G33" si="6">+B34+B35</f>
        <v>625.38699999999994</v>
      </c>
      <c r="C33" s="1383">
        <f t="shared" si="6"/>
        <v>625.38699999999994</v>
      </c>
      <c r="D33" s="1383">
        <f t="shared" si="6"/>
        <v>149.92599999999999</v>
      </c>
      <c r="E33" s="1383">
        <f t="shared" si="6"/>
        <v>475.46100000000001</v>
      </c>
      <c r="F33" s="1383">
        <f t="shared" si="6"/>
        <v>0</v>
      </c>
      <c r="G33" s="1383">
        <f t="shared" si="6"/>
        <v>0</v>
      </c>
      <c r="H33" s="1193"/>
      <c r="I33" s="1193"/>
      <c r="J33" s="1401"/>
    </row>
    <row r="34" spans="1:10" s="1077" customFormat="1" ht="15" customHeight="1">
      <c r="A34" s="1411" t="s">
        <v>1598</v>
      </c>
      <c r="B34" s="1389">
        <f>+C34+G34</f>
        <v>542.98299999999995</v>
      </c>
      <c r="C34" s="1389">
        <f>D34+E34+F34</f>
        <v>542.98299999999995</v>
      </c>
      <c r="D34" s="1394">
        <v>149.92599999999999</v>
      </c>
      <c r="E34" s="1394">
        <v>393.05700000000002</v>
      </c>
      <c r="F34" s="1394">
        <v>0</v>
      </c>
      <c r="G34" s="1389">
        <v>0</v>
      </c>
      <c r="H34" s="1193"/>
      <c r="I34" s="1193"/>
      <c r="J34" s="1401"/>
    </row>
    <row r="35" spans="1:10" s="1077" customFormat="1" ht="15" customHeight="1">
      <c r="A35" s="843" t="s">
        <v>1546</v>
      </c>
      <c r="B35" s="1389">
        <f>+C35+G35</f>
        <v>82.404000000000011</v>
      </c>
      <c r="C35" s="1389">
        <f>D35+E35+F35</f>
        <v>82.404000000000011</v>
      </c>
      <c r="D35" s="1394">
        <v>0</v>
      </c>
      <c r="E35" s="1394">
        <v>82.404000000000011</v>
      </c>
      <c r="F35" s="1394">
        <v>0</v>
      </c>
      <c r="G35" s="1389">
        <v>0</v>
      </c>
      <c r="H35" s="1193"/>
      <c r="I35" s="1193"/>
      <c r="J35" s="1401"/>
    </row>
    <row r="36" spans="1:10" s="1077" customFormat="1" ht="9.9499999999999993" customHeight="1">
      <c r="A36" s="843"/>
      <c r="B36" s="1389"/>
      <c r="C36" s="1394"/>
      <c r="D36" s="1394"/>
      <c r="E36" s="1394"/>
      <c r="H36" s="1185"/>
      <c r="I36" s="1185"/>
      <c r="J36" s="1185"/>
    </row>
    <row r="37" spans="1:10" s="1382" customFormat="1" ht="21.95" customHeight="1">
      <c r="A37" s="1402" t="s">
        <v>1558</v>
      </c>
      <c r="B37" s="1383">
        <v>113.31</v>
      </c>
      <c r="C37" s="1383">
        <v>112.905</v>
      </c>
      <c r="D37" s="1383">
        <v>0</v>
      </c>
      <c r="E37" s="1383">
        <v>98.977000000000004</v>
      </c>
      <c r="F37" s="1383">
        <v>13.928000000000001</v>
      </c>
      <c r="G37" s="1432" t="s">
        <v>378</v>
      </c>
      <c r="H37" s="1193"/>
      <c r="I37" s="1193"/>
      <c r="J37" s="1401"/>
    </row>
    <row r="38" spans="1:10" s="1077" customFormat="1" ht="15" customHeight="1">
      <c r="A38" s="1411" t="s">
        <v>1598</v>
      </c>
      <c r="B38" s="1389">
        <v>105.38200000000001</v>
      </c>
      <c r="C38" s="1389">
        <v>105.38200000000001</v>
      </c>
      <c r="D38" s="1389">
        <v>0</v>
      </c>
      <c r="E38" s="1389">
        <v>91.454000000000008</v>
      </c>
      <c r="F38" s="1389">
        <v>13.928000000000001</v>
      </c>
      <c r="G38" s="1389">
        <v>0</v>
      </c>
      <c r="H38" s="1193"/>
      <c r="I38" s="1193"/>
      <c r="J38" s="1401"/>
    </row>
    <row r="39" spans="1:10" s="1077" customFormat="1" ht="15" customHeight="1">
      <c r="A39" s="843" t="s">
        <v>1546</v>
      </c>
      <c r="B39" s="1389">
        <v>7.927999999999999</v>
      </c>
      <c r="C39" s="1389">
        <v>7.5229999999999988</v>
      </c>
      <c r="D39" s="1389">
        <v>0</v>
      </c>
      <c r="E39" s="1389">
        <v>7.5229999999999988</v>
      </c>
      <c r="F39" s="1389">
        <v>0</v>
      </c>
      <c r="G39" s="1448" t="s">
        <v>378</v>
      </c>
      <c r="H39" s="1193"/>
      <c r="I39" s="1193"/>
      <c r="J39" s="1401"/>
    </row>
    <row r="40" spans="1:10" s="1077" customFormat="1" ht="9.9499999999999993" customHeight="1">
      <c r="A40" s="843"/>
      <c r="B40" s="1389"/>
      <c r="C40" s="1389"/>
      <c r="D40" s="1389"/>
      <c r="E40" s="1389"/>
      <c r="F40" s="1185"/>
      <c r="G40" s="1185"/>
    </row>
    <row r="41" spans="1:10" s="1382" customFormat="1" ht="21.95" customHeight="1">
      <c r="A41" s="1019" t="s">
        <v>1557</v>
      </c>
      <c r="B41" s="1383">
        <f t="shared" ref="B41:G41" si="7">+B42+B43</f>
        <v>89.046000000000021</v>
      </c>
      <c r="C41" s="1383">
        <f t="shared" si="7"/>
        <v>89.046000000000021</v>
      </c>
      <c r="D41" s="1383">
        <f t="shared" si="7"/>
        <v>0</v>
      </c>
      <c r="E41" s="1383">
        <f t="shared" si="7"/>
        <v>89.046000000000021</v>
      </c>
      <c r="F41" s="1383">
        <f t="shared" si="7"/>
        <v>0</v>
      </c>
      <c r="G41" s="1383">
        <f t="shared" si="7"/>
        <v>0</v>
      </c>
      <c r="H41" s="1193"/>
      <c r="I41" s="1193"/>
      <c r="J41" s="1401"/>
    </row>
    <row r="42" spans="1:10" s="1077" customFormat="1" ht="15" customHeight="1">
      <c r="A42" s="1411" t="s">
        <v>1598</v>
      </c>
      <c r="B42" s="1389">
        <f>+C42+G42</f>
        <v>89.046000000000021</v>
      </c>
      <c r="C42" s="1389">
        <f>D42+E42+F42</f>
        <v>89.046000000000021</v>
      </c>
      <c r="D42" s="1389">
        <v>0</v>
      </c>
      <c r="E42" s="1389">
        <v>89.046000000000021</v>
      </c>
      <c r="F42" s="1389">
        <v>0</v>
      </c>
      <c r="G42" s="1389">
        <v>0</v>
      </c>
      <c r="H42" s="1193"/>
      <c r="I42" s="1193"/>
      <c r="J42" s="1401"/>
    </row>
    <row r="43" spans="1:10" s="1077" customFormat="1" ht="15" customHeight="1">
      <c r="A43" s="1412" t="s">
        <v>1546</v>
      </c>
      <c r="B43" s="1389">
        <f>+C43+G43</f>
        <v>0</v>
      </c>
      <c r="C43" s="1389">
        <f>D43+E43+F43</f>
        <v>0</v>
      </c>
      <c r="D43" s="1389">
        <v>0</v>
      </c>
      <c r="E43" s="1389">
        <v>0</v>
      </c>
      <c r="F43" s="1389">
        <v>0</v>
      </c>
      <c r="G43" s="1389">
        <v>0</v>
      </c>
      <c r="H43" s="1193"/>
      <c r="I43" s="1193"/>
      <c r="J43" s="1401"/>
    </row>
    <row r="44" spans="1:10" s="1077" customFormat="1" ht="4.5" customHeight="1" thickBot="1">
      <c r="A44" s="1792"/>
      <c r="B44" s="1792"/>
      <c r="C44" s="1792"/>
      <c r="D44" s="1792"/>
      <c r="E44" s="1792"/>
      <c r="F44" s="1792"/>
      <c r="G44" s="1792"/>
    </row>
    <row r="45" spans="1:10" s="1077" customFormat="1" ht="3.75" customHeight="1" thickTop="1">
      <c r="A45" s="997"/>
      <c r="B45" s="997"/>
      <c r="C45" s="997"/>
      <c r="D45" s="997"/>
      <c r="E45" s="997"/>
      <c r="F45" s="997"/>
      <c r="G45" s="997"/>
    </row>
    <row r="46" spans="1:10" s="1077" customFormat="1" ht="12.95" customHeight="1">
      <c r="A46" s="1379" t="s">
        <v>1526</v>
      </c>
      <c r="B46" s="1379"/>
      <c r="C46" s="1379"/>
      <c r="D46" s="1379"/>
      <c r="E46" s="1379"/>
      <c r="F46" s="843"/>
    </row>
    <row r="47" spans="1:10">
      <c r="A47" s="1131"/>
    </row>
    <row r="48" spans="1:10" s="1355" customFormat="1" ht="12.75">
      <c r="A48" s="1130" t="s">
        <v>564</v>
      </c>
      <c r="B48" s="869"/>
      <c r="C48" s="869"/>
      <c r="D48" s="869"/>
      <c r="E48" s="869"/>
      <c r="G48" s="1369"/>
    </row>
    <row r="49" spans="1:7" s="1355" customFormat="1" ht="12" customHeight="1">
      <c r="A49" s="1376" t="s">
        <v>1517</v>
      </c>
      <c r="B49" s="869"/>
      <c r="C49" s="869"/>
      <c r="D49" s="869"/>
      <c r="E49" s="869"/>
      <c r="G49" s="1369"/>
    </row>
    <row r="50" spans="1:7">
      <c r="A50" s="1131"/>
      <c r="B50" s="1131"/>
      <c r="C50" s="1131"/>
      <c r="D50" s="1131"/>
      <c r="E50" s="1131"/>
    </row>
    <row r="51" spans="1:7">
      <c r="A51" s="1131"/>
      <c r="B51" s="1131"/>
      <c r="C51" s="1131"/>
      <c r="D51" s="1131"/>
      <c r="E51" s="1131"/>
    </row>
    <row r="52" spans="1:7">
      <c r="A52" s="1131"/>
      <c r="B52" s="1131"/>
      <c r="C52" s="1131"/>
      <c r="D52" s="1131"/>
      <c r="E52" s="1131"/>
    </row>
    <row r="53" spans="1:7">
      <c r="A53" s="1131"/>
      <c r="B53" s="1131"/>
      <c r="C53" s="1131"/>
      <c r="D53" s="1131"/>
      <c r="E53" s="1131"/>
    </row>
    <row r="54" spans="1:7">
      <c r="A54" s="1131"/>
      <c r="B54" s="1131"/>
      <c r="C54" s="1131"/>
      <c r="D54" s="1131"/>
      <c r="E54" s="1131"/>
    </row>
    <row r="55" spans="1:7">
      <c r="A55" s="1131"/>
      <c r="B55" s="1131"/>
      <c r="C55" s="1131"/>
      <c r="D55" s="1131"/>
      <c r="E55" s="1131"/>
    </row>
    <row r="56" spans="1:7">
      <c r="A56" s="1131"/>
      <c r="B56" s="1131"/>
      <c r="C56" s="1131"/>
      <c r="D56" s="1131"/>
      <c r="E56" s="1131"/>
    </row>
    <row r="57" spans="1:7">
      <c r="A57" s="1131"/>
      <c r="B57" s="1131"/>
      <c r="C57" s="1131"/>
      <c r="D57" s="1131"/>
      <c r="E57" s="1131"/>
    </row>
    <row r="58" spans="1:7">
      <c r="A58" s="1131"/>
      <c r="B58" s="1131"/>
      <c r="C58" s="1131"/>
      <c r="D58" s="1131"/>
      <c r="E58" s="1131"/>
    </row>
    <row r="59" spans="1:7">
      <c r="A59" s="1131"/>
      <c r="B59" s="1131"/>
      <c r="C59" s="1131"/>
      <c r="D59" s="1131"/>
      <c r="E59" s="1131"/>
    </row>
    <row r="60" spans="1:7">
      <c r="A60" s="1131"/>
      <c r="B60" s="1131"/>
      <c r="C60" s="1131"/>
      <c r="D60" s="1131"/>
      <c r="E60" s="1131"/>
    </row>
    <row r="61" spans="1:7">
      <c r="A61" s="1131"/>
      <c r="B61" s="1131"/>
      <c r="C61" s="1131"/>
      <c r="D61" s="1131"/>
      <c r="E61" s="1131"/>
    </row>
    <row r="62" spans="1:7">
      <c r="A62" s="1131"/>
      <c r="B62" s="1131"/>
      <c r="C62" s="1131"/>
      <c r="D62" s="1131"/>
      <c r="E62" s="1131"/>
    </row>
    <row r="63" spans="1:7">
      <c r="A63" s="1131"/>
      <c r="B63" s="1131"/>
      <c r="C63" s="1131"/>
      <c r="D63" s="1131"/>
      <c r="E63" s="1131"/>
    </row>
    <row r="64" spans="1:7">
      <c r="A64" s="1131"/>
      <c r="B64" s="1131"/>
      <c r="C64" s="1131"/>
      <c r="D64" s="1131"/>
      <c r="E64" s="1131"/>
    </row>
    <row r="65" spans="1:5">
      <c r="A65" s="1131"/>
      <c r="B65" s="1131"/>
      <c r="C65" s="1131"/>
      <c r="D65" s="1131"/>
      <c r="E65" s="1131"/>
    </row>
    <row r="66" spans="1:5">
      <c r="A66" s="1131"/>
      <c r="B66" s="1131"/>
      <c r="C66" s="1131"/>
      <c r="D66" s="1131"/>
      <c r="E66" s="1131"/>
    </row>
    <row r="67" spans="1:5">
      <c r="A67" s="1131"/>
      <c r="B67" s="1131"/>
      <c r="C67" s="1131"/>
      <c r="D67" s="1131"/>
      <c r="E67" s="1131"/>
    </row>
    <row r="68" spans="1:5">
      <c r="A68" s="1131"/>
      <c r="B68" s="1131"/>
      <c r="C68" s="1131"/>
      <c r="D68" s="1131"/>
      <c r="E68" s="1131"/>
    </row>
    <row r="69" spans="1:5">
      <c r="A69" s="1131"/>
      <c r="B69" s="1131"/>
      <c r="C69" s="1131"/>
      <c r="D69" s="1131"/>
      <c r="E69" s="1131"/>
    </row>
    <row r="70" spans="1:5">
      <c r="A70" s="1131"/>
      <c r="B70" s="1131"/>
      <c r="C70" s="1131"/>
      <c r="D70" s="1131"/>
      <c r="E70" s="1131"/>
    </row>
    <row r="71" spans="1:5">
      <c r="A71" s="1131"/>
      <c r="B71" s="1131"/>
      <c r="C71" s="1131"/>
      <c r="D71" s="1131"/>
      <c r="E71" s="1131"/>
    </row>
    <row r="72" spans="1:5">
      <c r="A72" s="1131"/>
      <c r="B72" s="1131"/>
      <c r="C72" s="1131"/>
      <c r="D72" s="1131"/>
      <c r="E72" s="1131"/>
    </row>
    <row r="73" spans="1:5">
      <c r="A73" s="1131"/>
      <c r="B73" s="1131"/>
      <c r="C73" s="1131"/>
      <c r="D73" s="1131"/>
      <c r="E73" s="1131"/>
    </row>
    <row r="74" spans="1:5">
      <c r="A74" s="1131"/>
      <c r="B74" s="1131"/>
      <c r="C74" s="1131"/>
      <c r="D74" s="1131"/>
      <c r="E74" s="1131"/>
    </row>
    <row r="75" spans="1:5">
      <c r="A75" s="1131"/>
      <c r="B75" s="1131"/>
      <c r="C75" s="1131"/>
      <c r="D75" s="1131"/>
      <c r="E75" s="1131"/>
    </row>
    <row r="76" spans="1:5">
      <c r="A76" s="1131"/>
      <c r="B76" s="1131"/>
      <c r="C76" s="1131"/>
      <c r="D76" s="1131"/>
      <c r="E76" s="1131"/>
    </row>
    <row r="77" spans="1:5">
      <c r="A77" s="1131"/>
      <c r="B77" s="1131"/>
      <c r="C77" s="1131"/>
      <c r="D77" s="1131"/>
      <c r="E77" s="1131"/>
    </row>
    <row r="78" spans="1:5">
      <c r="A78" s="1131"/>
      <c r="B78" s="1131"/>
      <c r="C78" s="1131"/>
      <c r="D78" s="1131"/>
      <c r="E78" s="1131"/>
    </row>
  </sheetData>
  <mergeCells count="9">
    <mergeCell ref="A1:E1"/>
    <mergeCell ref="A2:G2"/>
    <mergeCell ref="B4:B7"/>
    <mergeCell ref="C4:F5"/>
    <mergeCell ref="G4:G7"/>
    <mergeCell ref="C6:C7"/>
    <mergeCell ref="D6:D7"/>
    <mergeCell ref="E6:E7"/>
    <mergeCell ref="F6:F7"/>
  </mergeCells>
  <conditionalFormatting sqref="B13:G15 B21:G23 B25:G27 B29:G31 B33:G35 B17:G19 B41:G43 B9:G11 B37:F39 G37:G38">
    <cfRule type="cellIs" dxfId="38" priority="8" stopIfTrue="1" operator="between">
      <formula>0.0001</formula>
      <formula>0.045</formula>
    </cfRule>
  </conditionalFormatting>
  <conditionalFormatting sqref="B13:G15 B21:G23 B25:G27 B29:G31 B33:G35 B17:G19 B41:G43 B9:G11 B37:F39 G37:G38">
    <cfRule type="cellIs" dxfId="37" priority="7" stopIfTrue="1" operator="between">
      <formula>0.001</formula>
      <formula>0.045</formula>
    </cfRule>
  </conditionalFormatting>
  <conditionalFormatting sqref="D23:G23 D26:G27 D30:G31 D34:G35 D42:G43 D38:F39 G38">
    <cfRule type="cellIs" dxfId="36" priority="6" stopIfTrue="1" operator="between">
      <formula>0.001</formula>
      <formula>0.45</formula>
    </cfRule>
  </conditionalFormatting>
  <conditionalFormatting sqref="F19">
    <cfRule type="cellIs" dxfId="35" priority="5" stopIfTrue="1" operator="between">
      <formula>0.0001</formula>
      <formula>0.045</formula>
    </cfRule>
  </conditionalFormatting>
  <conditionalFormatting sqref="F19">
    <cfRule type="cellIs" dxfId="34" priority="4" stopIfTrue="1" operator="between">
      <formula>0.001</formula>
      <formula>0.45</formula>
    </cfRule>
  </conditionalFormatting>
  <conditionalFormatting sqref="F19">
    <cfRule type="cellIs" dxfId="33" priority="3" stopIfTrue="1" operator="between">
      <formula>0.001</formula>
      <formula>0.045</formula>
    </cfRule>
  </conditionalFormatting>
  <conditionalFormatting sqref="F19">
    <cfRule type="cellIs" dxfId="32" priority="2" stopIfTrue="1" operator="between">
      <formula>0.0001</formula>
      <formula>0.045</formula>
    </cfRule>
  </conditionalFormatting>
  <conditionalFormatting sqref="F19">
    <cfRule type="cellIs" dxfId="31" priority="1" stopIfTrue="1" operator="between">
      <formula>0.001</formula>
      <formula>0.045</formula>
    </cfRule>
  </conditionalFormatting>
  <hyperlinks>
    <hyperlink ref="A49" r:id="rId1"/>
  </hyperlinks>
  <pageMargins left="0.78740157480314965" right="0.78740157480314965" top="1.1811023622047245" bottom="0.78740157480314965" header="0" footer="0"/>
  <pageSetup paperSize="9" orientation="portrait" horizontalDpi="300" verticalDpi="300" r:id="rId2"/>
  <headerFooter alignWithMargins="0"/>
  <drawing r:id="rId3"/>
</worksheet>
</file>

<file path=xl/worksheets/sheet135.xml><?xml version="1.0" encoding="utf-8"?>
<worksheet xmlns="http://schemas.openxmlformats.org/spreadsheetml/2006/main" xmlns:r="http://schemas.openxmlformats.org/officeDocument/2006/relationships">
  <sheetPr codeName="Sheet135"/>
  <dimension ref="A1:M78"/>
  <sheetViews>
    <sheetView showGridLines="0" workbookViewId="0">
      <selection sqref="A1:E1"/>
    </sheetView>
  </sheetViews>
  <sheetFormatPr defaultRowHeight="9"/>
  <cols>
    <col min="1" max="1" width="26.42578125" style="1100" customWidth="1"/>
    <col min="2" max="3" width="9.7109375" style="1100" customWidth="1"/>
    <col min="4" max="4" width="11.42578125" style="1100" customWidth="1"/>
    <col min="5" max="5" width="12.5703125" style="1100" customWidth="1"/>
    <col min="6" max="6" width="8.7109375" style="1100" customWidth="1"/>
    <col min="7" max="7" width="8.28515625" style="1100" customWidth="1"/>
    <col min="8" max="256" width="9.140625" style="1100"/>
    <col min="257" max="257" width="32.5703125" style="1100" customWidth="1"/>
    <col min="258" max="259" width="9.7109375" style="1100" customWidth="1"/>
    <col min="260" max="260" width="11.42578125" style="1100" customWidth="1"/>
    <col min="261" max="261" width="12.5703125" style="1100" customWidth="1"/>
    <col min="262" max="262" width="8.7109375" style="1100" customWidth="1"/>
    <col min="263" max="263" width="8.28515625" style="1100" customWidth="1"/>
    <col min="264" max="512" width="9.140625" style="1100"/>
    <col min="513" max="513" width="32.5703125" style="1100" customWidth="1"/>
    <col min="514" max="515" width="9.7109375" style="1100" customWidth="1"/>
    <col min="516" max="516" width="11.42578125" style="1100" customWidth="1"/>
    <col min="517" max="517" width="12.5703125" style="1100" customWidth="1"/>
    <col min="518" max="518" width="8.7109375" style="1100" customWidth="1"/>
    <col min="519" max="519" width="8.28515625" style="1100" customWidth="1"/>
    <col min="520" max="768" width="9.140625" style="1100"/>
    <col min="769" max="769" width="32.5703125" style="1100" customWidth="1"/>
    <col min="770" max="771" width="9.7109375" style="1100" customWidth="1"/>
    <col min="772" max="772" width="11.42578125" style="1100" customWidth="1"/>
    <col min="773" max="773" width="12.5703125" style="1100" customWidth="1"/>
    <col min="774" max="774" width="8.7109375" style="1100" customWidth="1"/>
    <col min="775" max="775" width="8.28515625" style="1100" customWidth="1"/>
    <col min="776" max="1024" width="9.140625" style="1100"/>
    <col min="1025" max="1025" width="32.5703125" style="1100" customWidth="1"/>
    <col min="1026" max="1027" width="9.7109375" style="1100" customWidth="1"/>
    <col min="1028" max="1028" width="11.42578125" style="1100" customWidth="1"/>
    <col min="1029" max="1029" width="12.5703125" style="1100" customWidth="1"/>
    <col min="1030" max="1030" width="8.7109375" style="1100" customWidth="1"/>
    <col min="1031" max="1031" width="8.28515625" style="1100" customWidth="1"/>
    <col min="1032" max="1280" width="9.140625" style="1100"/>
    <col min="1281" max="1281" width="32.5703125" style="1100" customWidth="1"/>
    <col min="1282" max="1283" width="9.7109375" style="1100" customWidth="1"/>
    <col min="1284" max="1284" width="11.42578125" style="1100" customWidth="1"/>
    <col min="1285" max="1285" width="12.5703125" style="1100" customWidth="1"/>
    <col min="1286" max="1286" width="8.7109375" style="1100" customWidth="1"/>
    <col min="1287" max="1287" width="8.28515625" style="1100" customWidth="1"/>
    <col min="1288" max="1536" width="9.140625" style="1100"/>
    <col min="1537" max="1537" width="32.5703125" style="1100" customWidth="1"/>
    <col min="1538" max="1539" width="9.7109375" style="1100" customWidth="1"/>
    <col min="1540" max="1540" width="11.42578125" style="1100" customWidth="1"/>
    <col min="1541" max="1541" width="12.5703125" style="1100" customWidth="1"/>
    <col min="1542" max="1542" width="8.7109375" style="1100" customWidth="1"/>
    <col min="1543" max="1543" width="8.28515625" style="1100" customWidth="1"/>
    <col min="1544" max="1792" width="9.140625" style="1100"/>
    <col min="1793" max="1793" width="32.5703125" style="1100" customWidth="1"/>
    <col min="1794" max="1795" width="9.7109375" style="1100" customWidth="1"/>
    <col min="1796" max="1796" width="11.42578125" style="1100" customWidth="1"/>
    <col min="1797" max="1797" width="12.5703125" style="1100" customWidth="1"/>
    <col min="1798" max="1798" width="8.7109375" style="1100" customWidth="1"/>
    <col min="1799" max="1799" width="8.28515625" style="1100" customWidth="1"/>
    <col min="1800" max="2048" width="9.140625" style="1100"/>
    <col min="2049" max="2049" width="32.5703125" style="1100" customWidth="1"/>
    <col min="2050" max="2051" width="9.7109375" style="1100" customWidth="1"/>
    <col min="2052" max="2052" width="11.42578125" style="1100" customWidth="1"/>
    <col min="2053" max="2053" width="12.5703125" style="1100" customWidth="1"/>
    <col min="2054" max="2054" width="8.7109375" style="1100" customWidth="1"/>
    <col min="2055" max="2055" width="8.28515625" style="1100" customWidth="1"/>
    <col min="2056" max="2304" width="9.140625" style="1100"/>
    <col min="2305" max="2305" width="32.5703125" style="1100" customWidth="1"/>
    <col min="2306" max="2307" width="9.7109375" style="1100" customWidth="1"/>
    <col min="2308" max="2308" width="11.42578125" style="1100" customWidth="1"/>
    <col min="2309" max="2309" width="12.5703125" style="1100" customWidth="1"/>
    <col min="2310" max="2310" width="8.7109375" style="1100" customWidth="1"/>
    <col min="2311" max="2311" width="8.28515625" style="1100" customWidth="1"/>
    <col min="2312" max="2560" width="9.140625" style="1100"/>
    <col min="2561" max="2561" width="32.5703125" style="1100" customWidth="1"/>
    <col min="2562" max="2563" width="9.7109375" style="1100" customWidth="1"/>
    <col min="2564" max="2564" width="11.42578125" style="1100" customWidth="1"/>
    <col min="2565" max="2565" width="12.5703125" style="1100" customWidth="1"/>
    <col min="2566" max="2566" width="8.7109375" style="1100" customWidth="1"/>
    <col min="2567" max="2567" width="8.28515625" style="1100" customWidth="1"/>
    <col min="2568" max="2816" width="9.140625" style="1100"/>
    <col min="2817" max="2817" width="32.5703125" style="1100" customWidth="1"/>
    <col min="2818" max="2819" width="9.7109375" style="1100" customWidth="1"/>
    <col min="2820" max="2820" width="11.42578125" style="1100" customWidth="1"/>
    <col min="2821" max="2821" width="12.5703125" style="1100" customWidth="1"/>
    <col min="2822" max="2822" width="8.7109375" style="1100" customWidth="1"/>
    <col min="2823" max="2823" width="8.28515625" style="1100" customWidth="1"/>
    <col min="2824" max="3072" width="9.140625" style="1100"/>
    <col min="3073" max="3073" width="32.5703125" style="1100" customWidth="1"/>
    <col min="3074" max="3075" width="9.7109375" style="1100" customWidth="1"/>
    <col min="3076" max="3076" width="11.42578125" style="1100" customWidth="1"/>
    <col min="3077" max="3077" width="12.5703125" style="1100" customWidth="1"/>
    <col min="3078" max="3078" width="8.7109375" style="1100" customWidth="1"/>
    <col min="3079" max="3079" width="8.28515625" style="1100" customWidth="1"/>
    <col min="3080" max="3328" width="9.140625" style="1100"/>
    <col min="3329" max="3329" width="32.5703125" style="1100" customWidth="1"/>
    <col min="3330" max="3331" width="9.7109375" style="1100" customWidth="1"/>
    <col min="3332" max="3332" width="11.42578125" style="1100" customWidth="1"/>
    <col min="3333" max="3333" width="12.5703125" style="1100" customWidth="1"/>
    <col min="3334" max="3334" width="8.7109375" style="1100" customWidth="1"/>
    <col min="3335" max="3335" width="8.28515625" style="1100" customWidth="1"/>
    <col min="3336" max="3584" width="9.140625" style="1100"/>
    <col min="3585" max="3585" width="32.5703125" style="1100" customWidth="1"/>
    <col min="3586" max="3587" width="9.7109375" style="1100" customWidth="1"/>
    <col min="3588" max="3588" width="11.42578125" style="1100" customWidth="1"/>
    <col min="3589" max="3589" width="12.5703125" style="1100" customWidth="1"/>
    <col min="3590" max="3590" width="8.7109375" style="1100" customWidth="1"/>
    <col min="3591" max="3591" width="8.28515625" style="1100" customWidth="1"/>
    <col min="3592" max="3840" width="9.140625" style="1100"/>
    <col min="3841" max="3841" width="32.5703125" style="1100" customWidth="1"/>
    <col min="3842" max="3843" width="9.7109375" style="1100" customWidth="1"/>
    <col min="3844" max="3844" width="11.42578125" style="1100" customWidth="1"/>
    <col min="3845" max="3845" width="12.5703125" style="1100" customWidth="1"/>
    <col min="3846" max="3846" width="8.7109375" style="1100" customWidth="1"/>
    <col min="3847" max="3847" width="8.28515625" style="1100" customWidth="1"/>
    <col min="3848" max="4096" width="9.140625" style="1100"/>
    <col min="4097" max="4097" width="32.5703125" style="1100" customWidth="1"/>
    <col min="4098" max="4099" width="9.7109375" style="1100" customWidth="1"/>
    <col min="4100" max="4100" width="11.42578125" style="1100" customWidth="1"/>
    <col min="4101" max="4101" width="12.5703125" style="1100" customWidth="1"/>
    <col min="4102" max="4102" width="8.7109375" style="1100" customWidth="1"/>
    <col min="4103" max="4103" width="8.28515625" style="1100" customWidth="1"/>
    <col min="4104" max="4352" width="9.140625" style="1100"/>
    <col min="4353" max="4353" width="32.5703125" style="1100" customWidth="1"/>
    <col min="4354" max="4355" width="9.7109375" style="1100" customWidth="1"/>
    <col min="4356" max="4356" width="11.42578125" style="1100" customWidth="1"/>
    <col min="4357" max="4357" width="12.5703125" style="1100" customWidth="1"/>
    <col min="4358" max="4358" width="8.7109375" style="1100" customWidth="1"/>
    <col min="4359" max="4359" width="8.28515625" style="1100" customWidth="1"/>
    <col min="4360" max="4608" width="9.140625" style="1100"/>
    <col min="4609" max="4609" width="32.5703125" style="1100" customWidth="1"/>
    <col min="4610" max="4611" width="9.7109375" style="1100" customWidth="1"/>
    <col min="4612" max="4612" width="11.42578125" style="1100" customWidth="1"/>
    <col min="4613" max="4613" width="12.5703125" style="1100" customWidth="1"/>
    <col min="4614" max="4614" width="8.7109375" style="1100" customWidth="1"/>
    <col min="4615" max="4615" width="8.28515625" style="1100" customWidth="1"/>
    <col min="4616" max="4864" width="9.140625" style="1100"/>
    <col min="4865" max="4865" width="32.5703125" style="1100" customWidth="1"/>
    <col min="4866" max="4867" width="9.7109375" style="1100" customWidth="1"/>
    <col min="4868" max="4868" width="11.42578125" style="1100" customWidth="1"/>
    <col min="4869" max="4869" width="12.5703125" style="1100" customWidth="1"/>
    <col min="4870" max="4870" width="8.7109375" style="1100" customWidth="1"/>
    <col min="4871" max="4871" width="8.28515625" style="1100" customWidth="1"/>
    <col min="4872" max="5120" width="9.140625" style="1100"/>
    <col min="5121" max="5121" width="32.5703125" style="1100" customWidth="1"/>
    <col min="5122" max="5123" width="9.7109375" style="1100" customWidth="1"/>
    <col min="5124" max="5124" width="11.42578125" style="1100" customWidth="1"/>
    <col min="5125" max="5125" width="12.5703125" style="1100" customWidth="1"/>
    <col min="5126" max="5126" width="8.7109375" style="1100" customWidth="1"/>
    <col min="5127" max="5127" width="8.28515625" style="1100" customWidth="1"/>
    <col min="5128" max="5376" width="9.140625" style="1100"/>
    <col min="5377" max="5377" width="32.5703125" style="1100" customWidth="1"/>
    <col min="5378" max="5379" width="9.7109375" style="1100" customWidth="1"/>
    <col min="5380" max="5380" width="11.42578125" style="1100" customWidth="1"/>
    <col min="5381" max="5381" width="12.5703125" style="1100" customWidth="1"/>
    <col min="5382" max="5382" width="8.7109375" style="1100" customWidth="1"/>
    <col min="5383" max="5383" width="8.28515625" style="1100" customWidth="1"/>
    <col min="5384" max="5632" width="9.140625" style="1100"/>
    <col min="5633" max="5633" width="32.5703125" style="1100" customWidth="1"/>
    <col min="5634" max="5635" width="9.7109375" style="1100" customWidth="1"/>
    <col min="5636" max="5636" width="11.42578125" style="1100" customWidth="1"/>
    <col min="5637" max="5637" width="12.5703125" style="1100" customWidth="1"/>
    <col min="5638" max="5638" width="8.7109375" style="1100" customWidth="1"/>
    <col min="5639" max="5639" width="8.28515625" style="1100" customWidth="1"/>
    <col min="5640" max="5888" width="9.140625" style="1100"/>
    <col min="5889" max="5889" width="32.5703125" style="1100" customWidth="1"/>
    <col min="5890" max="5891" width="9.7109375" style="1100" customWidth="1"/>
    <col min="5892" max="5892" width="11.42578125" style="1100" customWidth="1"/>
    <col min="5893" max="5893" width="12.5703125" style="1100" customWidth="1"/>
    <col min="5894" max="5894" width="8.7109375" style="1100" customWidth="1"/>
    <col min="5895" max="5895" width="8.28515625" style="1100" customWidth="1"/>
    <col min="5896" max="6144" width="9.140625" style="1100"/>
    <col min="6145" max="6145" width="32.5703125" style="1100" customWidth="1"/>
    <col min="6146" max="6147" width="9.7109375" style="1100" customWidth="1"/>
    <col min="6148" max="6148" width="11.42578125" style="1100" customWidth="1"/>
    <col min="6149" max="6149" width="12.5703125" style="1100" customWidth="1"/>
    <col min="6150" max="6150" width="8.7109375" style="1100" customWidth="1"/>
    <col min="6151" max="6151" width="8.28515625" style="1100" customWidth="1"/>
    <col min="6152" max="6400" width="9.140625" style="1100"/>
    <col min="6401" max="6401" width="32.5703125" style="1100" customWidth="1"/>
    <col min="6402" max="6403" width="9.7109375" style="1100" customWidth="1"/>
    <col min="6404" max="6404" width="11.42578125" style="1100" customWidth="1"/>
    <col min="6405" max="6405" width="12.5703125" style="1100" customWidth="1"/>
    <col min="6406" max="6406" width="8.7109375" style="1100" customWidth="1"/>
    <col min="6407" max="6407" width="8.28515625" style="1100" customWidth="1"/>
    <col min="6408" max="6656" width="9.140625" style="1100"/>
    <col min="6657" max="6657" width="32.5703125" style="1100" customWidth="1"/>
    <col min="6658" max="6659" width="9.7109375" style="1100" customWidth="1"/>
    <col min="6660" max="6660" width="11.42578125" style="1100" customWidth="1"/>
    <col min="6661" max="6661" width="12.5703125" style="1100" customWidth="1"/>
    <col min="6662" max="6662" width="8.7109375" style="1100" customWidth="1"/>
    <col min="6663" max="6663" width="8.28515625" style="1100" customWidth="1"/>
    <col min="6664" max="6912" width="9.140625" style="1100"/>
    <col min="6913" max="6913" width="32.5703125" style="1100" customWidth="1"/>
    <col min="6914" max="6915" width="9.7109375" style="1100" customWidth="1"/>
    <col min="6916" max="6916" width="11.42578125" style="1100" customWidth="1"/>
    <col min="6917" max="6917" width="12.5703125" style="1100" customWidth="1"/>
    <col min="6918" max="6918" width="8.7109375" style="1100" customWidth="1"/>
    <col min="6919" max="6919" width="8.28515625" style="1100" customWidth="1"/>
    <col min="6920" max="7168" width="9.140625" style="1100"/>
    <col min="7169" max="7169" width="32.5703125" style="1100" customWidth="1"/>
    <col min="7170" max="7171" width="9.7109375" style="1100" customWidth="1"/>
    <col min="7172" max="7172" width="11.42578125" style="1100" customWidth="1"/>
    <col min="7173" max="7173" width="12.5703125" style="1100" customWidth="1"/>
    <col min="7174" max="7174" width="8.7109375" style="1100" customWidth="1"/>
    <col min="7175" max="7175" width="8.28515625" style="1100" customWidth="1"/>
    <col min="7176" max="7424" width="9.140625" style="1100"/>
    <col min="7425" max="7425" width="32.5703125" style="1100" customWidth="1"/>
    <col min="7426" max="7427" width="9.7109375" style="1100" customWidth="1"/>
    <col min="7428" max="7428" width="11.42578125" style="1100" customWidth="1"/>
    <col min="7429" max="7429" width="12.5703125" style="1100" customWidth="1"/>
    <col min="7430" max="7430" width="8.7109375" style="1100" customWidth="1"/>
    <col min="7431" max="7431" width="8.28515625" style="1100" customWidth="1"/>
    <col min="7432" max="7680" width="9.140625" style="1100"/>
    <col min="7681" max="7681" width="32.5703125" style="1100" customWidth="1"/>
    <col min="7682" max="7683" width="9.7109375" style="1100" customWidth="1"/>
    <col min="7684" max="7684" width="11.42578125" style="1100" customWidth="1"/>
    <col min="7685" max="7685" width="12.5703125" style="1100" customWidth="1"/>
    <col min="7686" max="7686" width="8.7109375" style="1100" customWidth="1"/>
    <col min="7687" max="7687" width="8.28515625" style="1100" customWidth="1"/>
    <col min="7688" max="7936" width="9.140625" style="1100"/>
    <col min="7937" max="7937" width="32.5703125" style="1100" customWidth="1"/>
    <col min="7938" max="7939" width="9.7109375" style="1100" customWidth="1"/>
    <col min="7940" max="7940" width="11.42578125" style="1100" customWidth="1"/>
    <col min="7941" max="7941" width="12.5703125" style="1100" customWidth="1"/>
    <col min="7942" max="7942" width="8.7109375" style="1100" customWidth="1"/>
    <col min="7943" max="7943" width="8.28515625" style="1100" customWidth="1"/>
    <col min="7944" max="8192" width="9.140625" style="1100"/>
    <col min="8193" max="8193" width="32.5703125" style="1100" customWidth="1"/>
    <col min="8194" max="8195" width="9.7109375" style="1100" customWidth="1"/>
    <col min="8196" max="8196" width="11.42578125" style="1100" customWidth="1"/>
    <col min="8197" max="8197" width="12.5703125" style="1100" customWidth="1"/>
    <col min="8198" max="8198" width="8.7109375" style="1100" customWidth="1"/>
    <col min="8199" max="8199" width="8.28515625" style="1100" customWidth="1"/>
    <col min="8200" max="8448" width="9.140625" style="1100"/>
    <col min="8449" max="8449" width="32.5703125" style="1100" customWidth="1"/>
    <col min="8450" max="8451" width="9.7109375" style="1100" customWidth="1"/>
    <col min="8452" max="8452" width="11.42578125" style="1100" customWidth="1"/>
    <col min="8453" max="8453" width="12.5703125" style="1100" customWidth="1"/>
    <col min="8454" max="8454" width="8.7109375" style="1100" customWidth="1"/>
    <col min="8455" max="8455" width="8.28515625" style="1100" customWidth="1"/>
    <col min="8456" max="8704" width="9.140625" style="1100"/>
    <col min="8705" max="8705" width="32.5703125" style="1100" customWidth="1"/>
    <col min="8706" max="8707" width="9.7109375" style="1100" customWidth="1"/>
    <col min="8708" max="8708" width="11.42578125" style="1100" customWidth="1"/>
    <col min="8709" max="8709" width="12.5703125" style="1100" customWidth="1"/>
    <col min="8710" max="8710" width="8.7109375" style="1100" customWidth="1"/>
    <col min="8711" max="8711" width="8.28515625" style="1100" customWidth="1"/>
    <col min="8712" max="8960" width="9.140625" style="1100"/>
    <col min="8961" max="8961" width="32.5703125" style="1100" customWidth="1"/>
    <col min="8962" max="8963" width="9.7109375" style="1100" customWidth="1"/>
    <col min="8964" max="8964" width="11.42578125" style="1100" customWidth="1"/>
    <col min="8965" max="8965" width="12.5703125" style="1100" customWidth="1"/>
    <col min="8966" max="8966" width="8.7109375" style="1100" customWidth="1"/>
    <col min="8967" max="8967" width="8.28515625" style="1100" customWidth="1"/>
    <col min="8968" max="9216" width="9.140625" style="1100"/>
    <col min="9217" max="9217" width="32.5703125" style="1100" customWidth="1"/>
    <col min="9218" max="9219" width="9.7109375" style="1100" customWidth="1"/>
    <col min="9220" max="9220" width="11.42578125" style="1100" customWidth="1"/>
    <col min="9221" max="9221" width="12.5703125" style="1100" customWidth="1"/>
    <col min="9222" max="9222" width="8.7109375" style="1100" customWidth="1"/>
    <col min="9223" max="9223" width="8.28515625" style="1100" customWidth="1"/>
    <col min="9224" max="9472" width="9.140625" style="1100"/>
    <col min="9473" max="9473" width="32.5703125" style="1100" customWidth="1"/>
    <col min="9474" max="9475" width="9.7109375" style="1100" customWidth="1"/>
    <col min="9476" max="9476" width="11.42578125" style="1100" customWidth="1"/>
    <col min="9477" max="9477" width="12.5703125" style="1100" customWidth="1"/>
    <col min="9478" max="9478" width="8.7109375" style="1100" customWidth="1"/>
    <col min="9479" max="9479" width="8.28515625" style="1100" customWidth="1"/>
    <col min="9480" max="9728" width="9.140625" style="1100"/>
    <col min="9729" max="9729" width="32.5703125" style="1100" customWidth="1"/>
    <col min="9730" max="9731" width="9.7109375" style="1100" customWidth="1"/>
    <col min="9732" max="9732" width="11.42578125" style="1100" customWidth="1"/>
    <col min="9733" max="9733" width="12.5703125" style="1100" customWidth="1"/>
    <col min="9734" max="9734" width="8.7109375" style="1100" customWidth="1"/>
    <col min="9735" max="9735" width="8.28515625" style="1100" customWidth="1"/>
    <col min="9736" max="9984" width="9.140625" style="1100"/>
    <col min="9985" max="9985" width="32.5703125" style="1100" customWidth="1"/>
    <col min="9986" max="9987" width="9.7109375" style="1100" customWidth="1"/>
    <col min="9988" max="9988" width="11.42578125" style="1100" customWidth="1"/>
    <col min="9989" max="9989" width="12.5703125" style="1100" customWidth="1"/>
    <col min="9990" max="9990" width="8.7109375" style="1100" customWidth="1"/>
    <col min="9991" max="9991" width="8.28515625" style="1100" customWidth="1"/>
    <col min="9992" max="10240" width="9.140625" style="1100"/>
    <col min="10241" max="10241" width="32.5703125" style="1100" customWidth="1"/>
    <col min="10242" max="10243" width="9.7109375" style="1100" customWidth="1"/>
    <col min="10244" max="10244" width="11.42578125" style="1100" customWidth="1"/>
    <col min="10245" max="10245" width="12.5703125" style="1100" customWidth="1"/>
    <col min="10246" max="10246" width="8.7109375" style="1100" customWidth="1"/>
    <col min="10247" max="10247" width="8.28515625" style="1100" customWidth="1"/>
    <col min="10248" max="10496" width="9.140625" style="1100"/>
    <col min="10497" max="10497" width="32.5703125" style="1100" customWidth="1"/>
    <col min="10498" max="10499" width="9.7109375" style="1100" customWidth="1"/>
    <col min="10500" max="10500" width="11.42578125" style="1100" customWidth="1"/>
    <col min="10501" max="10501" width="12.5703125" style="1100" customWidth="1"/>
    <col min="10502" max="10502" width="8.7109375" style="1100" customWidth="1"/>
    <col min="10503" max="10503" width="8.28515625" style="1100" customWidth="1"/>
    <col min="10504" max="10752" width="9.140625" style="1100"/>
    <col min="10753" max="10753" width="32.5703125" style="1100" customWidth="1"/>
    <col min="10754" max="10755" width="9.7109375" style="1100" customWidth="1"/>
    <col min="10756" max="10756" width="11.42578125" style="1100" customWidth="1"/>
    <col min="10757" max="10757" width="12.5703125" style="1100" customWidth="1"/>
    <col min="10758" max="10758" width="8.7109375" style="1100" customWidth="1"/>
    <col min="10759" max="10759" width="8.28515625" style="1100" customWidth="1"/>
    <col min="10760" max="11008" width="9.140625" style="1100"/>
    <col min="11009" max="11009" width="32.5703125" style="1100" customWidth="1"/>
    <col min="11010" max="11011" width="9.7109375" style="1100" customWidth="1"/>
    <col min="11012" max="11012" width="11.42578125" style="1100" customWidth="1"/>
    <col min="11013" max="11013" width="12.5703125" style="1100" customWidth="1"/>
    <col min="11014" max="11014" width="8.7109375" style="1100" customWidth="1"/>
    <col min="11015" max="11015" width="8.28515625" style="1100" customWidth="1"/>
    <col min="11016" max="11264" width="9.140625" style="1100"/>
    <col min="11265" max="11265" width="32.5703125" style="1100" customWidth="1"/>
    <col min="11266" max="11267" width="9.7109375" style="1100" customWidth="1"/>
    <col min="11268" max="11268" width="11.42578125" style="1100" customWidth="1"/>
    <col min="11269" max="11269" width="12.5703125" style="1100" customWidth="1"/>
    <col min="11270" max="11270" width="8.7109375" style="1100" customWidth="1"/>
    <col min="11271" max="11271" width="8.28515625" style="1100" customWidth="1"/>
    <col min="11272" max="11520" width="9.140625" style="1100"/>
    <col min="11521" max="11521" width="32.5703125" style="1100" customWidth="1"/>
    <col min="11522" max="11523" width="9.7109375" style="1100" customWidth="1"/>
    <col min="11524" max="11524" width="11.42578125" style="1100" customWidth="1"/>
    <col min="11525" max="11525" width="12.5703125" style="1100" customWidth="1"/>
    <col min="11526" max="11526" width="8.7109375" style="1100" customWidth="1"/>
    <col min="11527" max="11527" width="8.28515625" style="1100" customWidth="1"/>
    <col min="11528" max="11776" width="9.140625" style="1100"/>
    <col min="11777" max="11777" width="32.5703125" style="1100" customWidth="1"/>
    <col min="11778" max="11779" width="9.7109375" style="1100" customWidth="1"/>
    <col min="11780" max="11780" width="11.42578125" style="1100" customWidth="1"/>
    <col min="11781" max="11781" width="12.5703125" style="1100" customWidth="1"/>
    <col min="11782" max="11782" width="8.7109375" style="1100" customWidth="1"/>
    <col min="11783" max="11783" width="8.28515625" style="1100" customWidth="1"/>
    <col min="11784" max="12032" width="9.140625" style="1100"/>
    <col min="12033" max="12033" width="32.5703125" style="1100" customWidth="1"/>
    <col min="12034" max="12035" width="9.7109375" style="1100" customWidth="1"/>
    <col min="12036" max="12036" width="11.42578125" style="1100" customWidth="1"/>
    <col min="12037" max="12037" width="12.5703125" style="1100" customWidth="1"/>
    <col min="12038" max="12038" width="8.7109375" style="1100" customWidth="1"/>
    <col min="12039" max="12039" width="8.28515625" style="1100" customWidth="1"/>
    <col min="12040" max="12288" width="9.140625" style="1100"/>
    <col min="12289" max="12289" width="32.5703125" style="1100" customWidth="1"/>
    <col min="12290" max="12291" width="9.7109375" style="1100" customWidth="1"/>
    <col min="12292" max="12292" width="11.42578125" style="1100" customWidth="1"/>
    <col min="12293" max="12293" width="12.5703125" style="1100" customWidth="1"/>
    <col min="12294" max="12294" width="8.7109375" style="1100" customWidth="1"/>
    <col min="12295" max="12295" width="8.28515625" style="1100" customWidth="1"/>
    <col min="12296" max="12544" width="9.140625" style="1100"/>
    <col min="12545" max="12545" width="32.5703125" style="1100" customWidth="1"/>
    <col min="12546" max="12547" width="9.7109375" style="1100" customWidth="1"/>
    <col min="12548" max="12548" width="11.42578125" style="1100" customWidth="1"/>
    <col min="12549" max="12549" width="12.5703125" style="1100" customWidth="1"/>
    <col min="12550" max="12550" width="8.7109375" style="1100" customWidth="1"/>
    <col min="12551" max="12551" width="8.28515625" style="1100" customWidth="1"/>
    <col min="12552" max="12800" width="9.140625" style="1100"/>
    <col min="12801" max="12801" width="32.5703125" style="1100" customWidth="1"/>
    <col min="12802" max="12803" width="9.7109375" style="1100" customWidth="1"/>
    <col min="12804" max="12804" width="11.42578125" style="1100" customWidth="1"/>
    <col min="12805" max="12805" width="12.5703125" style="1100" customWidth="1"/>
    <col min="12806" max="12806" width="8.7109375" style="1100" customWidth="1"/>
    <col min="12807" max="12807" width="8.28515625" style="1100" customWidth="1"/>
    <col min="12808" max="13056" width="9.140625" style="1100"/>
    <col min="13057" max="13057" width="32.5703125" style="1100" customWidth="1"/>
    <col min="13058" max="13059" width="9.7109375" style="1100" customWidth="1"/>
    <col min="13060" max="13060" width="11.42578125" style="1100" customWidth="1"/>
    <col min="13061" max="13061" width="12.5703125" style="1100" customWidth="1"/>
    <col min="13062" max="13062" width="8.7109375" style="1100" customWidth="1"/>
    <col min="13063" max="13063" width="8.28515625" style="1100" customWidth="1"/>
    <col min="13064" max="13312" width="9.140625" style="1100"/>
    <col min="13313" max="13313" width="32.5703125" style="1100" customWidth="1"/>
    <col min="13314" max="13315" width="9.7109375" style="1100" customWidth="1"/>
    <col min="13316" max="13316" width="11.42578125" style="1100" customWidth="1"/>
    <col min="13317" max="13317" width="12.5703125" style="1100" customWidth="1"/>
    <col min="13318" max="13318" width="8.7109375" style="1100" customWidth="1"/>
    <col min="13319" max="13319" width="8.28515625" style="1100" customWidth="1"/>
    <col min="13320" max="13568" width="9.140625" style="1100"/>
    <col min="13569" max="13569" width="32.5703125" style="1100" customWidth="1"/>
    <col min="13570" max="13571" width="9.7109375" style="1100" customWidth="1"/>
    <col min="13572" max="13572" width="11.42578125" style="1100" customWidth="1"/>
    <col min="13573" max="13573" width="12.5703125" style="1100" customWidth="1"/>
    <col min="13574" max="13574" width="8.7109375" style="1100" customWidth="1"/>
    <col min="13575" max="13575" width="8.28515625" style="1100" customWidth="1"/>
    <col min="13576" max="13824" width="9.140625" style="1100"/>
    <col min="13825" max="13825" width="32.5703125" style="1100" customWidth="1"/>
    <col min="13826" max="13827" width="9.7109375" style="1100" customWidth="1"/>
    <col min="13828" max="13828" width="11.42578125" style="1100" customWidth="1"/>
    <col min="13829" max="13829" width="12.5703125" style="1100" customWidth="1"/>
    <col min="13830" max="13830" width="8.7109375" style="1100" customWidth="1"/>
    <col min="13831" max="13831" width="8.28515625" style="1100" customWidth="1"/>
    <col min="13832" max="14080" width="9.140625" style="1100"/>
    <col min="14081" max="14081" width="32.5703125" style="1100" customWidth="1"/>
    <col min="14082" max="14083" width="9.7109375" style="1100" customWidth="1"/>
    <col min="14084" max="14084" width="11.42578125" style="1100" customWidth="1"/>
    <col min="14085" max="14085" width="12.5703125" style="1100" customWidth="1"/>
    <col min="14086" max="14086" width="8.7109375" style="1100" customWidth="1"/>
    <col min="14087" max="14087" width="8.28515625" style="1100" customWidth="1"/>
    <col min="14088" max="14336" width="9.140625" style="1100"/>
    <col min="14337" max="14337" width="32.5703125" style="1100" customWidth="1"/>
    <col min="14338" max="14339" width="9.7109375" style="1100" customWidth="1"/>
    <col min="14340" max="14340" width="11.42578125" style="1100" customWidth="1"/>
    <col min="14341" max="14341" width="12.5703125" style="1100" customWidth="1"/>
    <col min="14342" max="14342" width="8.7109375" style="1100" customWidth="1"/>
    <col min="14343" max="14343" width="8.28515625" style="1100" customWidth="1"/>
    <col min="14344" max="14592" width="9.140625" style="1100"/>
    <col min="14593" max="14593" width="32.5703125" style="1100" customWidth="1"/>
    <col min="14594" max="14595" width="9.7109375" style="1100" customWidth="1"/>
    <col min="14596" max="14596" width="11.42578125" style="1100" customWidth="1"/>
    <col min="14597" max="14597" width="12.5703125" style="1100" customWidth="1"/>
    <col min="14598" max="14598" width="8.7109375" style="1100" customWidth="1"/>
    <col min="14599" max="14599" width="8.28515625" style="1100" customWidth="1"/>
    <col min="14600" max="14848" width="9.140625" style="1100"/>
    <col min="14849" max="14849" width="32.5703125" style="1100" customWidth="1"/>
    <col min="14850" max="14851" width="9.7109375" style="1100" customWidth="1"/>
    <col min="14852" max="14852" width="11.42578125" style="1100" customWidth="1"/>
    <col min="14853" max="14853" width="12.5703125" style="1100" customWidth="1"/>
    <col min="14854" max="14854" width="8.7109375" style="1100" customWidth="1"/>
    <col min="14855" max="14855" width="8.28515625" style="1100" customWidth="1"/>
    <col min="14856" max="15104" width="9.140625" style="1100"/>
    <col min="15105" max="15105" width="32.5703125" style="1100" customWidth="1"/>
    <col min="15106" max="15107" width="9.7109375" style="1100" customWidth="1"/>
    <col min="15108" max="15108" width="11.42578125" style="1100" customWidth="1"/>
    <col min="15109" max="15109" width="12.5703125" style="1100" customWidth="1"/>
    <col min="15110" max="15110" width="8.7109375" style="1100" customWidth="1"/>
    <col min="15111" max="15111" width="8.28515625" style="1100" customWidth="1"/>
    <col min="15112" max="15360" width="9.140625" style="1100"/>
    <col min="15361" max="15361" width="32.5703125" style="1100" customWidth="1"/>
    <col min="15362" max="15363" width="9.7109375" style="1100" customWidth="1"/>
    <col min="15364" max="15364" width="11.42578125" style="1100" customWidth="1"/>
    <col min="15365" max="15365" width="12.5703125" style="1100" customWidth="1"/>
    <col min="15366" max="15366" width="8.7109375" style="1100" customWidth="1"/>
    <col min="15367" max="15367" width="8.28515625" style="1100" customWidth="1"/>
    <col min="15368" max="15616" width="9.140625" style="1100"/>
    <col min="15617" max="15617" width="32.5703125" style="1100" customWidth="1"/>
    <col min="15618" max="15619" width="9.7109375" style="1100" customWidth="1"/>
    <col min="15620" max="15620" width="11.42578125" style="1100" customWidth="1"/>
    <col min="15621" max="15621" width="12.5703125" style="1100" customWidth="1"/>
    <col min="15622" max="15622" width="8.7109375" style="1100" customWidth="1"/>
    <col min="15623" max="15623" width="8.28515625" style="1100" customWidth="1"/>
    <col min="15624" max="15872" width="9.140625" style="1100"/>
    <col min="15873" max="15873" width="32.5703125" style="1100" customWidth="1"/>
    <col min="15874" max="15875" width="9.7109375" style="1100" customWidth="1"/>
    <col min="15876" max="15876" width="11.42578125" style="1100" customWidth="1"/>
    <col min="15877" max="15877" width="12.5703125" style="1100" customWidth="1"/>
    <col min="15878" max="15878" width="8.7109375" style="1100" customWidth="1"/>
    <col min="15879" max="15879" width="8.28515625" style="1100" customWidth="1"/>
    <col min="15880" max="16128" width="9.140625" style="1100"/>
    <col min="16129" max="16129" width="32.5703125" style="1100" customWidth="1"/>
    <col min="16130" max="16131" width="9.7109375" style="1100" customWidth="1"/>
    <col min="16132" max="16132" width="11.42578125" style="1100" customWidth="1"/>
    <col min="16133" max="16133" width="12.5703125" style="1100" customWidth="1"/>
    <col min="16134" max="16134" width="8.7109375" style="1100" customWidth="1"/>
    <col min="16135" max="16135" width="8.28515625" style="1100" customWidth="1"/>
    <col min="16136" max="16384" width="9.140625" style="1100"/>
  </cols>
  <sheetData>
    <row r="1" spans="1:13" ht="19.5" customHeight="1">
      <c r="A1" s="2287" t="s">
        <v>1602</v>
      </c>
      <c r="B1" s="2287"/>
      <c r="C1" s="2287"/>
      <c r="D1" s="2287"/>
      <c r="E1" s="2287"/>
    </row>
    <row r="2" spans="1:13" ht="19.5" customHeight="1">
      <c r="A2" s="2293" t="s">
        <v>1601</v>
      </c>
      <c r="B2" s="2293"/>
      <c r="C2" s="2293"/>
      <c r="D2" s="2293"/>
      <c r="E2" s="2293"/>
      <c r="F2" s="2295"/>
      <c r="G2" s="2295"/>
    </row>
    <row r="3" spans="1:13" s="1077" customFormat="1" ht="12.95" customHeight="1">
      <c r="A3" s="1177">
        <v>2017</v>
      </c>
      <c r="B3" s="1407"/>
      <c r="C3" s="1400"/>
      <c r="D3" s="1400"/>
      <c r="G3" s="1399" t="s">
        <v>1543</v>
      </c>
    </row>
    <row r="4" spans="1:13" s="1077" customFormat="1" ht="11.1" customHeight="1">
      <c r="A4" s="1877" t="s">
        <v>1542</v>
      </c>
      <c r="B4" s="2182" t="s">
        <v>0</v>
      </c>
      <c r="C4" s="2182" t="s">
        <v>1541</v>
      </c>
      <c r="D4" s="2183"/>
      <c r="E4" s="2183"/>
      <c r="F4" s="2183"/>
      <c r="G4" s="2182" t="s">
        <v>1540</v>
      </c>
    </row>
    <row r="5" spans="1:13" s="1077" customFormat="1" ht="11.1" customHeight="1">
      <c r="A5" s="1879"/>
      <c r="B5" s="2183"/>
      <c r="C5" s="2183"/>
      <c r="D5" s="2183"/>
      <c r="E5" s="2183"/>
      <c r="F5" s="2183"/>
      <c r="G5" s="2229"/>
    </row>
    <row r="6" spans="1:13" s="1077" customFormat="1" ht="11.1" customHeight="1">
      <c r="A6" s="1879"/>
      <c r="B6" s="2183"/>
      <c r="C6" s="2182" t="s">
        <v>0</v>
      </c>
      <c r="D6" s="2182" t="s">
        <v>1513</v>
      </c>
      <c r="E6" s="2182" t="s">
        <v>1539</v>
      </c>
      <c r="F6" s="2182" t="s">
        <v>1538</v>
      </c>
      <c r="G6" s="2229"/>
    </row>
    <row r="7" spans="1:13" s="1077" customFormat="1" ht="15.75" customHeight="1">
      <c r="A7" s="1880" t="s">
        <v>573</v>
      </c>
      <c r="B7" s="2183"/>
      <c r="C7" s="2183"/>
      <c r="D7" s="2182"/>
      <c r="E7" s="2182"/>
      <c r="F7" s="2182"/>
      <c r="G7" s="2229"/>
      <c r="H7" s="1420"/>
      <c r="I7" s="1420"/>
      <c r="J7" s="1420"/>
      <c r="K7" s="1420"/>
      <c r="L7" s="1420"/>
      <c r="M7" s="1420"/>
    </row>
    <row r="8" spans="1:13" s="1077" customFormat="1" ht="6" customHeight="1">
      <c r="A8" s="997"/>
      <c r="B8" s="997"/>
      <c r="C8" s="997"/>
      <c r="D8" s="997"/>
      <c r="E8" s="997"/>
    </row>
    <row r="9" spans="1:13" s="1393" customFormat="1" ht="21.95" customHeight="1">
      <c r="A9" s="1406" t="s">
        <v>258</v>
      </c>
      <c r="B9" s="1383">
        <f t="shared" ref="B9:G9" si="0">+B10+B11</f>
        <v>3115.3450000000007</v>
      </c>
      <c r="C9" s="1383">
        <f t="shared" si="0"/>
        <v>3012.4550000000008</v>
      </c>
      <c r="D9" s="1383">
        <f t="shared" si="0"/>
        <v>697.96999999999991</v>
      </c>
      <c r="E9" s="1383">
        <f t="shared" si="0"/>
        <v>1649.9650000000001</v>
      </c>
      <c r="F9" s="1383">
        <f t="shared" si="0"/>
        <v>664.52000000000044</v>
      </c>
      <c r="G9" s="1383">
        <f t="shared" si="0"/>
        <v>102.89000000000011</v>
      </c>
      <c r="H9" s="1193"/>
      <c r="I9" s="1193"/>
      <c r="J9" s="1193"/>
      <c r="K9" s="1193"/>
      <c r="L9" s="1193"/>
      <c r="M9" s="1193"/>
    </row>
    <row r="10" spans="1:13" s="1185" customFormat="1" ht="15" customHeight="1">
      <c r="A10" s="1421" t="s">
        <v>1528</v>
      </c>
      <c r="B10" s="1389">
        <f>+C10+G10</f>
        <v>2209.3640000000005</v>
      </c>
      <c r="C10" s="1389">
        <f>D10+E10+F10</f>
        <v>2109.4700000000003</v>
      </c>
      <c r="D10" s="1389">
        <v>641.24299999999994</v>
      </c>
      <c r="E10" s="1389">
        <v>1074.3680000000002</v>
      </c>
      <c r="F10" s="1389">
        <v>393.85900000000009</v>
      </c>
      <c r="G10" s="1389">
        <v>99.894000000000105</v>
      </c>
      <c r="H10" s="1193"/>
      <c r="I10" s="1193"/>
      <c r="J10" s="1401"/>
    </row>
    <row r="11" spans="1:13" s="1185" customFormat="1" ht="15" customHeight="1">
      <c r="A11" s="1423" t="s">
        <v>1546</v>
      </c>
      <c r="B11" s="1389">
        <f>+C11+G11</f>
        <v>905.98100000000034</v>
      </c>
      <c r="C11" s="1389">
        <f>D11+E11+F11</f>
        <v>902.98500000000035</v>
      </c>
      <c r="D11" s="1389">
        <v>56.72699999999999</v>
      </c>
      <c r="E11" s="1389">
        <v>575.59700000000009</v>
      </c>
      <c r="F11" s="1389">
        <v>270.66100000000034</v>
      </c>
      <c r="G11" s="1389">
        <v>2.9960000000000035</v>
      </c>
      <c r="H11" s="1193"/>
      <c r="I11" s="1193"/>
      <c r="J11" s="1401"/>
    </row>
    <row r="12" spans="1:13" s="1185" customFormat="1" ht="9.9499999999999993" customHeight="1">
      <c r="A12" s="841"/>
      <c r="B12" s="1389"/>
      <c r="C12" s="1389"/>
      <c r="D12" s="1389"/>
      <c r="E12" s="1389"/>
    </row>
    <row r="13" spans="1:13" s="1393" customFormat="1" ht="21.95" customHeight="1">
      <c r="A13" s="1402" t="s">
        <v>360</v>
      </c>
      <c r="B13" s="1383">
        <f t="shared" ref="B13:G13" si="1">+B14+B15</f>
        <v>3111.125</v>
      </c>
      <c r="C13" s="1383">
        <f t="shared" si="1"/>
        <v>3008.2349999999997</v>
      </c>
      <c r="D13" s="1383">
        <f t="shared" si="1"/>
        <v>697.96999999999969</v>
      </c>
      <c r="E13" s="1383">
        <f t="shared" si="1"/>
        <v>1649.9649999999999</v>
      </c>
      <c r="F13" s="1383">
        <f t="shared" si="1"/>
        <v>660.30000000000041</v>
      </c>
      <c r="G13" s="1383">
        <f t="shared" si="1"/>
        <v>102.8900000000001</v>
      </c>
      <c r="H13" s="1193"/>
      <c r="I13" s="1193"/>
      <c r="J13" s="1193"/>
      <c r="K13" s="1193"/>
      <c r="L13" s="1193"/>
      <c r="M13" s="1193"/>
    </row>
    <row r="14" spans="1:13" s="1185" customFormat="1" ht="15" customHeight="1">
      <c r="A14" s="1421" t="s">
        <v>1528</v>
      </c>
      <c r="B14" s="1389">
        <f>+C14+G14</f>
        <v>2205.1439999999998</v>
      </c>
      <c r="C14" s="1389">
        <f>D14+E14+F14</f>
        <v>2105.2499999999995</v>
      </c>
      <c r="D14" s="1389">
        <v>641.24299999999971</v>
      </c>
      <c r="E14" s="1389">
        <v>1074.3679999999999</v>
      </c>
      <c r="F14" s="1389">
        <v>389.63900000000007</v>
      </c>
      <c r="G14" s="1389">
        <v>99.894000000000105</v>
      </c>
      <c r="H14" s="1193"/>
      <c r="I14" s="1193"/>
      <c r="J14" s="1193"/>
      <c r="K14" s="1193"/>
      <c r="L14" s="1193"/>
      <c r="M14" s="1193"/>
    </row>
    <row r="15" spans="1:13" s="1185" customFormat="1" ht="15" customHeight="1">
      <c r="A15" s="1422" t="s">
        <v>1546</v>
      </c>
      <c r="B15" s="1389">
        <f>+C15+G15</f>
        <v>905.98100000000022</v>
      </c>
      <c r="C15" s="1389">
        <f>D15+E15+F15</f>
        <v>902.98500000000024</v>
      </c>
      <c r="D15" s="1389">
        <v>56.726999999999983</v>
      </c>
      <c r="E15" s="1389">
        <v>575.59699999999998</v>
      </c>
      <c r="F15" s="1389">
        <v>270.66100000000029</v>
      </c>
      <c r="G15" s="1389">
        <v>2.9960000000000009</v>
      </c>
      <c r="H15" s="1193"/>
      <c r="I15" s="1193"/>
      <c r="J15" s="1401"/>
    </row>
    <row r="16" spans="1:13" s="1077" customFormat="1" ht="9.9499999999999993" customHeight="1">
      <c r="A16" s="1195"/>
      <c r="B16" s="1389"/>
      <c r="C16" s="1389"/>
      <c r="D16" s="1389"/>
      <c r="E16" s="1389"/>
    </row>
    <row r="17" spans="1:10" s="1393" customFormat="1" ht="21.95" customHeight="1">
      <c r="A17" s="1402" t="s">
        <v>1553</v>
      </c>
      <c r="B17" s="1383">
        <f t="shared" ref="B17:G17" si="2">+B18+B19</f>
        <v>1125.2640000000001</v>
      </c>
      <c r="C17" s="1383">
        <f t="shared" si="2"/>
        <v>1097.4960000000001</v>
      </c>
      <c r="D17" s="1383">
        <f t="shared" si="2"/>
        <v>276.6640000000001</v>
      </c>
      <c r="E17" s="1383">
        <f t="shared" si="2"/>
        <v>527.47900000000004</v>
      </c>
      <c r="F17" s="1383">
        <f t="shared" si="2"/>
        <v>293.35300000000007</v>
      </c>
      <c r="G17" s="1383">
        <f t="shared" si="2"/>
        <v>27.767999999999997</v>
      </c>
      <c r="H17" s="1193"/>
      <c r="I17" s="1193"/>
      <c r="J17" s="1401"/>
    </row>
    <row r="18" spans="1:10" s="1077" customFormat="1" ht="15" customHeight="1">
      <c r="A18" s="1411" t="s">
        <v>1528</v>
      </c>
      <c r="B18" s="1389">
        <f>+C18+G18</f>
        <v>756.29000000000019</v>
      </c>
      <c r="C18" s="1389">
        <f>D18+E18+F18</f>
        <v>731.29000000000019</v>
      </c>
      <c r="D18" s="1394">
        <v>262.38900000000012</v>
      </c>
      <c r="E18" s="1394">
        <v>280.084</v>
      </c>
      <c r="F18" s="1394">
        <v>188.81700000000006</v>
      </c>
      <c r="G18" s="1389">
        <v>24.999999999999996</v>
      </c>
      <c r="H18" s="1193"/>
      <c r="I18" s="1193"/>
      <c r="J18" s="1401"/>
    </row>
    <row r="19" spans="1:10" s="1077" customFormat="1" ht="15" customHeight="1">
      <c r="A19" s="1412" t="s">
        <v>1546</v>
      </c>
      <c r="B19" s="1389">
        <f>+C19+G19</f>
        <v>368.97399999999999</v>
      </c>
      <c r="C19" s="1389">
        <f>D19+E19+F19</f>
        <v>366.20600000000002</v>
      </c>
      <c r="D19" s="1394">
        <v>14.274999999999991</v>
      </c>
      <c r="E19" s="1394">
        <v>247.39500000000001</v>
      </c>
      <c r="F19" s="1394">
        <v>104.53600000000003</v>
      </c>
      <c r="G19" s="1389">
        <v>2.7679999999999998</v>
      </c>
      <c r="H19" s="1193"/>
      <c r="I19" s="1193"/>
      <c r="J19" s="1401"/>
    </row>
    <row r="20" spans="1:10" s="1077" customFormat="1" ht="9.9499999999999993" customHeight="1">
      <c r="A20" s="1195"/>
      <c r="B20" s="1394"/>
      <c r="C20" s="1394"/>
      <c r="D20" s="1394"/>
      <c r="E20" s="1394"/>
      <c r="F20" s="1420"/>
      <c r="G20" s="1420"/>
      <c r="H20" s="1420"/>
    </row>
    <row r="21" spans="1:10" s="1393" customFormat="1" ht="21.95" customHeight="1">
      <c r="A21" s="1402" t="s">
        <v>1552</v>
      </c>
      <c r="B21" s="1383">
        <v>1144.1670000000001</v>
      </c>
      <c r="C21" s="1383">
        <v>1084.607</v>
      </c>
      <c r="D21" s="1383">
        <v>181.11799999999999</v>
      </c>
      <c r="E21" s="1383">
        <v>700.23800000000006</v>
      </c>
      <c r="F21" s="1383">
        <v>203.25100000000003</v>
      </c>
      <c r="G21" s="1383">
        <v>59.560000000000016</v>
      </c>
      <c r="H21" s="1193"/>
      <c r="I21" s="1193"/>
      <c r="J21" s="1401"/>
    </row>
    <row r="22" spans="1:10" s="1077" customFormat="1" ht="15" customHeight="1">
      <c r="A22" s="1411" t="s">
        <v>1528</v>
      </c>
      <c r="B22" s="1389">
        <v>719.90300000000013</v>
      </c>
      <c r="C22" s="1389">
        <v>660.57100000000014</v>
      </c>
      <c r="D22" s="1394">
        <v>172.48400000000001</v>
      </c>
      <c r="E22" s="1394">
        <v>450.96100000000018</v>
      </c>
      <c r="F22" s="1394">
        <v>37.125999999999991</v>
      </c>
      <c r="G22" s="1389">
        <v>59.332000000000015</v>
      </c>
      <c r="H22" s="1193"/>
      <c r="I22" s="1193"/>
      <c r="J22" s="1401"/>
    </row>
    <row r="23" spans="1:10" s="1077" customFormat="1" ht="15" customHeight="1">
      <c r="A23" s="1412" t="s">
        <v>1546</v>
      </c>
      <c r="B23" s="1389">
        <v>424.26399999999995</v>
      </c>
      <c r="C23" s="1389">
        <v>424.03599999999994</v>
      </c>
      <c r="D23" s="1394">
        <v>8.6339999999999986</v>
      </c>
      <c r="E23" s="1394">
        <v>249.2769999999999</v>
      </c>
      <c r="F23" s="1394">
        <v>166.12500000000006</v>
      </c>
      <c r="G23" s="1448" t="s">
        <v>378</v>
      </c>
      <c r="H23" s="1193"/>
      <c r="I23" s="1193"/>
      <c r="J23" s="1401"/>
    </row>
    <row r="24" spans="1:10" s="1077" customFormat="1" ht="9.9499999999999993" customHeight="1">
      <c r="A24" s="843"/>
      <c r="B24" s="1394"/>
      <c r="C24" s="1394"/>
      <c r="D24" s="1394"/>
      <c r="E24" s="1394"/>
      <c r="F24" s="1420"/>
      <c r="G24" s="1420"/>
    </row>
    <row r="25" spans="1:10" s="1382" customFormat="1" ht="21.95" customHeight="1">
      <c r="A25" s="1402" t="s">
        <v>1551</v>
      </c>
      <c r="B25" s="1383">
        <v>101.41099999999999</v>
      </c>
      <c r="C25" s="1383">
        <v>101.28099999999999</v>
      </c>
      <c r="D25" s="1383">
        <v>100.291</v>
      </c>
      <c r="E25" s="1383">
        <v>0.99</v>
      </c>
      <c r="F25" s="1383">
        <v>0</v>
      </c>
      <c r="G25" s="1451" t="s">
        <v>378</v>
      </c>
      <c r="H25" s="1193"/>
      <c r="I25" s="1193"/>
      <c r="J25" s="1401"/>
    </row>
    <row r="26" spans="1:10" s="1077" customFormat="1" ht="15" customHeight="1">
      <c r="A26" s="1411" t="s">
        <v>1528</v>
      </c>
      <c r="B26" s="1389">
        <v>100.69799999999999</v>
      </c>
      <c r="C26" s="1389">
        <v>100.568</v>
      </c>
      <c r="D26" s="1394">
        <v>100.291</v>
      </c>
      <c r="E26" s="1450" t="s">
        <v>378</v>
      </c>
      <c r="F26" s="1394">
        <v>0</v>
      </c>
      <c r="G26" s="1449" t="s">
        <v>378</v>
      </c>
      <c r="H26" s="1193"/>
      <c r="I26" s="1193"/>
      <c r="J26" s="1401"/>
    </row>
    <row r="27" spans="1:10" s="1077" customFormat="1" ht="15" customHeight="1">
      <c r="A27" s="1412" t="s">
        <v>1546</v>
      </c>
      <c r="B27" s="1389">
        <v>0.71299999999999997</v>
      </c>
      <c r="C27" s="1389">
        <v>0.71299999999999997</v>
      </c>
      <c r="D27" s="1394">
        <v>0</v>
      </c>
      <c r="E27" s="1394">
        <v>0.71299999999999997</v>
      </c>
      <c r="F27" s="1394">
        <v>0</v>
      </c>
      <c r="G27" s="1389">
        <v>0</v>
      </c>
      <c r="H27" s="1193"/>
      <c r="I27" s="1193"/>
      <c r="J27" s="1401"/>
    </row>
    <row r="28" spans="1:10" s="1077" customFormat="1" ht="9.9499999999999993" customHeight="1">
      <c r="A28" s="843"/>
      <c r="B28" s="1394"/>
      <c r="C28" s="1394"/>
      <c r="D28" s="1394"/>
      <c r="E28" s="1394"/>
      <c r="F28" s="1420"/>
      <c r="G28" s="1420"/>
    </row>
    <row r="29" spans="1:10" s="1382" customFormat="1" ht="21.95" customHeight="1">
      <c r="A29" s="1406" t="s">
        <v>1560</v>
      </c>
      <c r="B29" s="1383">
        <f t="shared" ref="B29:G29" si="3">+B30+B31</f>
        <v>507.71799999999996</v>
      </c>
      <c r="C29" s="1383">
        <f t="shared" si="3"/>
        <v>492.28599999999994</v>
      </c>
      <c r="D29" s="1383">
        <f t="shared" si="3"/>
        <v>91.616000000000014</v>
      </c>
      <c r="E29" s="1383">
        <f t="shared" si="3"/>
        <v>262.10999999999996</v>
      </c>
      <c r="F29" s="1383">
        <f t="shared" si="3"/>
        <v>138.55999999999995</v>
      </c>
      <c r="G29" s="1383">
        <f t="shared" si="3"/>
        <v>15.431999999999999</v>
      </c>
      <c r="H29" s="1193"/>
      <c r="I29" s="1193"/>
      <c r="J29" s="1401"/>
    </row>
    <row r="30" spans="1:10" s="1077" customFormat="1" ht="15" customHeight="1">
      <c r="A30" s="1411" t="s">
        <v>1528</v>
      </c>
      <c r="B30" s="1389">
        <f>+C30+G30</f>
        <v>447.18699999999995</v>
      </c>
      <c r="C30" s="1389">
        <f>D30+E30+F30</f>
        <v>431.75499999999994</v>
      </c>
      <c r="D30" s="1394">
        <v>83.216000000000008</v>
      </c>
      <c r="E30" s="1394">
        <v>209.97899999999998</v>
      </c>
      <c r="F30" s="1394">
        <v>138.55999999999995</v>
      </c>
      <c r="G30" s="1389">
        <v>15.431999999999999</v>
      </c>
      <c r="H30" s="1193"/>
      <c r="I30" s="1193"/>
      <c r="J30" s="1401"/>
    </row>
    <row r="31" spans="1:10" s="1077" customFormat="1" ht="15" customHeight="1">
      <c r="A31" s="843" t="s">
        <v>1546</v>
      </c>
      <c r="B31" s="1389">
        <f>+C31+G31</f>
        <v>60.530999999999992</v>
      </c>
      <c r="C31" s="1389">
        <f>D31+E31+F31</f>
        <v>60.530999999999992</v>
      </c>
      <c r="D31" s="1394">
        <v>8.4</v>
      </c>
      <c r="E31" s="1394">
        <v>52.130999999999993</v>
      </c>
      <c r="F31" s="1394">
        <v>0</v>
      </c>
      <c r="G31" s="1389">
        <v>0</v>
      </c>
      <c r="H31" s="1193"/>
      <c r="I31" s="1193"/>
      <c r="J31" s="1401"/>
    </row>
    <row r="32" spans="1:10" s="1077" customFormat="1" ht="9.9499999999999993" customHeight="1">
      <c r="B32" s="1394"/>
      <c r="C32" s="1394"/>
      <c r="D32" s="1394"/>
      <c r="E32" s="1394"/>
      <c r="F32" s="1420"/>
      <c r="G32" s="1420"/>
    </row>
    <row r="33" spans="1:10" s="1382" customFormat="1" ht="21.95" customHeight="1">
      <c r="A33" s="1402" t="s">
        <v>1559</v>
      </c>
      <c r="B33" s="1383">
        <f t="shared" ref="B33:G33" si="4">+B34+B35</f>
        <v>232.56500000000003</v>
      </c>
      <c r="C33" s="1383">
        <f t="shared" si="4"/>
        <v>232.56500000000003</v>
      </c>
      <c r="D33" s="1383">
        <f t="shared" si="4"/>
        <v>48.280999999999992</v>
      </c>
      <c r="E33" s="1383">
        <f t="shared" si="4"/>
        <v>159.14800000000002</v>
      </c>
      <c r="F33" s="1383">
        <f t="shared" si="4"/>
        <v>25.135999999999999</v>
      </c>
      <c r="G33" s="1383">
        <f t="shared" si="4"/>
        <v>0</v>
      </c>
      <c r="H33" s="1193"/>
      <c r="I33" s="1193"/>
      <c r="J33" s="1401"/>
    </row>
    <row r="34" spans="1:10" s="1077" customFormat="1" ht="15" customHeight="1">
      <c r="A34" s="1411" t="s">
        <v>1528</v>
      </c>
      <c r="B34" s="1389">
        <f>+C34+G34</f>
        <v>181.06600000000003</v>
      </c>
      <c r="C34" s="1389">
        <f>D34+E34+F34</f>
        <v>181.06600000000003</v>
      </c>
      <c r="D34" s="1394">
        <v>22.862999999999996</v>
      </c>
      <c r="E34" s="1394">
        <v>133.06700000000004</v>
      </c>
      <c r="F34" s="1394">
        <v>25.135999999999999</v>
      </c>
      <c r="G34" s="1389">
        <v>0</v>
      </c>
      <c r="H34" s="1193"/>
      <c r="I34" s="1193"/>
      <c r="J34" s="1401"/>
    </row>
    <row r="35" spans="1:10" s="1077" customFormat="1" ht="15" customHeight="1">
      <c r="A35" s="843" t="s">
        <v>1546</v>
      </c>
      <c r="B35" s="1389">
        <f>+C35+G35</f>
        <v>51.498999999999995</v>
      </c>
      <c r="C35" s="1389">
        <f>D35+E35+F35</f>
        <v>51.498999999999995</v>
      </c>
      <c r="D35" s="1394">
        <v>25.417999999999999</v>
      </c>
      <c r="E35" s="1394">
        <v>26.081</v>
      </c>
      <c r="F35" s="1394">
        <v>0</v>
      </c>
      <c r="G35" s="1389">
        <v>0</v>
      </c>
      <c r="H35" s="1193"/>
      <c r="I35" s="1193"/>
      <c r="J35" s="1401"/>
    </row>
    <row r="36" spans="1:10" s="1077" customFormat="1" ht="9.9499999999999993" customHeight="1">
      <c r="A36" s="843"/>
      <c r="B36" s="1394"/>
      <c r="C36" s="1394"/>
      <c r="D36" s="1394"/>
      <c r="E36" s="1394"/>
      <c r="F36" s="1420"/>
      <c r="G36" s="1420"/>
    </row>
    <row r="37" spans="1:10" s="1382" customFormat="1" ht="21.95" customHeight="1">
      <c r="A37" s="1402" t="s">
        <v>1558</v>
      </c>
      <c r="B37" s="1383">
        <f t="shared" ref="B37:G37" si="5">+B38+B39</f>
        <v>4.22</v>
      </c>
      <c r="C37" s="1383">
        <f t="shared" si="5"/>
        <v>4.22</v>
      </c>
      <c r="D37" s="1383">
        <f t="shared" si="5"/>
        <v>0</v>
      </c>
      <c r="E37" s="1383">
        <f t="shared" si="5"/>
        <v>0</v>
      </c>
      <c r="F37" s="1383">
        <f t="shared" si="5"/>
        <v>4.22</v>
      </c>
      <c r="G37" s="1383">
        <f t="shared" si="5"/>
        <v>0</v>
      </c>
      <c r="H37" s="1193"/>
      <c r="I37" s="1193"/>
      <c r="J37" s="1401"/>
    </row>
    <row r="38" spans="1:10" s="1077" customFormat="1" ht="15" customHeight="1">
      <c r="A38" s="1411" t="s">
        <v>1528</v>
      </c>
      <c r="B38" s="1389">
        <f>+C38+G38</f>
        <v>4.22</v>
      </c>
      <c r="C38" s="1389">
        <f>D38+E38+F38</f>
        <v>4.22</v>
      </c>
      <c r="D38" s="1389">
        <v>0</v>
      </c>
      <c r="E38" s="1389">
        <v>0</v>
      </c>
      <c r="F38" s="1389">
        <v>4.22</v>
      </c>
      <c r="G38" s="1389">
        <v>0</v>
      </c>
      <c r="H38" s="1193"/>
      <c r="I38" s="1193"/>
      <c r="J38" s="1401"/>
    </row>
    <row r="39" spans="1:10" s="1077" customFormat="1" ht="15" customHeight="1">
      <c r="A39" s="843" t="s">
        <v>1546</v>
      </c>
      <c r="B39" s="1389">
        <f>+C39+G39</f>
        <v>0</v>
      </c>
      <c r="C39" s="1389">
        <f>D39+E39+F39</f>
        <v>0</v>
      </c>
      <c r="D39" s="1389">
        <v>0</v>
      </c>
      <c r="E39" s="1389">
        <v>0</v>
      </c>
      <c r="F39" s="1389">
        <v>0</v>
      </c>
      <c r="G39" s="1389">
        <v>0</v>
      </c>
      <c r="H39" s="1193"/>
      <c r="I39" s="1193"/>
      <c r="J39" s="1401"/>
    </row>
    <row r="40" spans="1:10" s="1077" customFormat="1" ht="9.9499999999999993" customHeight="1">
      <c r="A40" s="843"/>
      <c r="B40" s="1394"/>
      <c r="C40" s="1394"/>
      <c r="D40" s="1394"/>
      <c r="E40" s="1394"/>
      <c r="F40" s="1420"/>
      <c r="G40" s="1420"/>
    </row>
    <row r="41" spans="1:10" s="1382" customFormat="1" ht="21.95" customHeight="1">
      <c r="A41" s="1019" t="s">
        <v>1557</v>
      </c>
      <c r="B41" s="1383">
        <f t="shared" ref="B41:G41" si="6">+B42+B43</f>
        <v>0</v>
      </c>
      <c r="C41" s="1383">
        <f t="shared" si="6"/>
        <v>0</v>
      </c>
      <c r="D41" s="1383">
        <f t="shared" si="6"/>
        <v>0</v>
      </c>
      <c r="E41" s="1383">
        <f t="shared" si="6"/>
        <v>0</v>
      </c>
      <c r="F41" s="1383">
        <f t="shared" si="6"/>
        <v>0</v>
      </c>
      <c r="G41" s="1383">
        <f t="shared" si="6"/>
        <v>0</v>
      </c>
      <c r="H41" s="1193"/>
      <c r="I41" s="1193"/>
      <c r="J41" s="1401"/>
    </row>
    <row r="42" spans="1:10" s="1077" customFormat="1" ht="15" customHeight="1">
      <c r="A42" s="1411" t="s">
        <v>1528</v>
      </c>
      <c r="B42" s="1389">
        <f>+C42+G42</f>
        <v>0</v>
      </c>
      <c r="C42" s="1389">
        <f>D42+E42+F42</f>
        <v>0</v>
      </c>
      <c r="D42" s="1389">
        <v>0</v>
      </c>
      <c r="E42" s="1389">
        <v>0</v>
      </c>
      <c r="F42" s="1389">
        <v>0</v>
      </c>
      <c r="G42" s="1389">
        <v>0</v>
      </c>
      <c r="H42" s="1193"/>
      <c r="I42" s="1193"/>
      <c r="J42" s="1401"/>
    </row>
    <row r="43" spans="1:10" s="1077" customFormat="1" ht="15" customHeight="1">
      <c r="A43" s="1412" t="s">
        <v>1546</v>
      </c>
      <c r="B43" s="1389">
        <f>+C43+G43</f>
        <v>0</v>
      </c>
      <c r="C43" s="1389">
        <f>D43+E43+F43</f>
        <v>0</v>
      </c>
      <c r="D43" s="1389">
        <v>0</v>
      </c>
      <c r="E43" s="1389">
        <v>0</v>
      </c>
      <c r="F43" s="1389">
        <v>0</v>
      </c>
      <c r="G43" s="1389">
        <v>0</v>
      </c>
      <c r="H43" s="1193"/>
      <c r="I43" s="1193"/>
      <c r="J43" s="1401"/>
    </row>
    <row r="44" spans="1:10" s="1077" customFormat="1" ht="7.5" customHeight="1" thickBot="1">
      <c r="A44" s="1792"/>
      <c r="B44" s="1792"/>
      <c r="C44" s="1792"/>
      <c r="D44" s="1792"/>
      <c r="E44" s="1792"/>
      <c r="F44" s="1792"/>
      <c r="G44" s="1792"/>
    </row>
    <row r="45" spans="1:10" s="1077" customFormat="1" ht="3.75" customHeight="1" thickTop="1">
      <c r="A45" s="997"/>
      <c r="B45" s="997"/>
      <c r="C45" s="997"/>
      <c r="D45" s="997"/>
      <c r="E45" s="997"/>
      <c r="F45" s="997"/>
      <c r="G45" s="997"/>
    </row>
    <row r="46" spans="1:10" s="1077" customFormat="1" ht="12.95" customHeight="1">
      <c r="A46" s="1379" t="s">
        <v>1526</v>
      </c>
      <c r="B46" s="1379"/>
      <c r="C46" s="1379"/>
      <c r="D46" s="1379"/>
      <c r="E46" s="1379"/>
      <c r="F46" s="843"/>
    </row>
    <row r="47" spans="1:10">
      <c r="A47" s="1131"/>
    </row>
    <row r="48" spans="1:10" s="1355" customFormat="1" ht="12.75">
      <c r="A48" s="1130" t="s">
        <v>564</v>
      </c>
      <c r="B48" s="869"/>
      <c r="C48" s="869"/>
      <c r="D48" s="869"/>
      <c r="E48" s="869"/>
      <c r="G48" s="1369"/>
    </row>
    <row r="49" spans="1:7" s="1355" customFormat="1" ht="12" customHeight="1">
      <c r="A49" s="1376" t="s">
        <v>1516</v>
      </c>
      <c r="B49" s="869"/>
      <c r="C49" s="869"/>
      <c r="D49" s="869"/>
      <c r="E49" s="869"/>
      <c r="G49" s="1369"/>
    </row>
    <row r="50" spans="1:7">
      <c r="A50" s="1131"/>
      <c r="B50" s="1131"/>
      <c r="C50" s="1131"/>
      <c r="D50" s="1131"/>
      <c r="E50" s="1131"/>
    </row>
    <row r="51" spans="1:7">
      <c r="A51" s="1131"/>
      <c r="B51" s="1131"/>
      <c r="C51" s="1131"/>
      <c r="D51" s="1131"/>
      <c r="E51" s="1131"/>
    </row>
    <row r="52" spans="1:7">
      <c r="A52" s="1131"/>
      <c r="B52" s="1131"/>
      <c r="C52" s="1131"/>
      <c r="D52" s="1131"/>
      <c r="E52" s="1131"/>
    </row>
    <row r="53" spans="1:7">
      <c r="A53" s="1131"/>
      <c r="B53" s="1131"/>
      <c r="C53" s="1131"/>
      <c r="D53" s="1131"/>
      <c r="E53" s="1131"/>
    </row>
    <row r="54" spans="1:7">
      <c r="A54" s="1131"/>
      <c r="B54" s="1131"/>
      <c r="C54" s="1131"/>
      <c r="D54" s="1131"/>
      <c r="E54" s="1131"/>
    </row>
    <row r="55" spans="1:7">
      <c r="A55" s="1131"/>
      <c r="B55" s="1131"/>
      <c r="C55" s="1131"/>
      <c r="D55" s="1131"/>
      <c r="E55" s="1131"/>
    </row>
    <row r="56" spans="1:7">
      <c r="A56" s="1131"/>
      <c r="B56" s="1131"/>
      <c r="C56" s="1131"/>
      <c r="D56" s="1131"/>
      <c r="E56" s="1131"/>
    </row>
    <row r="57" spans="1:7">
      <c r="A57" s="1131"/>
      <c r="B57" s="1131"/>
      <c r="C57" s="1131"/>
      <c r="D57" s="1131"/>
      <c r="E57" s="1131"/>
    </row>
    <row r="58" spans="1:7">
      <c r="A58" s="1131"/>
      <c r="B58" s="1131"/>
      <c r="C58" s="1131"/>
      <c r="D58" s="1131"/>
      <c r="E58" s="1131"/>
    </row>
    <row r="59" spans="1:7">
      <c r="A59" s="1131"/>
      <c r="B59" s="1131"/>
      <c r="C59" s="1131"/>
      <c r="D59" s="1131"/>
      <c r="E59" s="1131"/>
    </row>
    <row r="60" spans="1:7">
      <c r="A60" s="1131"/>
      <c r="B60" s="1131"/>
      <c r="C60" s="1131"/>
      <c r="D60" s="1131"/>
      <c r="E60" s="1131"/>
    </row>
    <row r="61" spans="1:7">
      <c r="A61" s="1131"/>
      <c r="B61" s="1131"/>
      <c r="C61" s="1131"/>
      <c r="D61" s="1131"/>
      <c r="E61" s="1131"/>
    </row>
    <row r="62" spans="1:7">
      <c r="A62" s="1131"/>
      <c r="B62" s="1131"/>
      <c r="C62" s="1131"/>
      <c r="D62" s="1131"/>
      <c r="E62" s="1131"/>
    </row>
    <row r="63" spans="1:7">
      <c r="A63" s="1131"/>
      <c r="B63" s="1131"/>
      <c r="C63" s="1131"/>
      <c r="D63" s="1131"/>
      <c r="E63" s="1131"/>
    </row>
    <row r="64" spans="1:7">
      <c r="A64" s="1131"/>
      <c r="B64" s="1131"/>
      <c r="C64" s="1131"/>
      <c r="D64" s="1131"/>
      <c r="E64" s="1131"/>
    </row>
    <row r="65" spans="1:5">
      <c r="A65" s="1131"/>
      <c r="B65" s="1131"/>
      <c r="C65" s="1131"/>
      <c r="D65" s="1131"/>
      <c r="E65" s="1131"/>
    </row>
    <row r="66" spans="1:5">
      <c r="A66" s="1131"/>
      <c r="B66" s="1131"/>
      <c r="C66" s="1131"/>
      <c r="D66" s="1131"/>
      <c r="E66" s="1131"/>
    </row>
    <row r="67" spans="1:5">
      <c r="A67" s="1131"/>
      <c r="B67" s="1131"/>
      <c r="C67" s="1131"/>
      <c r="D67" s="1131"/>
      <c r="E67" s="1131"/>
    </row>
    <row r="68" spans="1:5">
      <c r="A68" s="1131"/>
      <c r="B68" s="1131"/>
      <c r="C68" s="1131"/>
      <c r="D68" s="1131"/>
      <c r="E68" s="1131"/>
    </row>
    <row r="69" spans="1:5">
      <c r="A69" s="1131"/>
      <c r="B69" s="1131"/>
      <c r="C69" s="1131"/>
      <c r="D69" s="1131"/>
      <c r="E69" s="1131"/>
    </row>
    <row r="70" spans="1:5">
      <c r="A70" s="1131"/>
      <c r="B70" s="1131"/>
      <c r="C70" s="1131"/>
      <c r="D70" s="1131"/>
      <c r="E70" s="1131"/>
    </row>
    <row r="71" spans="1:5">
      <c r="A71" s="1131"/>
      <c r="B71" s="1131"/>
      <c r="C71" s="1131"/>
      <c r="D71" s="1131"/>
      <c r="E71" s="1131"/>
    </row>
    <row r="72" spans="1:5">
      <c r="A72" s="1131"/>
      <c r="B72" s="1131"/>
      <c r="C72" s="1131"/>
      <c r="D72" s="1131"/>
      <c r="E72" s="1131"/>
    </row>
    <row r="73" spans="1:5">
      <c r="A73" s="1131"/>
      <c r="B73" s="1131"/>
      <c r="C73" s="1131"/>
      <c r="D73" s="1131"/>
      <c r="E73" s="1131"/>
    </row>
    <row r="74" spans="1:5">
      <c r="A74" s="1131"/>
      <c r="B74" s="1131"/>
      <c r="C74" s="1131"/>
      <c r="D74" s="1131"/>
      <c r="E74" s="1131"/>
    </row>
    <row r="75" spans="1:5">
      <c r="A75" s="1131"/>
      <c r="B75" s="1131"/>
      <c r="C75" s="1131"/>
      <c r="D75" s="1131"/>
      <c r="E75" s="1131"/>
    </row>
    <row r="76" spans="1:5">
      <c r="A76" s="1131"/>
      <c r="B76" s="1131"/>
      <c r="C76" s="1131"/>
      <c r="D76" s="1131"/>
      <c r="E76" s="1131"/>
    </row>
    <row r="77" spans="1:5">
      <c r="A77" s="1131"/>
      <c r="B77" s="1131"/>
      <c r="C77" s="1131"/>
      <c r="D77" s="1131"/>
      <c r="E77" s="1131"/>
    </row>
    <row r="78" spans="1:5">
      <c r="A78" s="1131"/>
      <c r="B78" s="1131"/>
      <c r="C78" s="1131"/>
      <c r="D78" s="1131"/>
      <c r="E78" s="1131"/>
    </row>
  </sheetData>
  <mergeCells count="9">
    <mergeCell ref="A1:E1"/>
    <mergeCell ref="A2:G2"/>
    <mergeCell ref="B4:B7"/>
    <mergeCell ref="C4:F5"/>
    <mergeCell ref="G4:G7"/>
    <mergeCell ref="C6:C7"/>
    <mergeCell ref="D6:D7"/>
    <mergeCell ref="E6:E7"/>
    <mergeCell ref="F6:F7"/>
  </mergeCells>
  <conditionalFormatting sqref="B13:G15 B17:G19 B21:G23 B25:G27 B29:G31 B33:G35 B37:G39 B41:G43 B9:G11">
    <cfRule type="cellIs" dxfId="30" priority="2" stopIfTrue="1" operator="between">
      <formula>0.0001</formula>
      <formula>0.045</formula>
    </cfRule>
  </conditionalFormatting>
  <conditionalFormatting sqref="B13:G15 B17:G19 B21:G23 B25:G27 B29:G31 B33:G35 B37:G39 B41:G43 B9:G11">
    <cfRule type="cellIs" dxfId="29" priority="1" stopIfTrue="1" operator="between">
      <formula>0.001</formula>
      <formula>0.045</formula>
    </cfRule>
  </conditionalFormatting>
  <hyperlinks>
    <hyperlink ref="A49" r:id="rId1"/>
  </hyperlinks>
  <pageMargins left="0.78740157480314965" right="0.78740157480314965" top="1.1811023622047245" bottom="0.78740157480314965" header="0" footer="0"/>
  <pageSetup paperSize="9" orientation="portrait" verticalDpi="300" r:id="rId2"/>
  <headerFooter alignWithMargins="0"/>
  <drawing r:id="rId3"/>
</worksheet>
</file>

<file path=xl/worksheets/sheet136.xml><?xml version="1.0" encoding="utf-8"?>
<worksheet xmlns="http://schemas.openxmlformats.org/spreadsheetml/2006/main" xmlns:r="http://schemas.openxmlformats.org/officeDocument/2006/relationships">
  <sheetPr codeName="Sheet136"/>
  <dimension ref="A1:M54"/>
  <sheetViews>
    <sheetView showGridLines="0" workbookViewId="0">
      <selection sqref="A1:E1"/>
    </sheetView>
  </sheetViews>
  <sheetFormatPr defaultRowHeight="9"/>
  <cols>
    <col min="1" max="1" width="24.7109375" style="1100" customWidth="1"/>
    <col min="2" max="2" width="10" style="1100" customWidth="1"/>
    <col min="3" max="3" width="11" style="1100" customWidth="1"/>
    <col min="4" max="4" width="11.42578125" style="1100" customWidth="1"/>
    <col min="5" max="5" width="11.5703125" style="1100" customWidth="1"/>
    <col min="6" max="256" width="9.140625" style="1100"/>
    <col min="257" max="257" width="30.7109375" style="1100" customWidth="1"/>
    <col min="258" max="258" width="11.140625" style="1100" customWidth="1"/>
    <col min="259" max="259" width="14.7109375" style="1100" customWidth="1"/>
    <col min="260" max="260" width="11.42578125" style="1100" customWidth="1"/>
    <col min="261" max="261" width="11.5703125" style="1100" customWidth="1"/>
    <col min="262" max="512" width="9.140625" style="1100"/>
    <col min="513" max="513" width="30.7109375" style="1100" customWidth="1"/>
    <col min="514" max="514" width="11.140625" style="1100" customWidth="1"/>
    <col min="515" max="515" width="14.7109375" style="1100" customWidth="1"/>
    <col min="516" max="516" width="11.42578125" style="1100" customWidth="1"/>
    <col min="517" max="517" width="11.5703125" style="1100" customWidth="1"/>
    <col min="518" max="768" width="9.140625" style="1100"/>
    <col min="769" max="769" width="30.7109375" style="1100" customWidth="1"/>
    <col min="770" max="770" width="11.140625" style="1100" customWidth="1"/>
    <col min="771" max="771" width="14.7109375" style="1100" customWidth="1"/>
    <col min="772" max="772" width="11.42578125" style="1100" customWidth="1"/>
    <col min="773" max="773" width="11.5703125" style="1100" customWidth="1"/>
    <col min="774" max="1024" width="9.140625" style="1100"/>
    <col min="1025" max="1025" width="30.7109375" style="1100" customWidth="1"/>
    <col min="1026" max="1026" width="11.140625" style="1100" customWidth="1"/>
    <col min="1027" max="1027" width="14.7109375" style="1100" customWidth="1"/>
    <col min="1028" max="1028" width="11.42578125" style="1100" customWidth="1"/>
    <col min="1029" max="1029" width="11.5703125" style="1100" customWidth="1"/>
    <col min="1030" max="1280" width="9.140625" style="1100"/>
    <col min="1281" max="1281" width="30.7109375" style="1100" customWidth="1"/>
    <col min="1282" max="1282" width="11.140625" style="1100" customWidth="1"/>
    <col min="1283" max="1283" width="14.7109375" style="1100" customWidth="1"/>
    <col min="1284" max="1284" width="11.42578125" style="1100" customWidth="1"/>
    <col min="1285" max="1285" width="11.5703125" style="1100" customWidth="1"/>
    <col min="1286" max="1536" width="9.140625" style="1100"/>
    <col min="1537" max="1537" width="30.7109375" style="1100" customWidth="1"/>
    <col min="1538" max="1538" width="11.140625" style="1100" customWidth="1"/>
    <col min="1539" max="1539" width="14.7109375" style="1100" customWidth="1"/>
    <col min="1540" max="1540" width="11.42578125" style="1100" customWidth="1"/>
    <col min="1541" max="1541" width="11.5703125" style="1100" customWidth="1"/>
    <col min="1542" max="1792" width="9.140625" style="1100"/>
    <col min="1793" max="1793" width="30.7109375" style="1100" customWidth="1"/>
    <col min="1794" max="1794" width="11.140625" style="1100" customWidth="1"/>
    <col min="1795" max="1795" width="14.7109375" style="1100" customWidth="1"/>
    <col min="1796" max="1796" width="11.42578125" style="1100" customWidth="1"/>
    <col min="1797" max="1797" width="11.5703125" style="1100" customWidth="1"/>
    <col min="1798" max="2048" width="9.140625" style="1100"/>
    <col min="2049" max="2049" width="30.7109375" style="1100" customWidth="1"/>
    <col min="2050" max="2050" width="11.140625" style="1100" customWidth="1"/>
    <col min="2051" max="2051" width="14.7109375" style="1100" customWidth="1"/>
    <col min="2052" max="2052" width="11.42578125" style="1100" customWidth="1"/>
    <col min="2053" max="2053" width="11.5703125" style="1100" customWidth="1"/>
    <col min="2054" max="2304" width="9.140625" style="1100"/>
    <col min="2305" max="2305" width="30.7109375" style="1100" customWidth="1"/>
    <col min="2306" max="2306" width="11.140625" style="1100" customWidth="1"/>
    <col min="2307" max="2307" width="14.7109375" style="1100" customWidth="1"/>
    <col min="2308" max="2308" width="11.42578125" style="1100" customWidth="1"/>
    <col min="2309" max="2309" width="11.5703125" style="1100" customWidth="1"/>
    <col min="2310" max="2560" width="9.140625" style="1100"/>
    <col min="2561" max="2561" width="30.7109375" style="1100" customWidth="1"/>
    <col min="2562" max="2562" width="11.140625" style="1100" customWidth="1"/>
    <col min="2563" max="2563" width="14.7109375" style="1100" customWidth="1"/>
    <col min="2564" max="2564" width="11.42578125" style="1100" customWidth="1"/>
    <col min="2565" max="2565" width="11.5703125" style="1100" customWidth="1"/>
    <col min="2566" max="2816" width="9.140625" style="1100"/>
    <col min="2817" max="2817" width="30.7109375" style="1100" customWidth="1"/>
    <col min="2818" max="2818" width="11.140625" style="1100" customWidth="1"/>
    <col min="2819" max="2819" width="14.7109375" style="1100" customWidth="1"/>
    <col min="2820" max="2820" width="11.42578125" style="1100" customWidth="1"/>
    <col min="2821" max="2821" width="11.5703125" style="1100" customWidth="1"/>
    <col min="2822" max="3072" width="9.140625" style="1100"/>
    <col min="3073" max="3073" width="30.7109375" style="1100" customWidth="1"/>
    <col min="3074" max="3074" width="11.140625" style="1100" customWidth="1"/>
    <col min="3075" max="3075" width="14.7109375" style="1100" customWidth="1"/>
    <col min="3076" max="3076" width="11.42578125" style="1100" customWidth="1"/>
    <col min="3077" max="3077" width="11.5703125" style="1100" customWidth="1"/>
    <col min="3078" max="3328" width="9.140625" style="1100"/>
    <col min="3329" max="3329" width="30.7109375" style="1100" customWidth="1"/>
    <col min="3330" max="3330" width="11.140625" style="1100" customWidth="1"/>
    <col min="3331" max="3331" width="14.7109375" style="1100" customWidth="1"/>
    <col min="3332" max="3332" width="11.42578125" style="1100" customWidth="1"/>
    <col min="3333" max="3333" width="11.5703125" style="1100" customWidth="1"/>
    <col min="3334" max="3584" width="9.140625" style="1100"/>
    <col min="3585" max="3585" width="30.7109375" style="1100" customWidth="1"/>
    <col min="3586" max="3586" width="11.140625" style="1100" customWidth="1"/>
    <col min="3587" max="3587" width="14.7109375" style="1100" customWidth="1"/>
    <col min="3588" max="3588" width="11.42578125" style="1100" customWidth="1"/>
    <col min="3589" max="3589" width="11.5703125" style="1100" customWidth="1"/>
    <col min="3590" max="3840" width="9.140625" style="1100"/>
    <col min="3841" max="3841" width="30.7109375" style="1100" customWidth="1"/>
    <col min="3842" max="3842" width="11.140625" style="1100" customWidth="1"/>
    <col min="3843" max="3843" width="14.7109375" style="1100" customWidth="1"/>
    <col min="3844" max="3844" width="11.42578125" style="1100" customWidth="1"/>
    <col min="3845" max="3845" width="11.5703125" style="1100" customWidth="1"/>
    <col min="3846" max="4096" width="9.140625" style="1100"/>
    <col min="4097" max="4097" width="30.7109375" style="1100" customWidth="1"/>
    <col min="4098" max="4098" width="11.140625" style="1100" customWidth="1"/>
    <col min="4099" max="4099" width="14.7109375" style="1100" customWidth="1"/>
    <col min="4100" max="4100" width="11.42578125" style="1100" customWidth="1"/>
    <col min="4101" max="4101" width="11.5703125" style="1100" customWidth="1"/>
    <col min="4102" max="4352" width="9.140625" style="1100"/>
    <col min="4353" max="4353" width="30.7109375" style="1100" customWidth="1"/>
    <col min="4354" max="4354" width="11.140625" style="1100" customWidth="1"/>
    <col min="4355" max="4355" width="14.7109375" style="1100" customWidth="1"/>
    <col min="4356" max="4356" width="11.42578125" style="1100" customWidth="1"/>
    <col min="4357" max="4357" width="11.5703125" style="1100" customWidth="1"/>
    <col min="4358" max="4608" width="9.140625" style="1100"/>
    <col min="4609" max="4609" width="30.7109375" style="1100" customWidth="1"/>
    <col min="4610" max="4610" width="11.140625" style="1100" customWidth="1"/>
    <col min="4611" max="4611" width="14.7109375" style="1100" customWidth="1"/>
    <col min="4612" max="4612" width="11.42578125" style="1100" customWidth="1"/>
    <col min="4613" max="4613" width="11.5703125" style="1100" customWidth="1"/>
    <col min="4614" max="4864" width="9.140625" style="1100"/>
    <col min="4865" max="4865" width="30.7109375" style="1100" customWidth="1"/>
    <col min="4866" max="4866" width="11.140625" style="1100" customWidth="1"/>
    <col min="4867" max="4867" width="14.7109375" style="1100" customWidth="1"/>
    <col min="4868" max="4868" width="11.42578125" style="1100" customWidth="1"/>
    <col min="4869" max="4869" width="11.5703125" style="1100" customWidth="1"/>
    <col min="4870" max="5120" width="9.140625" style="1100"/>
    <col min="5121" max="5121" width="30.7109375" style="1100" customWidth="1"/>
    <col min="5122" max="5122" width="11.140625" style="1100" customWidth="1"/>
    <col min="5123" max="5123" width="14.7109375" style="1100" customWidth="1"/>
    <col min="5124" max="5124" width="11.42578125" style="1100" customWidth="1"/>
    <col min="5125" max="5125" width="11.5703125" style="1100" customWidth="1"/>
    <col min="5126" max="5376" width="9.140625" style="1100"/>
    <col min="5377" max="5377" width="30.7109375" style="1100" customWidth="1"/>
    <col min="5378" max="5378" width="11.140625" style="1100" customWidth="1"/>
    <col min="5379" max="5379" width="14.7109375" style="1100" customWidth="1"/>
    <col min="5380" max="5380" width="11.42578125" style="1100" customWidth="1"/>
    <col min="5381" max="5381" width="11.5703125" style="1100" customWidth="1"/>
    <col min="5382" max="5632" width="9.140625" style="1100"/>
    <col min="5633" max="5633" width="30.7109375" style="1100" customWidth="1"/>
    <col min="5634" max="5634" width="11.140625" style="1100" customWidth="1"/>
    <col min="5635" max="5635" width="14.7109375" style="1100" customWidth="1"/>
    <col min="5636" max="5636" width="11.42578125" style="1100" customWidth="1"/>
    <col min="5637" max="5637" width="11.5703125" style="1100" customWidth="1"/>
    <col min="5638" max="5888" width="9.140625" style="1100"/>
    <col min="5889" max="5889" width="30.7109375" style="1100" customWidth="1"/>
    <col min="5890" max="5890" width="11.140625" style="1100" customWidth="1"/>
    <col min="5891" max="5891" width="14.7109375" style="1100" customWidth="1"/>
    <col min="5892" max="5892" width="11.42578125" style="1100" customWidth="1"/>
    <col min="5893" max="5893" width="11.5703125" style="1100" customWidth="1"/>
    <col min="5894" max="6144" width="9.140625" style="1100"/>
    <col min="6145" max="6145" width="30.7109375" style="1100" customWidth="1"/>
    <col min="6146" max="6146" width="11.140625" style="1100" customWidth="1"/>
    <col min="6147" max="6147" width="14.7109375" style="1100" customWidth="1"/>
    <col min="6148" max="6148" width="11.42578125" style="1100" customWidth="1"/>
    <col min="6149" max="6149" width="11.5703125" style="1100" customWidth="1"/>
    <col min="6150" max="6400" width="9.140625" style="1100"/>
    <col min="6401" max="6401" width="30.7109375" style="1100" customWidth="1"/>
    <col min="6402" max="6402" width="11.140625" style="1100" customWidth="1"/>
    <col min="6403" max="6403" width="14.7109375" style="1100" customWidth="1"/>
    <col min="6404" max="6404" width="11.42578125" style="1100" customWidth="1"/>
    <col min="6405" max="6405" width="11.5703125" style="1100" customWidth="1"/>
    <col min="6406" max="6656" width="9.140625" style="1100"/>
    <col min="6657" max="6657" width="30.7109375" style="1100" customWidth="1"/>
    <col min="6658" max="6658" width="11.140625" style="1100" customWidth="1"/>
    <col min="6659" max="6659" width="14.7109375" style="1100" customWidth="1"/>
    <col min="6660" max="6660" width="11.42578125" style="1100" customWidth="1"/>
    <col min="6661" max="6661" width="11.5703125" style="1100" customWidth="1"/>
    <col min="6662" max="6912" width="9.140625" style="1100"/>
    <col min="6913" max="6913" width="30.7109375" style="1100" customWidth="1"/>
    <col min="6914" max="6914" width="11.140625" style="1100" customWidth="1"/>
    <col min="6915" max="6915" width="14.7109375" style="1100" customWidth="1"/>
    <col min="6916" max="6916" width="11.42578125" style="1100" customWidth="1"/>
    <col min="6917" max="6917" width="11.5703125" style="1100" customWidth="1"/>
    <col min="6918" max="7168" width="9.140625" style="1100"/>
    <col min="7169" max="7169" width="30.7109375" style="1100" customWidth="1"/>
    <col min="7170" max="7170" width="11.140625" style="1100" customWidth="1"/>
    <col min="7171" max="7171" width="14.7109375" style="1100" customWidth="1"/>
    <col min="7172" max="7172" width="11.42578125" style="1100" customWidth="1"/>
    <col min="7173" max="7173" width="11.5703125" style="1100" customWidth="1"/>
    <col min="7174" max="7424" width="9.140625" style="1100"/>
    <col min="7425" max="7425" width="30.7109375" style="1100" customWidth="1"/>
    <col min="7426" max="7426" width="11.140625" style="1100" customWidth="1"/>
    <col min="7427" max="7427" width="14.7109375" style="1100" customWidth="1"/>
    <col min="7428" max="7428" width="11.42578125" style="1100" customWidth="1"/>
    <col min="7429" max="7429" width="11.5703125" style="1100" customWidth="1"/>
    <col min="7430" max="7680" width="9.140625" style="1100"/>
    <col min="7681" max="7681" width="30.7109375" style="1100" customWidth="1"/>
    <col min="7682" max="7682" width="11.140625" style="1100" customWidth="1"/>
    <col min="7683" max="7683" width="14.7109375" style="1100" customWidth="1"/>
    <col min="7684" max="7684" width="11.42578125" style="1100" customWidth="1"/>
    <col min="7685" max="7685" width="11.5703125" style="1100" customWidth="1"/>
    <col min="7686" max="7936" width="9.140625" style="1100"/>
    <col min="7937" max="7937" width="30.7109375" style="1100" customWidth="1"/>
    <col min="7938" max="7938" width="11.140625" style="1100" customWidth="1"/>
    <col min="7939" max="7939" width="14.7109375" style="1100" customWidth="1"/>
    <col min="7940" max="7940" width="11.42578125" style="1100" customWidth="1"/>
    <col min="7941" max="7941" width="11.5703125" style="1100" customWidth="1"/>
    <col min="7942" max="8192" width="9.140625" style="1100"/>
    <col min="8193" max="8193" width="30.7109375" style="1100" customWidth="1"/>
    <col min="8194" max="8194" width="11.140625" style="1100" customWidth="1"/>
    <col min="8195" max="8195" width="14.7109375" style="1100" customWidth="1"/>
    <col min="8196" max="8196" width="11.42578125" style="1100" customWidth="1"/>
    <col min="8197" max="8197" width="11.5703125" style="1100" customWidth="1"/>
    <col min="8198" max="8448" width="9.140625" style="1100"/>
    <col min="8449" max="8449" width="30.7109375" style="1100" customWidth="1"/>
    <col min="8450" max="8450" width="11.140625" style="1100" customWidth="1"/>
    <col min="8451" max="8451" width="14.7109375" style="1100" customWidth="1"/>
    <col min="8452" max="8452" width="11.42578125" style="1100" customWidth="1"/>
    <col min="8453" max="8453" width="11.5703125" style="1100" customWidth="1"/>
    <col min="8454" max="8704" width="9.140625" style="1100"/>
    <col min="8705" max="8705" width="30.7109375" style="1100" customWidth="1"/>
    <col min="8706" max="8706" width="11.140625" style="1100" customWidth="1"/>
    <col min="8707" max="8707" width="14.7109375" style="1100" customWidth="1"/>
    <col min="8708" max="8708" width="11.42578125" style="1100" customWidth="1"/>
    <col min="8709" max="8709" width="11.5703125" style="1100" customWidth="1"/>
    <col min="8710" max="8960" width="9.140625" style="1100"/>
    <col min="8961" max="8961" width="30.7109375" style="1100" customWidth="1"/>
    <col min="8962" max="8962" width="11.140625" style="1100" customWidth="1"/>
    <col min="8963" max="8963" width="14.7109375" style="1100" customWidth="1"/>
    <col min="8964" max="8964" width="11.42578125" style="1100" customWidth="1"/>
    <col min="8965" max="8965" width="11.5703125" style="1100" customWidth="1"/>
    <col min="8966" max="9216" width="9.140625" style="1100"/>
    <col min="9217" max="9217" width="30.7109375" style="1100" customWidth="1"/>
    <col min="9218" max="9218" width="11.140625" style="1100" customWidth="1"/>
    <col min="9219" max="9219" width="14.7109375" style="1100" customWidth="1"/>
    <col min="9220" max="9220" width="11.42578125" style="1100" customWidth="1"/>
    <col min="9221" max="9221" width="11.5703125" style="1100" customWidth="1"/>
    <col min="9222" max="9472" width="9.140625" style="1100"/>
    <col min="9473" max="9473" width="30.7109375" style="1100" customWidth="1"/>
    <col min="9474" max="9474" width="11.140625" style="1100" customWidth="1"/>
    <col min="9475" max="9475" width="14.7109375" style="1100" customWidth="1"/>
    <col min="9476" max="9476" width="11.42578125" style="1100" customWidth="1"/>
    <col min="9477" max="9477" width="11.5703125" style="1100" customWidth="1"/>
    <col min="9478" max="9728" width="9.140625" style="1100"/>
    <col min="9729" max="9729" width="30.7109375" style="1100" customWidth="1"/>
    <col min="9730" max="9730" width="11.140625" style="1100" customWidth="1"/>
    <col min="9731" max="9731" width="14.7109375" style="1100" customWidth="1"/>
    <col min="9732" max="9732" width="11.42578125" style="1100" customWidth="1"/>
    <col min="9733" max="9733" width="11.5703125" style="1100" customWidth="1"/>
    <col min="9734" max="9984" width="9.140625" style="1100"/>
    <col min="9985" max="9985" width="30.7109375" style="1100" customWidth="1"/>
    <col min="9986" max="9986" width="11.140625" style="1100" customWidth="1"/>
    <col min="9987" max="9987" width="14.7109375" style="1100" customWidth="1"/>
    <col min="9988" max="9988" width="11.42578125" style="1100" customWidth="1"/>
    <col min="9989" max="9989" width="11.5703125" style="1100" customWidth="1"/>
    <col min="9990" max="10240" width="9.140625" style="1100"/>
    <col min="10241" max="10241" width="30.7109375" style="1100" customWidth="1"/>
    <col min="10242" max="10242" width="11.140625" style="1100" customWidth="1"/>
    <col min="10243" max="10243" width="14.7109375" style="1100" customWidth="1"/>
    <col min="10244" max="10244" width="11.42578125" style="1100" customWidth="1"/>
    <col min="10245" max="10245" width="11.5703125" style="1100" customWidth="1"/>
    <col min="10246" max="10496" width="9.140625" style="1100"/>
    <col min="10497" max="10497" width="30.7109375" style="1100" customWidth="1"/>
    <col min="10498" max="10498" width="11.140625" style="1100" customWidth="1"/>
    <col min="10499" max="10499" width="14.7109375" style="1100" customWidth="1"/>
    <col min="10500" max="10500" width="11.42578125" style="1100" customWidth="1"/>
    <col min="10501" max="10501" width="11.5703125" style="1100" customWidth="1"/>
    <col min="10502" max="10752" width="9.140625" style="1100"/>
    <col min="10753" max="10753" width="30.7109375" style="1100" customWidth="1"/>
    <col min="10754" max="10754" width="11.140625" style="1100" customWidth="1"/>
    <col min="10755" max="10755" width="14.7109375" style="1100" customWidth="1"/>
    <col min="10756" max="10756" width="11.42578125" style="1100" customWidth="1"/>
    <col min="10757" max="10757" width="11.5703125" style="1100" customWidth="1"/>
    <col min="10758" max="11008" width="9.140625" style="1100"/>
    <col min="11009" max="11009" width="30.7109375" style="1100" customWidth="1"/>
    <col min="11010" max="11010" width="11.140625" style="1100" customWidth="1"/>
    <col min="11011" max="11011" width="14.7109375" style="1100" customWidth="1"/>
    <col min="11012" max="11012" width="11.42578125" style="1100" customWidth="1"/>
    <col min="11013" max="11013" width="11.5703125" style="1100" customWidth="1"/>
    <col min="11014" max="11264" width="9.140625" style="1100"/>
    <col min="11265" max="11265" width="30.7109375" style="1100" customWidth="1"/>
    <col min="11266" max="11266" width="11.140625" style="1100" customWidth="1"/>
    <col min="11267" max="11267" width="14.7109375" style="1100" customWidth="1"/>
    <col min="11268" max="11268" width="11.42578125" style="1100" customWidth="1"/>
    <col min="11269" max="11269" width="11.5703125" style="1100" customWidth="1"/>
    <col min="11270" max="11520" width="9.140625" style="1100"/>
    <col min="11521" max="11521" width="30.7109375" style="1100" customWidth="1"/>
    <col min="11522" max="11522" width="11.140625" style="1100" customWidth="1"/>
    <col min="11523" max="11523" width="14.7109375" style="1100" customWidth="1"/>
    <col min="11524" max="11524" width="11.42578125" style="1100" customWidth="1"/>
    <col min="11525" max="11525" width="11.5703125" style="1100" customWidth="1"/>
    <col min="11526" max="11776" width="9.140625" style="1100"/>
    <col min="11777" max="11777" width="30.7109375" style="1100" customWidth="1"/>
    <col min="11778" max="11778" width="11.140625" style="1100" customWidth="1"/>
    <col min="11779" max="11779" width="14.7109375" style="1100" customWidth="1"/>
    <col min="11780" max="11780" width="11.42578125" style="1100" customWidth="1"/>
    <col min="11781" max="11781" width="11.5703125" style="1100" customWidth="1"/>
    <col min="11782" max="12032" width="9.140625" style="1100"/>
    <col min="12033" max="12033" width="30.7109375" style="1100" customWidth="1"/>
    <col min="12034" max="12034" width="11.140625" style="1100" customWidth="1"/>
    <col min="12035" max="12035" width="14.7109375" style="1100" customWidth="1"/>
    <col min="12036" max="12036" width="11.42578125" style="1100" customWidth="1"/>
    <col min="12037" max="12037" width="11.5703125" style="1100" customWidth="1"/>
    <col min="12038" max="12288" width="9.140625" style="1100"/>
    <col min="12289" max="12289" width="30.7109375" style="1100" customWidth="1"/>
    <col min="12290" max="12290" width="11.140625" style="1100" customWidth="1"/>
    <col min="12291" max="12291" width="14.7109375" style="1100" customWidth="1"/>
    <col min="12292" max="12292" width="11.42578125" style="1100" customWidth="1"/>
    <col min="12293" max="12293" width="11.5703125" style="1100" customWidth="1"/>
    <col min="12294" max="12544" width="9.140625" style="1100"/>
    <col min="12545" max="12545" width="30.7109375" style="1100" customWidth="1"/>
    <col min="12546" max="12546" width="11.140625" style="1100" customWidth="1"/>
    <col min="12547" max="12547" width="14.7109375" style="1100" customWidth="1"/>
    <col min="12548" max="12548" width="11.42578125" style="1100" customWidth="1"/>
    <col min="12549" max="12549" width="11.5703125" style="1100" customWidth="1"/>
    <col min="12550" max="12800" width="9.140625" style="1100"/>
    <col min="12801" max="12801" width="30.7109375" style="1100" customWidth="1"/>
    <col min="12802" max="12802" width="11.140625" style="1100" customWidth="1"/>
    <col min="12803" max="12803" width="14.7109375" style="1100" customWidth="1"/>
    <col min="12804" max="12804" width="11.42578125" style="1100" customWidth="1"/>
    <col min="12805" max="12805" width="11.5703125" style="1100" customWidth="1"/>
    <col min="12806" max="13056" width="9.140625" style="1100"/>
    <col min="13057" max="13057" width="30.7109375" style="1100" customWidth="1"/>
    <col min="13058" max="13058" width="11.140625" style="1100" customWidth="1"/>
    <col min="13059" max="13059" width="14.7109375" style="1100" customWidth="1"/>
    <col min="13060" max="13060" width="11.42578125" style="1100" customWidth="1"/>
    <col min="13061" max="13061" width="11.5703125" style="1100" customWidth="1"/>
    <col min="13062" max="13312" width="9.140625" style="1100"/>
    <col min="13313" max="13313" width="30.7109375" style="1100" customWidth="1"/>
    <col min="13314" max="13314" width="11.140625" style="1100" customWidth="1"/>
    <col min="13315" max="13315" width="14.7109375" style="1100" customWidth="1"/>
    <col min="13316" max="13316" width="11.42578125" style="1100" customWidth="1"/>
    <col min="13317" max="13317" width="11.5703125" style="1100" customWidth="1"/>
    <col min="13318" max="13568" width="9.140625" style="1100"/>
    <col min="13569" max="13569" width="30.7109375" style="1100" customWidth="1"/>
    <col min="13570" max="13570" width="11.140625" style="1100" customWidth="1"/>
    <col min="13571" max="13571" width="14.7109375" style="1100" customWidth="1"/>
    <col min="13572" max="13572" width="11.42578125" style="1100" customWidth="1"/>
    <col min="13573" max="13573" width="11.5703125" style="1100" customWidth="1"/>
    <col min="13574" max="13824" width="9.140625" style="1100"/>
    <col min="13825" max="13825" width="30.7109375" style="1100" customWidth="1"/>
    <col min="13826" max="13826" width="11.140625" style="1100" customWidth="1"/>
    <col min="13827" max="13827" width="14.7109375" style="1100" customWidth="1"/>
    <col min="13828" max="13828" width="11.42578125" style="1100" customWidth="1"/>
    <col min="13829" max="13829" width="11.5703125" style="1100" customWidth="1"/>
    <col min="13830" max="14080" width="9.140625" style="1100"/>
    <col min="14081" max="14081" width="30.7109375" style="1100" customWidth="1"/>
    <col min="14082" max="14082" width="11.140625" style="1100" customWidth="1"/>
    <col min="14083" max="14083" width="14.7109375" style="1100" customWidth="1"/>
    <col min="14084" max="14084" width="11.42578125" style="1100" customWidth="1"/>
    <col min="14085" max="14085" width="11.5703125" style="1100" customWidth="1"/>
    <col min="14086" max="14336" width="9.140625" style="1100"/>
    <col min="14337" max="14337" width="30.7109375" style="1100" customWidth="1"/>
    <col min="14338" max="14338" width="11.140625" style="1100" customWidth="1"/>
    <col min="14339" max="14339" width="14.7109375" style="1100" customWidth="1"/>
    <col min="14340" max="14340" width="11.42578125" style="1100" customWidth="1"/>
    <col min="14341" max="14341" width="11.5703125" style="1100" customWidth="1"/>
    <col min="14342" max="14592" width="9.140625" style="1100"/>
    <col min="14593" max="14593" width="30.7109375" style="1100" customWidth="1"/>
    <col min="14594" max="14594" width="11.140625" style="1100" customWidth="1"/>
    <col min="14595" max="14595" width="14.7109375" style="1100" customWidth="1"/>
    <col min="14596" max="14596" width="11.42578125" style="1100" customWidth="1"/>
    <col min="14597" max="14597" width="11.5703125" style="1100" customWidth="1"/>
    <col min="14598" max="14848" width="9.140625" style="1100"/>
    <col min="14849" max="14849" width="30.7109375" style="1100" customWidth="1"/>
    <col min="14850" max="14850" width="11.140625" style="1100" customWidth="1"/>
    <col min="14851" max="14851" width="14.7109375" style="1100" customWidth="1"/>
    <col min="14852" max="14852" width="11.42578125" style="1100" customWidth="1"/>
    <col min="14853" max="14853" width="11.5703125" style="1100" customWidth="1"/>
    <col min="14854" max="15104" width="9.140625" style="1100"/>
    <col min="15105" max="15105" width="30.7109375" style="1100" customWidth="1"/>
    <col min="15106" max="15106" width="11.140625" style="1100" customWidth="1"/>
    <col min="15107" max="15107" width="14.7109375" style="1100" customWidth="1"/>
    <col min="15108" max="15108" width="11.42578125" style="1100" customWidth="1"/>
    <col min="15109" max="15109" width="11.5703125" style="1100" customWidth="1"/>
    <col min="15110" max="15360" width="9.140625" style="1100"/>
    <col min="15361" max="15361" width="30.7109375" style="1100" customWidth="1"/>
    <col min="15362" max="15362" width="11.140625" style="1100" customWidth="1"/>
    <col min="15363" max="15363" width="14.7109375" style="1100" customWidth="1"/>
    <col min="15364" max="15364" width="11.42578125" style="1100" customWidth="1"/>
    <col min="15365" max="15365" width="11.5703125" style="1100" customWidth="1"/>
    <col min="15366" max="15616" width="9.140625" style="1100"/>
    <col min="15617" max="15617" width="30.7109375" style="1100" customWidth="1"/>
    <col min="15618" max="15618" width="11.140625" style="1100" customWidth="1"/>
    <col min="15619" max="15619" width="14.7109375" style="1100" customWidth="1"/>
    <col min="15620" max="15620" width="11.42578125" style="1100" customWidth="1"/>
    <col min="15621" max="15621" width="11.5703125" style="1100" customWidth="1"/>
    <col min="15622" max="15872" width="9.140625" style="1100"/>
    <col min="15873" max="15873" width="30.7109375" style="1100" customWidth="1"/>
    <col min="15874" max="15874" width="11.140625" style="1100" customWidth="1"/>
    <col min="15875" max="15875" width="14.7109375" style="1100" customWidth="1"/>
    <col min="15876" max="15876" width="11.42578125" style="1100" customWidth="1"/>
    <col min="15877" max="15877" width="11.5703125" style="1100" customWidth="1"/>
    <col min="15878" max="16128" width="9.140625" style="1100"/>
    <col min="16129" max="16129" width="30.7109375" style="1100" customWidth="1"/>
    <col min="16130" max="16130" width="11.140625" style="1100" customWidth="1"/>
    <col min="16131" max="16131" width="14.7109375" style="1100" customWidth="1"/>
    <col min="16132" max="16132" width="11.42578125" style="1100" customWidth="1"/>
    <col min="16133" max="16133" width="11.5703125" style="1100" customWidth="1"/>
    <col min="16134" max="16384" width="9.140625" style="1100"/>
  </cols>
  <sheetData>
    <row r="1" spans="1:13" ht="19.5" customHeight="1">
      <c r="A1" s="2287" t="s">
        <v>1606</v>
      </c>
      <c r="B1" s="2287"/>
      <c r="C1" s="2287"/>
      <c r="D1" s="2287"/>
      <c r="E1" s="2287"/>
    </row>
    <row r="2" spans="1:13" ht="19.5" customHeight="1">
      <c r="A2" s="2293" t="s">
        <v>1605</v>
      </c>
      <c r="B2" s="2293"/>
      <c r="C2" s="2293"/>
      <c r="D2" s="2293"/>
      <c r="E2" s="2293"/>
      <c r="F2" s="2295"/>
      <c r="G2" s="2295"/>
    </row>
    <row r="3" spans="1:13" s="1077" customFormat="1" ht="12.95" customHeight="1">
      <c r="A3" s="1177">
        <v>2017</v>
      </c>
      <c r="B3" s="1407"/>
      <c r="C3" s="1400"/>
      <c r="D3" s="1400"/>
      <c r="G3" s="1399" t="s">
        <v>1543</v>
      </c>
    </row>
    <row r="4" spans="1:13" s="1077" customFormat="1" ht="11.1" customHeight="1">
      <c r="A4" s="1877" t="s">
        <v>1542</v>
      </c>
      <c r="B4" s="2182" t="s">
        <v>0</v>
      </c>
      <c r="C4" s="2182" t="s">
        <v>1541</v>
      </c>
      <c r="D4" s="2183"/>
      <c r="E4" s="2183"/>
      <c r="F4" s="2183"/>
      <c r="G4" s="2182" t="s">
        <v>1540</v>
      </c>
    </row>
    <row r="5" spans="1:13" s="1077" customFormat="1" ht="11.1" customHeight="1">
      <c r="A5" s="1879"/>
      <c r="B5" s="2183"/>
      <c r="C5" s="2183"/>
      <c r="D5" s="2183"/>
      <c r="E5" s="2183"/>
      <c r="F5" s="2183"/>
      <c r="G5" s="2229"/>
    </row>
    <row r="6" spans="1:13" s="1077" customFormat="1" ht="11.1" customHeight="1">
      <c r="A6" s="1879"/>
      <c r="B6" s="2183"/>
      <c r="C6" s="2182" t="s">
        <v>0</v>
      </c>
      <c r="D6" s="2182" t="s">
        <v>1513</v>
      </c>
      <c r="E6" s="2182" t="s">
        <v>1539</v>
      </c>
      <c r="F6" s="2182" t="s">
        <v>1538</v>
      </c>
      <c r="G6" s="2229"/>
    </row>
    <row r="7" spans="1:13" s="1077" customFormat="1" ht="15" customHeight="1">
      <c r="A7" s="1880" t="s">
        <v>573</v>
      </c>
      <c r="B7" s="2183"/>
      <c r="C7" s="2183"/>
      <c r="D7" s="2182"/>
      <c r="E7" s="2182"/>
      <c r="F7" s="2182"/>
      <c r="G7" s="2229"/>
      <c r="H7" s="1420"/>
      <c r="I7" s="1420"/>
      <c r="J7" s="1420"/>
      <c r="K7" s="1420"/>
      <c r="L7" s="1420"/>
      <c r="M7" s="1420"/>
    </row>
    <row r="8" spans="1:13" s="1393" customFormat="1" ht="23.1" customHeight="1">
      <c r="A8" s="1406" t="s">
        <v>258</v>
      </c>
      <c r="B8" s="1383">
        <f t="shared" ref="B8:G8" si="0">SUM(B9:B11)</f>
        <v>125035.394</v>
      </c>
      <c r="C8" s="1383">
        <f t="shared" si="0"/>
        <v>109279.46900000001</v>
      </c>
      <c r="D8" s="1383">
        <f t="shared" si="0"/>
        <v>26405.306999999993</v>
      </c>
      <c r="E8" s="1383">
        <f t="shared" si="0"/>
        <v>40327.736999999986</v>
      </c>
      <c r="F8" s="1383">
        <f t="shared" si="0"/>
        <v>42546.425000000025</v>
      </c>
      <c r="G8" s="1383">
        <f t="shared" si="0"/>
        <v>15755.924999999999</v>
      </c>
      <c r="H8" s="1077"/>
      <c r="I8" s="1077"/>
      <c r="J8" s="1077"/>
      <c r="K8" s="1077"/>
      <c r="L8" s="1077"/>
      <c r="M8" s="1077"/>
    </row>
    <row r="9" spans="1:13" s="1185" customFormat="1" ht="12.95" customHeight="1">
      <c r="A9" s="1421" t="s">
        <v>1604</v>
      </c>
      <c r="B9" s="1389">
        <f>C9+G9</f>
        <v>66517.829000000012</v>
      </c>
      <c r="C9" s="1389">
        <f>D9+E9+F9</f>
        <v>58427.510000000017</v>
      </c>
      <c r="D9" s="1389">
        <v>2965.4389999999994</v>
      </c>
      <c r="E9" s="1389">
        <v>19310.485999999997</v>
      </c>
      <c r="F9" s="1389">
        <v>36151.585000000021</v>
      </c>
      <c r="G9" s="1389">
        <v>8090.3189999999995</v>
      </c>
      <c r="H9" s="1193"/>
      <c r="I9" s="1193"/>
      <c r="J9" s="1193"/>
      <c r="K9" s="1193"/>
      <c r="L9" s="1193"/>
      <c r="M9" s="1193"/>
    </row>
    <row r="10" spans="1:13" s="1185" customFormat="1" ht="12.95" customHeight="1">
      <c r="A10" s="1423" t="s">
        <v>1603</v>
      </c>
      <c r="B10" s="1389">
        <f>+C10+G10</f>
        <v>25727.357</v>
      </c>
      <c r="C10" s="1389">
        <f>D10+E10+F10</f>
        <v>25190.719000000001</v>
      </c>
      <c r="D10" s="1389">
        <v>14813.948999999997</v>
      </c>
      <c r="E10" s="1389">
        <v>8432.720000000003</v>
      </c>
      <c r="F10" s="1389">
        <v>1944.0500000000006</v>
      </c>
      <c r="G10" s="1389">
        <v>536.63800000000049</v>
      </c>
      <c r="H10" s="1193"/>
      <c r="I10" s="1193"/>
      <c r="J10" s="1401"/>
    </row>
    <row r="11" spans="1:13" s="1185" customFormat="1" ht="12.95" customHeight="1">
      <c r="A11" s="1421" t="s">
        <v>1546</v>
      </c>
      <c r="B11" s="1389">
        <f>+C11+G11</f>
        <v>32790.207999999984</v>
      </c>
      <c r="C11" s="1389">
        <f>D11+E11+F11</f>
        <v>25661.239999999987</v>
      </c>
      <c r="D11" s="1389">
        <v>8625.9189999999981</v>
      </c>
      <c r="E11" s="1389">
        <v>12584.530999999988</v>
      </c>
      <c r="F11" s="1389">
        <v>4450.7900000000018</v>
      </c>
      <c r="G11" s="1389">
        <v>7128.9679999999998</v>
      </c>
      <c r="H11" s="1193"/>
      <c r="I11" s="1193"/>
      <c r="J11" s="1401"/>
    </row>
    <row r="12" spans="1:13" s="1185" customFormat="1" ht="9.9499999999999993" customHeight="1">
      <c r="A12" s="841"/>
      <c r="B12" s="1389"/>
      <c r="C12" s="1389"/>
      <c r="D12" s="1389"/>
      <c r="E12" s="1389"/>
      <c r="F12" s="1193"/>
      <c r="G12" s="1193"/>
    </row>
    <row r="13" spans="1:13" s="1393" customFormat="1" ht="23.1" customHeight="1">
      <c r="A13" s="1402" t="s">
        <v>360</v>
      </c>
      <c r="B13" s="1383">
        <f t="shared" ref="B13:G13" si="1">SUM(B14:B16)</f>
        <v>113988.36899999999</v>
      </c>
      <c r="C13" s="1383">
        <f t="shared" si="1"/>
        <v>102144.848</v>
      </c>
      <c r="D13" s="1383">
        <f t="shared" si="1"/>
        <v>26068.543999999994</v>
      </c>
      <c r="E13" s="1383">
        <f t="shared" si="1"/>
        <v>37740.572999999989</v>
      </c>
      <c r="F13" s="1383">
        <f t="shared" si="1"/>
        <v>38335.731000000007</v>
      </c>
      <c r="G13" s="1383">
        <f t="shared" si="1"/>
        <v>11843.521000000001</v>
      </c>
      <c r="H13" s="1193"/>
      <c r="I13" s="1193"/>
      <c r="J13" s="1193"/>
      <c r="K13" s="1193"/>
      <c r="L13" s="1193"/>
      <c r="M13" s="1193"/>
    </row>
    <row r="14" spans="1:13" s="1185" customFormat="1" ht="12.95" customHeight="1">
      <c r="A14" s="1421" t="s">
        <v>1604</v>
      </c>
      <c r="B14" s="1389">
        <f>+C14+G14</f>
        <v>61886.887000000002</v>
      </c>
      <c r="C14" s="1389">
        <f>D14+E14+F14</f>
        <v>54489.632000000005</v>
      </c>
      <c r="D14" s="1389">
        <v>2893.3079999999995</v>
      </c>
      <c r="E14" s="1389">
        <v>17610.294999999995</v>
      </c>
      <c r="F14" s="1389">
        <v>33986.02900000001</v>
      </c>
      <c r="G14" s="1389">
        <v>7397.2549999999992</v>
      </c>
      <c r="H14" s="1193"/>
      <c r="I14" s="1193"/>
      <c r="J14" s="1193"/>
      <c r="K14" s="1193"/>
      <c r="L14" s="1193"/>
      <c r="M14" s="1193"/>
    </row>
    <row r="15" spans="1:13" s="1185" customFormat="1" ht="12.95" customHeight="1">
      <c r="A15" s="1423" t="s">
        <v>1603</v>
      </c>
      <c r="B15" s="1389">
        <f>+C15+G15</f>
        <v>24914.602000000003</v>
      </c>
      <c r="C15" s="1389">
        <f>D15+E15+F15</f>
        <v>24377.996000000003</v>
      </c>
      <c r="D15" s="1389">
        <v>14705.768999999997</v>
      </c>
      <c r="E15" s="1389">
        <v>8413.6520000000037</v>
      </c>
      <c r="F15" s="1389">
        <v>1258.5750000000005</v>
      </c>
      <c r="G15" s="1389">
        <v>536.60600000000045</v>
      </c>
      <c r="H15" s="1193"/>
      <c r="I15" s="1193"/>
      <c r="J15" s="1401"/>
    </row>
    <row r="16" spans="1:13" s="1185" customFormat="1" ht="12.95" customHeight="1">
      <c r="A16" s="1421" t="s">
        <v>1546</v>
      </c>
      <c r="B16" s="1389">
        <f>+C16+G16</f>
        <v>27186.879999999986</v>
      </c>
      <c r="C16" s="1389">
        <f>D16+E16+F16</f>
        <v>23277.219999999987</v>
      </c>
      <c r="D16" s="1389">
        <v>8469.4669999999969</v>
      </c>
      <c r="E16" s="1389">
        <v>11716.625999999989</v>
      </c>
      <c r="F16" s="1389">
        <v>3091.1270000000022</v>
      </c>
      <c r="G16" s="1389">
        <v>3909.6600000000012</v>
      </c>
      <c r="H16" s="1193"/>
      <c r="I16" s="1193"/>
      <c r="J16" s="1401"/>
    </row>
    <row r="17" spans="1:10" s="1393" customFormat="1" ht="23.1" customHeight="1">
      <c r="A17" s="1402" t="s">
        <v>1553</v>
      </c>
      <c r="B17" s="1383">
        <f t="shared" ref="B17:G17" si="2">SUM(B18:B20)</f>
        <v>36139.696000000004</v>
      </c>
      <c r="C17" s="1383">
        <f t="shared" si="2"/>
        <v>32540.215000000004</v>
      </c>
      <c r="D17" s="1383">
        <f t="shared" si="2"/>
        <v>4589.7340000000004</v>
      </c>
      <c r="E17" s="1383">
        <f t="shared" si="2"/>
        <v>9669.3850000000002</v>
      </c>
      <c r="F17" s="1383">
        <f t="shared" si="2"/>
        <v>18281.096000000005</v>
      </c>
      <c r="G17" s="1383">
        <f t="shared" si="2"/>
        <v>3599.4809999999993</v>
      </c>
      <c r="H17" s="1193"/>
      <c r="I17" s="1193"/>
      <c r="J17" s="1401"/>
    </row>
    <row r="18" spans="1:10" s="1077" customFormat="1" ht="12" customHeight="1">
      <c r="A18" s="1411" t="s">
        <v>1604</v>
      </c>
      <c r="B18" s="1389">
        <f>+C18+G18</f>
        <v>23388.847000000005</v>
      </c>
      <c r="C18" s="1389">
        <f>D18+E18+F18</f>
        <v>21461.345000000005</v>
      </c>
      <c r="D18" s="1394">
        <v>724.10200000000009</v>
      </c>
      <c r="E18" s="1394">
        <v>5281.308</v>
      </c>
      <c r="F18" s="1394">
        <v>15455.935000000005</v>
      </c>
      <c r="G18" s="1389">
        <v>1927.5019999999997</v>
      </c>
      <c r="H18" s="1193"/>
      <c r="I18" s="1193"/>
      <c r="J18" s="1401"/>
    </row>
    <row r="19" spans="1:10" s="1077" customFormat="1" ht="12" customHeight="1">
      <c r="A19" s="1412" t="s">
        <v>1603</v>
      </c>
      <c r="B19" s="1389">
        <f>+C19+G19</f>
        <v>4549.5340000000006</v>
      </c>
      <c r="C19" s="1389">
        <f>D19+E19+F19</f>
        <v>4497.353000000001</v>
      </c>
      <c r="D19" s="1394">
        <v>2882.2890000000002</v>
      </c>
      <c r="E19" s="1394">
        <v>1223.6590000000001</v>
      </c>
      <c r="F19" s="1394">
        <v>391.40500000000026</v>
      </c>
      <c r="G19" s="1389">
        <v>52.180999999999983</v>
      </c>
      <c r="H19" s="1193"/>
      <c r="I19" s="1193"/>
      <c r="J19" s="1401"/>
    </row>
    <row r="20" spans="1:10" s="1077" customFormat="1" ht="12" customHeight="1">
      <c r="A20" s="1411" t="s">
        <v>1546</v>
      </c>
      <c r="B20" s="1389">
        <f>+C20+G20</f>
        <v>8201.3149999999987</v>
      </c>
      <c r="C20" s="1389">
        <f>D20+E20+F20</f>
        <v>6581.5169999999998</v>
      </c>
      <c r="D20" s="1394">
        <v>983.34300000000019</v>
      </c>
      <c r="E20" s="1394">
        <v>3164.4179999999992</v>
      </c>
      <c r="F20" s="1394">
        <v>2433.7560000000008</v>
      </c>
      <c r="G20" s="1389">
        <v>1619.7979999999995</v>
      </c>
      <c r="H20" s="1193"/>
      <c r="I20" s="1193"/>
      <c r="J20" s="1401"/>
    </row>
    <row r="21" spans="1:10" s="1393" customFormat="1" ht="23.1" customHeight="1">
      <c r="A21" s="1402" t="s">
        <v>1552</v>
      </c>
      <c r="B21" s="1383">
        <f t="shared" ref="B21:G21" si="3">SUM(B22:B24)</f>
        <v>26851.364999999998</v>
      </c>
      <c r="C21" s="1383">
        <f t="shared" si="3"/>
        <v>22313.89</v>
      </c>
      <c r="D21" s="1383">
        <f t="shared" si="3"/>
        <v>4311.125</v>
      </c>
      <c r="E21" s="1383">
        <f t="shared" si="3"/>
        <v>9223.9329999999991</v>
      </c>
      <c r="F21" s="1383">
        <f t="shared" si="3"/>
        <v>8778.8319999999985</v>
      </c>
      <c r="G21" s="1383">
        <f t="shared" si="3"/>
        <v>4537.4750000000004</v>
      </c>
      <c r="H21" s="1193"/>
      <c r="I21" s="1193"/>
      <c r="J21" s="1401"/>
    </row>
    <row r="22" spans="1:10" s="1077" customFormat="1" ht="12" customHeight="1">
      <c r="A22" s="1411" t="s">
        <v>1604</v>
      </c>
      <c r="B22" s="1389">
        <f>+C22+G22</f>
        <v>14513.216</v>
      </c>
      <c r="C22" s="1389">
        <f>D22+E22+F22</f>
        <v>11305.804999999998</v>
      </c>
      <c r="D22" s="1394">
        <v>487.46799999999979</v>
      </c>
      <c r="E22" s="1394">
        <v>3051.1919999999996</v>
      </c>
      <c r="F22" s="1394">
        <v>7767.1449999999986</v>
      </c>
      <c r="G22" s="1389">
        <v>3207.411000000001</v>
      </c>
      <c r="H22" s="1193"/>
      <c r="I22" s="1193"/>
      <c r="J22" s="1401"/>
    </row>
    <row r="23" spans="1:10" s="1077" customFormat="1" ht="12" customHeight="1">
      <c r="A23" s="1412" t="s">
        <v>1603</v>
      </c>
      <c r="B23" s="1389">
        <f>+C23+G23</f>
        <v>6232.0709999999999</v>
      </c>
      <c r="C23" s="1389">
        <f>D23+E23+F23</f>
        <v>6078.5129999999999</v>
      </c>
      <c r="D23" s="1394">
        <v>3151.8179999999998</v>
      </c>
      <c r="E23" s="1394">
        <v>2369.2779999999993</v>
      </c>
      <c r="F23" s="1394">
        <v>557.41700000000003</v>
      </c>
      <c r="G23" s="1389">
        <v>153.55799999999999</v>
      </c>
      <c r="H23" s="1193"/>
      <c r="I23" s="1193"/>
      <c r="J23" s="1401"/>
    </row>
    <row r="24" spans="1:10" s="1077" customFormat="1" ht="12" customHeight="1">
      <c r="A24" s="1411" t="s">
        <v>1546</v>
      </c>
      <c r="B24" s="1389">
        <f>+C24+G24</f>
        <v>6106.0779999999995</v>
      </c>
      <c r="C24" s="1389">
        <f>D24+E24+F24</f>
        <v>4929.5720000000001</v>
      </c>
      <c r="D24" s="1394">
        <v>671.83900000000006</v>
      </c>
      <c r="E24" s="1394">
        <v>3803.4629999999993</v>
      </c>
      <c r="F24" s="1394">
        <v>454.27000000000004</v>
      </c>
      <c r="G24" s="1389">
        <v>1176.5059999999999</v>
      </c>
      <c r="H24" s="1193"/>
      <c r="I24" s="1193"/>
      <c r="J24" s="1401"/>
    </row>
    <row r="25" spans="1:10" s="1393" customFormat="1" ht="23.1" customHeight="1">
      <c r="A25" s="1402" t="s">
        <v>1551</v>
      </c>
      <c r="B25" s="1383">
        <f t="shared" ref="B25:G25" si="4">SUM(B26:B28)</f>
        <v>31129.211000000003</v>
      </c>
      <c r="C25" s="1383">
        <f t="shared" si="4"/>
        <v>28481.802</v>
      </c>
      <c r="D25" s="1383">
        <f t="shared" si="4"/>
        <v>12405.875</v>
      </c>
      <c r="E25" s="1383">
        <f t="shared" si="4"/>
        <v>10938.231</v>
      </c>
      <c r="F25" s="1383">
        <f t="shared" si="4"/>
        <v>5137.6959999999981</v>
      </c>
      <c r="G25" s="1383">
        <f t="shared" si="4"/>
        <v>2647.4090000000001</v>
      </c>
      <c r="H25" s="1193"/>
      <c r="I25" s="1193"/>
      <c r="J25" s="1401"/>
    </row>
    <row r="26" spans="1:10" s="1077" customFormat="1" ht="12" customHeight="1">
      <c r="A26" s="1411" t="s">
        <v>1604</v>
      </c>
      <c r="B26" s="1389">
        <f>+C26+G26</f>
        <v>13864.965999999999</v>
      </c>
      <c r="C26" s="1389">
        <f>D26+E26+F26</f>
        <v>12206.690999999999</v>
      </c>
      <c r="D26" s="1394">
        <v>861.10199999999998</v>
      </c>
      <c r="E26" s="1394">
        <v>6456.6170000000002</v>
      </c>
      <c r="F26" s="1394">
        <v>4888.9719999999979</v>
      </c>
      <c r="G26" s="1389">
        <v>1658.2750000000001</v>
      </c>
      <c r="H26" s="1193"/>
      <c r="I26" s="1193"/>
      <c r="J26" s="1401"/>
    </row>
    <row r="27" spans="1:10" s="1077" customFormat="1" ht="12" customHeight="1">
      <c r="A27" s="1412" t="s">
        <v>1603</v>
      </c>
      <c r="B27" s="1389">
        <f>+C27+G27</f>
        <v>6787.8430000000008</v>
      </c>
      <c r="C27" s="1389">
        <f>D27+E27+F27</f>
        <v>6662.7040000000006</v>
      </c>
      <c r="D27" s="1394">
        <v>5414.0760000000009</v>
      </c>
      <c r="E27" s="1394">
        <v>1041.6729999999995</v>
      </c>
      <c r="F27" s="1394">
        <v>206.95500000000001</v>
      </c>
      <c r="G27" s="1389">
        <v>125.139</v>
      </c>
      <c r="H27" s="1193"/>
      <c r="I27" s="1193"/>
      <c r="J27" s="1401"/>
    </row>
    <row r="28" spans="1:10" s="1077" customFormat="1" ht="12" customHeight="1">
      <c r="A28" s="1411" t="s">
        <v>1546</v>
      </c>
      <c r="B28" s="1389">
        <f>+C28+G28</f>
        <v>10476.402</v>
      </c>
      <c r="C28" s="1389">
        <f>D28+E28+F28</f>
        <v>9612.4069999999992</v>
      </c>
      <c r="D28" s="1394">
        <v>6130.6970000000001</v>
      </c>
      <c r="E28" s="1394">
        <v>3439.9409999999993</v>
      </c>
      <c r="F28" s="1394">
        <v>41.768999999999998</v>
      </c>
      <c r="G28" s="1389">
        <v>863.99500000000012</v>
      </c>
      <c r="H28" s="1193"/>
      <c r="I28" s="1193"/>
      <c r="J28" s="1401"/>
    </row>
    <row r="29" spans="1:10" s="1382" customFormat="1" ht="23.1" customHeight="1">
      <c r="A29" s="1406" t="s">
        <v>1560</v>
      </c>
      <c r="B29" s="1383">
        <f t="shared" ref="B29:G29" si="5">SUM(B30:B32)</f>
        <v>12715.354000000001</v>
      </c>
      <c r="C29" s="1383">
        <f t="shared" si="5"/>
        <v>12066.490000000002</v>
      </c>
      <c r="D29" s="1383">
        <f t="shared" si="5"/>
        <v>3879.4649999999992</v>
      </c>
      <c r="E29" s="1383">
        <f t="shared" si="5"/>
        <v>4310.4030000000012</v>
      </c>
      <c r="F29" s="1383">
        <f t="shared" si="5"/>
        <v>3876.6220000000008</v>
      </c>
      <c r="G29" s="1383">
        <f t="shared" si="5"/>
        <v>648.86400000000026</v>
      </c>
      <c r="H29" s="1193"/>
      <c r="I29" s="1193"/>
      <c r="J29" s="1401"/>
    </row>
    <row r="30" spans="1:10" s="1077" customFormat="1" ht="12" customHeight="1">
      <c r="A30" s="1411" t="s">
        <v>1604</v>
      </c>
      <c r="B30" s="1389">
        <f>+C30+G30</f>
        <v>6543.8260000000018</v>
      </c>
      <c r="C30" s="1389">
        <f>D30+E30+F30</f>
        <v>6211.1670000000013</v>
      </c>
      <c r="D30" s="1394">
        <v>770.30899999999997</v>
      </c>
      <c r="E30" s="1394">
        <v>1725.568</v>
      </c>
      <c r="F30" s="1394">
        <v>3715.2900000000009</v>
      </c>
      <c r="G30" s="1389">
        <v>332.65900000000016</v>
      </c>
      <c r="H30" s="1193"/>
      <c r="I30" s="1193"/>
      <c r="J30" s="1401"/>
    </row>
    <row r="31" spans="1:10" s="1077" customFormat="1" ht="12" customHeight="1">
      <c r="A31" s="1412" t="s">
        <v>1603</v>
      </c>
      <c r="B31" s="1389">
        <f>+C31+G31</f>
        <v>4329.6470000000008</v>
      </c>
      <c r="C31" s="1389">
        <f>D31+E31+F31</f>
        <v>4141.0570000000007</v>
      </c>
      <c r="D31" s="1394">
        <v>2425.5679999999998</v>
      </c>
      <c r="E31" s="1394">
        <v>1715.4890000000005</v>
      </c>
      <c r="F31" s="1196">
        <v>0</v>
      </c>
      <c r="G31" s="1389">
        <v>188.59000000000009</v>
      </c>
      <c r="H31" s="1193"/>
      <c r="I31" s="1193"/>
      <c r="J31" s="1401"/>
    </row>
    <row r="32" spans="1:10" s="1077" customFormat="1" ht="12" customHeight="1">
      <c r="A32" s="1411" t="s">
        <v>1546</v>
      </c>
      <c r="B32" s="1389">
        <f>+C32+G32</f>
        <v>1841.8809999999999</v>
      </c>
      <c r="C32" s="1389">
        <f>D32+E32+F32</f>
        <v>1714.2659999999998</v>
      </c>
      <c r="D32" s="1394">
        <v>683.58799999999985</v>
      </c>
      <c r="E32" s="1394">
        <v>869.34600000000012</v>
      </c>
      <c r="F32" s="1394">
        <v>161.33199999999997</v>
      </c>
      <c r="G32" s="1389">
        <v>127.61500000000005</v>
      </c>
      <c r="H32" s="1193"/>
      <c r="I32" s="1193"/>
      <c r="J32" s="1401"/>
    </row>
    <row r="33" spans="1:10" s="1382" customFormat="1" ht="23.1" customHeight="1">
      <c r="A33" s="1402" t="s">
        <v>1559</v>
      </c>
      <c r="B33" s="1383">
        <f t="shared" ref="B33:G33" si="6">SUM(B34:B36)</f>
        <v>7152.7430000000004</v>
      </c>
      <c r="C33" s="1383">
        <f t="shared" si="6"/>
        <v>6742.451</v>
      </c>
      <c r="D33" s="1383">
        <f t="shared" si="6"/>
        <v>882.34499999999991</v>
      </c>
      <c r="E33" s="1383">
        <f t="shared" si="6"/>
        <v>3598.6210000000005</v>
      </c>
      <c r="F33" s="1383">
        <f t="shared" si="6"/>
        <v>2261.4849999999997</v>
      </c>
      <c r="G33" s="1383">
        <f t="shared" si="6"/>
        <v>410.29200000000003</v>
      </c>
      <c r="H33" s="1193"/>
      <c r="I33" s="1193"/>
      <c r="J33" s="1401"/>
    </row>
    <row r="34" spans="1:10" s="1077" customFormat="1" ht="12" customHeight="1">
      <c r="A34" s="1411" t="s">
        <v>1604</v>
      </c>
      <c r="B34" s="1389">
        <f>+C34+G34</f>
        <v>3576.0319999999997</v>
      </c>
      <c r="C34" s="1389">
        <f>D34+E34+F34</f>
        <v>3304.6239999999998</v>
      </c>
      <c r="D34" s="1394">
        <v>50.326999999999998</v>
      </c>
      <c r="E34" s="1394">
        <v>1095.6099999999999</v>
      </c>
      <c r="F34" s="1394">
        <v>2158.6869999999999</v>
      </c>
      <c r="G34" s="1389">
        <v>271.40800000000002</v>
      </c>
      <c r="H34" s="1193"/>
      <c r="I34" s="1193"/>
      <c r="J34" s="1401"/>
    </row>
    <row r="35" spans="1:10" s="1077" customFormat="1" ht="12" customHeight="1">
      <c r="A35" s="1412" t="s">
        <v>1603</v>
      </c>
      <c r="B35" s="1389">
        <f>+C35+G35</f>
        <v>3015.5070000000005</v>
      </c>
      <c r="C35" s="1389">
        <f>D35+E35+F35</f>
        <v>2998.3690000000006</v>
      </c>
      <c r="D35" s="1394">
        <v>832.01799999999992</v>
      </c>
      <c r="E35" s="1394">
        <v>2063.5530000000008</v>
      </c>
      <c r="F35" s="1394">
        <v>102.79799999999999</v>
      </c>
      <c r="G35" s="1389">
        <v>17.138000000000002</v>
      </c>
      <c r="H35" s="1193"/>
      <c r="I35" s="1193"/>
      <c r="J35" s="1401"/>
    </row>
    <row r="36" spans="1:10" s="1077" customFormat="1" ht="12" customHeight="1">
      <c r="A36" s="1411" t="s">
        <v>1546</v>
      </c>
      <c r="B36" s="1389">
        <f>+C36+G36</f>
        <v>561.20400000000006</v>
      </c>
      <c r="C36" s="1389">
        <f>D36+E36+F36</f>
        <v>439.45800000000003</v>
      </c>
      <c r="D36" s="1394">
        <v>0</v>
      </c>
      <c r="E36" s="1394">
        <v>439.45800000000003</v>
      </c>
      <c r="F36" s="1394">
        <v>0</v>
      </c>
      <c r="G36" s="1389">
        <v>121.74600000000002</v>
      </c>
      <c r="H36" s="1193"/>
      <c r="I36" s="1193"/>
      <c r="J36" s="1401"/>
    </row>
    <row r="37" spans="1:10" s="1382" customFormat="1" ht="23.1" customHeight="1">
      <c r="A37" s="1402" t="s">
        <v>1558</v>
      </c>
      <c r="B37" s="1383">
        <v>9110.0060000000012</v>
      </c>
      <c r="C37" s="1383">
        <v>5234.5510000000004</v>
      </c>
      <c r="D37" s="1383">
        <v>172.33699999999999</v>
      </c>
      <c r="E37" s="1383">
        <v>1762.9810000000002</v>
      </c>
      <c r="F37" s="1383">
        <v>3299.2330000000002</v>
      </c>
      <c r="G37" s="1383">
        <v>3875.4549999999999</v>
      </c>
      <c r="H37" s="1193"/>
      <c r="I37" s="1193"/>
      <c r="J37" s="1401"/>
    </row>
    <row r="38" spans="1:10" s="1077" customFormat="1" ht="12" customHeight="1">
      <c r="A38" s="1411" t="s">
        <v>1604</v>
      </c>
      <c r="B38" s="1389">
        <v>3423.047</v>
      </c>
      <c r="C38" s="1389">
        <v>2748.9830000000002</v>
      </c>
      <c r="D38" s="1389">
        <v>18.603000000000002</v>
      </c>
      <c r="E38" s="1389">
        <v>1450.4059999999999</v>
      </c>
      <c r="F38" s="1389">
        <v>1279.9739999999999</v>
      </c>
      <c r="G38" s="1389">
        <v>674.06399999999996</v>
      </c>
      <c r="H38" s="1193"/>
      <c r="I38" s="1193"/>
      <c r="J38" s="1401"/>
    </row>
    <row r="39" spans="1:10" s="1077" customFormat="1" ht="12" customHeight="1">
      <c r="A39" s="1412" t="s">
        <v>1603</v>
      </c>
      <c r="B39" s="1389">
        <v>745.61900000000003</v>
      </c>
      <c r="C39" s="1389">
        <v>745.58699999999999</v>
      </c>
      <c r="D39" s="1389">
        <v>57.988</v>
      </c>
      <c r="E39" s="1389">
        <v>2.1240000000000001</v>
      </c>
      <c r="F39" s="1389">
        <v>685.47500000000002</v>
      </c>
      <c r="G39" s="1448" t="s">
        <v>378</v>
      </c>
      <c r="H39" s="1193"/>
      <c r="I39" s="1193"/>
      <c r="J39" s="1401"/>
    </row>
    <row r="40" spans="1:10" s="1077" customFormat="1" ht="12" customHeight="1">
      <c r="A40" s="1411" t="s">
        <v>1546</v>
      </c>
      <c r="B40" s="1389">
        <v>4941.34</v>
      </c>
      <c r="C40" s="1389">
        <v>1739.9810000000002</v>
      </c>
      <c r="D40" s="1389">
        <v>95.745999999999995</v>
      </c>
      <c r="E40" s="1389">
        <v>310.45100000000014</v>
      </c>
      <c r="F40" s="1389">
        <v>1333.7840000000001</v>
      </c>
      <c r="G40" s="1389">
        <v>3201.3589999999999</v>
      </c>
      <c r="H40" s="1193"/>
      <c r="I40" s="1193"/>
      <c r="J40" s="1401"/>
    </row>
    <row r="41" spans="1:10" s="1382" customFormat="1" ht="23.1" customHeight="1">
      <c r="A41" s="1019" t="s">
        <v>1557</v>
      </c>
      <c r="B41" s="1383">
        <f t="shared" ref="B41:G41" si="7">SUM(B42:B44)</f>
        <v>1937.0189999999998</v>
      </c>
      <c r="C41" s="1383">
        <f t="shared" si="7"/>
        <v>1900.07</v>
      </c>
      <c r="D41" s="1383">
        <f t="shared" si="7"/>
        <v>164.42600000000002</v>
      </c>
      <c r="E41" s="1383">
        <f t="shared" si="7"/>
        <v>824.18299999999999</v>
      </c>
      <c r="F41" s="1383">
        <f t="shared" si="7"/>
        <v>911.46100000000001</v>
      </c>
      <c r="G41" s="1383">
        <f t="shared" si="7"/>
        <v>36.948999999999998</v>
      </c>
      <c r="H41" s="1193"/>
      <c r="I41" s="1193"/>
      <c r="J41" s="1401"/>
    </row>
    <row r="42" spans="1:10" s="1077" customFormat="1" ht="12" customHeight="1">
      <c r="A42" s="1411" t="s">
        <v>1604</v>
      </c>
      <c r="B42" s="1389">
        <f>+C42+G42</f>
        <v>1207.895</v>
      </c>
      <c r="C42" s="1389">
        <f>D42+E42+F42</f>
        <v>1188.895</v>
      </c>
      <c r="D42" s="1389">
        <v>53.527999999999999</v>
      </c>
      <c r="E42" s="1389">
        <v>249.785</v>
      </c>
      <c r="F42" s="1389">
        <v>885.58199999999999</v>
      </c>
      <c r="G42" s="1389">
        <v>19.000000000000004</v>
      </c>
      <c r="H42" s="1193"/>
      <c r="I42" s="1193"/>
      <c r="J42" s="1401"/>
    </row>
    <row r="43" spans="1:10" s="1077" customFormat="1" ht="12" customHeight="1">
      <c r="A43" s="1412" t="s">
        <v>1603</v>
      </c>
      <c r="B43" s="1389">
        <f>+C43+G43</f>
        <v>67.135999999999996</v>
      </c>
      <c r="C43" s="1389">
        <f>D43+E43+F43</f>
        <v>67.135999999999996</v>
      </c>
      <c r="D43" s="1389">
        <v>50.192</v>
      </c>
      <c r="E43" s="1389">
        <v>16.943999999999999</v>
      </c>
      <c r="F43" s="1196">
        <v>0</v>
      </c>
      <c r="G43" s="1389">
        <v>0</v>
      </c>
      <c r="H43" s="1193"/>
      <c r="I43" s="1193"/>
      <c r="J43" s="1401"/>
    </row>
    <row r="44" spans="1:10" s="1077" customFormat="1" ht="12" customHeight="1">
      <c r="A44" s="1411" t="s">
        <v>1546</v>
      </c>
      <c r="B44" s="1389">
        <f>+C44+G44</f>
        <v>661.98799999999994</v>
      </c>
      <c r="C44" s="1389">
        <f>D44+E44+F44</f>
        <v>644.03899999999999</v>
      </c>
      <c r="D44" s="1389">
        <v>60.706000000000017</v>
      </c>
      <c r="E44" s="1389">
        <v>557.45399999999995</v>
      </c>
      <c r="F44" s="1389">
        <v>25.879000000000001</v>
      </c>
      <c r="G44" s="1389">
        <v>17.948999999999998</v>
      </c>
      <c r="H44" s="1193"/>
      <c r="I44" s="1193"/>
      <c r="J44" s="1401"/>
    </row>
    <row r="45" spans="1:10" s="1077" customFormat="1" ht="5.25" customHeight="1" thickBot="1">
      <c r="A45" s="1792"/>
      <c r="B45" s="1792"/>
      <c r="C45" s="1792"/>
      <c r="D45" s="1792"/>
      <c r="E45" s="1792"/>
      <c r="F45" s="1792"/>
      <c r="G45" s="1792"/>
    </row>
    <row r="46" spans="1:10" s="1077" customFormat="1" ht="3.75" customHeight="1" thickTop="1">
      <c r="A46" s="997"/>
      <c r="B46" s="997"/>
      <c r="C46" s="997"/>
      <c r="D46" s="997"/>
      <c r="E46" s="997"/>
      <c r="F46" s="997"/>
      <c r="G46" s="997"/>
    </row>
    <row r="47" spans="1:10" s="1077" customFormat="1" ht="12.75" customHeight="1">
      <c r="A47" s="1379" t="s">
        <v>1526</v>
      </c>
      <c r="B47" s="1379"/>
      <c r="C47" s="1379"/>
      <c r="D47" s="1379"/>
      <c r="E47" s="1379"/>
      <c r="F47" s="843"/>
    </row>
    <row r="48" spans="1:10" s="1355" customFormat="1" ht="14.25" customHeight="1">
      <c r="A48" s="1377" t="s">
        <v>564</v>
      </c>
      <c r="B48" s="869"/>
      <c r="C48" s="869"/>
      <c r="D48" s="869"/>
      <c r="E48" s="869"/>
      <c r="G48" s="1369"/>
    </row>
    <row r="49" spans="1:7" s="1355" customFormat="1" ht="27.75" customHeight="1">
      <c r="A49" s="2297" t="s">
        <v>1518</v>
      </c>
      <c r="B49" s="2297"/>
      <c r="C49" s="2297"/>
      <c r="D49" s="2297"/>
      <c r="E49" s="2297"/>
      <c r="F49" s="2297"/>
      <c r="G49" s="2297"/>
    </row>
    <row r="50" spans="1:7">
      <c r="A50" s="1131"/>
      <c r="B50" s="1131"/>
      <c r="C50" s="1131"/>
      <c r="D50" s="1131"/>
      <c r="E50" s="1131"/>
    </row>
    <row r="51" spans="1:7">
      <c r="A51" s="1131"/>
      <c r="B51" s="1131"/>
      <c r="C51" s="1131"/>
      <c r="D51" s="1131"/>
      <c r="E51" s="1131"/>
    </row>
    <row r="52" spans="1:7">
      <c r="A52" s="1131"/>
      <c r="B52" s="1131"/>
      <c r="C52" s="1131"/>
      <c r="D52" s="1131"/>
      <c r="E52" s="1131"/>
    </row>
    <row r="53" spans="1:7">
      <c r="A53" s="1131"/>
      <c r="B53" s="1131"/>
      <c r="C53" s="1131"/>
      <c r="D53" s="1131"/>
      <c r="E53" s="1131"/>
    </row>
    <row r="54" spans="1:7">
      <c r="A54" s="1131"/>
      <c r="B54" s="1131"/>
      <c r="C54" s="1131"/>
      <c r="D54" s="1131"/>
      <c r="E54" s="1131"/>
    </row>
  </sheetData>
  <mergeCells count="10">
    <mergeCell ref="A49:G49"/>
    <mergeCell ref="A1:E1"/>
    <mergeCell ref="A2:G2"/>
    <mergeCell ref="B4:B7"/>
    <mergeCell ref="C4:F5"/>
    <mergeCell ref="G4:G7"/>
    <mergeCell ref="C6:C7"/>
    <mergeCell ref="D6:D7"/>
    <mergeCell ref="E6:E7"/>
    <mergeCell ref="F6:F7"/>
  </mergeCells>
  <conditionalFormatting sqref="B8:F46 G8:G38 G40:G46">
    <cfRule type="cellIs" dxfId="28" priority="29" stopIfTrue="1" operator="between">
      <formula>0.001</formula>
      <formula>0.45</formula>
    </cfRule>
  </conditionalFormatting>
  <conditionalFormatting sqref="F31">
    <cfRule type="cellIs" dxfId="27" priority="28" stopIfTrue="1" operator="between">
      <formula>0.0001</formula>
      <formula>0.045</formula>
    </cfRule>
  </conditionalFormatting>
  <conditionalFormatting sqref="F31">
    <cfRule type="cellIs" dxfId="26" priority="27" stopIfTrue="1" operator="between">
      <formula>0.001</formula>
      <formula>0.045</formula>
    </cfRule>
  </conditionalFormatting>
  <conditionalFormatting sqref="F31">
    <cfRule type="cellIs" dxfId="25" priority="26" stopIfTrue="1" operator="between">
      <formula>0.0001</formula>
      <formula>0.045</formula>
    </cfRule>
  </conditionalFormatting>
  <conditionalFormatting sqref="F31">
    <cfRule type="cellIs" dxfId="24" priority="25" stopIfTrue="1" operator="between">
      <formula>0.001</formula>
      <formula>0.45</formula>
    </cfRule>
  </conditionalFormatting>
  <conditionalFormatting sqref="F31">
    <cfRule type="cellIs" dxfId="23" priority="24" stopIfTrue="1" operator="between">
      <formula>0.001</formula>
      <formula>0.045</formula>
    </cfRule>
  </conditionalFormatting>
  <conditionalFormatting sqref="F31">
    <cfRule type="cellIs" dxfId="22" priority="23" stopIfTrue="1" operator="between">
      <formula>0.0001</formula>
      <formula>0.045</formula>
    </cfRule>
  </conditionalFormatting>
  <conditionalFormatting sqref="F31">
    <cfRule type="cellIs" dxfId="21" priority="22" stopIfTrue="1" operator="between">
      <formula>0.001</formula>
      <formula>0.045</formula>
    </cfRule>
  </conditionalFormatting>
  <conditionalFormatting sqref="F31">
    <cfRule type="cellIs" dxfId="20" priority="21" stopIfTrue="1" operator="between">
      <formula>0.0001</formula>
      <formula>0.045</formula>
    </cfRule>
  </conditionalFormatting>
  <conditionalFormatting sqref="F31">
    <cfRule type="cellIs" dxfId="19" priority="20" stopIfTrue="1" operator="between">
      <formula>0.001</formula>
      <formula>0.045</formula>
    </cfRule>
  </conditionalFormatting>
  <conditionalFormatting sqref="F31">
    <cfRule type="cellIs" dxfId="18" priority="19" stopIfTrue="1" operator="between">
      <formula>0.0001</formula>
      <formula>0.045</formula>
    </cfRule>
  </conditionalFormatting>
  <conditionalFormatting sqref="F31">
    <cfRule type="cellIs" dxfId="17" priority="18" stopIfTrue="1" operator="between">
      <formula>0.001</formula>
      <formula>0.45</formula>
    </cfRule>
  </conditionalFormatting>
  <conditionalFormatting sqref="F31">
    <cfRule type="cellIs" dxfId="16" priority="17" stopIfTrue="1" operator="between">
      <formula>0.001</formula>
      <formula>0.045</formula>
    </cfRule>
  </conditionalFormatting>
  <conditionalFormatting sqref="F31">
    <cfRule type="cellIs" dxfId="15" priority="16" stopIfTrue="1" operator="between">
      <formula>0.0001</formula>
      <formula>0.045</formula>
    </cfRule>
  </conditionalFormatting>
  <conditionalFormatting sqref="F31">
    <cfRule type="cellIs" dxfId="14" priority="15" stopIfTrue="1" operator="between">
      <formula>0.001</formula>
      <formula>0.045</formula>
    </cfRule>
  </conditionalFormatting>
  <conditionalFormatting sqref="F43">
    <cfRule type="cellIs" dxfId="13" priority="14" stopIfTrue="1" operator="between">
      <formula>0.0001</formula>
      <formula>0.045</formula>
    </cfRule>
  </conditionalFormatting>
  <conditionalFormatting sqref="F43">
    <cfRule type="cellIs" dxfId="12" priority="13" stopIfTrue="1" operator="between">
      <formula>0.001</formula>
      <formula>0.045</formula>
    </cfRule>
  </conditionalFormatting>
  <conditionalFormatting sqref="F43">
    <cfRule type="cellIs" dxfId="11" priority="12" stopIfTrue="1" operator="between">
      <formula>0.0001</formula>
      <formula>0.045</formula>
    </cfRule>
  </conditionalFormatting>
  <conditionalFormatting sqref="F43">
    <cfRule type="cellIs" dxfId="10" priority="11" stopIfTrue="1" operator="between">
      <formula>0.001</formula>
      <formula>0.45</formula>
    </cfRule>
  </conditionalFormatting>
  <conditionalFormatting sqref="F43">
    <cfRule type="cellIs" dxfId="9" priority="10" stopIfTrue="1" operator="between">
      <formula>0.001</formula>
      <formula>0.045</formula>
    </cfRule>
  </conditionalFormatting>
  <conditionalFormatting sqref="F43">
    <cfRule type="cellIs" dxfId="8" priority="9" stopIfTrue="1" operator="between">
      <formula>0.0001</formula>
      <formula>0.045</formula>
    </cfRule>
  </conditionalFormatting>
  <conditionalFormatting sqref="F43">
    <cfRule type="cellIs" dxfId="7" priority="8" stopIfTrue="1" operator="between">
      <formula>0.001</formula>
      <formula>0.045</formula>
    </cfRule>
  </conditionalFormatting>
  <conditionalFormatting sqref="F43">
    <cfRule type="cellIs" dxfId="6" priority="7" stopIfTrue="1" operator="between">
      <formula>0.0001</formula>
      <formula>0.045</formula>
    </cfRule>
  </conditionalFormatting>
  <conditionalFormatting sqref="F43">
    <cfRule type="cellIs" dxfId="5" priority="6" stopIfTrue="1" operator="between">
      <formula>0.001</formula>
      <formula>0.045</formula>
    </cfRule>
  </conditionalFormatting>
  <conditionalFormatting sqref="F43">
    <cfRule type="cellIs" dxfId="4" priority="5" stopIfTrue="1" operator="between">
      <formula>0.0001</formula>
      <formula>0.045</formula>
    </cfRule>
  </conditionalFormatting>
  <conditionalFormatting sqref="F43">
    <cfRule type="cellIs" dxfId="3" priority="4" stopIfTrue="1" operator="between">
      <formula>0.001</formula>
      <formula>0.45</formula>
    </cfRule>
  </conditionalFormatting>
  <conditionalFormatting sqref="F43">
    <cfRule type="cellIs" dxfId="2" priority="3" stopIfTrue="1" operator="between">
      <formula>0.001</formula>
      <formula>0.045</formula>
    </cfRule>
  </conditionalFormatting>
  <conditionalFormatting sqref="F43">
    <cfRule type="cellIs" dxfId="1" priority="2" stopIfTrue="1" operator="between">
      <formula>0.0001</formula>
      <formula>0.045</formula>
    </cfRule>
  </conditionalFormatting>
  <conditionalFormatting sqref="F43">
    <cfRule type="cellIs" dxfId="0" priority="1" stopIfTrue="1" operator="between">
      <formula>0.001</formula>
      <formula>0.045</formula>
    </cfRule>
  </conditionalFormatting>
  <hyperlinks>
    <hyperlink ref="A49" r:id="rId1"/>
  </hyperlinks>
  <pageMargins left="0.78740157480314965" right="0.78740157480314965" top="1.1811023622047245" bottom="0.78740157480314965" header="0" footer="0"/>
  <pageSetup paperSize="9" orientation="portrait" horizontalDpi="300" verticalDpi="300" r:id="rId2"/>
  <headerFooter alignWithMargins="0"/>
  <drawing r:id="rId3"/>
</worksheet>
</file>

<file path=xl/worksheets/sheet14.xml><?xml version="1.0" encoding="utf-8"?>
<worksheet xmlns="http://schemas.openxmlformats.org/spreadsheetml/2006/main" xmlns:r="http://schemas.openxmlformats.org/officeDocument/2006/relationships">
  <sheetPr codeName="Sheet14"/>
  <dimension ref="A1:AC67"/>
  <sheetViews>
    <sheetView showGridLines="0" workbookViewId="0">
      <selection sqref="A1:D1"/>
    </sheetView>
  </sheetViews>
  <sheetFormatPr defaultColWidth="10.5703125" defaultRowHeight="12.75"/>
  <cols>
    <col min="1" max="1" width="10.5703125" style="541" customWidth="1"/>
    <col min="2" max="2" width="9.42578125" style="541" customWidth="1"/>
    <col min="3" max="4" width="7.42578125" style="541" customWidth="1"/>
    <col min="5" max="5" width="6.85546875" style="541" customWidth="1"/>
    <col min="6" max="6" width="7" style="541" customWidth="1"/>
    <col min="7" max="7" width="7.42578125" style="541" customWidth="1"/>
    <col min="8" max="8" width="6" style="541" customWidth="1"/>
    <col min="9" max="9" width="6.5703125" style="541" bestFit="1" customWidth="1"/>
    <col min="10" max="10" width="9" style="541" customWidth="1"/>
    <col min="11" max="11" width="9.140625" style="541" customWidth="1"/>
    <col min="12" max="16384" width="10.5703125" style="541"/>
  </cols>
  <sheetData>
    <row r="1" spans="1:29" ht="18.75" customHeight="1">
      <c r="A1" s="1959" t="s">
        <v>402</v>
      </c>
      <c r="B1" s="1959"/>
      <c r="C1" s="1959"/>
      <c r="D1" s="1959"/>
    </row>
    <row r="2" spans="1:29" ht="30.75" customHeight="1">
      <c r="A2" s="1977" t="s">
        <v>403</v>
      </c>
      <c r="B2" s="1977"/>
      <c r="C2" s="1977"/>
      <c r="D2" s="1977"/>
      <c r="E2" s="1960"/>
      <c r="F2" s="1960"/>
      <c r="G2" s="1960"/>
      <c r="H2" s="1960"/>
      <c r="I2" s="1960"/>
      <c r="J2" s="1960"/>
      <c r="K2" s="1960"/>
    </row>
    <row r="3" spans="1:29" ht="12.95" customHeight="1">
      <c r="A3" s="542">
        <v>2016</v>
      </c>
      <c r="B3" s="543"/>
      <c r="C3" s="543"/>
      <c r="D3" s="544"/>
      <c r="E3" s="547"/>
    </row>
    <row r="4" spans="1:29" ht="20.25" customHeight="1">
      <c r="A4" s="1545"/>
      <c r="B4" s="1546"/>
      <c r="C4" s="1968" t="s">
        <v>334</v>
      </c>
      <c r="D4" s="1537"/>
      <c r="E4" s="1945" t="s">
        <v>330</v>
      </c>
      <c r="F4" s="1945"/>
      <c r="G4" s="1945"/>
      <c r="H4" s="1946" t="s">
        <v>331</v>
      </c>
      <c r="I4" s="1947"/>
      <c r="J4" s="1947"/>
      <c r="K4" s="1965" t="s">
        <v>332</v>
      </c>
    </row>
    <row r="5" spans="1:29" ht="13.5" customHeight="1">
      <c r="A5" s="1547"/>
      <c r="B5" s="1548"/>
      <c r="C5" s="1973"/>
      <c r="D5" s="1538"/>
      <c r="E5" s="1965" t="s">
        <v>336</v>
      </c>
      <c r="F5" s="1968" t="s">
        <v>337</v>
      </c>
      <c r="G5" s="1968" t="s">
        <v>338</v>
      </c>
      <c r="H5" s="1968" t="s">
        <v>0</v>
      </c>
      <c r="I5" s="1965" t="s">
        <v>339</v>
      </c>
      <c r="J5" s="1538"/>
      <c r="K5" s="1975"/>
    </row>
    <row r="6" spans="1:29" ht="9" customHeight="1">
      <c r="A6" s="1961" t="s">
        <v>333</v>
      </c>
      <c r="B6" s="1962"/>
      <c r="C6" s="1973"/>
      <c r="D6" s="1538" t="s">
        <v>335</v>
      </c>
      <c r="E6" s="1966"/>
      <c r="F6" s="1973"/>
      <c r="G6" s="1973"/>
      <c r="H6" s="1973"/>
      <c r="I6" s="1966"/>
      <c r="J6" s="1538" t="s">
        <v>340</v>
      </c>
      <c r="K6" s="1975"/>
    </row>
    <row r="7" spans="1:29" ht="9" customHeight="1">
      <c r="A7" s="1961" t="s">
        <v>358</v>
      </c>
      <c r="B7" s="1962"/>
      <c r="C7" s="1973"/>
      <c r="D7" s="1538" t="s">
        <v>342</v>
      </c>
      <c r="E7" s="1966"/>
      <c r="F7" s="1973"/>
      <c r="G7" s="1973"/>
      <c r="H7" s="1973"/>
      <c r="I7" s="1966"/>
      <c r="J7" s="1538" t="s">
        <v>343</v>
      </c>
      <c r="K7" s="1975"/>
    </row>
    <row r="8" spans="1:29" ht="9" customHeight="1">
      <c r="A8" s="1961" t="s">
        <v>359</v>
      </c>
      <c r="B8" s="1962"/>
      <c r="C8" s="1973"/>
      <c r="D8" s="1538" t="s">
        <v>345</v>
      </c>
      <c r="E8" s="1966"/>
      <c r="F8" s="1973"/>
      <c r="G8" s="1973"/>
      <c r="H8" s="1973"/>
      <c r="I8" s="1966"/>
      <c r="J8" s="1538" t="s">
        <v>346</v>
      </c>
      <c r="K8" s="1975"/>
    </row>
    <row r="9" spans="1:29" ht="9" customHeight="1">
      <c r="A9" s="1547"/>
      <c r="B9" s="1548"/>
      <c r="C9" s="1974"/>
      <c r="D9" s="1538"/>
      <c r="E9" s="1967"/>
      <c r="F9" s="1974"/>
      <c r="G9" s="1974"/>
      <c r="H9" s="1974"/>
      <c r="I9" s="1967"/>
      <c r="J9" s="1538"/>
      <c r="K9" s="1975"/>
    </row>
    <row r="10" spans="1:29" ht="15" customHeight="1">
      <c r="A10" s="1549"/>
      <c r="B10" s="1550"/>
      <c r="C10" s="1945" t="s">
        <v>347</v>
      </c>
      <c r="D10" s="1945"/>
      <c r="E10" s="1945" t="s">
        <v>348</v>
      </c>
      <c r="F10" s="1945"/>
      <c r="G10" s="1945"/>
      <c r="H10" s="1945"/>
      <c r="I10" s="1945"/>
      <c r="J10" s="1945"/>
      <c r="K10" s="1945"/>
    </row>
    <row r="11" spans="1:29" ht="27" customHeight="1">
      <c r="A11" s="1987" t="s">
        <v>395</v>
      </c>
      <c r="B11" s="1987"/>
      <c r="C11" s="1987"/>
      <c r="D11" s="1987"/>
      <c r="E11" s="1987"/>
      <c r="F11" s="1987"/>
      <c r="G11" s="1987"/>
      <c r="H11" s="1987"/>
      <c r="I11" s="1987"/>
      <c r="J11" s="1987"/>
    </row>
    <row r="12" spans="1:29" s="551" customFormat="1" ht="13.5" customHeight="1">
      <c r="A12" s="546" t="s">
        <v>258</v>
      </c>
      <c r="B12" s="546"/>
      <c r="C12" s="576">
        <v>2629</v>
      </c>
      <c r="D12" s="576">
        <v>5974</v>
      </c>
      <c r="E12" s="576">
        <v>89067.865000000005</v>
      </c>
      <c r="F12" s="576">
        <v>19908.696</v>
      </c>
      <c r="G12" s="576">
        <v>393877.73</v>
      </c>
      <c r="H12" s="576">
        <v>576182.90399999998</v>
      </c>
      <c r="I12" s="576">
        <v>44053.851999999999</v>
      </c>
      <c r="J12" s="576">
        <v>532129.05200000003</v>
      </c>
      <c r="K12" s="576">
        <v>38066.701000000001</v>
      </c>
      <c r="L12" s="578"/>
      <c r="M12" s="578"/>
      <c r="N12" s="578"/>
      <c r="O12" s="578"/>
      <c r="P12" s="578"/>
      <c r="Q12" s="578"/>
      <c r="R12" s="578"/>
      <c r="S12" s="578"/>
      <c r="T12" s="578"/>
      <c r="U12" s="629"/>
      <c r="V12" s="629"/>
      <c r="W12" s="629"/>
      <c r="X12" s="629"/>
      <c r="Y12" s="629"/>
      <c r="Z12" s="629"/>
      <c r="AA12" s="629"/>
      <c r="AB12" s="629"/>
      <c r="AC12" s="629"/>
    </row>
    <row r="13" spans="1:29" ht="13.5" customHeight="1">
      <c r="A13" s="546" t="s">
        <v>360</v>
      </c>
      <c r="B13" s="547"/>
      <c r="C13" s="576">
        <v>2559</v>
      </c>
      <c r="D13" s="576">
        <v>5867</v>
      </c>
      <c r="E13" s="576">
        <v>88193.285999999993</v>
      </c>
      <c r="F13" s="576">
        <v>19828.179</v>
      </c>
      <c r="G13" s="576">
        <v>391934.30800000002</v>
      </c>
      <c r="H13" s="576">
        <v>572648.40800000005</v>
      </c>
      <c r="I13" s="576">
        <v>43974.781000000003</v>
      </c>
      <c r="J13" s="576">
        <v>528673.62699999998</v>
      </c>
      <c r="K13" s="576">
        <v>37861.436000000002</v>
      </c>
      <c r="L13" s="578"/>
      <c r="M13" s="578"/>
      <c r="N13" s="578"/>
      <c r="O13" s="578"/>
      <c r="P13" s="578"/>
      <c r="Q13" s="578"/>
      <c r="R13" s="578"/>
      <c r="S13" s="578"/>
      <c r="T13" s="578"/>
      <c r="U13" s="629"/>
      <c r="V13" s="629"/>
      <c r="W13" s="629"/>
      <c r="X13" s="629"/>
      <c r="Y13" s="629"/>
      <c r="Z13" s="629"/>
      <c r="AA13" s="629"/>
      <c r="AB13" s="629"/>
      <c r="AC13" s="629"/>
    </row>
    <row r="14" spans="1:29" ht="15" customHeight="1">
      <c r="A14" s="565" t="s">
        <v>361</v>
      </c>
      <c r="B14" s="547"/>
      <c r="C14" s="578">
        <v>433</v>
      </c>
      <c r="D14" s="578">
        <v>817</v>
      </c>
      <c r="E14" s="578">
        <v>7810.0749999999998</v>
      </c>
      <c r="F14" s="578">
        <v>6449.652</v>
      </c>
      <c r="G14" s="578">
        <v>19471.238000000001</v>
      </c>
      <c r="H14" s="578">
        <v>33309.678999999996</v>
      </c>
      <c r="I14" s="578">
        <v>9836.8510000000006</v>
      </c>
      <c r="J14" s="578">
        <v>23472.828000000001</v>
      </c>
      <c r="K14" s="578">
        <v>1375.5250000000001</v>
      </c>
      <c r="L14" s="578"/>
      <c r="M14" s="578"/>
      <c r="N14" s="578"/>
      <c r="O14" s="578"/>
      <c r="P14" s="578"/>
      <c r="Q14" s="578"/>
      <c r="R14" s="578"/>
      <c r="S14" s="578"/>
      <c r="T14" s="578"/>
      <c r="U14" s="629"/>
      <c r="V14" s="629"/>
      <c r="W14" s="629"/>
      <c r="X14" s="629"/>
      <c r="Y14" s="629"/>
      <c r="Z14" s="629"/>
      <c r="AA14" s="629"/>
      <c r="AB14" s="629"/>
      <c r="AC14" s="629"/>
    </row>
    <row r="15" spans="1:29" ht="12" customHeight="1">
      <c r="A15" s="565" t="s">
        <v>362</v>
      </c>
      <c r="B15" s="547"/>
      <c r="C15" s="578">
        <v>276</v>
      </c>
      <c r="D15" s="578">
        <v>332</v>
      </c>
      <c r="E15" s="578">
        <v>1668.894</v>
      </c>
      <c r="F15" s="578">
        <v>207.22200000000001</v>
      </c>
      <c r="G15" s="578">
        <v>2902.1779999999999</v>
      </c>
      <c r="H15" s="578">
        <v>6571.7420000000002</v>
      </c>
      <c r="I15" s="578">
        <v>459.37299999999999</v>
      </c>
      <c r="J15" s="578">
        <v>6112.3689999999997</v>
      </c>
      <c r="K15" s="578">
        <v>1472.279</v>
      </c>
      <c r="L15" s="578"/>
      <c r="M15" s="578"/>
      <c r="N15" s="578"/>
      <c r="O15" s="578"/>
      <c r="P15" s="578"/>
      <c r="Q15" s="578"/>
      <c r="R15" s="578"/>
      <c r="S15" s="578"/>
      <c r="T15" s="578"/>
      <c r="U15" s="629"/>
      <c r="V15" s="629"/>
      <c r="W15" s="629"/>
      <c r="X15" s="629"/>
      <c r="Y15" s="629"/>
      <c r="Z15" s="629"/>
      <c r="AA15" s="629"/>
      <c r="AB15" s="629"/>
      <c r="AC15" s="629"/>
    </row>
    <row r="16" spans="1:29" ht="12" customHeight="1">
      <c r="A16" s="565" t="s">
        <v>363</v>
      </c>
      <c r="B16" s="547"/>
      <c r="C16" s="578">
        <v>1684</v>
      </c>
      <c r="D16" s="578">
        <v>4453</v>
      </c>
      <c r="E16" s="578">
        <v>75586.028000000006</v>
      </c>
      <c r="F16" s="578">
        <v>13083.344999999999</v>
      </c>
      <c r="G16" s="578">
        <v>359776.69199999998</v>
      </c>
      <c r="H16" s="578">
        <v>518409.59</v>
      </c>
      <c r="I16" s="578">
        <v>33652.275000000001</v>
      </c>
      <c r="J16" s="578">
        <v>484757.315</v>
      </c>
      <c r="K16" s="578">
        <v>34382.071000000004</v>
      </c>
      <c r="L16" s="578"/>
      <c r="M16" s="578"/>
      <c r="N16" s="578"/>
      <c r="O16" s="578"/>
      <c r="P16" s="578"/>
      <c r="Q16" s="578"/>
      <c r="R16" s="578"/>
      <c r="S16" s="578"/>
      <c r="T16" s="578"/>
      <c r="U16" s="629"/>
      <c r="V16" s="629"/>
      <c r="W16" s="629"/>
      <c r="X16" s="629"/>
      <c r="Y16" s="629"/>
      <c r="Z16" s="629"/>
      <c r="AA16" s="629"/>
      <c r="AB16" s="629"/>
      <c r="AC16" s="629"/>
    </row>
    <row r="17" spans="1:29" ht="12" customHeight="1">
      <c r="A17" s="565" t="s">
        <v>364</v>
      </c>
      <c r="B17" s="547"/>
      <c r="C17" s="578">
        <v>87</v>
      </c>
      <c r="D17" s="578">
        <v>162</v>
      </c>
      <c r="E17" s="578">
        <v>2580.3670000000002</v>
      </c>
      <c r="F17" s="578">
        <v>41.878999999999998</v>
      </c>
      <c r="G17" s="578">
        <v>8120.2460000000001</v>
      </c>
      <c r="H17" s="578">
        <v>11454.328</v>
      </c>
      <c r="I17" s="578">
        <v>21.47</v>
      </c>
      <c r="J17" s="578">
        <v>11432.858</v>
      </c>
      <c r="K17" s="578">
        <v>301.125</v>
      </c>
      <c r="L17" s="578"/>
      <c r="M17" s="578"/>
      <c r="N17" s="578"/>
      <c r="O17" s="578"/>
      <c r="P17" s="578"/>
      <c r="Q17" s="578"/>
      <c r="R17" s="578"/>
      <c r="S17" s="578"/>
      <c r="T17" s="578"/>
      <c r="U17" s="629"/>
      <c r="V17" s="629"/>
      <c r="W17" s="629"/>
      <c r="X17" s="629"/>
      <c r="Y17" s="629"/>
      <c r="Z17" s="629"/>
      <c r="AA17" s="629"/>
      <c r="AB17" s="629"/>
      <c r="AC17" s="629"/>
    </row>
    <row r="18" spans="1:29" ht="12" customHeight="1">
      <c r="A18" s="565" t="s">
        <v>365</v>
      </c>
      <c r="B18" s="547"/>
      <c r="C18" s="578">
        <v>79</v>
      </c>
      <c r="D18" s="578">
        <v>103</v>
      </c>
      <c r="E18" s="578">
        <v>547.92200000000003</v>
      </c>
      <c r="F18" s="578">
        <v>46.081000000000003</v>
      </c>
      <c r="G18" s="578">
        <v>1663.954</v>
      </c>
      <c r="H18" s="578">
        <v>2903.069</v>
      </c>
      <c r="I18" s="578">
        <v>4.8120000000000003</v>
      </c>
      <c r="J18" s="578">
        <v>2898.2570000000001</v>
      </c>
      <c r="K18" s="578">
        <v>330.43599999999998</v>
      </c>
      <c r="L18" s="578"/>
      <c r="M18" s="578"/>
      <c r="N18" s="578"/>
      <c r="O18" s="578"/>
      <c r="P18" s="578"/>
      <c r="Q18" s="578"/>
      <c r="R18" s="578"/>
      <c r="S18" s="578"/>
      <c r="T18" s="578"/>
      <c r="U18" s="629"/>
      <c r="V18" s="629"/>
      <c r="W18" s="629"/>
      <c r="X18" s="629"/>
      <c r="Y18" s="629"/>
      <c r="Z18" s="629"/>
      <c r="AA18" s="629"/>
      <c r="AB18" s="629"/>
      <c r="AC18" s="629"/>
    </row>
    <row r="19" spans="1:29" ht="15.75" customHeight="1">
      <c r="A19" s="566" t="s">
        <v>366</v>
      </c>
      <c r="B19" s="547"/>
      <c r="C19" s="593">
        <v>42</v>
      </c>
      <c r="D19" s="593">
        <v>61</v>
      </c>
      <c r="E19" s="593">
        <v>397.24200000000002</v>
      </c>
      <c r="F19" s="603">
        <v>17.225000000000001</v>
      </c>
      <c r="G19" s="603">
        <v>932.24099999999999</v>
      </c>
      <c r="H19" s="603">
        <v>1777.269</v>
      </c>
      <c r="I19" s="603">
        <v>22.936</v>
      </c>
      <c r="J19" s="603">
        <v>1754.3330000000001</v>
      </c>
      <c r="K19" s="603">
        <v>179.32599999999999</v>
      </c>
      <c r="L19" s="578"/>
      <c r="M19" s="578"/>
      <c r="N19" s="578"/>
      <c r="O19" s="578"/>
      <c r="P19" s="578"/>
      <c r="Q19" s="578"/>
      <c r="R19" s="578"/>
      <c r="S19" s="578"/>
      <c r="T19" s="578"/>
      <c r="U19" s="629"/>
      <c r="V19" s="629"/>
      <c r="W19" s="629"/>
      <c r="X19" s="629"/>
      <c r="Y19" s="629"/>
      <c r="Z19" s="629"/>
      <c r="AA19" s="629"/>
      <c r="AB19" s="629"/>
      <c r="AC19" s="629"/>
    </row>
    <row r="20" spans="1:29" ht="12.75" customHeight="1">
      <c r="A20" s="566" t="s">
        <v>367</v>
      </c>
      <c r="B20" s="547"/>
      <c r="C20" s="593">
        <v>28</v>
      </c>
      <c r="D20" s="593">
        <v>46</v>
      </c>
      <c r="E20" s="593">
        <v>477.33699999999999</v>
      </c>
      <c r="F20" s="603">
        <v>63.292000000000002</v>
      </c>
      <c r="G20" s="603">
        <v>1011.181</v>
      </c>
      <c r="H20" s="603">
        <v>1757.2270000000001</v>
      </c>
      <c r="I20" s="603">
        <v>56.134999999999998</v>
      </c>
      <c r="J20" s="603">
        <v>1701.0920000000001</v>
      </c>
      <c r="K20" s="603">
        <v>25.939</v>
      </c>
      <c r="L20" s="578"/>
      <c r="M20" s="578"/>
      <c r="N20" s="578"/>
      <c r="O20" s="578"/>
      <c r="P20" s="578"/>
      <c r="Q20" s="578"/>
      <c r="R20" s="578"/>
      <c r="S20" s="578"/>
      <c r="T20" s="578"/>
      <c r="U20" s="629"/>
      <c r="V20" s="629"/>
      <c r="W20" s="629"/>
      <c r="X20" s="629"/>
      <c r="Y20" s="629"/>
      <c r="Z20" s="629"/>
      <c r="AA20" s="629"/>
      <c r="AB20" s="629"/>
      <c r="AC20" s="629"/>
    </row>
    <row r="21" spans="1:29" ht="16.5" customHeight="1">
      <c r="A21" s="546" t="s">
        <v>396</v>
      </c>
      <c r="B21" s="547"/>
    </row>
    <row r="22" spans="1:29" s="551" customFormat="1" ht="13.5" customHeight="1">
      <c r="A22" s="566" t="s">
        <v>258</v>
      </c>
      <c r="B22" s="546"/>
      <c r="C22" s="576">
        <v>2259</v>
      </c>
      <c r="D22" s="576">
        <v>5285</v>
      </c>
      <c r="E22" s="576">
        <v>79233.09</v>
      </c>
      <c r="F22" s="576">
        <v>18620.309000000001</v>
      </c>
      <c r="G22" s="576">
        <v>378518.20199999999</v>
      </c>
      <c r="H22" s="576">
        <v>547139.73400000005</v>
      </c>
      <c r="I22" s="576">
        <v>41082.175999999999</v>
      </c>
      <c r="J22" s="576">
        <v>506057.55800000002</v>
      </c>
      <c r="K22" s="576">
        <v>36077.362999999998</v>
      </c>
      <c r="L22" s="578"/>
      <c r="M22" s="578"/>
      <c r="N22" s="578"/>
      <c r="O22" s="578"/>
      <c r="P22" s="578"/>
      <c r="Q22" s="578"/>
      <c r="R22" s="578"/>
      <c r="S22" s="578"/>
      <c r="T22" s="578"/>
      <c r="U22" s="629"/>
      <c r="V22" s="629"/>
      <c r="W22" s="629"/>
      <c r="X22" s="629"/>
      <c r="Y22" s="629"/>
      <c r="Z22" s="629"/>
      <c r="AA22" s="629"/>
      <c r="AB22" s="629"/>
      <c r="AC22" s="629"/>
    </row>
    <row r="23" spans="1:29" s="551" customFormat="1" ht="13.5" customHeight="1">
      <c r="A23" s="546" t="s">
        <v>360</v>
      </c>
      <c r="B23" s="546"/>
      <c r="C23" s="576">
        <v>2205</v>
      </c>
      <c r="D23" s="576">
        <v>5195</v>
      </c>
      <c r="E23" s="576">
        <v>78384.22</v>
      </c>
      <c r="F23" s="576">
        <v>18578.330000000002</v>
      </c>
      <c r="G23" s="576">
        <v>376647.51699999999</v>
      </c>
      <c r="H23" s="576">
        <v>543806.42599999998</v>
      </c>
      <c r="I23" s="576">
        <v>41053.196000000004</v>
      </c>
      <c r="J23" s="576">
        <v>502753.23</v>
      </c>
      <c r="K23" s="576">
        <v>35928.622000000003</v>
      </c>
      <c r="L23" s="578"/>
      <c r="M23" s="578"/>
      <c r="N23" s="578"/>
      <c r="O23" s="578"/>
      <c r="P23" s="578"/>
      <c r="Q23" s="578"/>
      <c r="R23" s="578"/>
      <c r="S23" s="578"/>
      <c r="T23" s="578"/>
      <c r="U23" s="629"/>
      <c r="V23" s="629"/>
      <c r="W23" s="629"/>
      <c r="X23" s="629"/>
      <c r="Y23" s="629"/>
      <c r="Z23" s="629"/>
      <c r="AA23" s="629"/>
      <c r="AB23" s="629"/>
      <c r="AC23" s="629"/>
    </row>
    <row r="24" spans="1:29" ht="15" customHeight="1">
      <c r="A24" s="565" t="s">
        <v>361</v>
      </c>
      <c r="B24" s="547"/>
      <c r="C24" s="578">
        <v>360</v>
      </c>
      <c r="D24" s="578">
        <v>725</v>
      </c>
      <c r="E24" s="578">
        <v>7263.2809999999999</v>
      </c>
      <c r="F24" s="578">
        <v>6297.6040000000003</v>
      </c>
      <c r="G24" s="578">
        <v>18452.381000000001</v>
      </c>
      <c r="H24" s="578">
        <v>31026.962</v>
      </c>
      <c r="I24" s="578">
        <v>9498.375</v>
      </c>
      <c r="J24" s="578">
        <v>21528.587</v>
      </c>
      <c r="K24" s="578">
        <v>875.36900000000003</v>
      </c>
      <c r="L24" s="578"/>
      <c r="M24" s="578"/>
      <c r="N24" s="578"/>
      <c r="O24" s="578"/>
      <c r="P24" s="578"/>
      <c r="Q24" s="578"/>
      <c r="R24" s="578"/>
      <c r="S24" s="578"/>
      <c r="T24" s="578"/>
      <c r="U24" s="629"/>
      <c r="V24" s="629"/>
      <c r="W24" s="629"/>
      <c r="X24" s="629"/>
      <c r="Y24" s="629"/>
      <c r="Z24" s="629"/>
      <c r="AA24" s="629"/>
      <c r="AB24" s="629"/>
      <c r="AC24" s="629"/>
    </row>
    <row r="25" spans="1:29" ht="12" customHeight="1">
      <c r="A25" s="565" t="s">
        <v>362</v>
      </c>
      <c r="B25" s="547"/>
      <c r="C25" s="578">
        <v>213</v>
      </c>
      <c r="D25" s="578">
        <v>264</v>
      </c>
      <c r="E25" s="578">
        <v>1440.761</v>
      </c>
      <c r="F25" s="578">
        <v>178.07499999999999</v>
      </c>
      <c r="G25" s="578">
        <v>2602.9209999999998</v>
      </c>
      <c r="H25" s="578">
        <v>5729.598</v>
      </c>
      <c r="I25" s="578">
        <v>393.642</v>
      </c>
      <c r="J25" s="578">
        <v>5335.9560000000001</v>
      </c>
      <c r="K25" s="578">
        <v>1256.9849999999999</v>
      </c>
      <c r="L25" s="578"/>
      <c r="M25" s="578"/>
      <c r="N25" s="578"/>
      <c r="O25" s="578"/>
      <c r="P25" s="578"/>
      <c r="Q25" s="578"/>
      <c r="R25" s="578"/>
      <c r="S25" s="578"/>
      <c r="T25" s="578"/>
      <c r="U25" s="629"/>
      <c r="V25" s="629"/>
      <c r="W25" s="629"/>
      <c r="X25" s="629"/>
      <c r="Y25" s="629"/>
      <c r="Z25" s="629"/>
      <c r="AA25" s="629"/>
      <c r="AB25" s="629"/>
      <c r="AC25" s="629"/>
    </row>
    <row r="26" spans="1:29" ht="12" customHeight="1">
      <c r="A26" s="565" t="s">
        <v>363</v>
      </c>
      <c r="B26" s="547"/>
      <c r="C26" s="578">
        <v>1488</v>
      </c>
      <c r="D26" s="578">
        <v>3966</v>
      </c>
      <c r="E26" s="578">
        <v>66606.880999999994</v>
      </c>
      <c r="F26" s="578">
        <v>12014.691000000001</v>
      </c>
      <c r="G26" s="578">
        <v>345986.761</v>
      </c>
      <c r="H26" s="578">
        <v>493131.60499999998</v>
      </c>
      <c r="I26" s="578">
        <v>31134.897000000001</v>
      </c>
      <c r="J26" s="578">
        <v>461996.70799999998</v>
      </c>
      <c r="K26" s="578">
        <v>33318.887000000002</v>
      </c>
      <c r="L26" s="578"/>
      <c r="M26" s="578"/>
      <c r="N26" s="578"/>
      <c r="O26" s="578"/>
      <c r="P26" s="578"/>
      <c r="Q26" s="578"/>
      <c r="R26" s="578"/>
      <c r="S26" s="578"/>
      <c r="T26" s="578"/>
      <c r="U26" s="629"/>
      <c r="V26" s="629"/>
      <c r="W26" s="629"/>
      <c r="X26" s="629"/>
      <c r="Y26" s="629"/>
      <c r="Z26" s="629"/>
      <c r="AA26" s="629"/>
      <c r="AB26" s="629"/>
      <c r="AC26" s="629"/>
    </row>
    <row r="27" spans="1:29" ht="12" customHeight="1">
      <c r="A27" s="565" t="s">
        <v>364</v>
      </c>
      <c r="B27" s="547"/>
      <c r="C27" s="578">
        <v>73</v>
      </c>
      <c r="D27" s="578">
        <v>145</v>
      </c>
      <c r="E27" s="578">
        <v>2528.3049999999998</v>
      </c>
      <c r="F27" s="578">
        <v>41.878999999999998</v>
      </c>
      <c r="G27" s="578">
        <v>7948.0559999999996</v>
      </c>
      <c r="H27" s="578">
        <v>11063.298000000001</v>
      </c>
      <c r="I27" s="578">
        <v>21.47</v>
      </c>
      <c r="J27" s="578">
        <v>11041.828</v>
      </c>
      <c r="K27" s="578">
        <v>185.41</v>
      </c>
      <c r="L27" s="578"/>
      <c r="M27" s="578"/>
      <c r="N27" s="578"/>
      <c r="O27" s="578"/>
      <c r="P27" s="578"/>
      <c r="Q27" s="578"/>
      <c r="R27" s="578"/>
      <c r="S27" s="578"/>
      <c r="T27" s="578"/>
      <c r="U27" s="629"/>
      <c r="V27" s="629"/>
      <c r="W27" s="629"/>
      <c r="X27" s="629"/>
      <c r="Y27" s="629"/>
      <c r="Z27" s="629"/>
      <c r="AA27" s="629"/>
      <c r="AB27" s="629"/>
      <c r="AC27" s="629"/>
    </row>
    <row r="28" spans="1:29" ht="12" customHeight="1">
      <c r="A28" s="565" t="s">
        <v>365</v>
      </c>
      <c r="B28" s="547"/>
      <c r="C28" s="578">
        <v>71</v>
      </c>
      <c r="D28" s="578">
        <v>95</v>
      </c>
      <c r="E28" s="578">
        <v>544.99199999999996</v>
      </c>
      <c r="F28" s="578">
        <v>46.081000000000003</v>
      </c>
      <c r="G28" s="578">
        <v>1657.3979999999999</v>
      </c>
      <c r="H28" s="578">
        <v>2854.9630000000002</v>
      </c>
      <c r="I28" s="578">
        <v>4.8120000000000003</v>
      </c>
      <c r="J28" s="578">
        <v>2850.1509999999998</v>
      </c>
      <c r="K28" s="578">
        <v>291.971</v>
      </c>
      <c r="L28" s="578"/>
      <c r="M28" s="578"/>
      <c r="N28" s="578"/>
      <c r="O28" s="578"/>
      <c r="P28" s="578"/>
      <c r="Q28" s="578"/>
      <c r="R28" s="578"/>
      <c r="S28" s="578"/>
      <c r="T28" s="578"/>
      <c r="U28" s="629"/>
      <c r="V28" s="629"/>
      <c r="W28" s="629"/>
      <c r="X28" s="629"/>
      <c r="Y28" s="629"/>
      <c r="Z28" s="629"/>
      <c r="AA28" s="629"/>
      <c r="AB28" s="629"/>
      <c r="AC28" s="629"/>
    </row>
    <row r="29" spans="1:29" s="551" customFormat="1" ht="15.75" customHeight="1">
      <c r="A29" s="566" t="s">
        <v>377</v>
      </c>
      <c r="B29" s="546"/>
      <c r="C29" s="593">
        <v>34</v>
      </c>
      <c r="D29" s="593">
        <v>53</v>
      </c>
      <c r="E29" s="593">
        <v>395.71899999999999</v>
      </c>
      <c r="F29" s="603">
        <v>17.225000000000001</v>
      </c>
      <c r="G29" s="603">
        <v>928.83199999999999</v>
      </c>
      <c r="H29" s="603">
        <v>1752.2570000000001</v>
      </c>
      <c r="I29" s="603">
        <v>22.936</v>
      </c>
      <c r="J29" s="603">
        <v>1729.3209999999999</v>
      </c>
      <c r="K29" s="603">
        <v>159.327</v>
      </c>
      <c r="L29" s="578"/>
      <c r="M29" s="578"/>
      <c r="N29" s="578"/>
      <c r="O29" s="578"/>
      <c r="P29" s="578"/>
      <c r="Q29" s="578"/>
      <c r="R29" s="578"/>
      <c r="S29" s="578"/>
      <c r="T29" s="578"/>
      <c r="U29" s="629"/>
      <c r="V29" s="629"/>
      <c r="W29" s="629"/>
      <c r="X29" s="629"/>
      <c r="Y29" s="629"/>
      <c r="Z29" s="629"/>
      <c r="AA29" s="629"/>
      <c r="AB29" s="629"/>
      <c r="AC29" s="629"/>
    </row>
    <row r="30" spans="1:29" s="551" customFormat="1" ht="12" customHeight="1">
      <c r="A30" s="566" t="s">
        <v>379</v>
      </c>
      <c r="B30" s="546"/>
      <c r="C30" s="593">
        <v>20</v>
      </c>
      <c r="D30" s="593">
        <v>37</v>
      </c>
      <c r="E30" s="593">
        <v>453.15100000000001</v>
      </c>
      <c r="F30" s="603">
        <v>24.754000000000001</v>
      </c>
      <c r="G30" s="603">
        <v>941.85299999999995</v>
      </c>
      <c r="H30" s="603">
        <v>1581.0509999999999</v>
      </c>
      <c r="I30" s="603">
        <v>6.0439999999999996</v>
      </c>
      <c r="J30" s="603">
        <v>1575.0070000000001</v>
      </c>
      <c r="K30" s="603">
        <v>-10.586</v>
      </c>
      <c r="L30" s="578"/>
      <c r="M30" s="578"/>
      <c r="N30" s="578"/>
      <c r="O30" s="578"/>
      <c r="P30" s="578"/>
      <c r="Q30" s="578"/>
      <c r="R30" s="578"/>
      <c r="S30" s="578"/>
      <c r="T30" s="578"/>
      <c r="U30" s="629"/>
      <c r="V30" s="629"/>
      <c r="W30" s="629"/>
      <c r="X30" s="629"/>
      <c r="Y30" s="629"/>
      <c r="Z30" s="629"/>
      <c r="AA30" s="629"/>
      <c r="AB30" s="629"/>
      <c r="AC30" s="629"/>
    </row>
    <row r="31" spans="1:29" ht="16.5" customHeight="1">
      <c r="A31" s="546" t="s">
        <v>397</v>
      </c>
      <c r="B31" s="547"/>
    </row>
    <row r="32" spans="1:29" s="551" customFormat="1" ht="13.5" customHeight="1">
      <c r="A32" s="566" t="s">
        <v>258</v>
      </c>
      <c r="B32" s="546"/>
      <c r="C32" s="576">
        <v>1847</v>
      </c>
      <c r="D32" s="576">
        <v>3607</v>
      </c>
      <c r="E32" s="576">
        <v>54481.417999999998</v>
      </c>
      <c r="F32" s="576">
        <v>6300.1049999999996</v>
      </c>
      <c r="G32" s="576">
        <v>249328.03700000001</v>
      </c>
      <c r="H32" s="576">
        <v>331027.39399999997</v>
      </c>
      <c r="I32" s="576">
        <v>5098.098</v>
      </c>
      <c r="J32" s="576">
        <v>325929.29599999997</v>
      </c>
      <c r="K32" s="576">
        <v>9469.0239999999994</v>
      </c>
      <c r="L32" s="578"/>
      <c r="M32" s="578"/>
      <c r="N32" s="578"/>
      <c r="O32" s="578"/>
      <c r="P32" s="578"/>
      <c r="Q32" s="578"/>
      <c r="R32" s="578"/>
      <c r="S32" s="578"/>
      <c r="T32" s="578"/>
      <c r="U32" s="629"/>
      <c r="V32" s="629"/>
      <c r="W32" s="629"/>
      <c r="X32" s="629"/>
      <c r="Y32" s="629"/>
      <c r="Z32" s="629"/>
      <c r="AA32" s="629"/>
      <c r="AB32" s="629"/>
      <c r="AC32" s="629"/>
    </row>
    <row r="33" spans="1:29" s="551" customFormat="1" ht="13.5" customHeight="1">
      <c r="A33" s="546" t="s">
        <v>360</v>
      </c>
      <c r="B33" s="546"/>
      <c r="C33" s="576">
        <v>1801</v>
      </c>
      <c r="D33" s="576">
        <v>3525</v>
      </c>
      <c r="E33" s="576">
        <v>53652.084999999999</v>
      </c>
      <c r="F33" s="576">
        <v>6258.3609999999999</v>
      </c>
      <c r="G33" s="576">
        <v>247474.62100000001</v>
      </c>
      <c r="H33" s="576">
        <v>327757.60700000002</v>
      </c>
      <c r="I33" s="576">
        <v>5069.1180000000004</v>
      </c>
      <c r="J33" s="576">
        <v>322688.489</v>
      </c>
      <c r="K33" s="576">
        <v>9348.3349999999991</v>
      </c>
      <c r="L33" s="578"/>
      <c r="M33" s="578"/>
      <c r="N33" s="578"/>
      <c r="O33" s="578"/>
      <c r="P33" s="578"/>
      <c r="Q33" s="578"/>
      <c r="R33" s="578"/>
      <c r="S33" s="578"/>
      <c r="T33" s="578"/>
      <c r="U33" s="629"/>
      <c r="V33" s="629"/>
      <c r="W33" s="629"/>
      <c r="X33" s="629"/>
      <c r="Y33" s="629"/>
      <c r="Z33" s="629"/>
      <c r="AA33" s="629"/>
      <c r="AB33" s="629"/>
      <c r="AC33" s="629"/>
    </row>
    <row r="34" spans="1:29" ht="15" customHeight="1">
      <c r="A34" s="565" t="s">
        <v>361</v>
      </c>
      <c r="B34" s="547"/>
      <c r="C34" s="578">
        <v>289</v>
      </c>
      <c r="D34" s="578">
        <v>506</v>
      </c>
      <c r="E34" s="578">
        <v>4670.5810000000001</v>
      </c>
      <c r="F34" s="578">
        <v>264.28100000000001</v>
      </c>
      <c r="G34" s="578">
        <v>9821.4740000000002</v>
      </c>
      <c r="H34" s="578">
        <v>15989.722</v>
      </c>
      <c r="I34" s="578">
        <v>508.327</v>
      </c>
      <c r="J34" s="578">
        <v>15481.395</v>
      </c>
      <c r="K34" s="578">
        <v>790.89700000000005</v>
      </c>
      <c r="L34" s="578"/>
      <c r="M34" s="578"/>
      <c r="N34" s="578"/>
      <c r="O34" s="578"/>
      <c r="P34" s="578"/>
      <c r="Q34" s="578"/>
      <c r="R34" s="578"/>
      <c r="S34" s="578"/>
      <c r="T34" s="578"/>
      <c r="U34" s="629"/>
      <c r="V34" s="629"/>
      <c r="W34" s="629"/>
      <c r="X34" s="629"/>
      <c r="Y34" s="629"/>
      <c r="Z34" s="629"/>
      <c r="AA34" s="629"/>
      <c r="AB34" s="629"/>
      <c r="AC34" s="629"/>
    </row>
    <row r="35" spans="1:29" ht="12" customHeight="1">
      <c r="A35" s="565" t="s">
        <v>362</v>
      </c>
      <c r="B35" s="547"/>
      <c r="C35" s="578">
        <v>165</v>
      </c>
      <c r="D35" s="578">
        <v>210</v>
      </c>
      <c r="E35" s="578">
        <v>1344.6969999999999</v>
      </c>
      <c r="F35" s="578">
        <v>177.19499999999999</v>
      </c>
      <c r="G35" s="578">
        <v>2303.125</v>
      </c>
      <c r="H35" s="578">
        <v>5044.4390000000003</v>
      </c>
      <c r="I35" s="578">
        <v>391.88900000000001</v>
      </c>
      <c r="J35" s="578">
        <v>4652.55</v>
      </c>
      <c r="K35" s="578">
        <v>1010.576</v>
      </c>
      <c r="L35" s="578"/>
      <c r="M35" s="578"/>
      <c r="N35" s="578"/>
      <c r="O35" s="578"/>
      <c r="P35" s="578"/>
      <c r="Q35" s="578"/>
      <c r="R35" s="578"/>
      <c r="S35" s="578"/>
      <c r="T35" s="578"/>
      <c r="U35" s="629"/>
      <c r="V35" s="629"/>
      <c r="W35" s="629"/>
      <c r="X35" s="629"/>
      <c r="Y35" s="629"/>
      <c r="Z35" s="629"/>
      <c r="AA35" s="629"/>
      <c r="AB35" s="629"/>
      <c r="AC35" s="629"/>
    </row>
    <row r="36" spans="1:29" ht="12" customHeight="1">
      <c r="A36" s="565" t="s">
        <v>363</v>
      </c>
      <c r="B36" s="547"/>
      <c r="C36" s="578">
        <v>1227</v>
      </c>
      <c r="D36" s="578">
        <v>2602</v>
      </c>
      <c r="E36" s="578">
        <v>44696.46</v>
      </c>
      <c r="F36" s="578">
        <v>5773.32</v>
      </c>
      <c r="G36" s="578">
        <v>226225.50599999999</v>
      </c>
      <c r="H36" s="578">
        <v>293633.86200000002</v>
      </c>
      <c r="I36" s="578">
        <v>4146.1750000000002</v>
      </c>
      <c r="J36" s="578">
        <v>289487.68699999998</v>
      </c>
      <c r="K36" s="578">
        <v>7259.8649999999998</v>
      </c>
      <c r="L36" s="578"/>
      <c r="M36" s="578"/>
      <c r="N36" s="578"/>
      <c r="O36" s="578"/>
      <c r="P36" s="578"/>
      <c r="Q36" s="578"/>
      <c r="R36" s="578"/>
      <c r="S36" s="578"/>
      <c r="T36" s="578"/>
      <c r="U36" s="629"/>
      <c r="V36" s="629"/>
      <c r="W36" s="629"/>
      <c r="X36" s="629"/>
      <c r="Y36" s="629"/>
      <c r="Z36" s="629"/>
      <c r="AA36" s="629"/>
      <c r="AB36" s="629"/>
      <c r="AC36" s="629"/>
    </row>
    <row r="37" spans="1:29" ht="12" customHeight="1">
      <c r="A37" s="565" t="s">
        <v>364</v>
      </c>
      <c r="B37" s="547"/>
      <c r="C37" s="578">
        <v>61</v>
      </c>
      <c r="D37" s="579">
        <v>133</v>
      </c>
      <c r="E37" s="579">
        <v>2518.6239999999998</v>
      </c>
      <c r="F37" s="579">
        <v>41.878999999999998</v>
      </c>
      <c r="G37" s="579">
        <v>7899.9750000000004</v>
      </c>
      <c r="H37" s="579">
        <v>10931.424000000001</v>
      </c>
      <c r="I37" s="579">
        <v>21.47</v>
      </c>
      <c r="J37" s="579">
        <v>10909.954</v>
      </c>
      <c r="K37" s="579">
        <v>118.155</v>
      </c>
      <c r="L37" s="578"/>
      <c r="M37" s="578"/>
      <c r="N37" s="578"/>
      <c r="O37" s="578"/>
      <c r="P37" s="578"/>
      <c r="Q37" s="578"/>
      <c r="R37" s="578"/>
      <c r="S37" s="578"/>
      <c r="T37" s="578"/>
      <c r="U37" s="629"/>
      <c r="V37" s="629"/>
      <c r="W37" s="629"/>
      <c r="X37" s="629"/>
      <c r="Y37" s="629"/>
      <c r="Z37" s="629"/>
      <c r="AA37" s="629"/>
      <c r="AB37" s="629"/>
      <c r="AC37" s="629"/>
    </row>
    <row r="38" spans="1:29" ht="12" customHeight="1">
      <c r="A38" s="565" t="s">
        <v>365</v>
      </c>
      <c r="B38" s="547"/>
      <c r="C38" s="578">
        <v>59</v>
      </c>
      <c r="D38" s="579">
        <v>74</v>
      </c>
      <c r="E38" s="579">
        <v>421.72300000000001</v>
      </c>
      <c r="F38" s="579">
        <v>1.6859999999999999</v>
      </c>
      <c r="G38" s="579">
        <v>1224.5409999999999</v>
      </c>
      <c r="H38" s="579">
        <v>2158.16</v>
      </c>
      <c r="I38" s="579">
        <v>1.2569999999999999</v>
      </c>
      <c r="J38" s="579">
        <v>2156.9029999999998</v>
      </c>
      <c r="K38" s="579">
        <v>168.84200000000001</v>
      </c>
      <c r="L38" s="578"/>
      <c r="M38" s="578"/>
      <c r="N38" s="578"/>
      <c r="O38" s="578"/>
      <c r="P38" s="578"/>
      <c r="Q38" s="578"/>
      <c r="R38" s="578"/>
      <c r="S38" s="578"/>
      <c r="T38" s="578"/>
      <c r="U38" s="629"/>
      <c r="V38" s="629"/>
      <c r="W38" s="629"/>
      <c r="X38" s="629"/>
      <c r="Y38" s="629"/>
      <c r="Z38" s="629"/>
      <c r="AA38" s="629"/>
      <c r="AB38" s="629"/>
      <c r="AC38" s="629"/>
    </row>
    <row r="39" spans="1:29" s="551" customFormat="1" ht="15.75" customHeight="1">
      <c r="A39" s="566" t="s">
        <v>377</v>
      </c>
      <c r="B39" s="546"/>
      <c r="C39" s="593">
        <v>27</v>
      </c>
      <c r="D39" s="593" t="s">
        <v>371</v>
      </c>
      <c r="E39" s="593" t="s">
        <v>371</v>
      </c>
      <c r="F39" s="603" t="s">
        <v>371</v>
      </c>
      <c r="G39" s="603" t="s">
        <v>371</v>
      </c>
      <c r="H39" s="603" t="s">
        <v>371</v>
      </c>
      <c r="I39" s="603" t="s">
        <v>371</v>
      </c>
      <c r="J39" s="603" t="s">
        <v>371</v>
      </c>
      <c r="K39" s="603" t="s">
        <v>371</v>
      </c>
      <c r="L39" s="578"/>
      <c r="M39" s="578"/>
      <c r="N39" s="578"/>
      <c r="O39" s="578"/>
      <c r="P39" s="578"/>
      <c r="Q39" s="578"/>
      <c r="R39" s="578"/>
      <c r="S39" s="578"/>
      <c r="T39" s="578"/>
      <c r="U39" s="629"/>
      <c r="V39" s="629"/>
      <c r="W39" s="629"/>
      <c r="X39" s="629"/>
      <c r="Y39" s="629"/>
      <c r="Z39" s="629"/>
      <c r="AA39" s="629"/>
      <c r="AB39" s="629"/>
      <c r="AC39" s="629"/>
    </row>
    <row r="40" spans="1:29" s="551" customFormat="1" ht="12" customHeight="1">
      <c r="A40" s="566" t="s">
        <v>379</v>
      </c>
      <c r="B40" s="546"/>
      <c r="C40" s="593">
        <v>19</v>
      </c>
      <c r="D40" s="593" t="s">
        <v>371</v>
      </c>
      <c r="E40" s="593" t="s">
        <v>371</v>
      </c>
      <c r="F40" s="603" t="s">
        <v>371</v>
      </c>
      <c r="G40" s="603" t="s">
        <v>371</v>
      </c>
      <c r="H40" s="603" t="s">
        <v>371</v>
      </c>
      <c r="I40" s="603" t="s">
        <v>371</v>
      </c>
      <c r="J40" s="603" t="s">
        <v>371</v>
      </c>
      <c r="K40" s="603" t="s">
        <v>371</v>
      </c>
      <c r="L40" s="578"/>
      <c r="M40" s="578"/>
      <c r="N40" s="578"/>
      <c r="O40" s="578"/>
      <c r="P40" s="578"/>
      <c r="Q40" s="578"/>
      <c r="R40" s="578"/>
      <c r="S40" s="578"/>
      <c r="T40" s="578"/>
      <c r="U40" s="629"/>
      <c r="V40" s="629"/>
      <c r="W40" s="629"/>
      <c r="X40" s="629"/>
      <c r="Y40" s="629"/>
      <c r="Z40" s="629"/>
      <c r="AA40" s="629"/>
      <c r="AB40" s="629"/>
      <c r="AC40" s="629"/>
    </row>
    <row r="41" spans="1:29" ht="16.5" customHeight="1">
      <c r="A41" s="546" t="s">
        <v>398</v>
      </c>
      <c r="B41" s="547"/>
    </row>
    <row r="42" spans="1:29" ht="13.5" customHeight="1">
      <c r="A42" s="566" t="s">
        <v>258</v>
      </c>
      <c r="B42" s="547"/>
      <c r="C42" s="576">
        <v>286</v>
      </c>
      <c r="D42" s="576">
        <v>427</v>
      </c>
      <c r="E42" s="576">
        <v>4815.3720000000003</v>
      </c>
      <c r="F42" s="576">
        <v>501.60399999999998</v>
      </c>
      <c r="G42" s="576">
        <v>8866.018</v>
      </c>
      <c r="H42" s="576">
        <v>15501.705</v>
      </c>
      <c r="I42" s="576">
        <v>759.69100000000003</v>
      </c>
      <c r="J42" s="629">
        <v>14742.013999999999</v>
      </c>
      <c r="K42" s="629">
        <v>-1929.7239999999999</v>
      </c>
      <c r="L42" s="578"/>
      <c r="M42" s="578"/>
      <c r="W42" s="629"/>
      <c r="X42" s="629"/>
      <c r="Y42" s="629"/>
      <c r="Z42" s="629"/>
      <c r="AA42" s="629"/>
      <c r="AB42" s="629"/>
      <c r="AC42" s="629"/>
    </row>
    <row r="43" spans="1:29" ht="13.5" customHeight="1">
      <c r="A43" s="546" t="s">
        <v>360</v>
      </c>
      <c r="B43" s="547"/>
      <c r="C43" s="576">
        <v>279</v>
      </c>
      <c r="D43" s="576" t="s">
        <v>371</v>
      </c>
      <c r="E43" s="576" t="s">
        <v>371</v>
      </c>
      <c r="F43" s="576" t="s">
        <v>371</v>
      </c>
      <c r="G43" s="576" t="s">
        <v>371</v>
      </c>
      <c r="H43" s="576" t="s">
        <v>371</v>
      </c>
      <c r="I43" s="576" t="s">
        <v>371</v>
      </c>
      <c r="J43" s="603" t="s">
        <v>371</v>
      </c>
      <c r="K43" s="603" t="s">
        <v>371</v>
      </c>
      <c r="L43" s="578"/>
      <c r="M43" s="578"/>
      <c r="N43" s="578"/>
      <c r="O43" s="578"/>
      <c r="P43" s="578"/>
      <c r="Q43" s="578"/>
      <c r="R43" s="578"/>
      <c r="S43" s="578"/>
      <c r="T43" s="578"/>
      <c r="U43" s="629"/>
      <c r="V43" s="629"/>
      <c r="W43" s="629"/>
      <c r="X43" s="629"/>
      <c r="Y43" s="629"/>
      <c r="Z43" s="629"/>
      <c r="AA43" s="629"/>
      <c r="AB43" s="629"/>
      <c r="AC43" s="629"/>
    </row>
    <row r="44" spans="1:29" ht="15" customHeight="1">
      <c r="A44" s="565" t="s">
        <v>361</v>
      </c>
      <c r="B44" s="547"/>
      <c r="C44" s="578">
        <v>38</v>
      </c>
      <c r="D44" s="578">
        <v>59</v>
      </c>
      <c r="E44" s="578">
        <v>394.52800000000002</v>
      </c>
      <c r="F44" s="578">
        <v>105.268</v>
      </c>
      <c r="G44" s="578">
        <v>749.32100000000003</v>
      </c>
      <c r="H44" s="578">
        <v>1652.886</v>
      </c>
      <c r="I44" s="578">
        <v>58.529000000000003</v>
      </c>
      <c r="J44" s="604">
        <v>1594.357</v>
      </c>
      <c r="K44" s="604">
        <v>284.43799999999999</v>
      </c>
      <c r="L44" s="578"/>
      <c r="M44" s="578"/>
      <c r="W44" s="629"/>
      <c r="X44" s="629"/>
      <c r="Y44" s="629"/>
      <c r="Z44" s="629"/>
      <c r="AA44" s="629"/>
      <c r="AB44" s="629"/>
      <c r="AC44" s="629"/>
    </row>
    <row r="45" spans="1:29" ht="12" customHeight="1">
      <c r="A45" s="565" t="s">
        <v>362</v>
      </c>
      <c r="B45" s="547"/>
      <c r="C45" s="554">
        <v>36</v>
      </c>
      <c r="D45" s="578">
        <v>42</v>
      </c>
      <c r="E45" s="578">
        <v>84.912000000000006</v>
      </c>
      <c r="F45" s="578">
        <v>0.879</v>
      </c>
      <c r="G45" s="578">
        <v>239.482</v>
      </c>
      <c r="H45" s="578">
        <v>588.83699999999999</v>
      </c>
      <c r="I45" s="578">
        <v>1.4990000000000001</v>
      </c>
      <c r="J45" s="604">
        <v>587.33799999999997</v>
      </c>
      <c r="K45" s="604">
        <v>236.66200000000001</v>
      </c>
      <c r="L45" s="578"/>
      <c r="M45" s="578"/>
      <c r="N45" s="578"/>
      <c r="O45" s="578"/>
      <c r="P45" s="578"/>
      <c r="Q45" s="578"/>
      <c r="R45" s="578"/>
      <c r="S45" s="578"/>
      <c r="T45" s="578"/>
      <c r="U45" s="629"/>
      <c r="V45" s="629"/>
      <c r="W45" s="629"/>
      <c r="X45" s="629"/>
      <c r="Y45" s="629"/>
      <c r="Z45" s="629"/>
      <c r="AA45" s="629"/>
      <c r="AB45" s="629"/>
      <c r="AC45" s="629"/>
    </row>
    <row r="46" spans="1:29" ht="12" customHeight="1">
      <c r="A46" s="565" t="s">
        <v>363</v>
      </c>
      <c r="B46" s="547"/>
      <c r="C46" s="578">
        <v>189</v>
      </c>
      <c r="D46" s="578">
        <v>303</v>
      </c>
      <c r="E46" s="578">
        <v>4309.7740000000003</v>
      </c>
      <c r="F46" s="578">
        <v>395.22199999999998</v>
      </c>
      <c r="G46" s="578">
        <v>7853.3379999999997</v>
      </c>
      <c r="H46" s="578">
        <v>13093.329</v>
      </c>
      <c r="I46" s="578">
        <v>699.66300000000001</v>
      </c>
      <c r="J46" s="604">
        <v>12393.665999999999</v>
      </c>
      <c r="K46" s="604">
        <v>-2566.1619999999998</v>
      </c>
      <c r="L46" s="578"/>
      <c r="M46" s="578"/>
      <c r="N46" s="578"/>
      <c r="O46" s="578"/>
      <c r="P46" s="578"/>
      <c r="Q46" s="578"/>
      <c r="R46" s="578"/>
      <c r="S46" s="578"/>
      <c r="T46" s="629"/>
      <c r="U46" s="629"/>
      <c r="W46" s="629"/>
      <c r="X46" s="629"/>
      <c r="Y46" s="629"/>
      <c r="Z46" s="629"/>
      <c r="AA46" s="629"/>
      <c r="AB46" s="629"/>
      <c r="AC46" s="629"/>
    </row>
    <row r="47" spans="1:29" ht="12" customHeight="1">
      <c r="A47" s="565" t="s">
        <v>364</v>
      </c>
      <c r="B47" s="547"/>
      <c r="C47" s="586">
        <v>7</v>
      </c>
      <c r="D47" s="580" t="s">
        <v>371</v>
      </c>
      <c r="E47" s="580" t="s">
        <v>371</v>
      </c>
      <c r="F47" s="580" t="s">
        <v>371</v>
      </c>
      <c r="G47" s="580" t="s">
        <v>371</v>
      </c>
      <c r="H47" s="580" t="s">
        <v>371</v>
      </c>
      <c r="I47" s="580" t="s">
        <v>371</v>
      </c>
      <c r="J47" s="580" t="s">
        <v>371</v>
      </c>
      <c r="K47" s="580" t="s">
        <v>371</v>
      </c>
      <c r="L47" s="578"/>
      <c r="M47" s="578"/>
      <c r="N47" s="578"/>
      <c r="O47" s="578"/>
      <c r="P47" s="578"/>
      <c r="Q47" s="578"/>
      <c r="R47" s="578"/>
      <c r="S47" s="578"/>
      <c r="T47" s="629"/>
      <c r="U47" s="629"/>
      <c r="W47" s="629"/>
      <c r="X47" s="629"/>
      <c r="Y47" s="629"/>
      <c r="Z47" s="629"/>
      <c r="AA47" s="629"/>
      <c r="AB47" s="629"/>
      <c r="AC47" s="629"/>
    </row>
    <row r="48" spans="1:29" ht="12" customHeight="1">
      <c r="A48" s="565" t="s">
        <v>365</v>
      </c>
      <c r="B48" s="547"/>
      <c r="C48" s="586">
        <v>9</v>
      </c>
      <c r="D48" s="580">
        <v>9</v>
      </c>
      <c r="E48" s="580">
        <v>3.758</v>
      </c>
      <c r="F48" s="580">
        <v>0</v>
      </c>
      <c r="G48" s="580">
        <v>8.4139999999999997</v>
      </c>
      <c r="H48" s="580">
        <v>61.704999999999998</v>
      </c>
      <c r="I48" s="580">
        <v>0</v>
      </c>
      <c r="J48" s="580">
        <v>61.704999999999998</v>
      </c>
      <c r="K48" s="580">
        <v>49.335000000000001</v>
      </c>
      <c r="L48" s="578"/>
      <c r="M48" s="578"/>
      <c r="W48" s="629"/>
      <c r="X48" s="629"/>
      <c r="Y48" s="629"/>
      <c r="Z48" s="629"/>
      <c r="AA48" s="629"/>
      <c r="AB48" s="629"/>
      <c r="AC48" s="629"/>
    </row>
    <row r="49" spans="1:29" ht="15.75" customHeight="1">
      <c r="A49" s="566" t="s">
        <v>377</v>
      </c>
      <c r="B49" s="547"/>
      <c r="C49" s="630">
        <v>7</v>
      </c>
      <c r="D49" s="606" t="s">
        <v>371</v>
      </c>
      <c r="E49" s="606" t="s">
        <v>371</v>
      </c>
      <c r="F49" s="606" t="s">
        <v>371</v>
      </c>
      <c r="G49" s="606" t="s">
        <v>371</v>
      </c>
      <c r="H49" s="606" t="s">
        <v>371</v>
      </c>
      <c r="I49" s="606" t="s">
        <v>371</v>
      </c>
      <c r="J49" s="606" t="s">
        <v>371</v>
      </c>
      <c r="K49" s="606" t="s">
        <v>371</v>
      </c>
      <c r="L49" s="578"/>
      <c r="M49" s="578"/>
      <c r="W49" s="629"/>
      <c r="X49" s="629"/>
      <c r="Y49" s="629"/>
      <c r="Z49" s="629"/>
      <c r="AA49" s="629"/>
      <c r="AB49" s="629"/>
      <c r="AC49" s="629"/>
    </row>
    <row r="50" spans="1:29" ht="12.95" customHeight="1">
      <c r="A50" s="566" t="s">
        <v>379</v>
      </c>
      <c r="B50" s="547"/>
      <c r="C50" s="630">
        <v>0</v>
      </c>
      <c r="D50" s="630">
        <v>0</v>
      </c>
      <c r="E50" s="630">
        <v>0</v>
      </c>
      <c r="F50" s="630">
        <v>0</v>
      </c>
      <c r="G50" s="630">
        <v>0</v>
      </c>
      <c r="H50" s="630">
        <v>0</v>
      </c>
      <c r="I50" s="630">
        <v>0</v>
      </c>
      <c r="J50" s="630">
        <v>0</v>
      </c>
      <c r="K50" s="630">
        <v>0</v>
      </c>
      <c r="L50" s="578"/>
      <c r="M50" s="578"/>
      <c r="W50" s="629"/>
      <c r="X50" s="629"/>
      <c r="Y50" s="629"/>
      <c r="Z50" s="629"/>
      <c r="AA50" s="629"/>
      <c r="AB50" s="629"/>
      <c r="AC50" s="629"/>
    </row>
    <row r="51" spans="1:29" ht="2.25" customHeight="1" thickBot="1">
      <c r="A51" s="1544"/>
      <c r="B51" s="1544"/>
      <c r="C51" s="1555"/>
      <c r="D51" s="1555"/>
      <c r="E51" s="1555"/>
      <c r="F51" s="1555"/>
      <c r="G51" s="1555"/>
      <c r="H51" s="1555"/>
      <c r="I51" s="1555"/>
      <c r="J51" s="1555"/>
      <c r="K51" s="1555"/>
      <c r="U51" s="629"/>
      <c r="V51" s="629"/>
      <c r="W51" s="629"/>
      <c r="X51" s="629"/>
      <c r="Y51" s="629"/>
      <c r="Z51" s="629"/>
      <c r="AA51" s="629"/>
      <c r="AB51" s="629"/>
      <c r="AC51" s="629"/>
    </row>
    <row r="52" spans="1:29" ht="13.5" customHeight="1" thickTop="1">
      <c r="A52" s="561" t="s">
        <v>355</v>
      </c>
      <c r="B52" s="561"/>
      <c r="C52" s="561"/>
      <c r="D52" s="561"/>
      <c r="E52" s="547"/>
    </row>
    <row r="53" spans="1:29" ht="18.75" customHeight="1">
      <c r="A53" s="547"/>
      <c r="B53" s="547"/>
      <c r="C53" s="547"/>
      <c r="D53" s="547"/>
      <c r="E53" s="547"/>
    </row>
    <row r="54" spans="1:29">
      <c r="A54" s="547"/>
      <c r="B54" s="547"/>
      <c r="C54" s="547"/>
      <c r="D54" s="547"/>
      <c r="E54" s="547"/>
    </row>
    <row r="55" spans="1:29">
      <c r="A55" s="547"/>
      <c r="B55" s="547"/>
    </row>
    <row r="56" spans="1:29">
      <c r="A56" s="547"/>
      <c r="B56" s="547"/>
    </row>
    <row r="57" spans="1:29">
      <c r="A57" s="547"/>
      <c r="B57" s="547"/>
    </row>
    <row r="58" spans="1:29">
      <c r="C58" s="586"/>
      <c r="D58" s="586"/>
      <c r="E58" s="586"/>
      <c r="F58" s="586"/>
      <c r="G58" s="586"/>
      <c r="H58" s="586"/>
      <c r="I58" s="586"/>
      <c r="J58" s="586"/>
      <c r="K58" s="586"/>
    </row>
    <row r="59" spans="1:29">
      <c r="C59" s="586"/>
      <c r="D59" s="586"/>
      <c r="E59" s="586"/>
      <c r="F59" s="586"/>
      <c r="G59" s="586"/>
      <c r="H59" s="586"/>
      <c r="I59" s="586"/>
      <c r="J59" s="586"/>
      <c r="K59" s="586"/>
    </row>
    <row r="60" spans="1:29">
      <c r="C60" s="586"/>
      <c r="D60" s="580"/>
      <c r="E60" s="580"/>
      <c r="F60" s="580"/>
      <c r="G60" s="580"/>
      <c r="H60" s="580"/>
      <c r="I60" s="580"/>
      <c r="J60" s="580"/>
      <c r="K60" s="580"/>
    </row>
    <row r="61" spans="1:29">
      <c r="C61" s="586"/>
      <c r="D61" s="580"/>
      <c r="E61" s="580"/>
      <c r="F61" s="580"/>
      <c r="G61" s="580"/>
      <c r="H61" s="580"/>
      <c r="I61" s="580"/>
      <c r="J61" s="580"/>
      <c r="K61" s="580"/>
    </row>
    <row r="62" spans="1:29">
      <c r="C62" s="586"/>
      <c r="D62" s="586"/>
      <c r="E62" s="586"/>
      <c r="F62" s="586"/>
      <c r="G62" s="586"/>
      <c r="H62" s="586"/>
      <c r="I62" s="586"/>
      <c r="J62" s="586"/>
      <c r="K62" s="586"/>
    </row>
    <row r="63" spans="1:29">
      <c r="C63" s="586"/>
      <c r="D63" s="586"/>
      <c r="E63" s="586"/>
      <c r="F63" s="586"/>
      <c r="G63" s="586"/>
      <c r="H63" s="586"/>
      <c r="I63" s="586"/>
      <c r="J63" s="586"/>
      <c r="K63" s="586"/>
    </row>
    <row r="64" spans="1:29">
      <c r="C64" s="586"/>
      <c r="D64" s="586"/>
      <c r="E64" s="586"/>
      <c r="F64" s="586"/>
      <c r="G64" s="586"/>
      <c r="H64" s="586"/>
      <c r="I64" s="586"/>
      <c r="J64" s="586"/>
      <c r="K64" s="586"/>
    </row>
    <row r="67" spans="3:11">
      <c r="C67" s="586"/>
      <c r="D67" s="580"/>
      <c r="E67" s="580"/>
      <c r="F67" s="580"/>
      <c r="G67" s="580"/>
      <c r="H67" s="580"/>
      <c r="I67" s="580"/>
      <c r="J67" s="580"/>
      <c r="K67" s="580"/>
    </row>
  </sheetData>
  <mergeCells count="17">
    <mergeCell ref="C4:C9"/>
    <mergeCell ref="C10:D10"/>
    <mergeCell ref="E10:K10"/>
    <mergeCell ref="A11:J11"/>
    <mergeCell ref="A1:D1"/>
    <mergeCell ref="A2:K2"/>
    <mergeCell ref="E4:G4"/>
    <mergeCell ref="H4:J4"/>
    <mergeCell ref="K4:K9"/>
    <mergeCell ref="A6:B6"/>
    <mergeCell ref="A7:B7"/>
    <mergeCell ref="A8:B8"/>
    <mergeCell ref="E5:E9"/>
    <mergeCell ref="F5:F9"/>
    <mergeCell ref="G5:G9"/>
    <mergeCell ref="H5:H9"/>
    <mergeCell ref="I5:I9"/>
  </mergeCells>
  <conditionalFormatting sqref="E58:K64 E67:K67 E47:K50">
    <cfRule type="cellIs" dxfId="53" priority="1" stopIfTrue="1" operator="between">
      <formula>0.1</formula>
      <formula>0.459</formula>
    </cfRule>
  </conditionalFormatting>
  <pageMargins left="0.78740157480314965" right="0.78740157480314965" top="1.1811023622047243" bottom="0.78740157480314965" header="0" footer="0"/>
  <pageSetup paperSize="9"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sheetPr codeName="Sheet15"/>
  <dimension ref="A1:AD69"/>
  <sheetViews>
    <sheetView showGridLines="0" workbookViewId="0">
      <selection sqref="A1:D1"/>
    </sheetView>
  </sheetViews>
  <sheetFormatPr defaultColWidth="10.5703125" defaultRowHeight="12.75"/>
  <cols>
    <col min="1" max="1" width="10.5703125" style="541" customWidth="1"/>
    <col min="2" max="2" width="11.28515625" style="541" customWidth="1"/>
    <col min="3" max="3" width="8.42578125" style="541" customWidth="1"/>
    <col min="4" max="4" width="7.42578125" style="541" customWidth="1"/>
    <col min="5" max="5" width="6.42578125" style="541" customWidth="1"/>
    <col min="6" max="6" width="6" style="541" customWidth="1"/>
    <col min="7" max="7" width="5.7109375" style="541" customWidth="1"/>
    <col min="8" max="8" width="5.85546875" style="541" customWidth="1"/>
    <col min="9" max="9" width="7.140625" style="541" customWidth="1"/>
    <col min="10" max="10" width="8.5703125" style="541" customWidth="1"/>
    <col min="11" max="11" width="9.42578125" style="541" customWidth="1"/>
    <col min="12" max="16384" width="10.5703125" style="541"/>
  </cols>
  <sheetData>
    <row r="1" spans="1:30" ht="18.75" customHeight="1">
      <c r="A1" s="1959" t="s">
        <v>402</v>
      </c>
      <c r="B1" s="1959"/>
      <c r="C1" s="1959"/>
      <c r="D1" s="1959"/>
    </row>
    <row r="2" spans="1:30" ht="23.25" customHeight="1">
      <c r="A2" s="1971" t="s">
        <v>404</v>
      </c>
      <c r="B2" s="1971"/>
      <c r="C2" s="1971"/>
      <c r="D2" s="1971"/>
      <c r="E2" s="1988"/>
      <c r="F2" s="1988"/>
      <c r="G2" s="1988"/>
      <c r="H2" s="1988"/>
      <c r="I2" s="1988"/>
      <c r="J2" s="1988"/>
      <c r="K2" s="1988"/>
    </row>
    <row r="3" spans="1:30" ht="12.95" customHeight="1">
      <c r="A3" s="542">
        <v>2016</v>
      </c>
      <c r="B3" s="543"/>
      <c r="C3" s="543"/>
      <c r="D3" s="544"/>
      <c r="E3" s="547"/>
    </row>
    <row r="4" spans="1:30" ht="20.25" customHeight="1">
      <c r="A4" s="1545"/>
      <c r="B4" s="1546"/>
      <c r="C4" s="1968" t="s">
        <v>334</v>
      </c>
      <c r="D4" s="1537"/>
      <c r="E4" s="1945" t="s">
        <v>330</v>
      </c>
      <c r="F4" s="1945"/>
      <c r="G4" s="1945"/>
      <c r="H4" s="1946" t="s">
        <v>331</v>
      </c>
      <c r="I4" s="1947"/>
      <c r="J4" s="1947"/>
      <c r="K4" s="1965" t="s">
        <v>332</v>
      </c>
    </row>
    <row r="5" spans="1:30" ht="13.5" customHeight="1">
      <c r="A5" s="1547"/>
      <c r="B5" s="1548"/>
      <c r="C5" s="1973"/>
      <c r="D5" s="1538"/>
      <c r="E5" s="1965" t="s">
        <v>336</v>
      </c>
      <c r="F5" s="1968" t="s">
        <v>337</v>
      </c>
      <c r="G5" s="1968" t="s">
        <v>338</v>
      </c>
      <c r="H5" s="1968" t="s">
        <v>0</v>
      </c>
      <c r="I5" s="1965" t="s">
        <v>339</v>
      </c>
      <c r="J5" s="1538"/>
      <c r="K5" s="1975"/>
    </row>
    <row r="6" spans="1:30" ht="9" customHeight="1">
      <c r="A6" s="1961" t="s">
        <v>333</v>
      </c>
      <c r="B6" s="1962"/>
      <c r="C6" s="1973"/>
      <c r="D6" s="1538" t="s">
        <v>335</v>
      </c>
      <c r="E6" s="1966"/>
      <c r="F6" s="1973"/>
      <c r="G6" s="1973"/>
      <c r="H6" s="1973"/>
      <c r="I6" s="1966"/>
      <c r="J6" s="1538" t="s">
        <v>340</v>
      </c>
      <c r="K6" s="1975"/>
    </row>
    <row r="7" spans="1:30" ht="9" customHeight="1">
      <c r="A7" s="1961" t="s">
        <v>358</v>
      </c>
      <c r="B7" s="1962"/>
      <c r="C7" s="1973"/>
      <c r="D7" s="1538" t="s">
        <v>342</v>
      </c>
      <c r="E7" s="1966"/>
      <c r="F7" s="1973"/>
      <c r="G7" s="1973"/>
      <c r="H7" s="1973"/>
      <c r="I7" s="1966"/>
      <c r="J7" s="1538" t="s">
        <v>343</v>
      </c>
      <c r="K7" s="1975"/>
    </row>
    <row r="8" spans="1:30" ht="9" customHeight="1">
      <c r="A8" s="1961" t="s">
        <v>359</v>
      </c>
      <c r="B8" s="1962"/>
      <c r="C8" s="1973"/>
      <c r="D8" s="1538" t="s">
        <v>345</v>
      </c>
      <c r="E8" s="1966"/>
      <c r="F8" s="1973"/>
      <c r="G8" s="1973"/>
      <c r="H8" s="1973"/>
      <c r="I8" s="1966"/>
      <c r="J8" s="1538" t="s">
        <v>346</v>
      </c>
      <c r="K8" s="1975"/>
    </row>
    <row r="9" spans="1:30" ht="9" customHeight="1">
      <c r="A9" s="1547"/>
      <c r="B9" s="1548"/>
      <c r="C9" s="1974"/>
      <c r="D9" s="1538"/>
      <c r="E9" s="1967"/>
      <c r="F9" s="1974"/>
      <c r="G9" s="1974"/>
      <c r="H9" s="1974"/>
      <c r="I9" s="1967"/>
      <c r="J9" s="1538"/>
      <c r="K9" s="1975"/>
    </row>
    <row r="10" spans="1:30" ht="15" customHeight="1">
      <c r="A10" s="1549"/>
      <c r="B10" s="1550"/>
      <c r="C10" s="1945" t="s">
        <v>347</v>
      </c>
      <c r="D10" s="1945"/>
      <c r="E10" s="1945" t="s">
        <v>348</v>
      </c>
      <c r="F10" s="1945"/>
      <c r="G10" s="1945"/>
      <c r="H10" s="1945"/>
      <c r="I10" s="1945"/>
      <c r="J10" s="1945"/>
      <c r="K10" s="1945"/>
    </row>
    <row r="11" spans="1:30" ht="9" customHeight="1">
      <c r="A11" s="545"/>
      <c r="B11" s="545"/>
      <c r="C11" s="545"/>
      <c r="D11" s="545"/>
      <c r="E11" s="547"/>
    </row>
    <row r="12" spans="1:30" ht="15.75" customHeight="1">
      <c r="A12" s="546" t="s">
        <v>399</v>
      </c>
      <c r="B12" s="547"/>
      <c r="C12" s="585"/>
      <c r="D12" s="585"/>
      <c r="E12" s="547"/>
    </row>
    <row r="13" spans="1:30" ht="7.5" customHeight="1">
      <c r="A13" s="546" t="s">
        <v>376</v>
      </c>
      <c r="B13" s="547"/>
      <c r="C13" s="585"/>
      <c r="D13" s="585"/>
      <c r="E13" s="547"/>
    </row>
    <row r="14" spans="1:30" ht="15" customHeight="1">
      <c r="A14" s="566" t="s">
        <v>258</v>
      </c>
      <c r="B14" s="547"/>
      <c r="C14" s="576">
        <v>64</v>
      </c>
      <c r="D14" s="576">
        <v>228</v>
      </c>
      <c r="E14" s="576">
        <v>6033.5969999999998</v>
      </c>
      <c r="F14" s="576">
        <v>6755.6059999999998</v>
      </c>
      <c r="G14" s="576">
        <v>50516.616999999998</v>
      </c>
      <c r="H14" s="576">
        <v>100581.4</v>
      </c>
      <c r="I14" s="576">
        <v>14846.308999999999</v>
      </c>
      <c r="J14" s="576">
        <v>85735.091</v>
      </c>
      <c r="K14" s="576">
        <v>24064.455000000002</v>
      </c>
      <c r="L14" s="578"/>
      <c r="M14" s="578"/>
      <c r="N14" s="578"/>
      <c r="O14" s="578"/>
      <c r="P14" s="578"/>
      <c r="Q14" s="578"/>
      <c r="R14" s="578"/>
      <c r="S14" s="578"/>
      <c r="T14" s="578"/>
      <c r="U14" s="604"/>
      <c r="V14" s="604"/>
      <c r="W14" s="604"/>
      <c r="X14" s="604"/>
      <c r="Y14" s="604"/>
      <c r="Z14" s="604"/>
      <c r="AA14" s="604"/>
      <c r="AB14" s="604"/>
      <c r="AC14" s="604"/>
      <c r="AD14" s="604"/>
    </row>
    <row r="15" spans="1:30" ht="20.100000000000001" customHeight="1">
      <c r="A15" s="546" t="s">
        <v>360</v>
      </c>
      <c r="B15" s="547"/>
      <c r="C15" s="576">
        <v>64</v>
      </c>
      <c r="D15" s="576">
        <v>228</v>
      </c>
      <c r="E15" s="576">
        <v>6033.5969999999998</v>
      </c>
      <c r="F15" s="576">
        <v>6755.6059999999998</v>
      </c>
      <c r="G15" s="576">
        <v>50516.616999999998</v>
      </c>
      <c r="H15" s="576">
        <v>100581.4</v>
      </c>
      <c r="I15" s="576">
        <v>14846.308999999999</v>
      </c>
      <c r="J15" s="576">
        <v>85735.091</v>
      </c>
      <c r="K15" s="576">
        <v>24064.455000000002</v>
      </c>
      <c r="L15" s="578"/>
      <c r="M15" s="578"/>
      <c r="N15" s="578"/>
      <c r="O15" s="578"/>
      <c r="P15" s="578"/>
      <c r="Q15" s="578"/>
      <c r="R15" s="578"/>
      <c r="S15" s="578"/>
      <c r="T15" s="578"/>
      <c r="U15" s="604"/>
      <c r="V15" s="604"/>
      <c r="W15" s="604"/>
      <c r="X15" s="604"/>
      <c r="Y15" s="604"/>
      <c r="Z15" s="604"/>
      <c r="AA15" s="604"/>
      <c r="AB15" s="604"/>
      <c r="AC15" s="604"/>
      <c r="AD15" s="604"/>
    </row>
    <row r="16" spans="1:30" ht="20.100000000000001" customHeight="1">
      <c r="A16" s="565" t="s">
        <v>361</v>
      </c>
      <c r="B16" s="547"/>
      <c r="C16" s="578">
        <v>13</v>
      </c>
      <c r="D16" s="578">
        <v>74</v>
      </c>
      <c r="E16" s="578">
        <v>1327.17</v>
      </c>
      <c r="F16" s="578">
        <v>5784.6419999999998</v>
      </c>
      <c r="G16" s="578">
        <v>5740.9960000000001</v>
      </c>
      <c r="H16" s="578">
        <v>11093.304</v>
      </c>
      <c r="I16" s="578">
        <v>8800.4050000000007</v>
      </c>
      <c r="J16" s="578">
        <v>2292.8989999999999</v>
      </c>
      <c r="K16" s="578">
        <v>260.37099999999998</v>
      </c>
      <c r="L16" s="578"/>
      <c r="M16" s="578"/>
      <c r="N16" s="578"/>
      <c r="O16" s="578"/>
      <c r="P16" s="578"/>
      <c r="Q16" s="578"/>
      <c r="R16" s="578"/>
      <c r="S16" s="578"/>
      <c r="T16" s="578"/>
      <c r="U16" s="604"/>
      <c r="V16" s="604"/>
      <c r="W16" s="604"/>
      <c r="X16" s="604"/>
      <c r="Y16" s="604"/>
      <c r="Z16" s="604"/>
      <c r="AA16" s="604"/>
      <c r="AB16" s="604"/>
      <c r="AC16" s="604"/>
      <c r="AD16" s="604"/>
    </row>
    <row r="17" spans="1:30" ht="12" customHeight="1">
      <c r="A17" s="565" t="s">
        <v>362</v>
      </c>
      <c r="B17" s="547"/>
      <c r="C17" s="578">
        <v>9</v>
      </c>
      <c r="D17" s="578">
        <v>9</v>
      </c>
      <c r="E17" s="578">
        <v>1.5209999999999999</v>
      </c>
      <c r="F17" s="578">
        <v>1E-3</v>
      </c>
      <c r="G17" s="578">
        <v>4.7480000000000002</v>
      </c>
      <c r="H17" s="578">
        <v>26.776</v>
      </c>
      <c r="I17" s="631" t="s">
        <v>378</v>
      </c>
      <c r="J17" s="578">
        <v>26.521999999999998</v>
      </c>
      <c r="K17" s="578">
        <v>17.186</v>
      </c>
      <c r="L17" s="578"/>
      <c r="M17" s="578"/>
      <c r="N17" s="578"/>
      <c r="O17" s="552"/>
      <c r="P17" s="578"/>
      <c r="Q17" s="578"/>
      <c r="R17" s="578"/>
      <c r="S17" s="578"/>
      <c r="T17" s="578"/>
      <c r="U17" s="604"/>
      <c r="V17" s="604"/>
      <c r="W17" s="604"/>
      <c r="X17" s="604"/>
      <c r="Y17" s="604"/>
      <c r="Z17" s="604"/>
      <c r="AA17" s="604"/>
      <c r="AB17" s="604"/>
      <c r="AC17" s="604"/>
      <c r="AD17" s="604"/>
    </row>
    <row r="18" spans="1:30" ht="12" customHeight="1">
      <c r="A18" s="565" t="s">
        <v>363</v>
      </c>
      <c r="B18" s="547"/>
      <c r="C18" s="578">
        <v>42</v>
      </c>
      <c r="D18" s="578">
        <v>145</v>
      </c>
      <c r="E18" s="578">
        <v>4704.9059999999999</v>
      </c>
      <c r="F18" s="578">
        <v>970.96299999999997</v>
      </c>
      <c r="G18" s="578">
        <v>44770.873</v>
      </c>
      <c r="H18" s="578">
        <v>89461.32</v>
      </c>
      <c r="I18" s="578">
        <v>6045.65</v>
      </c>
      <c r="J18" s="578">
        <v>83415.67</v>
      </c>
      <c r="K18" s="578">
        <v>23786.898000000001</v>
      </c>
      <c r="L18" s="578"/>
      <c r="M18" s="578"/>
      <c r="N18" s="578"/>
      <c r="O18" s="578"/>
      <c r="P18" s="578"/>
      <c r="Q18" s="578"/>
      <c r="R18" s="578"/>
      <c r="S18" s="578"/>
      <c r="T18" s="578"/>
      <c r="U18" s="604"/>
      <c r="V18" s="604"/>
      <c r="W18" s="604"/>
      <c r="X18" s="604"/>
      <c r="Y18" s="604"/>
      <c r="Z18" s="604"/>
      <c r="AA18" s="604"/>
      <c r="AB18" s="604"/>
      <c r="AC18" s="604"/>
      <c r="AD18" s="604"/>
    </row>
    <row r="19" spans="1:30" ht="12" customHeight="1">
      <c r="A19" s="565" t="s">
        <v>364</v>
      </c>
      <c r="B19" s="547"/>
      <c r="C19" s="578">
        <v>0</v>
      </c>
      <c r="D19" s="578">
        <v>0</v>
      </c>
      <c r="E19" s="578">
        <v>0</v>
      </c>
      <c r="F19" s="578">
        <v>0</v>
      </c>
      <c r="G19" s="578">
        <v>0</v>
      </c>
      <c r="H19" s="578">
        <v>0</v>
      </c>
      <c r="I19" s="578">
        <v>0</v>
      </c>
      <c r="J19" s="578">
        <v>0</v>
      </c>
      <c r="K19" s="578">
        <v>0</v>
      </c>
      <c r="L19" s="578"/>
      <c r="M19" s="578"/>
      <c r="N19" s="578"/>
      <c r="O19" s="578"/>
      <c r="P19" s="578"/>
      <c r="Q19" s="578"/>
      <c r="R19" s="578"/>
      <c r="S19" s="578"/>
      <c r="T19" s="578"/>
      <c r="U19" s="604"/>
      <c r="V19" s="604"/>
      <c r="W19" s="604"/>
      <c r="X19" s="604"/>
      <c r="Y19" s="604"/>
      <c r="Z19" s="604"/>
      <c r="AA19" s="604"/>
      <c r="AB19" s="604"/>
      <c r="AC19" s="604"/>
      <c r="AD19" s="604"/>
    </row>
    <row r="20" spans="1:30" ht="12" customHeight="1">
      <c r="A20" s="565" t="s">
        <v>365</v>
      </c>
      <c r="B20" s="547"/>
      <c r="C20" s="578">
        <v>0</v>
      </c>
      <c r="D20" s="578">
        <v>0</v>
      </c>
      <c r="E20" s="578">
        <v>0</v>
      </c>
      <c r="F20" s="578">
        <v>0</v>
      </c>
      <c r="G20" s="578">
        <v>0</v>
      </c>
      <c r="H20" s="578">
        <v>0</v>
      </c>
      <c r="I20" s="578">
        <v>0</v>
      </c>
      <c r="J20" s="578">
        <v>0</v>
      </c>
      <c r="K20" s="578">
        <v>0</v>
      </c>
      <c r="L20" s="578"/>
      <c r="M20" s="578"/>
      <c r="N20" s="578"/>
      <c r="O20" s="578"/>
      <c r="P20" s="578"/>
      <c r="Q20" s="578"/>
      <c r="R20" s="578"/>
      <c r="S20" s="578"/>
      <c r="T20" s="578"/>
      <c r="U20" s="604"/>
      <c r="V20" s="604"/>
      <c r="W20" s="604"/>
      <c r="X20" s="604"/>
      <c r="Y20" s="604"/>
      <c r="Z20" s="604"/>
      <c r="AA20" s="604"/>
      <c r="AB20" s="604"/>
      <c r="AC20" s="604"/>
      <c r="AD20" s="604"/>
    </row>
    <row r="21" spans="1:30" s="551" customFormat="1" ht="20.100000000000001" customHeight="1">
      <c r="A21" s="566" t="s">
        <v>377</v>
      </c>
      <c r="B21" s="546"/>
      <c r="C21" s="593">
        <v>0</v>
      </c>
      <c r="D21" s="593">
        <v>0</v>
      </c>
      <c r="E21" s="593">
        <v>0</v>
      </c>
      <c r="F21" s="603">
        <v>0</v>
      </c>
      <c r="G21" s="603">
        <v>0</v>
      </c>
      <c r="H21" s="603">
        <v>0</v>
      </c>
      <c r="I21" s="603">
        <v>0</v>
      </c>
      <c r="J21" s="603">
        <v>0</v>
      </c>
      <c r="K21" s="603">
        <v>0</v>
      </c>
      <c r="L21" s="578"/>
      <c r="M21" s="578"/>
      <c r="N21" s="578"/>
      <c r="O21" s="578"/>
      <c r="P21" s="578"/>
      <c r="Q21" s="578"/>
      <c r="R21" s="578"/>
      <c r="S21" s="578"/>
      <c r="T21" s="578"/>
      <c r="U21" s="604"/>
      <c r="V21" s="604"/>
      <c r="W21" s="604"/>
      <c r="X21" s="604"/>
      <c r="Y21" s="604"/>
      <c r="Z21" s="604"/>
      <c r="AA21" s="604"/>
      <c r="AB21" s="604"/>
      <c r="AC21" s="604"/>
      <c r="AD21" s="604"/>
    </row>
    <row r="22" spans="1:30" s="551" customFormat="1" ht="12.95" customHeight="1">
      <c r="A22" s="566" t="s">
        <v>379</v>
      </c>
      <c r="B22" s="546"/>
      <c r="C22" s="593">
        <v>0</v>
      </c>
      <c r="D22" s="593">
        <v>0</v>
      </c>
      <c r="E22" s="593">
        <v>0</v>
      </c>
      <c r="F22" s="603">
        <v>0</v>
      </c>
      <c r="G22" s="603">
        <v>0</v>
      </c>
      <c r="H22" s="603">
        <v>0</v>
      </c>
      <c r="I22" s="603">
        <v>0</v>
      </c>
      <c r="J22" s="603">
        <v>0</v>
      </c>
      <c r="K22" s="603">
        <v>0</v>
      </c>
      <c r="L22" s="578"/>
      <c r="M22" s="578"/>
      <c r="N22" s="578"/>
      <c r="O22" s="578"/>
      <c r="P22" s="578"/>
      <c r="Q22" s="578"/>
      <c r="R22" s="578"/>
      <c r="S22" s="578"/>
      <c r="T22" s="578"/>
      <c r="U22" s="604"/>
      <c r="V22" s="604"/>
      <c r="W22" s="604"/>
      <c r="X22" s="604"/>
      <c r="Y22" s="604"/>
      <c r="Z22" s="604"/>
      <c r="AA22" s="604"/>
      <c r="AB22" s="604"/>
      <c r="AC22" s="604"/>
      <c r="AD22" s="604"/>
    </row>
    <row r="23" spans="1:30" ht="9" customHeight="1">
      <c r="A23" s="566"/>
      <c r="B23" s="547"/>
      <c r="C23" s="594"/>
      <c r="D23" s="594"/>
      <c r="E23" s="594"/>
      <c r="F23" s="624"/>
      <c r="G23" s="624"/>
      <c r="H23" s="624"/>
      <c r="I23" s="624"/>
      <c r="J23" s="624"/>
      <c r="K23" s="624"/>
    </row>
    <row r="24" spans="1:30" ht="14.25" customHeight="1">
      <c r="A24" s="546" t="s">
        <v>400</v>
      </c>
      <c r="B24" s="547"/>
    </row>
    <row r="25" spans="1:30" ht="9" customHeight="1">
      <c r="A25" s="546" t="s">
        <v>376</v>
      </c>
      <c r="B25" s="547"/>
    </row>
    <row r="26" spans="1:30" s="551" customFormat="1" ht="12.75" customHeight="1">
      <c r="A26" s="566" t="s">
        <v>258</v>
      </c>
      <c r="B26" s="546"/>
      <c r="C26" s="576">
        <v>62</v>
      </c>
      <c r="D26" s="576">
        <v>1023</v>
      </c>
      <c r="E26" s="576">
        <v>13902.703</v>
      </c>
      <c r="F26" s="576">
        <v>5062.9939999999997</v>
      </c>
      <c r="G26" s="576">
        <v>69807.53</v>
      </c>
      <c r="H26" s="576">
        <v>100029.235</v>
      </c>
      <c r="I26" s="576">
        <v>20378.078000000001</v>
      </c>
      <c r="J26" s="576">
        <v>79651.157000000007</v>
      </c>
      <c r="K26" s="576">
        <v>4473.6080000000002</v>
      </c>
      <c r="L26" s="578"/>
      <c r="M26" s="578"/>
      <c r="N26" s="578"/>
      <c r="O26" s="578"/>
      <c r="P26" s="578"/>
      <c r="Q26" s="578"/>
      <c r="R26" s="578"/>
      <c r="S26" s="578"/>
      <c r="T26" s="578"/>
      <c r="U26" s="604"/>
      <c r="V26" s="604"/>
      <c r="W26" s="604"/>
      <c r="X26" s="604"/>
      <c r="Y26" s="604"/>
      <c r="Z26" s="604"/>
      <c r="AA26" s="604"/>
      <c r="AB26" s="604"/>
      <c r="AC26" s="604"/>
    </row>
    <row r="27" spans="1:30" s="551" customFormat="1" ht="20.100000000000001" customHeight="1">
      <c r="A27" s="546" t="s">
        <v>360</v>
      </c>
      <c r="B27" s="546"/>
      <c r="C27" s="576">
        <v>61</v>
      </c>
      <c r="D27" s="576" t="s">
        <v>371</v>
      </c>
      <c r="E27" s="576" t="s">
        <v>371</v>
      </c>
      <c r="F27" s="576" t="s">
        <v>371</v>
      </c>
      <c r="G27" s="576" t="s">
        <v>371</v>
      </c>
      <c r="H27" s="576" t="s">
        <v>371</v>
      </c>
      <c r="I27" s="576" t="s">
        <v>371</v>
      </c>
      <c r="J27" s="576" t="s">
        <v>371</v>
      </c>
      <c r="K27" s="576" t="s">
        <v>371</v>
      </c>
      <c r="L27" s="578"/>
      <c r="M27" s="578"/>
      <c r="N27" s="578"/>
      <c r="O27" s="578"/>
      <c r="P27" s="578"/>
      <c r="Q27" s="578"/>
      <c r="R27" s="578"/>
      <c r="S27" s="578"/>
      <c r="T27" s="578"/>
      <c r="U27" s="604"/>
      <c r="V27" s="604"/>
      <c r="W27" s="604"/>
      <c r="X27" s="604"/>
      <c r="Y27" s="604"/>
      <c r="Z27" s="604"/>
      <c r="AA27" s="604"/>
      <c r="AB27" s="604"/>
      <c r="AC27" s="604"/>
    </row>
    <row r="28" spans="1:30" ht="20.100000000000001" customHeight="1">
      <c r="A28" s="565" t="s">
        <v>361</v>
      </c>
      <c r="B28" s="547"/>
      <c r="C28" s="578">
        <v>20</v>
      </c>
      <c r="D28" s="578">
        <v>86</v>
      </c>
      <c r="E28" s="578">
        <v>871.00199999999995</v>
      </c>
      <c r="F28" s="578">
        <v>143.41300000000001</v>
      </c>
      <c r="G28" s="578">
        <v>2140.59</v>
      </c>
      <c r="H28" s="578">
        <v>2291.0500000000002</v>
      </c>
      <c r="I28" s="578">
        <v>131.114</v>
      </c>
      <c r="J28" s="578">
        <v>2159.9360000000001</v>
      </c>
      <c r="K28" s="578">
        <v>-460.33699999999999</v>
      </c>
      <c r="L28" s="578"/>
      <c r="M28" s="578"/>
      <c r="N28" s="578"/>
      <c r="O28" s="578"/>
      <c r="P28" s="578"/>
      <c r="Q28" s="578"/>
      <c r="R28" s="578"/>
      <c r="S28" s="578"/>
      <c r="T28" s="578"/>
      <c r="U28" s="604"/>
      <c r="V28" s="604"/>
      <c r="W28" s="604"/>
      <c r="X28" s="604"/>
      <c r="Y28" s="604"/>
      <c r="Z28" s="604"/>
      <c r="AA28" s="604"/>
      <c r="AB28" s="604"/>
      <c r="AC28" s="604"/>
    </row>
    <row r="29" spans="1:30" ht="12" customHeight="1">
      <c r="A29" s="565" t="s">
        <v>362</v>
      </c>
      <c r="B29" s="547"/>
      <c r="C29" s="578">
        <v>3</v>
      </c>
      <c r="D29" s="578">
        <v>3</v>
      </c>
      <c r="E29" s="578">
        <v>9631</v>
      </c>
      <c r="F29" s="578">
        <v>0</v>
      </c>
      <c r="G29" s="578">
        <v>55566</v>
      </c>
      <c r="H29" s="578">
        <v>69546</v>
      </c>
      <c r="I29" s="578">
        <v>0</v>
      </c>
      <c r="J29" s="578">
        <v>69546</v>
      </c>
      <c r="K29" s="578">
        <v>-7439</v>
      </c>
      <c r="L29" s="578"/>
      <c r="M29" s="578"/>
      <c r="N29" s="578"/>
      <c r="O29" s="578"/>
      <c r="P29" s="578"/>
      <c r="Q29" s="578"/>
      <c r="R29" s="578"/>
      <c r="S29" s="578"/>
      <c r="T29" s="578"/>
      <c r="U29" s="604"/>
      <c r="V29" s="604"/>
      <c r="W29" s="604"/>
      <c r="X29" s="604"/>
      <c r="Y29" s="604"/>
      <c r="Z29" s="604"/>
      <c r="AA29" s="604"/>
      <c r="AB29" s="604"/>
      <c r="AC29" s="604"/>
    </row>
    <row r="30" spans="1:30" ht="12" customHeight="1">
      <c r="A30" s="565" t="s">
        <v>363</v>
      </c>
      <c r="B30" s="547"/>
      <c r="C30" s="578">
        <v>30</v>
      </c>
      <c r="D30" s="578">
        <v>916</v>
      </c>
      <c r="E30" s="578">
        <v>12895.741</v>
      </c>
      <c r="F30" s="578">
        <v>4875.1859999999997</v>
      </c>
      <c r="G30" s="578">
        <v>67137.043999999994</v>
      </c>
      <c r="H30" s="578">
        <v>96943.093999999997</v>
      </c>
      <c r="I30" s="578">
        <v>20243.409</v>
      </c>
      <c r="J30" s="578">
        <v>76699.684999999998</v>
      </c>
      <c r="K30" s="578">
        <v>4838.2860000000001</v>
      </c>
      <c r="L30" s="578"/>
      <c r="M30" s="578"/>
      <c r="N30" s="578"/>
      <c r="O30" s="578"/>
      <c r="P30" s="578"/>
      <c r="Q30" s="578"/>
      <c r="R30" s="578"/>
      <c r="S30" s="578"/>
      <c r="T30" s="578"/>
      <c r="U30" s="604"/>
      <c r="V30" s="604"/>
      <c r="W30" s="604"/>
      <c r="X30" s="604"/>
      <c r="Y30" s="604"/>
      <c r="Z30" s="604"/>
      <c r="AA30" s="604"/>
      <c r="AB30" s="604"/>
      <c r="AC30" s="604"/>
    </row>
    <row r="31" spans="1:30" ht="12" customHeight="1">
      <c r="A31" s="565" t="s">
        <v>364</v>
      </c>
      <c r="B31" s="547"/>
      <c r="C31" s="578">
        <v>5</v>
      </c>
      <c r="D31" s="578" t="s">
        <v>371</v>
      </c>
      <c r="E31" s="578" t="s">
        <v>371</v>
      </c>
      <c r="F31" s="578" t="s">
        <v>371</v>
      </c>
      <c r="G31" s="578" t="s">
        <v>371</v>
      </c>
      <c r="H31" s="578" t="s">
        <v>371</v>
      </c>
      <c r="I31" s="578" t="s">
        <v>371</v>
      </c>
      <c r="J31" s="578" t="s">
        <v>371</v>
      </c>
      <c r="K31" s="578" t="s">
        <v>371</v>
      </c>
      <c r="L31" s="578"/>
      <c r="M31" s="578"/>
      <c r="N31" s="578"/>
      <c r="O31" s="578"/>
      <c r="P31" s="578"/>
      <c r="Q31" s="578"/>
      <c r="R31" s="578"/>
      <c r="S31" s="578"/>
      <c r="T31" s="578"/>
      <c r="U31" s="604"/>
      <c r="V31" s="604"/>
      <c r="W31" s="604"/>
      <c r="X31" s="604"/>
      <c r="Y31" s="604"/>
      <c r="Z31" s="604"/>
      <c r="AA31" s="604"/>
      <c r="AB31" s="604"/>
      <c r="AC31" s="604"/>
    </row>
    <row r="32" spans="1:30" ht="12" customHeight="1">
      <c r="A32" s="565" t="s">
        <v>365</v>
      </c>
      <c r="B32" s="547"/>
      <c r="C32" s="578">
        <v>3</v>
      </c>
      <c r="D32" s="579">
        <v>12</v>
      </c>
      <c r="E32" s="579">
        <v>119.511</v>
      </c>
      <c r="F32" s="579">
        <v>44.395000000000003</v>
      </c>
      <c r="G32" s="579">
        <v>424.44299999999998</v>
      </c>
      <c r="H32" s="579">
        <v>635.09799999999996</v>
      </c>
      <c r="I32" s="579">
        <v>3.5550000000000002</v>
      </c>
      <c r="J32" s="579">
        <v>631.54300000000001</v>
      </c>
      <c r="K32" s="579">
        <v>73.793999999999997</v>
      </c>
      <c r="L32" s="578"/>
      <c r="M32" s="578"/>
      <c r="N32" s="578"/>
      <c r="O32" s="578"/>
      <c r="P32" s="578"/>
      <c r="Q32" s="578"/>
      <c r="R32" s="578"/>
      <c r="S32" s="578"/>
      <c r="T32" s="578"/>
      <c r="U32" s="604"/>
      <c r="V32" s="604"/>
      <c r="W32" s="604"/>
      <c r="X32" s="604"/>
      <c r="Y32" s="604"/>
      <c r="Z32" s="604"/>
      <c r="AA32" s="604"/>
      <c r="AB32" s="604"/>
      <c r="AC32" s="604"/>
    </row>
    <row r="33" spans="1:29" s="551" customFormat="1" ht="20.100000000000001" customHeight="1">
      <c r="A33" s="566" t="s">
        <v>377</v>
      </c>
      <c r="B33" s="546"/>
      <c r="C33" s="593">
        <v>0</v>
      </c>
      <c r="D33" s="593">
        <v>0</v>
      </c>
      <c r="E33" s="593">
        <v>0</v>
      </c>
      <c r="F33" s="603">
        <v>0</v>
      </c>
      <c r="G33" s="603">
        <v>0</v>
      </c>
      <c r="H33" s="603">
        <v>0</v>
      </c>
      <c r="I33" s="603">
        <v>0</v>
      </c>
      <c r="J33" s="603">
        <v>0</v>
      </c>
      <c r="K33" s="603">
        <v>0</v>
      </c>
      <c r="L33" s="578"/>
      <c r="M33" s="578"/>
      <c r="N33" s="578"/>
      <c r="O33" s="578"/>
      <c r="P33" s="578"/>
      <c r="Q33" s="578"/>
      <c r="R33" s="578"/>
      <c r="S33" s="578"/>
      <c r="T33" s="578"/>
      <c r="U33" s="604"/>
      <c r="V33" s="604"/>
      <c r="W33" s="604"/>
      <c r="X33" s="604"/>
      <c r="Y33" s="604"/>
      <c r="Z33" s="604"/>
      <c r="AA33" s="604"/>
      <c r="AB33" s="604"/>
      <c r="AC33" s="604"/>
    </row>
    <row r="34" spans="1:29" s="551" customFormat="1" ht="12.75" customHeight="1">
      <c r="A34" s="566" t="s">
        <v>379</v>
      </c>
      <c r="B34" s="546"/>
      <c r="C34" s="593">
        <v>1</v>
      </c>
      <c r="D34" s="593" t="s">
        <v>371</v>
      </c>
      <c r="E34" s="593" t="s">
        <v>371</v>
      </c>
      <c r="F34" s="603" t="s">
        <v>371</v>
      </c>
      <c r="G34" s="603" t="s">
        <v>371</v>
      </c>
      <c r="H34" s="603" t="s">
        <v>371</v>
      </c>
      <c r="I34" s="603" t="s">
        <v>371</v>
      </c>
      <c r="J34" s="603" t="s">
        <v>371</v>
      </c>
      <c r="K34" s="603" t="s">
        <v>371</v>
      </c>
      <c r="L34" s="578"/>
      <c r="M34" s="578"/>
      <c r="N34" s="578"/>
      <c r="O34" s="578"/>
      <c r="P34" s="578"/>
      <c r="Q34" s="578"/>
      <c r="R34" s="578"/>
      <c r="S34" s="578"/>
      <c r="T34" s="578"/>
      <c r="U34" s="604"/>
      <c r="V34" s="604"/>
      <c r="W34" s="604"/>
      <c r="X34" s="604"/>
      <c r="Y34" s="604"/>
      <c r="Z34" s="604"/>
      <c r="AA34" s="604"/>
      <c r="AB34" s="604"/>
      <c r="AC34" s="604"/>
    </row>
    <row r="35" spans="1:29" ht="9" customHeight="1">
      <c r="A35" s="566"/>
      <c r="B35" s="547"/>
      <c r="C35" s="594"/>
      <c r="D35" s="594"/>
      <c r="E35" s="594"/>
      <c r="F35" s="624"/>
      <c r="G35" s="624"/>
      <c r="H35" s="624"/>
      <c r="I35" s="624"/>
      <c r="J35" s="624"/>
      <c r="K35" s="624"/>
    </row>
    <row r="36" spans="1:29" ht="12.75" customHeight="1">
      <c r="A36" s="546" t="s">
        <v>401</v>
      </c>
      <c r="B36" s="547"/>
    </row>
    <row r="37" spans="1:29" ht="5.25" customHeight="1">
      <c r="A37" s="546" t="s">
        <v>376</v>
      </c>
      <c r="B37" s="547"/>
    </row>
    <row r="38" spans="1:29" s="551" customFormat="1" ht="14.25" customHeight="1">
      <c r="A38" s="566" t="s">
        <v>258</v>
      </c>
      <c r="B38" s="546"/>
      <c r="C38" s="576">
        <v>370</v>
      </c>
      <c r="D38" s="576">
        <v>689</v>
      </c>
      <c r="E38" s="576">
        <v>9834.7749999999996</v>
      </c>
      <c r="F38" s="576">
        <v>1288.3869999999999</v>
      </c>
      <c r="G38" s="576">
        <v>15359.528</v>
      </c>
      <c r="H38" s="576">
        <v>29043.17</v>
      </c>
      <c r="I38" s="576">
        <v>2971.6759999999999</v>
      </c>
      <c r="J38" s="576">
        <v>26071.493999999999</v>
      </c>
      <c r="K38" s="576">
        <v>1989.338</v>
      </c>
      <c r="L38" s="578"/>
      <c r="M38" s="578"/>
      <c r="Z38" s="604"/>
      <c r="AA38" s="604"/>
      <c r="AB38" s="604"/>
      <c r="AC38" s="604"/>
    </row>
    <row r="39" spans="1:29" s="551" customFormat="1" ht="20.100000000000001" customHeight="1">
      <c r="A39" s="546" t="s">
        <v>360</v>
      </c>
      <c r="B39" s="546"/>
      <c r="C39" s="576">
        <v>354</v>
      </c>
      <c r="D39" s="576">
        <v>672</v>
      </c>
      <c r="E39" s="576">
        <v>9809.0660000000007</v>
      </c>
      <c r="F39" s="576">
        <v>1249.8489999999999</v>
      </c>
      <c r="G39" s="576">
        <v>15286.790999999999</v>
      </c>
      <c r="H39" s="576">
        <v>28841.982</v>
      </c>
      <c r="I39" s="576">
        <v>2921.585</v>
      </c>
      <c r="J39" s="576">
        <v>25920.397000000001</v>
      </c>
      <c r="K39" s="576">
        <v>1932.8140000000001</v>
      </c>
      <c r="L39" s="578"/>
      <c r="M39" s="578"/>
      <c r="Z39" s="604"/>
      <c r="AA39" s="604"/>
      <c r="AB39" s="604"/>
      <c r="AC39" s="604"/>
    </row>
    <row r="40" spans="1:29" ht="20.100000000000001" customHeight="1">
      <c r="A40" s="565" t="s">
        <v>361</v>
      </c>
      <c r="B40" s="547"/>
      <c r="C40" s="578">
        <v>73</v>
      </c>
      <c r="D40" s="578">
        <v>92</v>
      </c>
      <c r="E40" s="578">
        <v>546.79399999999998</v>
      </c>
      <c r="F40" s="578">
        <v>152.048</v>
      </c>
      <c r="G40" s="578">
        <v>1018.857</v>
      </c>
      <c r="H40" s="578">
        <v>2282.7170000000001</v>
      </c>
      <c r="I40" s="578">
        <v>338.476</v>
      </c>
      <c r="J40" s="578">
        <v>1944.241</v>
      </c>
      <c r="K40" s="578">
        <v>500.15600000000001</v>
      </c>
      <c r="L40" s="578"/>
      <c r="M40" s="578"/>
      <c r="Z40" s="604"/>
      <c r="AA40" s="604"/>
      <c r="AB40" s="604"/>
      <c r="AC40" s="604"/>
    </row>
    <row r="41" spans="1:29" ht="12" customHeight="1">
      <c r="A41" s="565" t="s">
        <v>362</v>
      </c>
      <c r="B41" s="547"/>
      <c r="C41" s="578">
        <v>63</v>
      </c>
      <c r="D41" s="578">
        <v>68</v>
      </c>
      <c r="E41" s="578">
        <v>228.13300000000001</v>
      </c>
      <c r="F41" s="578">
        <v>29.146999999999998</v>
      </c>
      <c r="G41" s="578">
        <v>299.25700000000001</v>
      </c>
      <c r="H41" s="578">
        <v>842.14400000000001</v>
      </c>
      <c r="I41" s="578">
        <v>65.730999999999995</v>
      </c>
      <c r="J41" s="578">
        <v>776.41300000000001</v>
      </c>
      <c r="K41" s="578">
        <v>215.29400000000001</v>
      </c>
      <c r="L41" s="578"/>
      <c r="M41" s="578"/>
      <c r="Z41" s="604"/>
      <c r="AA41" s="604"/>
      <c r="AB41" s="604"/>
      <c r="AC41" s="604"/>
    </row>
    <row r="42" spans="1:29" ht="12" customHeight="1">
      <c r="A42" s="565" t="s">
        <v>363</v>
      </c>
      <c r="B42" s="547"/>
      <c r="C42" s="578">
        <v>196</v>
      </c>
      <c r="D42" s="578">
        <v>487</v>
      </c>
      <c r="E42" s="578">
        <v>8979.1470000000008</v>
      </c>
      <c r="F42" s="578">
        <v>1068.654</v>
      </c>
      <c r="G42" s="578">
        <v>13789.931</v>
      </c>
      <c r="H42" s="578">
        <v>25277.985000000001</v>
      </c>
      <c r="I42" s="578">
        <v>2517.3780000000002</v>
      </c>
      <c r="J42" s="578">
        <v>22760.607</v>
      </c>
      <c r="K42" s="578">
        <v>1063.184</v>
      </c>
      <c r="L42" s="578"/>
      <c r="M42" s="578"/>
      <c r="Z42" s="604"/>
      <c r="AA42" s="604"/>
      <c r="AB42" s="604"/>
      <c r="AC42" s="604"/>
    </row>
    <row r="43" spans="1:29" ht="12" customHeight="1">
      <c r="A43" s="565" t="s">
        <v>364</v>
      </c>
      <c r="B43" s="547"/>
      <c r="C43" s="578">
        <v>14</v>
      </c>
      <c r="D43" s="578">
        <v>17</v>
      </c>
      <c r="E43" s="578">
        <v>52.061999999999998</v>
      </c>
      <c r="F43" s="578">
        <v>0</v>
      </c>
      <c r="G43" s="578">
        <v>172.19</v>
      </c>
      <c r="H43" s="578">
        <v>391.03</v>
      </c>
      <c r="I43" s="578">
        <v>0</v>
      </c>
      <c r="J43" s="578">
        <v>391.03</v>
      </c>
      <c r="K43" s="578">
        <v>115.715</v>
      </c>
      <c r="L43" s="578"/>
      <c r="M43" s="578"/>
      <c r="Z43" s="604"/>
      <c r="AA43" s="604"/>
      <c r="AB43" s="604"/>
      <c r="AC43" s="604"/>
    </row>
    <row r="44" spans="1:29" ht="12" customHeight="1">
      <c r="A44" s="565" t="s">
        <v>365</v>
      </c>
      <c r="B44" s="547"/>
      <c r="C44" s="578">
        <v>8</v>
      </c>
      <c r="D44" s="578">
        <v>8</v>
      </c>
      <c r="E44" s="578">
        <v>2.93</v>
      </c>
      <c r="F44" s="578">
        <v>0</v>
      </c>
      <c r="G44" s="578">
        <v>6.556</v>
      </c>
      <c r="H44" s="578">
        <v>48.106000000000002</v>
      </c>
      <c r="I44" s="578">
        <v>0</v>
      </c>
      <c r="J44" s="578">
        <v>48.106000000000002</v>
      </c>
      <c r="K44" s="578">
        <v>38.465000000000003</v>
      </c>
      <c r="L44" s="578"/>
      <c r="M44" s="578"/>
      <c r="Z44" s="604"/>
      <c r="AA44" s="604"/>
      <c r="AB44" s="604"/>
      <c r="AC44" s="604"/>
    </row>
    <row r="45" spans="1:29" s="551" customFormat="1" ht="20.100000000000001" customHeight="1">
      <c r="A45" s="566" t="s">
        <v>377</v>
      </c>
      <c r="B45" s="546"/>
      <c r="C45" s="576">
        <v>8</v>
      </c>
      <c r="D45" s="576">
        <v>8</v>
      </c>
      <c r="E45" s="576">
        <v>1.5229999999999999</v>
      </c>
      <c r="F45" s="576">
        <v>0</v>
      </c>
      <c r="G45" s="576">
        <v>3.4089999999999998</v>
      </c>
      <c r="H45" s="576">
        <v>25.012</v>
      </c>
      <c r="I45" s="576">
        <v>0</v>
      </c>
      <c r="J45" s="576">
        <v>25.012</v>
      </c>
      <c r="K45" s="576">
        <v>19.998999999999999</v>
      </c>
      <c r="L45" s="578"/>
      <c r="M45" s="578"/>
      <c r="Z45" s="604"/>
      <c r="AA45" s="604"/>
      <c r="AB45" s="604"/>
      <c r="AC45" s="604"/>
    </row>
    <row r="46" spans="1:29" s="551" customFormat="1" ht="13.5" customHeight="1">
      <c r="A46" s="566" t="s">
        <v>379</v>
      </c>
      <c r="B46" s="546"/>
      <c r="C46" s="576">
        <v>8</v>
      </c>
      <c r="D46" s="576">
        <v>9</v>
      </c>
      <c r="E46" s="576">
        <v>24.186</v>
      </c>
      <c r="F46" s="576">
        <v>38.537999999999997</v>
      </c>
      <c r="G46" s="576">
        <v>69.328000000000003</v>
      </c>
      <c r="H46" s="576">
        <v>176.17599999999999</v>
      </c>
      <c r="I46" s="576">
        <v>50.091000000000001</v>
      </c>
      <c r="J46" s="576">
        <v>126.08499999999999</v>
      </c>
      <c r="K46" s="576">
        <v>36.524999999999999</v>
      </c>
      <c r="L46" s="578"/>
      <c r="M46" s="578"/>
      <c r="Z46" s="604"/>
      <c r="AA46" s="604"/>
      <c r="AB46" s="604"/>
      <c r="AC46" s="604"/>
    </row>
    <row r="47" spans="1:29" ht="6.95" customHeight="1">
      <c r="A47" s="546"/>
      <c r="B47" s="547"/>
      <c r="C47" s="594"/>
      <c r="D47" s="594"/>
      <c r="E47" s="564"/>
      <c r="F47" s="604"/>
      <c r="G47" s="604"/>
      <c r="H47" s="604"/>
      <c r="I47" s="604"/>
      <c r="J47" s="604"/>
      <c r="K47" s="604"/>
    </row>
    <row r="48" spans="1:29" ht="2.25" customHeight="1" thickBot="1">
      <c r="A48" s="1544"/>
      <c r="B48" s="1544"/>
      <c r="C48" s="1555"/>
      <c r="D48" s="1555"/>
      <c r="E48" s="1555"/>
      <c r="F48" s="1555"/>
      <c r="G48" s="1555"/>
      <c r="H48" s="1555"/>
      <c r="I48" s="1555"/>
      <c r="J48" s="1555"/>
      <c r="K48" s="1555"/>
    </row>
    <row r="49" spans="1:25" ht="3.75" customHeight="1" thickTop="1">
      <c r="A49" s="544"/>
      <c r="B49" s="544"/>
      <c r="C49" s="605"/>
      <c r="D49" s="605"/>
      <c r="E49" s="547"/>
    </row>
    <row r="50" spans="1:25" ht="12.95" customHeight="1">
      <c r="A50" s="561" t="s">
        <v>355</v>
      </c>
      <c r="B50" s="561"/>
      <c r="C50" s="561"/>
      <c r="D50" s="561"/>
      <c r="E50" s="547"/>
    </row>
    <row r="51" spans="1:25" ht="15.75" customHeight="1">
      <c r="A51" s="547"/>
      <c r="B51" s="547"/>
      <c r="C51" s="547"/>
      <c r="D51" s="547"/>
      <c r="E51" s="547"/>
    </row>
    <row r="52" spans="1:25">
      <c r="A52" s="547"/>
      <c r="B52" s="547"/>
      <c r="C52" s="547"/>
      <c r="D52" s="547"/>
      <c r="E52" s="547"/>
    </row>
    <row r="53" spans="1:25">
      <c r="A53" s="547"/>
      <c r="B53" s="547"/>
      <c r="C53" s="547"/>
      <c r="D53" s="547"/>
      <c r="E53" s="547"/>
    </row>
    <row r="54" spans="1:25">
      <c r="A54" s="547"/>
      <c r="B54" s="547"/>
      <c r="C54" s="547"/>
      <c r="D54" s="547"/>
      <c r="E54" s="547"/>
    </row>
    <row r="55" spans="1:25">
      <c r="A55" s="547"/>
      <c r="B55" s="547"/>
      <c r="C55" s="547"/>
      <c r="D55" s="547"/>
      <c r="E55" s="547"/>
      <c r="W55" s="604"/>
      <c r="X55" s="604"/>
      <c r="Y55" s="604"/>
    </row>
    <row r="56" spans="1:25">
      <c r="N56" s="578"/>
      <c r="O56" s="578"/>
      <c r="P56" s="578"/>
      <c r="Q56" s="578"/>
      <c r="R56" s="578"/>
      <c r="S56" s="578"/>
      <c r="T56" s="578"/>
      <c r="U56" s="604"/>
      <c r="V56" s="604"/>
      <c r="W56" s="604"/>
      <c r="X56" s="604"/>
      <c r="Y56" s="604"/>
    </row>
    <row r="57" spans="1:25">
      <c r="W57" s="604"/>
      <c r="X57" s="604"/>
      <c r="Y57" s="604"/>
    </row>
    <row r="58" spans="1:25">
      <c r="N58" s="578"/>
      <c r="O58" s="578"/>
      <c r="P58" s="578"/>
      <c r="Q58" s="578"/>
      <c r="R58" s="578"/>
      <c r="S58" s="578"/>
      <c r="T58" s="578"/>
      <c r="U58" s="604"/>
      <c r="V58" s="604"/>
      <c r="W58" s="604"/>
      <c r="X58" s="604"/>
      <c r="Y58" s="604"/>
    </row>
    <row r="59" spans="1:25">
      <c r="W59" s="604"/>
      <c r="X59" s="604"/>
      <c r="Y59" s="604"/>
    </row>
    <row r="60" spans="1:25">
      <c r="W60" s="604"/>
      <c r="X60" s="604"/>
      <c r="Y60" s="604"/>
    </row>
    <row r="61" spans="1:25">
      <c r="C61" s="586"/>
      <c r="D61" s="586"/>
      <c r="E61" s="586"/>
      <c r="F61" s="586"/>
      <c r="G61" s="586"/>
      <c r="H61" s="586"/>
      <c r="I61" s="586"/>
      <c r="J61" s="586"/>
      <c r="K61" s="586"/>
      <c r="W61" s="604"/>
      <c r="X61" s="604"/>
      <c r="Y61" s="604"/>
    </row>
    <row r="62" spans="1:25">
      <c r="W62" s="604"/>
      <c r="X62" s="604"/>
      <c r="Y62" s="604"/>
    </row>
    <row r="63" spans="1:25">
      <c r="C63" s="586"/>
      <c r="D63" s="580"/>
      <c r="E63" s="580"/>
      <c r="F63" s="580"/>
      <c r="G63" s="580"/>
      <c r="H63" s="580"/>
      <c r="I63" s="580"/>
      <c r="J63" s="580"/>
      <c r="K63" s="580"/>
    </row>
    <row r="69" spans="3:11">
      <c r="C69" s="586"/>
      <c r="D69" s="580"/>
      <c r="E69" s="586"/>
      <c r="F69" s="586"/>
      <c r="G69" s="586"/>
      <c r="H69" s="586"/>
      <c r="I69" s="586"/>
      <c r="J69" s="586"/>
      <c r="K69" s="586"/>
    </row>
  </sheetData>
  <mergeCells count="16">
    <mergeCell ref="H5:H9"/>
    <mergeCell ref="I5:I9"/>
    <mergeCell ref="C10:D10"/>
    <mergeCell ref="E10:K10"/>
    <mergeCell ref="A1:D1"/>
    <mergeCell ref="A2:K2"/>
    <mergeCell ref="E4:G4"/>
    <mergeCell ref="H4:J4"/>
    <mergeCell ref="K4:K9"/>
    <mergeCell ref="A6:B6"/>
    <mergeCell ref="A7:B7"/>
    <mergeCell ref="A8:B8"/>
    <mergeCell ref="C4:C9"/>
    <mergeCell ref="E5:E9"/>
    <mergeCell ref="F5:F9"/>
    <mergeCell ref="G5:G9"/>
  </mergeCells>
  <conditionalFormatting sqref="E61:K61 E63:K63 E69:K69">
    <cfRule type="cellIs" dxfId="52" priority="1" stopIfTrue="1" operator="between">
      <formula>0.1</formula>
      <formula>0.459</formula>
    </cfRule>
  </conditionalFormatting>
  <pageMargins left="0.78740157480314965" right="0.78740157480314965" top="1.1811023622047243" bottom="0.78740157480314965" header="0" footer="0"/>
  <pageSetup paperSize="9"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sheetPr codeName="Sheet16"/>
  <dimension ref="A1:M46"/>
  <sheetViews>
    <sheetView showGridLines="0" workbookViewId="0">
      <selection sqref="A1:D1"/>
    </sheetView>
  </sheetViews>
  <sheetFormatPr defaultColWidth="10.5703125" defaultRowHeight="12.75"/>
  <cols>
    <col min="1" max="1" width="10.5703125" style="541" customWidth="1"/>
    <col min="2" max="2" width="4.28515625" style="541" customWidth="1"/>
    <col min="3" max="3" width="8" style="541" customWidth="1"/>
    <col min="4" max="4" width="7.42578125" style="541" customWidth="1"/>
    <col min="5" max="5" width="7.140625" style="541" customWidth="1"/>
    <col min="6" max="7" width="7.42578125" style="541" customWidth="1"/>
    <col min="8" max="8" width="7.28515625" style="541" customWidth="1"/>
    <col min="9" max="9" width="7" style="541" customWidth="1"/>
    <col min="10" max="10" width="10.5703125" style="541"/>
    <col min="11" max="11" width="9.5703125" style="541" customWidth="1"/>
    <col min="12" max="16384" width="10.5703125" style="541"/>
  </cols>
  <sheetData>
    <row r="1" spans="1:13" ht="23.25" customHeight="1">
      <c r="A1" s="1959" t="s">
        <v>405</v>
      </c>
      <c r="B1" s="1959"/>
      <c r="C1" s="1959"/>
      <c r="D1" s="1959"/>
    </row>
    <row r="2" spans="1:13" ht="24" customHeight="1">
      <c r="A2" s="1971" t="s">
        <v>406</v>
      </c>
      <c r="B2" s="1971"/>
      <c r="C2" s="1971"/>
      <c r="D2" s="1971"/>
      <c r="E2" s="1971"/>
      <c r="F2" s="1971"/>
      <c r="G2" s="1971"/>
      <c r="H2" s="1971"/>
      <c r="I2" s="1971"/>
      <c r="J2" s="1971"/>
      <c r="K2" s="1971"/>
    </row>
    <row r="3" spans="1:13" ht="12.95" customHeight="1">
      <c r="A3" s="542">
        <v>2016</v>
      </c>
      <c r="B3" s="543"/>
      <c r="C3" s="543"/>
      <c r="D3" s="544"/>
      <c r="E3" s="547"/>
    </row>
    <row r="4" spans="1:13" ht="15" customHeight="1">
      <c r="A4" s="1545"/>
      <c r="B4" s="1546"/>
      <c r="C4" s="1968" t="s">
        <v>334</v>
      </c>
      <c r="D4" s="1537"/>
      <c r="E4" s="1945" t="s">
        <v>330</v>
      </c>
      <c r="F4" s="1945"/>
      <c r="G4" s="1945"/>
      <c r="H4" s="1946" t="s">
        <v>331</v>
      </c>
      <c r="I4" s="1947"/>
      <c r="J4" s="1947"/>
      <c r="K4" s="1965" t="s">
        <v>332</v>
      </c>
    </row>
    <row r="5" spans="1:13" ht="13.5" customHeight="1">
      <c r="A5" s="1547"/>
      <c r="B5" s="1548"/>
      <c r="C5" s="1973"/>
      <c r="D5" s="1538"/>
      <c r="E5" s="1965" t="s">
        <v>336</v>
      </c>
      <c r="F5" s="1968" t="s">
        <v>337</v>
      </c>
      <c r="G5" s="1968" t="s">
        <v>338</v>
      </c>
      <c r="H5" s="1968" t="s">
        <v>0</v>
      </c>
      <c r="I5" s="1965" t="s">
        <v>339</v>
      </c>
      <c r="J5" s="1538"/>
      <c r="K5" s="1975"/>
    </row>
    <row r="6" spans="1:13" ht="9" customHeight="1">
      <c r="A6" s="1961" t="s">
        <v>333</v>
      </c>
      <c r="B6" s="1962"/>
      <c r="C6" s="1973"/>
      <c r="D6" s="1538" t="s">
        <v>335</v>
      </c>
      <c r="E6" s="1966"/>
      <c r="F6" s="1973"/>
      <c r="G6" s="1973"/>
      <c r="H6" s="1973"/>
      <c r="I6" s="1966"/>
      <c r="J6" s="1538" t="s">
        <v>340</v>
      </c>
      <c r="K6" s="1975"/>
    </row>
    <row r="7" spans="1:13" ht="9" customHeight="1">
      <c r="A7" s="1961" t="s">
        <v>341</v>
      </c>
      <c r="B7" s="1962"/>
      <c r="C7" s="1973"/>
      <c r="D7" s="1538" t="s">
        <v>342</v>
      </c>
      <c r="E7" s="1966"/>
      <c r="F7" s="1973"/>
      <c r="G7" s="1973"/>
      <c r="H7" s="1973"/>
      <c r="I7" s="1966"/>
      <c r="J7" s="1538" t="s">
        <v>343</v>
      </c>
      <c r="K7" s="1975"/>
    </row>
    <row r="8" spans="1:13" ht="9" customHeight="1">
      <c r="A8" s="1961" t="s">
        <v>344</v>
      </c>
      <c r="B8" s="1962"/>
      <c r="C8" s="1973"/>
      <c r="D8" s="1538" t="s">
        <v>345</v>
      </c>
      <c r="E8" s="1966"/>
      <c r="F8" s="1973"/>
      <c r="G8" s="1973"/>
      <c r="H8" s="1973"/>
      <c r="I8" s="1966"/>
      <c r="J8" s="1538" t="s">
        <v>346</v>
      </c>
      <c r="K8" s="1975"/>
    </row>
    <row r="9" spans="1:13" ht="9" customHeight="1">
      <c r="A9" s="1547"/>
      <c r="B9" s="1548"/>
      <c r="C9" s="1974"/>
      <c r="D9" s="1538"/>
      <c r="E9" s="1967"/>
      <c r="F9" s="1974"/>
      <c r="G9" s="1974"/>
      <c r="H9" s="1974"/>
      <c r="I9" s="1967"/>
      <c r="J9" s="1538"/>
      <c r="K9" s="1975"/>
    </row>
    <row r="10" spans="1:13" ht="15" customHeight="1">
      <c r="A10" s="1549"/>
      <c r="B10" s="1550"/>
      <c r="C10" s="1945" t="s">
        <v>347</v>
      </c>
      <c r="D10" s="1945"/>
      <c r="E10" s="1945" t="s">
        <v>348</v>
      </c>
      <c r="F10" s="1945"/>
      <c r="G10" s="1945"/>
      <c r="H10" s="1945"/>
      <c r="I10" s="1945"/>
      <c r="J10" s="1945"/>
      <c r="K10" s="1945"/>
    </row>
    <row r="11" spans="1:13" ht="6.75" customHeight="1">
      <c r="A11" s="545"/>
      <c r="B11" s="545"/>
      <c r="C11" s="545"/>
      <c r="D11" s="545"/>
      <c r="E11" s="547"/>
    </row>
    <row r="12" spans="1:13" ht="15" customHeight="1">
      <c r="A12" s="546" t="s">
        <v>407</v>
      </c>
      <c r="B12" s="545"/>
      <c r="C12" s="545"/>
      <c r="D12" s="545"/>
      <c r="E12" s="547"/>
    </row>
    <row r="13" spans="1:13" ht="9" customHeight="1">
      <c r="A13" s="546"/>
      <c r="B13" s="545"/>
      <c r="C13" s="545"/>
      <c r="D13" s="545"/>
      <c r="E13" s="547"/>
    </row>
    <row r="14" spans="1:13" s="551" customFormat="1" ht="15" customHeight="1">
      <c r="A14" s="546" t="s">
        <v>0</v>
      </c>
      <c r="B14" s="632"/>
      <c r="C14" s="576">
        <v>335</v>
      </c>
      <c r="D14" s="576">
        <v>3742</v>
      </c>
      <c r="E14" s="576">
        <v>120023.651</v>
      </c>
      <c r="F14" s="576">
        <v>120118.268</v>
      </c>
      <c r="G14" s="576">
        <v>317344.93699999998</v>
      </c>
      <c r="H14" s="576">
        <v>692713.41599999997</v>
      </c>
      <c r="I14" s="549">
        <v>51957.337</v>
      </c>
      <c r="J14" s="576">
        <v>640756.07900000003</v>
      </c>
      <c r="K14" s="576">
        <v>50078.495999999999</v>
      </c>
      <c r="M14" s="629"/>
    </row>
    <row r="15" spans="1:13" ht="18" customHeight="1">
      <c r="A15" s="553" t="s">
        <v>350</v>
      </c>
      <c r="B15" s="545"/>
      <c r="C15" s="578">
        <v>307</v>
      </c>
      <c r="D15" s="578">
        <v>686</v>
      </c>
      <c r="E15" s="578">
        <v>7517.1189999999997</v>
      </c>
      <c r="F15" s="578">
        <v>5275.0910000000003</v>
      </c>
      <c r="G15" s="578">
        <v>24752.714</v>
      </c>
      <c r="H15" s="578">
        <v>42254.463000000003</v>
      </c>
      <c r="I15" s="554">
        <v>1003.8869999999999</v>
      </c>
      <c r="J15" s="578">
        <v>41250.576000000001</v>
      </c>
      <c r="K15" s="578">
        <v>2285.1840000000002</v>
      </c>
      <c r="M15" s="629"/>
    </row>
    <row r="16" spans="1:13" ht="15" customHeight="1">
      <c r="A16" s="557" t="s">
        <v>351</v>
      </c>
      <c r="B16" s="545"/>
      <c r="C16" s="578">
        <v>17</v>
      </c>
      <c r="D16" s="578">
        <v>319</v>
      </c>
      <c r="E16" s="578">
        <v>8872.4529999999995</v>
      </c>
      <c r="F16" s="578">
        <v>25.946000000000002</v>
      </c>
      <c r="G16" s="578">
        <v>66908.418999999994</v>
      </c>
      <c r="H16" s="578">
        <v>95024.725999999995</v>
      </c>
      <c r="I16" s="554">
        <v>214.09</v>
      </c>
      <c r="J16" s="578">
        <v>94810.635999999999</v>
      </c>
      <c r="K16" s="578">
        <v>18642.370999999999</v>
      </c>
      <c r="M16" s="629"/>
    </row>
    <row r="17" spans="1:13" ht="15" customHeight="1">
      <c r="A17" s="557" t="s">
        <v>352</v>
      </c>
      <c r="B17" s="545"/>
      <c r="C17" s="578">
        <v>8</v>
      </c>
      <c r="D17" s="578">
        <v>871</v>
      </c>
      <c r="E17" s="578">
        <v>29230.373</v>
      </c>
      <c r="F17" s="578">
        <v>45104.652999999998</v>
      </c>
      <c r="G17" s="578">
        <v>43492.175999999999</v>
      </c>
      <c r="H17" s="578">
        <v>215806.75</v>
      </c>
      <c r="I17" s="554">
        <v>0</v>
      </c>
      <c r="J17" s="578">
        <v>215806.75</v>
      </c>
      <c r="K17" s="578">
        <v>-8901.768</v>
      </c>
      <c r="M17" s="629"/>
    </row>
    <row r="18" spans="1:13" ht="15" customHeight="1">
      <c r="A18" s="553" t="s">
        <v>353</v>
      </c>
      <c r="B18" s="545"/>
      <c r="C18" s="578">
        <v>3</v>
      </c>
      <c r="D18" s="578">
        <v>1866</v>
      </c>
      <c r="E18" s="578">
        <v>74403.706000000006</v>
      </c>
      <c r="F18" s="578">
        <v>69712.577999999994</v>
      </c>
      <c r="G18" s="578">
        <v>182191.628</v>
      </c>
      <c r="H18" s="578">
        <v>339627.47700000001</v>
      </c>
      <c r="I18" s="554">
        <v>50739.360000000001</v>
      </c>
      <c r="J18" s="578">
        <v>288888.11700000003</v>
      </c>
      <c r="K18" s="578">
        <v>38052.709000000003</v>
      </c>
      <c r="M18" s="629"/>
    </row>
    <row r="19" spans="1:13" ht="9" customHeight="1">
      <c r="A19" s="545"/>
      <c r="B19" s="545"/>
      <c r="C19" s="633"/>
      <c r="D19" s="633"/>
      <c r="E19" s="594"/>
      <c r="F19" s="624"/>
      <c r="G19" s="624"/>
      <c r="H19" s="624"/>
      <c r="I19" s="624"/>
      <c r="J19" s="624"/>
      <c r="K19" s="624"/>
    </row>
    <row r="20" spans="1:13" ht="15" customHeight="1">
      <c r="A20" s="546" t="s">
        <v>408</v>
      </c>
      <c r="B20" s="545"/>
      <c r="C20" s="633"/>
      <c r="D20" s="633"/>
      <c r="E20" s="594"/>
      <c r="F20" s="624"/>
      <c r="G20" s="624"/>
      <c r="H20" s="624"/>
      <c r="I20" s="624"/>
      <c r="J20" s="624"/>
      <c r="K20" s="624"/>
    </row>
    <row r="21" spans="1:13" ht="9" customHeight="1">
      <c r="A21" s="546"/>
      <c r="B21" s="545"/>
      <c r="C21" s="633"/>
      <c r="D21" s="633"/>
      <c r="E21" s="594"/>
      <c r="F21" s="624"/>
      <c r="G21" s="624"/>
      <c r="H21" s="624"/>
      <c r="I21" s="624"/>
      <c r="J21" s="624"/>
      <c r="K21" s="624"/>
    </row>
    <row r="22" spans="1:13" s="551" customFormat="1" ht="12" customHeight="1">
      <c r="A22" s="546" t="s">
        <v>0</v>
      </c>
      <c r="B22" s="632"/>
      <c r="C22" s="576">
        <v>273</v>
      </c>
      <c r="D22" s="576">
        <v>1180</v>
      </c>
      <c r="E22" s="576">
        <v>26212.906999999999</v>
      </c>
      <c r="F22" s="576">
        <v>80.924000000000007</v>
      </c>
      <c r="G22" s="576">
        <v>30986.492999999999</v>
      </c>
      <c r="H22" s="576">
        <v>60644.27</v>
      </c>
      <c r="I22" s="576">
        <v>422.93599999999998</v>
      </c>
      <c r="J22" s="576">
        <v>60221.334000000003</v>
      </c>
      <c r="K22" s="576">
        <v>1116.451</v>
      </c>
    </row>
    <row r="23" spans="1:13" ht="18" customHeight="1">
      <c r="A23" s="553" t="s">
        <v>350</v>
      </c>
      <c r="B23" s="545"/>
      <c r="C23" s="578">
        <v>259</v>
      </c>
      <c r="D23" s="578">
        <v>599</v>
      </c>
      <c r="E23" s="578">
        <v>6273.3040000000001</v>
      </c>
      <c r="F23" s="578">
        <v>61.149000000000001</v>
      </c>
      <c r="G23" s="578">
        <v>7542.9319999999998</v>
      </c>
      <c r="H23" s="578">
        <v>14186.125</v>
      </c>
      <c r="I23" s="578">
        <v>258.02199999999999</v>
      </c>
      <c r="J23" s="578">
        <v>13928.102999999999</v>
      </c>
      <c r="K23" s="578">
        <v>-624.45799999999997</v>
      </c>
    </row>
    <row r="24" spans="1:13" ht="15" customHeight="1">
      <c r="A24" s="557" t="s">
        <v>351</v>
      </c>
      <c r="B24" s="545"/>
      <c r="C24" s="578">
        <v>11</v>
      </c>
      <c r="D24" s="578">
        <v>180</v>
      </c>
      <c r="E24" s="578">
        <v>3621.1219999999998</v>
      </c>
      <c r="F24" s="578">
        <v>19.774999999999999</v>
      </c>
      <c r="G24" s="578">
        <v>5434.8010000000004</v>
      </c>
      <c r="H24" s="578">
        <v>8171.3310000000001</v>
      </c>
      <c r="I24" s="578">
        <v>164.91399999999999</v>
      </c>
      <c r="J24" s="578">
        <v>8006.4170000000004</v>
      </c>
      <c r="K24" s="578">
        <v>-443.536</v>
      </c>
    </row>
    <row r="25" spans="1:13" ht="15" customHeight="1">
      <c r="A25" s="557" t="s">
        <v>352</v>
      </c>
      <c r="B25" s="545"/>
      <c r="C25" s="578">
        <v>3</v>
      </c>
      <c r="D25" s="579">
        <v>401</v>
      </c>
      <c r="E25" s="579">
        <v>16318.481</v>
      </c>
      <c r="F25" s="579">
        <v>0</v>
      </c>
      <c r="G25" s="579">
        <v>18008.759999999998</v>
      </c>
      <c r="H25" s="579">
        <v>38286.813999999998</v>
      </c>
      <c r="I25" s="579">
        <v>0</v>
      </c>
      <c r="J25" s="579">
        <v>38286.813999999998</v>
      </c>
      <c r="K25" s="579">
        <v>2184.4450000000002</v>
      </c>
    </row>
    <row r="26" spans="1:13" ht="15" customHeight="1">
      <c r="A26" s="553" t="s">
        <v>353</v>
      </c>
      <c r="B26" s="545"/>
      <c r="C26" s="578">
        <v>0</v>
      </c>
      <c r="D26" s="579">
        <v>0</v>
      </c>
      <c r="E26" s="579">
        <v>0</v>
      </c>
      <c r="F26" s="579">
        <v>0</v>
      </c>
      <c r="G26" s="579">
        <v>0</v>
      </c>
      <c r="H26" s="579">
        <v>0</v>
      </c>
      <c r="I26" s="579">
        <v>0</v>
      </c>
      <c r="J26" s="579">
        <v>0</v>
      </c>
      <c r="K26" s="579">
        <v>0</v>
      </c>
    </row>
    <row r="27" spans="1:13" ht="9" customHeight="1">
      <c r="A27" s="545"/>
      <c r="B27" s="545"/>
      <c r="C27" s="633"/>
      <c r="D27" s="633"/>
      <c r="E27" s="594"/>
      <c r="F27" s="624"/>
      <c r="G27" s="624"/>
      <c r="H27" s="624"/>
      <c r="I27" s="624"/>
      <c r="J27" s="624"/>
      <c r="K27" s="624"/>
    </row>
    <row r="28" spans="1:13" ht="15" customHeight="1">
      <c r="A28" s="546" t="s">
        <v>409</v>
      </c>
      <c r="B28" s="547"/>
      <c r="C28" s="594"/>
      <c r="D28" s="594"/>
      <c r="E28" s="594"/>
      <c r="F28" s="624"/>
      <c r="G28" s="624"/>
      <c r="H28" s="624"/>
      <c r="I28" s="624"/>
      <c r="J28" s="624"/>
      <c r="K28" s="624"/>
    </row>
    <row r="29" spans="1:13" ht="10.5" customHeight="1">
      <c r="A29" s="546"/>
      <c r="B29" s="547"/>
      <c r="C29" s="594"/>
      <c r="D29" s="594"/>
      <c r="E29" s="594"/>
      <c r="F29" s="624"/>
      <c r="G29" s="624"/>
      <c r="H29" s="624"/>
      <c r="I29" s="624"/>
      <c r="J29" s="624"/>
      <c r="K29" s="624"/>
    </row>
    <row r="30" spans="1:13" s="551" customFormat="1" ht="15" customHeight="1">
      <c r="A30" s="546" t="s">
        <v>0</v>
      </c>
      <c r="B30" s="546"/>
      <c r="C30" s="576">
        <v>62</v>
      </c>
      <c r="D30" s="576">
        <v>2562</v>
      </c>
      <c r="E30" s="576">
        <v>93810.744000000006</v>
      </c>
      <c r="F30" s="576">
        <v>120037.344</v>
      </c>
      <c r="G30" s="576">
        <v>286358.44400000002</v>
      </c>
      <c r="H30" s="576">
        <v>632069.14599999995</v>
      </c>
      <c r="I30" s="576">
        <v>51534.400999999998</v>
      </c>
      <c r="J30" s="576">
        <v>580534.745</v>
      </c>
      <c r="K30" s="576">
        <v>48962.044999999998</v>
      </c>
      <c r="L30" s="550"/>
      <c r="M30" s="550"/>
    </row>
    <row r="31" spans="1:13" ht="18" customHeight="1">
      <c r="A31" s="553" t="s">
        <v>350</v>
      </c>
      <c r="B31" s="547"/>
      <c r="C31" s="578">
        <v>48</v>
      </c>
      <c r="D31" s="578">
        <v>87</v>
      </c>
      <c r="E31" s="578">
        <v>1243.8150000000001</v>
      </c>
      <c r="F31" s="578">
        <v>5213.942</v>
      </c>
      <c r="G31" s="578">
        <v>17209.781999999999</v>
      </c>
      <c r="H31" s="578">
        <v>28068.338</v>
      </c>
      <c r="I31" s="578">
        <v>745.86500000000001</v>
      </c>
      <c r="J31" s="578">
        <v>27322.473000000002</v>
      </c>
      <c r="K31" s="578">
        <v>2909.6419999999998</v>
      </c>
      <c r="L31" s="556"/>
      <c r="M31" s="556"/>
    </row>
    <row r="32" spans="1:13" ht="15" customHeight="1">
      <c r="A32" s="557" t="s">
        <v>351</v>
      </c>
      <c r="B32" s="547"/>
      <c r="C32" s="578">
        <v>6</v>
      </c>
      <c r="D32" s="578">
        <v>139</v>
      </c>
      <c r="E32" s="578">
        <v>5251.3310000000001</v>
      </c>
      <c r="F32" s="578">
        <v>6.1710000000000003</v>
      </c>
      <c r="G32" s="578">
        <v>61473.618000000002</v>
      </c>
      <c r="H32" s="578">
        <v>86853.395000000004</v>
      </c>
      <c r="I32" s="578">
        <v>49.176000000000002</v>
      </c>
      <c r="J32" s="578">
        <v>86804.218999999997</v>
      </c>
      <c r="K32" s="578">
        <v>19085.906999999999</v>
      </c>
      <c r="L32" s="556"/>
      <c r="M32" s="556"/>
    </row>
    <row r="33" spans="1:13" ht="15" customHeight="1">
      <c r="A33" s="557" t="s">
        <v>352</v>
      </c>
      <c r="B33" s="547"/>
      <c r="C33" s="578">
        <v>5</v>
      </c>
      <c r="D33" s="579">
        <v>470</v>
      </c>
      <c r="E33" s="579">
        <v>12911.892</v>
      </c>
      <c r="F33" s="579">
        <v>45104.652999999998</v>
      </c>
      <c r="G33" s="579">
        <v>25483.416000000001</v>
      </c>
      <c r="H33" s="579">
        <v>177519.93599999999</v>
      </c>
      <c r="I33" s="579">
        <v>0</v>
      </c>
      <c r="J33" s="579">
        <v>177519.93599999999</v>
      </c>
      <c r="K33" s="579">
        <v>-11086.213</v>
      </c>
      <c r="L33" s="556"/>
      <c r="M33" s="556"/>
    </row>
    <row r="34" spans="1:13" ht="15" customHeight="1">
      <c r="A34" s="553" t="s">
        <v>353</v>
      </c>
      <c r="B34" s="547"/>
      <c r="C34" s="578">
        <v>3</v>
      </c>
      <c r="D34" s="579">
        <v>1866</v>
      </c>
      <c r="E34" s="579">
        <v>74403.706000000006</v>
      </c>
      <c r="F34" s="579">
        <v>69712.577999999994</v>
      </c>
      <c r="G34" s="579">
        <v>182191.628</v>
      </c>
      <c r="H34" s="579">
        <v>339627.47700000001</v>
      </c>
      <c r="I34" s="579">
        <v>50739.360000000001</v>
      </c>
      <c r="J34" s="579">
        <v>288888.11700000003</v>
      </c>
      <c r="K34" s="579">
        <v>38052.709000000003</v>
      </c>
      <c r="L34" s="556"/>
      <c r="M34" s="556"/>
    </row>
    <row r="35" spans="1:13" ht="15" customHeight="1">
      <c r="A35" s="553"/>
      <c r="B35" s="547"/>
      <c r="C35" s="578"/>
      <c r="D35" s="579"/>
      <c r="E35" s="579"/>
      <c r="F35" s="579"/>
      <c r="G35" s="579"/>
      <c r="H35" s="579"/>
      <c r="I35" s="579"/>
      <c r="J35" s="579"/>
      <c r="K35" s="579"/>
      <c r="L35" s="556"/>
      <c r="M35" s="556"/>
    </row>
    <row r="36" spans="1:13" ht="15" customHeight="1">
      <c r="A36" s="546" t="s">
        <v>410</v>
      </c>
      <c r="B36" s="547"/>
      <c r="C36" s="578"/>
      <c r="D36" s="579"/>
      <c r="E36" s="579"/>
      <c r="F36" s="579"/>
      <c r="G36" s="579"/>
      <c r="H36" s="579"/>
      <c r="I36" s="579"/>
      <c r="J36" s="579"/>
      <c r="K36" s="579"/>
      <c r="L36" s="556"/>
      <c r="M36" s="556"/>
    </row>
    <row r="37" spans="1:13" ht="10.5" customHeight="1">
      <c r="A37" s="553"/>
      <c r="B37" s="547"/>
      <c r="C37" s="578"/>
      <c r="D37" s="579"/>
      <c r="E37" s="579"/>
      <c r="F37" s="579"/>
      <c r="G37" s="579"/>
      <c r="H37" s="579"/>
      <c r="I37" s="579"/>
      <c r="J37" s="579"/>
      <c r="K37" s="579"/>
      <c r="L37" s="556"/>
      <c r="M37" s="556"/>
    </row>
    <row r="38" spans="1:13" s="551" customFormat="1" ht="15" customHeight="1">
      <c r="A38" s="546" t="s">
        <v>0</v>
      </c>
      <c r="B38" s="546"/>
      <c r="C38" s="576">
        <v>39</v>
      </c>
      <c r="D38" s="576">
        <v>363</v>
      </c>
      <c r="E38" s="576">
        <v>13494.953</v>
      </c>
      <c r="F38" s="576">
        <v>7.36</v>
      </c>
      <c r="G38" s="576">
        <v>21319.173999999999</v>
      </c>
      <c r="H38" s="576">
        <v>37386.302000000003</v>
      </c>
      <c r="I38" s="576">
        <v>3.7029999999999998</v>
      </c>
      <c r="J38" s="576">
        <v>37382.599000000002</v>
      </c>
      <c r="K38" s="576">
        <v>2299.4140000000002</v>
      </c>
      <c r="L38" s="550"/>
      <c r="M38" s="550"/>
    </row>
    <row r="39" spans="1:13" ht="18" customHeight="1">
      <c r="A39" s="553" t="s">
        <v>350</v>
      </c>
      <c r="B39" s="547"/>
      <c r="C39" s="578">
        <v>35</v>
      </c>
      <c r="D39" s="578">
        <v>76</v>
      </c>
      <c r="E39" s="578">
        <v>1874.16</v>
      </c>
      <c r="F39" s="578">
        <v>7.36</v>
      </c>
      <c r="G39" s="578">
        <v>2437.8040000000001</v>
      </c>
      <c r="H39" s="578">
        <v>4719.4009999999998</v>
      </c>
      <c r="I39" s="578">
        <v>3.7029999999999998</v>
      </c>
      <c r="J39" s="578">
        <v>4715.6980000000003</v>
      </c>
      <c r="K39" s="578">
        <v>307.77300000000002</v>
      </c>
      <c r="L39" s="556"/>
      <c r="M39" s="556"/>
    </row>
    <row r="40" spans="1:13" ht="15" customHeight="1">
      <c r="A40" s="557" t="s">
        <v>351</v>
      </c>
      <c r="B40" s="547"/>
      <c r="C40" s="578">
        <v>3</v>
      </c>
      <c r="D40" s="578" t="s">
        <v>371</v>
      </c>
      <c r="E40" s="578" t="s">
        <v>371</v>
      </c>
      <c r="F40" s="578" t="s">
        <v>371</v>
      </c>
      <c r="G40" s="578" t="s">
        <v>371</v>
      </c>
      <c r="H40" s="578" t="s">
        <v>371</v>
      </c>
      <c r="I40" s="578" t="s">
        <v>371</v>
      </c>
      <c r="J40" s="578" t="s">
        <v>371</v>
      </c>
      <c r="K40" s="578" t="s">
        <v>371</v>
      </c>
      <c r="L40" s="556"/>
      <c r="M40" s="556"/>
    </row>
    <row r="41" spans="1:13" ht="15" customHeight="1">
      <c r="A41" s="557" t="s">
        <v>352</v>
      </c>
      <c r="B41" s="547"/>
      <c r="C41" s="578">
        <v>0</v>
      </c>
      <c r="D41" s="579">
        <v>0</v>
      </c>
      <c r="E41" s="579">
        <v>0</v>
      </c>
      <c r="F41" s="579">
        <v>0</v>
      </c>
      <c r="G41" s="579">
        <v>0</v>
      </c>
      <c r="H41" s="579">
        <v>0</v>
      </c>
      <c r="I41" s="579">
        <v>0</v>
      </c>
      <c r="J41" s="579">
        <v>0</v>
      </c>
      <c r="K41" s="579">
        <v>0</v>
      </c>
      <c r="L41" s="556"/>
      <c r="M41" s="556"/>
    </row>
    <row r="42" spans="1:13" ht="15" customHeight="1">
      <c r="A42" s="553" t="s">
        <v>353</v>
      </c>
      <c r="B42" s="547"/>
      <c r="C42" s="578">
        <v>1</v>
      </c>
      <c r="D42" s="579" t="s">
        <v>371</v>
      </c>
      <c r="E42" s="579" t="s">
        <v>371</v>
      </c>
      <c r="F42" s="579" t="s">
        <v>371</v>
      </c>
      <c r="G42" s="579" t="s">
        <v>371</v>
      </c>
      <c r="H42" s="579" t="s">
        <v>371</v>
      </c>
      <c r="I42" s="579" t="s">
        <v>371</v>
      </c>
      <c r="J42" s="579" t="s">
        <v>371</v>
      </c>
      <c r="K42" s="579" t="s">
        <v>371</v>
      </c>
      <c r="L42" s="556"/>
      <c r="M42" s="556"/>
    </row>
    <row r="43" spans="1:13" ht="6.95" customHeight="1" thickBot="1">
      <c r="A43" s="1544"/>
      <c r="B43" s="1544"/>
      <c r="C43" s="1544"/>
      <c r="D43" s="1544"/>
      <c r="E43" s="1544"/>
      <c r="F43" s="1544"/>
      <c r="G43" s="1544"/>
      <c r="H43" s="1544"/>
      <c r="I43" s="1544"/>
      <c r="J43" s="1544"/>
      <c r="K43" s="1544"/>
    </row>
    <row r="44" spans="1:13" ht="3.75" customHeight="1" thickTop="1">
      <c r="A44" s="544"/>
      <c r="B44" s="544"/>
      <c r="C44" s="544"/>
      <c r="D44" s="544"/>
      <c r="E44" s="547"/>
    </row>
    <row r="45" spans="1:13" ht="12.95" customHeight="1">
      <c r="A45" s="561" t="s">
        <v>355</v>
      </c>
      <c r="B45" s="561"/>
      <c r="C45" s="561"/>
      <c r="D45" s="561"/>
      <c r="E45" s="547"/>
    </row>
    <row r="46" spans="1:13">
      <c r="A46" s="547"/>
      <c r="B46" s="547"/>
      <c r="C46" s="547"/>
      <c r="D46" s="547"/>
      <c r="E46" s="547"/>
    </row>
  </sheetData>
  <mergeCells count="16">
    <mergeCell ref="H5:H9"/>
    <mergeCell ref="I5:I9"/>
    <mergeCell ref="C10:D10"/>
    <mergeCell ref="E10:K10"/>
    <mergeCell ref="A1:D1"/>
    <mergeCell ref="A2:K2"/>
    <mergeCell ref="E4:G4"/>
    <mergeCell ref="H4:J4"/>
    <mergeCell ref="K4:K9"/>
    <mergeCell ref="A6:B6"/>
    <mergeCell ref="A7:B7"/>
    <mergeCell ref="A8:B8"/>
    <mergeCell ref="F5:F9"/>
    <mergeCell ref="G5:G9"/>
    <mergeCell ref="E5:E9"/>
    <mergeCell ref="C4:C9"/>
  </mergeCells>
  <pageMargins left="0.78740157480314965" right="0.78740157480314965" top="1.1811023622047243" bottom="0.78740157480314965" header="0" footer="0"/>
  <pageSetup paperSize="9"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sheetPr codeName="Sheet17"/>
  <dimension ref="A1:AC73"/>
  <sheetViews>
    <sheetView showGridLines="0" workbookViewId="0">
      <selection sqref="A1:D1"/>
    </sheetView>
  </sheetViews>
  <sheetFormatPr defaultColWidth="10.5703125" defaultRowHeight="12.75"/>
  <cols>
    <col min="1" max="1" width="10.5703125" style="541" customWidth="1"/>
    <col min="2" max="2" width="9.7109375" style="541" customWidth="1"/>
    <col min="3" max="3" width="7.28515625" style="541" customWidth="1"/>
    <col min="4" max="4" width="7.42578125" style="541" customWidth="1"/>
    <col min="5" max="5" width="6.5703125" style="541" customWidth="1"/>
    <col min="6" max="6" width="8" style="541" customWidth="1"/>
    <col min="7" max="7" width="6.140625" style="541" customWidth="1"/>
    <col min="8" max="9" width="6.5703125" style="541" customWidth="1"/>
    <col min="10" max="10" width="8.42578125" style="541" customWidth="1"/>
    <col min="11" max="11" width="9.42578125" style="541" customWidth="1"/>
    <col min="12" max="16384" width="10.5703125" style="541"/>
  </cols>
  <sheetData>
    <row r="1" spans="1:29" ht="17.25" customHeight="1">
      <c r="A1" s="1959" t="s">
        <v>411</v>
      </c>
      <c r="B1" s="1959"/>
      <c r="C1" s="1959"/>
      <c r="D1" s="1959"/>
      <c r="E1" s="547"/>
    </row>
    <row r="2" spans="1:29" ht="24" customHeight="1">
      <c r="A2" s="1977" t="s">
        <v>412</v>
      </c>
      <c r="B2" s="1977"/>
      <c r="C2" s="1977"/>
      <c r="D2" s="1977"/>
      <c r="E2" s="1977"/>
      <c r="F2" s="1977"/>
      <c r="G2" s="1977"/>
      <c r="H2" s="1977"/>
      <c r="I2" s="1977"/>
      <c r="J2" s="1977"/>
      <c r="K2" s="1977"/>
    </row>
    <row r="3" spans="1:29" ht="12.95" customHeight="1">
      <c r="A3" s="542">
        <v>2016</v>
      </c>
      <c r="B3" s="543"/>
      <c r="C3" s="543"/>
      <c r="D3" s="544"/>
    </row>
    <row r="4" spans="1:29" ht="15" customHeight="1">
      <c r="A4" s="1545"/>
      <c r="B4" s="1546"/>
      <c r="C4" s="1968" t="s">
        <v>334</v>
      </c>
      <c r="D4" s="1537"/>
      <c r="E4" s="1945" t="s">
        <v>330</v>
      </c>
      <c r="F4" s="1945"/>
      <c r="G4" s="1945"/>
      <c r="H4" s="1946" t="s">
        <v>331</v>
      </c>
      <c r="I4" s="1947"/>
      <c r="J4" s="1947"/>
      <c r="K4" s="1965" t="s">
        <v>332</v>
      </c>
    </row>
    <row r="5" spans="1:29" ht="6.75" customHeight="1">
      <c r="A5" s="1547"/>
      <c r="B5" s="1548"/>
      <c r="C5" s="1973"/>
      <c r="D5" s="1538"/>
      <c r="E5" s="1965" t="s">
        <v>336</v>
      </c>
      <c r="F5" s="1968" t="s">
        <v>337</v>
      </c>
      <c r="G5" s="1968" t="s">
        <v>338</v>
      </c>
      <c r="H5" s="1968" t="s">
        <v>0</v>
      </c>
      <c r="I5" s="1965" t="s">
        <v>339</v>
      </c>
      <c r="J5" s="1538"/>
      <c r="K5" s="1975"/>
    </row>
    <row r="6" spans="1:29" ht="9" customHeight="1">
      <c r="A6" s="1961" t="s">
        <v>333</v>
      </c>
      <c r="B6" s="1962"/>
      <c r="C6" s="1973"/>
      <c r="D6" s="1538" t="s">
        <v>335</v>
      </c>
      <c r="E6" s="1966"/>
      <c r="F6" s="1973"/>
      <c r="G6" s="1973"/>
      <c r="H6" s="1973"/>
      <c r="I6" s="1966"/>
      <c r="J6" s="1538" t="s">
        <v>340</v>
      </c>
      <c r="K6" s="1975"/>
    </row>
    <row r="7" spans="1:29" ht="9" customHeight="1">
      <c r="A7" s="1961" t="s">
        <v>358</v>
      </c>
      <c r="B7" s="1962"/>
      <c r="C7" s="1973"/>
      <c r="D7" s="1538" t="s">
        <v>342</v>
      </c>
      <c r="E7" s="1966"/>
      <c r="F7" s="1973"/>
      <c r="G7" s="1973"/>
      <c r="H7" s="1973"/>
      <c r="I7" s="1966"/>
      <c r="J7" s="1538" t="s">
        <v>343</v>
      </c>
      <c r="K7" s="1975"/>
    </row>
    <row r="8" spans="1:29" ht="6" customHeight="1">
      <c r="A8" s="1961" t="s">
        <v>359</v>
      </c>
      <c r="B8" s="1962"/>
      <c r="C8" s="1973"/>
      <c r="D8" s="1538" t="s">
        <v>345</v>
      </c>
      <c r="E8" s="1966"/>
      <c r="F8" s="1973"/>
      <c r="G8" s="1973"/>
      <c r="H8" s="1973"/>
      <c r="I8" s="1966"/>
      <c r="J8" s="1538" t="s">
        <v>346</v>
      </c>
      <c r="K8" s="1975"/>
    </row>
    <row r="9" spans="1:29" ht="12.75" customHeight="1">
      <c r="A9" s="1547"/>
      <c r="B9" s="1548"/>
      <c r="C9" s="1974"/>
      <c r="D9" s="1538"/>
      <c r="E9" s="1967"/>
      <c r="F9" s="1974"/>
      <c r="G9" s="1974"/>
      <c r="H9" s="1974"/>
      <c r="I9" s="1967"/>
      <c r="J9" s="1538"/>
      <c r="K9" s="1975"/>
    </row>
    <row r="10" spans="1:29" ht="12" customHeight="1">
      <c r="A10" s="1549"/>
      <c r="B10" s="1550"/>
      <c r="C10" s="1945" t="s">
        <v>347</v>
      </c>
      <c r="D10" s="1945"/>
      <c r="E10" s="1945" t="s">
        <v>348</v>
      </c>
      <c r="F10" s="1945"/>
      <c r="G10" s="1945"/>
      <c r="H10" s="1945"/>
      <c r="I10" s="1945"/>
      <c r="J10" s="1945"/>
      <c r="K10" s="1945"/>
    </row>
    <row r="11" spans="1:29" ht="7.5" customHeight="1">
      <c r="A11" s="545"/>
      <c r="B11" s="545"/>
      <c r="C11" s="545"/>
      <c r="D11" s="545"/>
    </row>
    <row r="12" spans="1:29">
      <c r="A12" s="546" t="s">
        <v>407</v>
      </c>
      <c r="B12" s="545"/>
      <c r="C12" s="545"/>
      <c r="D12" s="545"/>
    </row>
    <row r="13" spans="1:29" s="551" customFormat="1" ht="15" customHeight="1">
      <c r="A13" s="546" t="s">
        <v>258</v>
      </c>
      <c r="B13" s="632"/>
      <c r="C13" s="576">
        <v>335</v>
      </c>
      <c r="D13" s="576">
        <v>3742</v>
      </c>
      <c r="E13" s="576">
        <v>120023.651</v>
      </c>
      <c r="F13" s="576">
        <v>120118.268</v>
      </c>
      <c r="G13" s="576">
        <v>317344.93699999998</v>
      </c>
      <c r="H13" s="576">
        <v>692713.41599999997</v>
      </c>
      <c r="I13" s="576">
        <v>51957.337</v>
      </c>
      <c r="J13" s="576">
        <v>640756.07900000003</v>
      </c>
      <c r="K13" s="576">
        <v>50078.495999999999</v>
      </c>
      <c r="L13" s="578"/>
      <c r="M13" s="578"/>
      <c r="N13" s="578"/>
      <c r="O13" s="578"/>
      <c r="P13" s="578"/>
      <c r="Q13" s="578"/>
      <c r="R13" s="578"/>
      <c r="S13" s="578"/>
      <c r="T13" s="578"/>
      <c r="U13" s="629"/>
      <c r="V13" s="629"/>
      <c r="W13" s="629"/>
      <c r="X13" s="629"/>
      <c r="Y13" s="629"/>
      <c r="Z13" s="629"/>
      <c r="AA13" s="629"/>
      <c r="AB13" s="629"/>
      <c r="AC13" s="629"/>
    </row>
    <row r="14" spans="1:29" s="551" customFormat="1" ht="15" customHeight="1">
      <c r="A14" s="546" t="s">
        <v>360</v>
      </c>
      <c r="B14" s="632"/>
      <c r="C14" s="576">
        <v>314</v>
      </c>
      <c r="D14" s="576">
        <v>3683</v>
      </c>
      <c r="E14" s="576">
        <v>119273.822</v>
      </c>
      <c r="F14" s="576">
        <v>120104.18700000001</v>
      </c>
      <c r="G14" s="576">
        <v>316538.05800000002</v>
      </c>
      <c r="H14" s="576">
        <v>691197.07400000002</v>
      </c>
      <c r="I14" s="576">
        <v>51944.73</v>
      </c>
      <c r="J14" s="576">
        <v>639252.34400000004</v>
      </c>
      <c r="K14" s="576">
        <v>50143.394999999997</v>
      </c>
      <c r="L14" s="578"/>
      <c r="M14" s="578"/>
      <c r="N14" s="578"/>
      <c r="O14" s="578"/>
      <c r="P14" s="578"/>
      <c r="Q14" s="578"/>
      <c r="R14" s="578"/>
      <c r="S14" s="578"/>
      <c r="T14" s="578"/>
      <c r="U14" s="629"/>
      <c r="V14" s="629"/>
      <c r="W14" s="629"/>
      <c r="X14" s="629"/>
      <c r="Y14" s="629"/>
      <c r="Z14" s="629"/>
      <c r="AA14" s="629"/>
      <c r="AB14" s="629"/>
      <c r="AC14" s="629"/>
    </row>
    <row r="15" spans="1:29" ht="12.75" customHeight="1">
      <c r="A15" s="565" t="s">
        <v>361</v>
      </c>
      <c r="B15" s="545"/>
      <c r="C15" s="578">
        <v>88</v>
      </c>
      <c r="D15" s="578">
        <v>318</v>
      </c>
      <c r="E15" s="578">
        <v>4131.2659999999996</v>
      </c>
      <c r="F15" s="578">
        <v>67.992999999999995</v>
      </c>
      <c r="G15" s="578">
        <v>6020.2139999999999</v>
      </c>
      <c r="H15" s="578">
        <v>10651.901</v>
      </c>
      <c r="I15" s="578">
        <v>299.70100000000002</v>
      </c>
      <c r="J15" s="578">
        <v>10352.200000000001</v>
      </c>
      <c r="K15" s="578">
        <v>34.128</v>
      </c>
      <c r="L15" s="578"/>
      <c r="M15" s="578"/>
      <c r="N15" s="578"/>
      <c r="O15" s="578"/>
      <c r="P15" s="578"/>
      <c r="Q15" s="578"/>
      <c r="R15" s="578"/>
      <c r="S15" s="578"/>
      <c r="T15" s="578"/>
      <c r="U15" s="629"/>
      <c r="V15" s="629"/>
      <c r="W15" s="629"/>
      <c r="X15" s="629"/>
      <c r="Y15" s="629"/>
      <c r="Z15" s="629"/>
      <c r="AA15" s="629"/>
      <c r="AB15" s="629"/>
      <c r="AC15" s="629"/>
    </row>
    <row r="16" spans="1:29" ht="12.75" customHeight="1">
      <c r="A16" s="565" t="s">
        <v>362</v>
      </c>
      <c r="B16" s="545"/>
      <c r="C16" s="578">
        <v>75</v>
      </c>
      <c r="D16" s="578">
        <v>177</v>
      </c>
      <c r="E16" s="578">
        <v>1710.8050000000001</v>
      </c>
      <c r="F16" s="578">
        <v>0.97299999999999998</v>
      </c>
      <c r="G16" s="578">
        <v>1521.711</v>
      </c>
      <c r="H16" s="578">
        <v>3441.36</v>
      </c>
      <c r="I16" s="578">
        <v>105.70399999999999</v>
      </c>
      <c r="J16" s="578">
        <v>3335.6559999999999</v>
      </c>
      <c r="K16" s="578">
        <v>98.756</v>
      </c>
      <c r="L16" s="578"/>
      <c r="M16" s="578"/>
      <c r="N16" s="578"/>
      <c r="O16" s="578"/>
      <c r="P16" s="578"/>
      <c r="Q16" s="578"/>
      <c r="R16" s="578"/>
      <c r="S16" s="578"/>
      <c r="T16" s="578"/>
      <c r="U16" s="629"/>
      <c r="V16" s="629"/>
      <c r="W16" s="629"/>
      <c r="X16" s="629"/>
      <c r="Y16" s="629"/>
      <c r="Z16" s="629"/>
      <c r="AA16" s="629"/>
      <c r="AB16" s="629"/>
      <c r="AC16" s="629"/>
    </row>
    <row r="17" spans="1:29" ht="12.75" customHeight="1">
      <c r="A17" s="565" t="s">
        <v>363</v>
      </c>
      <c r="B17" s="545"/>
      <c r="C17" s="578">
        <v>89</v>
      </c>
      <c r="D17" s="578">
        <v>3044</v>
      </c>
      <c r="E17" s="578">
        <v>112042.31200000001</v>
      </c>
      <c r="F17" s="578">
        <v>120032.05499999999</v>
      </c>
      <c r="G17" s="578">
        <v>307398.53000000003</v>
      </c>
      <c r="H17" s="578">
        <v>673851.03300000005</v>
      </c>
      <c r="I17" s="578">
        <v>51538.527000000002</v>
      </c>
      <c r="J17" s="578">
        <v>622312.50600000005</v>
      </c>
      <c r="K17" s="578">
        <v>49739.311000000002</v>
      </c>
      <c r="L17" s="578"/>
      <c r="M17" s="578"/>
      <c r="N17" s="578"/>
      <c r="O17" s="578"/>
      <c r="P17" s="578"/>
      <c r="Q17" s="578"/>
      <c r="R17" s="578"/>
      <c r="S17" s="578"/>
      <c r="T17" s="578"/>
      <c r="U17" s="629"/>
      <c r="V17" s="629"/>
      <c r="W17" s="629"/>
      <c r="X17" s="629"/>
      <c r="Y17" s="629"/>
      <c r="Z17" s="629"/>
      <c r="AA17" s="629"/>
      <c r="AB17" s="629"/>
      <c r="AC17" s="629"/>
    </row>
    <row r="18" spans="1:29" ht="12.75" customHeight="1">
      <c r="A18" s="565" t="s">
        <v>364</v>
      </c>
      <c r="B18" s="545"/>
      <c r="C18" s="578">
        <v>47</v>
      </c>
      <c r="D18" s="578">
        <v>108</v>
      </c>
      <c r="E18" s="578">
        <v>1023.021</v>
      </c>
      <c r="F18" s="578">
        <v>2.8780000000000001</v>
      </c>
      <c r="G18" s="578">
        <v>1084.893</v>
      </c>
      <c r="H18" s="578">
        <v>2366.0569999999998</v>
      </c>
      <c r="I18" s="578">
        <v>0.79800000000000004</v>
      </c>
      <c r="J18" s="578">
        <v>2365.259</v>
      </c>
      <c r="K18" s="578">
        <v>396.84399999999999</v>
      </c>
      <c r="L18" s="578"/>
      <c r="M18" s="578"/>
      <c r="N18" s="578"/>
      <c r="O18" s="552"/>
      <c r="P18" s="578"/>
      <c r="Q18" s="578"/>
      <c r="R18" s="552"/>
      <c r="S18" s="578"/>
      <c r="T18" s="578"/>
      <c r="U18" s="629"/>
      <c r="V18" s="629"/>
      <c r="W18" s="629"/>
      <c r="X18" s="629"/>
      <c r="Y18" s="629"/>
      <c r="Z18" s="629"/>
      <c r="AA18" s="629"/>
      <c r="AB18" s="629"/>
      <c r="AC18" s="629"/>
    </row>
    <row r="19" spans="1:29" ht="12.75" customHeight="1">
      <c r="A19" s="565" t="s">
        <v>365</v>
      </c>
      <c r="B19" s="545"/>
      <c r="C19" s="578">
        <v>15</v>
      </c>
      <c r="D19" s="578">
        <v>36</v>
      </c>
      <c r="E19" s="578">
        <v>366.41800000000001</v>
      </c>
      <c r="F19" s="631" t="s">
        <v>378</v>
      </c>
      <c r="G19" s="578">
        <v>512.71</v>
      </c>
      <c r="H19" s="578">
        <v>886.72299999999996</v>
      </c>
      <c r="I19" s="578">
        <v>0</v>
      </c>
      <c r="J19" s="578">
        <v>886.72299999999996</v>
      </c>
      <c r="K19" s="578">
        <v>-125.64400000000001</v>
      </c>
      <c r="L19" s="578"/>
      <c r="M19" s="578"/>
      <c r="N19" s="578"/>
      <c r="O19" s="578"/>
      <c r="P19" s="578"/>
      <c r="Q19" s="578"/>
      <c r="R19" s="578"/>
      <c r="S19" s="578"/>
      <c r="T19" s="578"/>
      <c r="U19" s="629"/>
      <c r="V19" s="629"/>
      <c r="W19" s="629"/>
      <c r="X19" s="629"/>
      <c r="Y19" s="629"/>
      <c r="Z19" s="629"/>
      <c r="AA19" s="629"/>
      <c r="AB19" s="629"/>
      <c r="AC19" s="629"/>
    </row>
    <row r="20" spans="1:29" s="551" customFormat="1" ht="20.100000000000001" customHeight="1">
      <c r="A20" s="566" t="s">
        <v>366</v>
      </c>
      <c r="B20" s="632"/>
      <c r="C20" s="634">
        <v>13</v>
      </c>
      <c r="D20" s="634">
        <v>33</v>
      </c>
      <c r="E20" s="603">
        <v>384.28199999999998</v>
      </c>
      <c r="F20" s="603">
        <v>14.081</v>
      </c>
      <c r="G20" s="603">
        <v>323.78300000000002</v>
      </c>
      <c r="H20" s="603">
        <v>766.67200000000003</v>
      </c>
      <c r="I20" s="603">
        <v>12.606999999999999</v>
      </c>
      <c r="J20" s="603">
        <v>754.06500000000005</v>
      </c>
      <c r="K20" s="603">
        <v>-13.958</v>
      </c>
      <c r="L20" s="578"/>
      <c r="M20" s="578"/>
      <c r="N20" s="578"/>
      <c r="O20" s="578"/>
      <c r="P20" s="578"/>
      <c r="Q20" s="578"/>
      <c r="R20" s="578"/>
      <c r="S20" s="578"/>
      <c r="T20" s="578"/>
      <c r="U20" s="629"/>
      <c r="V20" s="629"/>
      <c r="W20" s="629"/>
      <c r="X20" s="629"/>
      <c r="Y20" s="629"/>
      <c r="Z20" s="629"/>
      <c r="AA20" s="629"/>
      <c r="AB20" s="629"/>
      <c r="AC20" s="629"/>
    </row>
    <row r="21" spans="1:29" s="551" customFormat="1" ht="15" customHeight="1">
      <c r="A21" s="635" t="s">
        <v>367</v>
      </c>
      <c r="B21" s="632"/>
      <c r="C21" s="634">
        <v>8</v>
      </c>
      <c r="D21" s="634">
        <v>26</v>
      </c>
      <c r="E21" s="636">
        <v>365.54700000000003</v>
      </c>
      <c r="F21" s="636">
        <v>0</v>
      </c>
      <c r="G21" s="636">
        <v>483.096</v>
      </c>
      <c r="H21" s="636">
        <v>749.67</v>
      </c>
      <c r="I21" s="636">
        <v>0</v>
      </c>
      <c r="J21" s="636">
        <v>749.67</v>
      </c>
      <c r="K21" s="636">
        <v>-50.941000000000003</v>
      </c>
      <c r="L21" s="578"/>
      <c r="M21" s="578"/>
      <c r="N21" s="578"/>
      <c r="O21" s="578"/>
      <c r="P21" s="578"/>
      <c r="Q21" s="578"/>
      <c r="R21" s="578"/>
      <c r="S21" s="578"/>
      <c r="T21" s="578"/>
      <c r="U21" s="629"/>
      <c r="V21" s="629"/>
      <c r="W21" s="629"/>
      <c r="X21" s="629"/>
      <c r="Y21" s="629"/>
      <c r="Z21" s="629"/>
      <c r="AA21" s="629"/>
      <c r="AB21" s="629"/>
      <c r="AC21" s="629"/>
    </row>
    <row r="22" spans="1:29" ht="6" customHeight="1">
      <c r="A22" s="545"/>
      <c r="B22" s="545"/>
      <c r="C22" s="633"/>
      <c r="D22" s="633"/>
      <c r="E22" s="637"/>
      <c r="F22" s="637"/>
      <c r="G22" s="637"/>
      <c r="H22" s="637"/>
      <c r="I22" s="637"/>
      <c r="J22" s="637"/>
      <c r="K22" s="637"/>
    </row>
    <row r="23" spans="1:29" ht="15" customHeight="1">
      <c r="A23" s="616" t="s">
        <v>408</v>
      </c>
      <c r="B23" s="545"/>
      <c r="C23" s="560"/>
      <c r="D23" s="560"/>
      <c r="E23" s="560"/>
      <c r="F23" s="560"/>
      <c r="G23" s="560"/>
      <c r="H23" s="560"/>
      <c r="I23" s="560"/>
      <c r="J23" s="560"/>
      <c r="K23" s="560"/>
    </row>
    <row r="24" spans="1:29" s="551" customFormat="1" ht="15" customHeight="1">
      <c r="A24" s="546" t="s">
        <v>258</v>
      </c>
      <c r="B24" s="632"/>
      <c r="C24" s="576">
        <v>273</v>
      </c>
      <c r="D24" s="576">
        <v>1180</v>
      </c>
      <c r="E24" s="576">
        <v>26212.906999999999</v>
      </c>
      <c r="F24" s="576">
        <v>80.924000000000007</v>
      </c>
      <c r="G24" s="576">
        <v>30986.492999999999</v>
      </c>
      <c r="H24" s="576">
        <v>60644.27</v>
      </c>
      <c r="I24" s="576">
        <v>422.93599999999998</v>
      </c>
      <c r="J24" s="576">
        <v>60221.334000000003</v>
      </c>
      <c r="K24" s="576">
        <v>1116.451</v>
      </c>
      <c r="L24" s="578"/>
      <c r="M24" s="578"/>
      <c r="N24" s="578"/>
      <c r="O24" s="578"/>
      <c r="P24" s="578"/>
      <c r="Q24" s="578"/>
      <c r="R24" s="578"/>
      <c r="S24" s="578"/>
      <c r="T24" s="578"/>
      <c r="U24" s="629"/>
      <c r="V24" s="629"/>
      <c r="W24" s="629"/>
      <c r="X24" s="629"/>
      <c r="Y24" s="629"/>
      <c r="Z24" s="629"/>
      <c r="AA24" s="629"/>
      <c r="AB24" s="629"/>
      <c r="AC24" s="629"/>
    </row>
    <row r="25" spans="1:29" s="551" customFormat="1" ht="15" customHeight="1">
      <c r="A25" s="546" t="s">
        <v>360</v>
      </c>
      <c r="B25" s="632"/>
      <c r="C25" s="576">
        <v>254</v>
      </c>
      <c r="D25" s="614" t="s">
        <v>371</v>
      </c>
      <c r="E25" s="614" t="s">
        <v>371</v>
      </c>
      <c r="F25" s="614" t="s">
        <v>371</v>
      </c>
      <c r="G25" s="614" t="s">
        <v>371</v>
      </c>
      <c r="H25" s="614" t="s">
        <v>371</v>
      </c>
      <c r="I25" s="614" t="s">
        <v>371</v>
      </c>
      <c r="J25" s="614" t="s">
        <v>371</v>
      </c>
      <c r="K25" s="614" t="s">
        <v>371</v>
      </c>
      <c r="L25" s="578"/>
      <c r="M25" s="578"/>
      <c r="N25" s="578"/>
      <c r="O25" s="578"/>
      <c r="P25" s="578"/>
      <c r="Q25" s="578"/>
      <c r="R25" s="578"/>
      <c r="S25" s="578"/>
      <c r="T25" s="578"/>
      <c r="U25" s="629"/>
      <c r="V25" s="629"/>
      <c r="W25" s="629"/>
      <c r="X25" s="629"/>
      <c r="Y25" s="629"/>
      <c r="Z25" s="629"/>
      <c r="AA25" s="629"/>
      <c r="AB25" s="629"/>
      <c r="AC25" s="629"/>
    </row>
    <row r="26" spans="1:29" ht="12.75" customHeight="1">
      <c r="A26" s="565" t="s">
        <v>361</v>
      </c>
      <c r="B26" s="545"/>
      <c r="C26" s="578">
        <v>79</v>
      </c>
      <c r="D26" s="578">
        <v>246</v>
      </c>
      <c r="E26" s="578">
        <v>3385.1529999999998</v>
      </c>
      <c r="F26" s="578">
        <v>45.957999999999998</v>
      </c>
      <c r="G26" s="578">
        <v>3935.9450000000002</v>
      </c>
      <c r="H26" s="578">
        <v>7776.8559999999998</v>
      </c>
      <c r="I26" s="578">
        <v>299.70100000000002</v>
      </c>
      <c r="J26" s="578">
        <v>7477.1549999999997</v>
      </c>
      <c r="K26" s="578">
        <v>307.45400000000001</v>
      </c>
      <c r="L26" s="578"/>
      <c r="M26" s="578"/>
      <c r="N26" s="578"/>
      <c r="O26" s="578"/>
      <c r="P26" s="578"/>
      <c r="Q26" s="578"/>
      <c r="R26" s="578"/>
      <c r="S26" s="578"/>
      <c r="T26" s="578"/>
      <c r="U26" s="629"/>
      <c r="V26" s="629"/>
      <c r="W26" s="629"/>
      <c r="X26" s="629"/>
      <c r="Y26" s="629"/>
      <c r="Z26" s="629"/>
      <c r="AA26" s="629"/>
      <c r="AB26" s="629"/>
      <c r="AC26" s="629"/>
    </row>
    <row r="27" spans="1:29" ht="12.75" customHeight="1">
      <c r="A27" s="565" t="s">
        <v>362</v>
      </c>
      <c r="B27" s="545"/>
      <c r="C27" s="578">
        <v>73</v>
      </c>
      <c r="D27" s="578" t="s">
        <v>371</v>
      </c>
      <c r="E27" s="578" t="s">
        <v>371</v>
      </c>
      <c r="F27" s="578" t="s">
        <v>371</v>
      </c>
      <c r="G27" s="578" t="s">
        <v>371</v>
      </c>
      <c r="H27" s="578" t="s">
        <v>371</v>
      </c>
      <c r="I27" s="578" t="s">
        <v>371</v>
      </c>
      <c r="J27" s="578" t="s">
        <v>371</v>
      </c>
      <c r="K27" s="578" t="s">
        <v>371</v>
      </c>
      <c r="L27" s="578"/>
      <c r="M27" s="578"/>
      <c r="N27" s="578"/>
      <c r="O27" s="578"/>
      <c r="P27" s="578"/>
      <c r="Q27" s="578"/>
      <c r="R27" s="578"/>
      <c r="S27" s="578"/>
      <c r="T27" s="578"/>
      <c r="U27" s="629"/>
      <c r="V27" s="629"/>
      <c r="W27" s="629"/>
      <c r="X27" s="629"/>
      <c r="Y27" s="629"/>
      <c r="Z27" s="629"/>
      <c r="AA27" s="629"/>
      <c r="AB27" s="629"/>
      <c r="AC27" s="629"/>
    </row>
    <row r="28" spans="1:29" ht="12.75" customHeight="1">
      <c r="A28" s="565" t="s">
        <v>363</v>
      </c>
      <c r="B28" s="545"/>
      <c r="C28" s="578">
        <v>44</v>
      </c>
      <c r="D28" s="579">
        <v>563</v>
      </c>
      <c r="E28" s="579">
        <v>19023.414000000001</v>
      </c>
      <c r="F28" s="579">
        <v>16.745999999999999</v>
      </c>
      <c r="G28" s="579">
        <v>23264.618999999999</v>
      </c>
      <c r="H28" s="579">
        <v>44906.03</v>
      </c>
      <c r="I28" s="579">
        <v>4.1260000000000003</v>
      </c>
      <c r="J28" s="579">
        <v>44901.904000000002</v>
      </c>
      <c r="K28" s="579">
        <v>752.35500000000002</v>
      </c>
      <c r="L28" s="578"/>
      <c r="M28" s="578"/>
      <c r="N28" s="578"/>
      <c r="O28" s="578"/>
      <c r="P28" s="578"/>
      <c r="Q28" s="578"/>
      <c r="R28" s="578"/>
      <c r="S28" s="578"/>
      <c r="T28" s="578"/>
      <c r="U28" s="629"/>
      <c r="V28" s="629"/>
      <c r="W28" s="629"/>
      <c r="X28" s="629"/>
      <c r="Y28" s="629"/>
      <c r="Z28" s="629"/>
      <c r="AA28" s="629"/>
      <c r="AB28" s="629"/>
      <c r="AC28" s="629"/>
    </row>
    <row r="29" spans="1:29" ht="12.75" customHeight="1">
      <c r="A29" s="565" t="s">
        <v>364</v>
      </c>
      <c r="B29" s="545"/>
      <c r="C29" s="578">
        <v>44</v>
      </c>
      <c r="D29" s="578">
        <v>104</v>
      </c>
      <c r="E29" s="578">
        <v>983.35799999999995</v>
      </c>
      <c r="F29" s="578">
        <v>2.8780000000000001</v>
      </c>
      <c r="G29" s="578">
        <v>1043.462</v>
      </c>
      <c r="H29" s="578">
        <v>2261.3939999999998</v>
      </c>
      <c r="I29" s="578">
        <v>0.79800000000000004</v>
      </c>
      <c r="J29" s="578">
        <v>2260.596</v>
      </c>
      <c r="K29" s="578">
        <v>197.34</v>
      </c>
      <c r="L29" s="578"/>
      <c r="M29" s="578"/>
      <c r="N29" s="578"/>
      <c r="O29" s="552"/>
      <c r="P29" s="578"/>
      <c r="Q29" s="578"/>
      <c r="R29" s="552"/>
      <c r="S29" s="578"/>
      <c r="T29" s="578"/>
      <c r="U29" s="629"/>
      <c r="V29" s="629"/>
      <c r="W29" s="629"/>
      <c r="X29" s="629"/>
      <c r="Y29" s="629"/>
      <c r="Z29" s="629"/>
      <c r="AA29" s="629"/>
      <c r="AB29" s="629"/>
      <c r="AC29" s="629"/>
    </row>
    <row r="30" spans="1:29" ht="12.75" customHeight="1">
      <c r="A30" s="565" t="s">
        <v>365</v>
      </c>
      <c r="B30" s="545"/>
      <c r="C30" s="578">
        <v>14</v>
      </c>
      <c r="D30" s="578" t="s">
        <v>371</v>
      </c>
      <c r="E30" s="578" t="s">
        <v>371</v>
      </c>
      <c r="F30" s="578" t="s">
        <v>371</v>
      </c>
      <c r="G30" s="578" t="s">
        <v>371</v>
      </c>
      <c r="H30" s="578" t="s">
        <v>371</v>
      </c>
      <c r="I30" s="578" t="s">
        <v>371</v>
      </c>
      <c r="J30" s="578" t="s">
        <v>371</v>
      </c>
      <c r="K30" s="578" t="s">
        <v>371</v>
      </c>
      <c r="L30" s="578"/>
      <c r="M30" s="578"/>
      <c r="N30" s="578"/>
      <c r="O30" s="578"/>
      <c r="P30" s="578"/>
      <c r="Q30" s="578"/>
      <c r="R30" s="578"/>
      <c r="S30" s="578"/>
      <c r="T30" s="578"/>
      <c r="U30" s="629"/>
      <c r="V30" s="629"/>
      <c r="W30" s="629"/>
      <c r="X30" s="629"/>
      <c r="Y30" s="629"/>
      <c r="Z30" s="629"/>
      <c r="AA30" s="629"/>
      <c r="AB30" s="629"/>
      <c r="AC30" s="629"/>
    </row>
    <row r="31" spans="1:29" s="551" customFormat="1" ht="20.100000000000001" customHeight="1">
      <c r="A31" s="566" t="s">
        <v>366</v>
      </c>
      <c r="B31" s="632"/>
      <c r="C31" s="593">
        <v>12</v>
      </c>
      <c r="D31" s="593" t="s">
        <v>371</v>
      </c>
      <c r="E31" s="603" t="s">
        <v>371</v>
      </c>
      <c r="F31" s="603" t="s">
        <v>371</v>
      </c>
      <c r="G31" s="603" t="s">
        <v>371</v>
      </c>
      <c r="H31" s="603" t="s">
        <v>371</v>
      </c>
      <c r="I31" s="603" t="s">
        <v>371</v>
      </c>
      <c r="J31" s="603" t="s">
        <v>371</v>
      </c>
      <c r="K31" s="603" t="s">
        <v>371</v>
      </c>
      <c r="L31" s="578"/>
      <c r="M31" s="578"/>
      <c r="N31" s="578"/>
      <c r="O31" s="578"/>
      <c r="P31" s="578"/>
      <c r="Q31" s="578"/>
      <c r="R31" s="578"/>
      <c r="S31" s="578"/>
      <c r="T31" s="578"/>
      <c r="U31" s="629"/>
      <c r="V31" s="629"/>
      <c r="W31" s="629"/>
      <c r="X31" s="629"/>
      <c r="Y31" s="629"/>
      <c r="Z31" s="629"/>
      <c r="AA31" s="629"/>
      <c r="AB31" s="629"/>
      <c r="AC31" s="629"/>
    </row>
    <row r="32" spans="1:29" s="551" customFormat="1" ht="12" customHeight="1">
      <c r="A32" s="566" t="s">
        <v>367</v>
      </c>
      <c r="B32" s="632"/>
      <c r="C32" s="593">
        <v>7</v>
      </c>
      <c r="D32" s="593" t="s">
        <v>371</v>
      </c>
      <c r="E32" s="603" t="s">
        <v>371</v>
      </c>
      <c r="F32" s="603" t="s">
        <v>371</v>
      </c>
      <c r="G32" s="603" t="s">
        <v>371</v>
      </c>
      <c r="H32" s="603" t="s">
        <v>371</v>
      </c>
      <c r="I32" s="603" t="s">
        <v>371</v>
      </c>
      <c r="J32" s="603" t="s">
        <v>371</v>
      </c>
      <c r="K32" s="603" t="s">
        <v>371</v>
      </c>
      <c r="L32" s="578"/>
      <c r="M32" s="578"/>
      <c r="N32" s="578"/>
      <c r="O32" s="578"/>
      <c r="P32" s="578"/>
      <c r="Q32" s="578"/>
      <c r="R32" s="578"/>
      <c r="S32" s="578"/>
      <c r="T32" s="578"/>
      <c r="U32" s="629"/>
      <c r="V32" s="629"/>
      <c r="W32" s="629"/>
      <c r="X32" s="629"/>
      <c r="Y32" s="629"/>
      <c r="Z32" s="629"/>
      <c r="AA32" s="629"/>
      <c r="AB32" s="629"/>
      <c r="AC32" s="629"/>
    </row>
    <row r="33" spans="1:29" ht="4.5" customHeight="1">
      <c r="A33" s="545"/>
      <c r="B33" s="545"/>
      <c r="C33" s="633"/>
      <c r="D33" s="633"/>
      <c r="E33" s="624"/>
      <c r="F33" s="624"/>
      <c r="G33" s="624"/>
      <c r="H33" s="624"/>
      <c r="I33" s="624"/>
      <c r="J33" s="624"/>
      <c r="K33" s="624"/>
    </row>
    <row r="34" spans="1:29" ht="15" customHeight="1">
      <c r="A34" s="546" t="s">
        <v>409</v>
      </c>
      <c r="B34" s="547"/>
    </row>
    <row r="35" spans="1:29" s="551" customFormat="1" ht="15" customHeight="1">
      <c r="A35" s="546" t="s">
        <v>258</v>
      </c>
      <c r="B35" s="546"/>
      <c r="C35" s="576">
        <v>62</v>
      </c>
      <c r="D35" s="576">
        <v>2562</v>
      </c>
      <c r="E35" s="576">
        <v>93810.744000000006</v>
      </c>
      <c r="F35" s="576">
        <v>120037.344</v>
      </c>
      <c r="G35" s="576">
        <v>286358.44400000002</v>
      </c>
      <c r="H35" s="576">
        <v>632069.14599999995</v>
      </c>
      <c r="I35" s="549">
        <v>51534.400999999998</v>
      </c>
      <c r="J35" s="576">
        <v>580534.745</v>
      </c>
      <c r="K35" s="576">
        <v>48962.044999999998</v>
      </c>
      <c r="L35" s="578"/>
      <c r="M35" s="578"/>
      <c r="N35" s="578"/>
      <c r="O35" s="578"/>
      <c r="P35" s="578"/>
      <c r="Q35" s="578"/>
      <c r="R35" s="578"/>
      <c r="S35" s="578"/>
      <c r="T35" s="578"/>
      <c r="U35" s="629"/>
      <c r="V35" s="629"/>
      <c r="W35" s="629"/>
      <c r="X35" s="629"/>
      <c r="Y35" s="629"/>
      <c r="Z35" s="629"/>
      <c r="AA35" s="629"/>
      <c r="AB35" s="629"/>
      <c r="AC35" s="629"/>
    </row>
    <row r="36" spans="1:29" s="551" customFormat="1" ht="15" customHeight="1">
      <c r="A36" s="546" t="s">
        <v>360</v>
      </c>
      <c r="B36" s="546"/>
      <c r="C36" s="576">
        <v>60</v>
      </c>
      <c r="D36" s="614" t="s">
        <v>371</v>
      </c>
      <c r="E36" s="614" t="s">
        <v>371</v>
      </c>
      <c r="F36" s="614" t="s">
        <v>371</v>
      </c>
      <c r="G36" s="614" t="s">
        <v>371</v>
      </c>
      <c r="H36" s="614" t="s">
        <v>371</v>
      </c>
      <c r="I36" s="567" t="s">
        <v>371</v>
      </c>
      <c r="J36" s="614" t="s">
        <v>371</v>
      </c>
      <c r="K36" s="614" t="s">
        <v>371</v>
      </c>
      <c r="L36" s="578"/>
      <c r="M36" s="578"/>
      <c r="N36" s="578"/>
      <c r="O36" s="578"/>
      <c r="P36" s="578"/>
      <c r="Q36" s="578"/>
      <c r="R36" s="578"/>
      <c r="S36" s="578"/>
      <c r="T36" s="578"/>
      <c r="U36" s="629"/>
      <c r="V36" s="629"/>
      <c r="W36" s="629"/>
      <c r="X36" s="629"/>
      <c r="Y36" s="629"/>
      <c r="Z36" s="629"/>
      <c r="AA36" s="629"/>
      <c r="AB36" s="629"/>
      <c r="AC36" s="629"/>
    </row>
    <row r="37" spans="1:29" ht="12.75" customHeight="1">
      <c r="A37" s="565" t="s">
        <v>361</v>
      </c>
      <c r="B37" s="547"/>
      <c r="C37" s="578">
        <v>9</v>
      </c>
      <c r="D37" s="578">
        <v>72</v>
      </c>
      <c r="E37" s="578">
        <v>746.11300000000006</v>
      </c>
      <c r="F37" s="578">
        <v>22.035</v>
      </c>
      <c r="G37" s="578">
        <v>2084.2689999999998</v>
      </c>
      <c r="H37" s="578">
        <v>2875.0450000000001</v>
      </c>
      <c r="I37" s="554">
        <v>0</v>
      </c>
      <c r="J37" s="578">
        <v>2875.0450000000001</v>
      </c>
      <c r="K37" s="578">
        <v>-273.32600000000002</v>
      </c>
      <c r="L37" s="578"/>
      <c r="M37" s="578"/>
      <c r="N37" s="578"/>
      <c r="O37" s="578"/>
      <c r="P37" s="578"/>
      <c r="Q37" s="578"/>
      <c r="R37" s="578"/>
      <c r="S37" s="578"/>
      <c r="T37" s="578"/>
      <c r="U37" s="629"/>
      <c r="V37" s="629"/>
      <c r="W37" s="629"/>
      <c r="X37" s="629"/>
      <c r="Y37" s="629"/>
      <c r="Z37" s="629"/>
      <c r="AA37" s="629"/>
      <c r="AB37" s="629"/>
      <c r="AC37" s="629"/>
    </row>
    <row r="38" spans="1:29" ht="12.75" customHeight="1">
      <c r="A38" s="565" t="s">
        <v>362</v>
      </c>
      <c r="B38" s="547"/>
      <c r="C38" s="578">
        <v>2</v>
      </c>
      <c r="D38" s="578" t="s">
        <v>371</v>
      </c>
      <c r="E38" s="578" t="s">
        <v>371</v>
      </c>
      <c r="F38" s="578" t="s">
        <v>371</v>
      </c>
      <c r="G38" s="578" t="s">
        <v>371</v>
      </c>
      <c r="H38" s="578" t="s">
        <v>371</v>
      </c>
      <c r="I38" s="554" t="s">
        <v>371</v>
      </c>
      <c r="J38" s="578" t="s">
        <v>371</v>
      </c>
      <c r="K38" s="578" t="s">
        <v>371</v>
      </c>
      <c r="L38" s="578"/>
      <c r="M38" s="578"/>
      <c r="N38" s="578"/>
      <c r="O38" s="578"/>
      <c r="P38" s="578"/>
      <c r="Q38" s="578"/>
      <c r="R38" s="578"/>
      <c r="S38" s="578"/>
      <c r="T38" s="578"/>
      <c r="U38" s="629"/>
      <c r="V38" s="629"/>
      <c r="W38" s="629"/>
      <c r="X38" s="629"/>
      <c r="Y38" s="629"/>
      <c r="Z38" s="629"/>
      <c r="AA38" s="629"/>
      <c r="AB38" s="629"/>
      <c r="AC38" s="629"/>
    </row>
    <row r="39" spans="1:29" ht="12.75" customHeight="1">
      <c r="A39" s="565" t="s">
        <v>363</v>
      </c>
      <c r="B39" s="547"/>
      <c r="C39" s="578">
        <v>45</v>
      </c>
      <c r="D39" s="579">
        <v>2481</v>
      </c>
      <c r="E39" s="579">
        <v>93018.898000000001</v>
      </c>
      <c r="F39" s="579">
        <v>120015.30899999999</v>
      </c>
      <c r="G39" s="579">
        <v>284133.91100000002</v>
      </c>
      <c r="H39" s="579">
        <v>628945.00300000003</v>
      </c>
      <c r="I39" s="555">
        <v>51534.400999999998</v>
      </c>
      <c r="J39" s="579">
        <v>577410.60199999996</v>
      </c>
      <c r="K39" s="579">
        <v>48986.955999999998</v>
      </c>
      <c r="L39" s="578"/>
      <c r="M39" s="578"/>
      <c r="N39" s="578"/>
      <c r="O39" s="578"/>
      <c r="P39" s="578"/>
      <c r="Q39" s="578"/>
      <c r="R39" s="578"/>
      <c r="S39" s="578"/>
      <c r="T39" s="578"/>
      <c r="U39" s="629"/>
      <c r="V39" s="629"/>
      <c r="W39" s="629"/>
      <c r="X39" s="629"/>
      <c r="Y39" s="629"/>
      <c r="Z39" s="629"/>
      <c r="AA39" s="629"/>
      <c r="AB39" s="629"/>
      <c r="AC39" s="629"/>
    </row>
    <row r="40" spans="1:29" ht="12.75" customHeight="1">
      <c r="A40" s="565" t="s">
        <v>364</v>
      </c>
      <c r="B40" s="547"/>
      <c r="C40" s="578">
        <v>3</v>
      </c>
      <c r="D40" s="578">
        <v>4</v>
      </c>
      <c r="E40" s="578">
        <v>39.662999999999997</v>
      </c>
      <c r="F40" s="578">
        <v>0</v>
      </c>
      <c r="G40" s="578">
        <v>41.430999999999997</v>
      </c>
      <c r="H40" s="578">
        <v>104.663</v>
      </c>
      <c r="I40" s="554">
        <v>0</v>
      </c>
      <c r="J40" s="578">
        <v>104.663</v>
      </c>
      <c r="K40" s="578">
        <v>199.50399999999999</v>
      </c>
      <c r="L40" s="578"/>
      <c r="M40" s="578"/>
      <c r="N40" s="578"/>
      <c r="O40" s="578"/>
      <c r="P40" s="578"/>
      <c r="Q40" s="578"/>
      <c r="R40" s="578"/>
      <c r="S40" s="578"/>
      <c r="T40" s="578"/>
      <c r="U40" s="629"/>
      <c r="V40" s="629"/>
      <c r="W40" s="629"/>
      <c r="X40" s="629"/>
      <c r="Y40" s="629"/>
      <c r="Z40" s="629"/>
      <c r="AA40" s="629"/>
      <c r="AB40" s="629"/>
      <c r="AC40" s="629"/>
    </row>
    <row r="41" spans="1:29" ht="12.75" customHeight="1">
      <c r="A41" s="565" t="s">
        <v>365</v>
      </c>
      <c r="B41" s="547"/>
      <c r="C41" s="578">
        <v>1</v>
      </c>
      <c r="D41" s="578" t="s">
        <v>371</v>
      </c>
      <c r="E41" s="578" t="s">
        <v>371</v>
      </c>
      <c r="F41" s="578" t="s">
        <v>371</v>
      </c>
      <c r="G41" s="578" t="s">
        <v>371</v>
      </c>
      <c r="H41" s="578" t="s">
        <v>371</v>
      </c>
      <c r="I41" s="554" t="s">
        <v>371</v>
      </c>
      <c r="J41" s="578" t="s">
        <v>371</v>
      </c>
      <c r="K41" s="578" t="s">
        <v>371</v>
      </c>
      <c r="L41" s="578"/>
      <c r="M41" s="578"/>
      <c r="N41" s="578"/>
      <c r="O41" s="578"/>
      <c r="P41" s="578"/>
      <c r="Q41" s="578"/>
      <c r="R41" s="578"/>
      <c r="S41" s="578"/>
      <c r="T41" s="578"/>
      <c r="U41" s="629"/>
      <c r="V41" s="629"/>
      <c r="W41" s="629"/>
      <c r="X41" s="629"/>
      <c r="Y41" s="629"/>
      <c r="Z41" s="629"/>
      <c r="AA41" s="629"/>
      <c r="AB41" s="629"/>
      <c r="AC41" s="629"/>
    </row>
    <row r="42" spans="1:29" s="551" customFormat="1" ht="20.100000000000001" customHeight="1">
      <c r="A42" s="566" t="s">
        <v>366</v>
      </c>
      <c r="B42" s="546"/>
      <c r="C42" s="593">
        <v>1</v>
      </c>
      <c r="D42" s="593" t="s">
        <v>371</v>
      </c>
      <c r="E42" s="603" t="s">
        <v>371</v>
      </c>
      <c r="F42" s="603" t="s">
        <v>371</v>
      </c>
      <c r="G42" s="603" t="s">
        <v>371</v>
      </c>
      <c r="H42" s="603" t="s">
        <v>371</v>
      </c>
      <c r="I42" s="603" t="s">
        <v>371</v>
      </c>
      <c r="J42" s="603" t="s">
        <v>371</v>
      </c>
      <c r="K42" s="603" t="s">
        <v>371</v>
      </c>
      <c r="L42" s="578"/>
      <c r="M42" s="578"/>
      <c r="N42" s="578"/>
      <c r="O42" s="578"/>
      <c r="P42" s="578"/>
      <c r="Q42" s="578"/>
      <c r="R42" s="578"/>
      <c r="S42" s="578"/>
      <c r="T42" s="578"/>
      <c r="U42" s="629"/>
      <c r="V42" s="629"/>
      <c r="W42" s="629"/>
      <c r="X42" s="629"/>
      <c r="Y42" s="629"/>
      <c r="Z42" s="629"/>
      <c r="AA42" s="629"/>
      <c r="AB42" s="629"/>
      <c r="AC42" s="629"/>
    </row>
    <row r="43" spans="1:29" s="551" customFormat="1" ht="15" customHeight="1">
      <c r="A43" s="566" t="s">
        <v>367</v>
      </c>
      <c r="B43" s="546"/>
      <c r="C43" s="593">
        <v>1</v>
      </c>
      <c r="D43" s="593" t="s">
        <v>371</v>
      </c>
      <c r="E43" s="603" t="s">
        <v>371</v>
      </c>
      <c r="F43" s="603" t="s">
        <v>371</v>
      </c>
      <c r="G43" s="603" t="s">
        <v>371</v>
      </c>
      <c r="H43" s="603" t="s">
        <v>371</v>
      </c>
      <c r="I43" s="603" t="s">
        <v>371</v>
      </c>
      <c r="J43" s="603" t="s">
        <v>371</v>
      </c>
      <c r="K43" s="603" t="s">
        <v>371</v>
      </c>
      <c r="L43" s="578"/>
      <c r="M43" s="578"/>
      <c r="N43" s="578"/>
      <c r="O43" s="578"/>
      <c r="P43" s="578"/>
      <c r="Q43" s="578"/>
      <c r="R43" s="578"/>
      <c r="S43" s="578"/>
      <c r="T43" s="578"/>
      <c r="U43" s="629"/>
      <c r="V43" s="629"/>
      <c r="W43" s="629"/>
      <c r="X43" s="629"/>
      <c r="Y43" s="629"/>
      <c r="Z43" s="629"/>
      <c r="AA43" s="629"/>
      <c r="AB43" s="629"/>
      <c r="AC43" s="629"/>
    </row>
    <row r="44" spans="1:29" s="551" customFormat="1" ht="3.75" customHeight="1">
      <c r="A44" s="566"/>
      <c r="B44" s="546"/>
      <c r="C44" s="576"/>
      <c r="D44" s="576"/>
      <c r="E44" s="576"/>
      <c r="F44" s="576"/>
      <c r="G44" s="576"/>
      <c r="H44" s="576"/>
      <c r="I44" s="576"/>
      <c r="J44" s="576"/>
      <c r="K44" s="576"/>
    </row>
    <row r="45" spans="1:29" s="551" customFormat="1" ht="15" customHeight="1">
      <c r="A45" s="546" t="s">
        <v>410</v>
      </c>
      <c r="B45" s="547"/>
    </row>
    <row r="46" spans="1:29" s="551" customFormat="1" ht="15" customHeight="1">
      <c r="A46" s="546" t="s">
        <v>258</v>
      </c>
      <c r="B46" s="546"/>
      <c r="C46" s="576">
        <v>39</v>
      </c>
      <c r="D46" s="576">
        <v>363</v>
      </c>
      <c r="E46" s="576">
        <v>13494.953</v>
      </c>
      <c r="F46" s="576">
        <v>7.36</v>
      </c>
      <c r="G46" s="576">
        <v>21319.173999999999</v>
      </c>
      <c r="H46" s="576">
        <v>37386.302000000003</v>
      </c>
      <c r="I46" s="576">
        <v>3.7029999999999998</v>
      </c>
      <c r="J46" s="576">
        <v>37382.599000000002</v>
      </c>
      <c r="K46" s="576">
        <v>2299.4140000000002</v>
      </c>
    </row>
    <row r="47" spans="1:29" s="551" customFormat="1" ht="15" customHeight="1">
      <c r="A47" s="546" t="s">
        <v>360</v>
      </c>
      <c r="B47" s="546"/>
      <c r="C47" s="576">
        <v>39</v>
      </c>
      <c r="D47" s="576">
        <v>363</v>
      </c>
      <c r="E47" s="576">
        <v>13494.953</v>
      </c>
      <c r="F47" s="576">
        <v>7.36</v>
      </c>
      <c r="G47" s="576">
        <v>21319.173999999999</v>
      </c>
      <c r="H47" s="576">
        <v>37386.302000000003</v>
      </c>
      <c r="I47" s="576">
        <v>3.7029999999999998</v>
      </c>
      <c r="J47" s="576">
        <v>37382.599000000002</v>
      </c>
      <c r="K47" s="576">
        <v>2299.4140000000002</v>
      </c>
    </row>
    <row r="48" spans="1:29" s="551" customFormat="1" ht="12.75" customHeight="1">
      <c r="A48" s="565" t="s">
        <v>361</v>
      </c>
      <c r="B48" s="547"/>
      <c r="C48" s="638">
        <v>10</v>
      </c>
      <c r="D48" s="579">
        <v>29</v>
      </c>
      <c r="E48" s="579">
        <v>426.89</v>
      </c>
      <c r="F48" s="579">
        <v>0</v>
      </c>
      <c r="G48" s="579">
        <v>507.84199999999998</v>
      </c>
      <c r="H48" s="579">
        <v>1099.1500000000001</v>
      </c>
      <c r="I48" s="555">
        <v>0</v>
      </c>
      <c r="J48" s="579">
        <v>1099.1500000000001</v>
      </c>
      <c r="K48" s="579">
        <v>46.305</v>
      </c>
    </row>
    <row r="49" spans="1:11" s="551" customFormat="1" ht="12.75" customHeight="1">
      <c r="A49" s="565" t="s">
        <v>362</v>
      </c>
      <c r="B49" s="547"/>
      <c r="C49" s="580">
        <v>4</v>
      </c>
      <c r="D49" s="580" t="s">
        <v>371</v>
      </c>
      <c r="E49" s="580" t="s">
        <v>371</v>
      </c>
      <c r="F49" s="580" t="s">
        <v>371</v>
      </c>
      <c r="G49" s="580" t="s">
        <v>371</v>
      </c>
      <c r="H49" s="580" t="s">
        <v>371</v>
      </c>
      <c r="I49" s="580" t="s">
        <v>371</v>
      </c>
      <c r="J49" s="580" t="s">
        <v>371</v>
      </c>
      <c r="K49" s="580" t="s">
        <v>371</v>
      </c>
    </row>
    <row r="50" spans="1:11" s="551" customFormat="1" ht="12.75" customHeight="1">
      <c r="A50" s="565" t="s">
        <v>363</v>
      </c>
      <c r="B50" s="547"/>
      <c r="C50" s="578">
        <v>20</v>
      </c>
      <c r="D50" s="579">
        <v>304</v>
      </c>
      <c r="E50" s="579">
        <v>12672.003000000001</v>
      </c>
      <c r="F50" s="579">
        <v>0.60599999999999998</v>
      </c>
      <c r="G50" s="579">
        <v>20344.743999999999</v>
      </c>
      <c r="H50" s="579">
        <v>35140.205000000002</v>
      </c>
      <c r="I50" s="555">
        <v>0</v>
      </c>
      <c r="J50" s="579">
        <v>35140.205000000002</v>
      </c>
      <c r="K50" s="579">
        <v>2147.1239999999998</v>
      </c>
    </row>
    <row r="51" spans="1:11" s="551" customFormat="1" ht="12.75" customHeight="1">
      <c r="A51" s="565" t="s">
        <v>364</v>
      </c>
      <c r="B51" s="547"/>
      <c r="C51" s="580">
        <v>2</v>
      </c>
      <c r="D51" s="580" t="s">
        <v>371</v>
      </c>
      <c r="E51" s="580" t="s">
        <v>371</v>
      </c>
      <c r="F51" s="580" t="s">
        <v>371</v>
      </c>
      <c r="G51" s="580" t="s">
        <v>371</v>
      </c>
      <c r="H51" s="580" t="s">
        <v>371</v>
      </c>
      <c r="I51" s="580" t="s">
        <v>371</v>
      </c>
      <c r="J51" s="580" t="s">
        <v>371</v>
      </c>
      <c r="K51" s="580" t="s">
        <v>371</v>
      </c>
    </row>
    <row r="52" spans="1:11" s="551" customFormat="1" ht="12.75" customHeight="1">
      <c r="A52" s="565" t="s">
        <v>365</v>
      </c>
      <c r="B52" s="547"/>
      <c r="C52" s="578">
        <v>3</v>
      </c>
      <c r="D52" s="579">
        <v>16</v>
      </c>
      <c r="E52" s="579">
        <v>249.17099999999999</v>
      </c>
      <c r="F52" s="579">
        <v>0</v>
      </c>
      <c r="G52" s="579">
        <v>176.62200000000001</v>
      </c>
      <c r="H52" s="579">
        <v>525.23500000000001</v>
      </c>
      <c r="I52" s="555">
        <v>0</v>
      </c>
      <c r="J52" s="579">
        <v>525.23500000000001</v>
      </c>
      <c r="K52" s="579">
        <v>13.375999999999999</v>
      </c>
    </row>
    <row r="53" spans="1:11" s="551" customFormat="1" ht="15.75" customHeight="1">
      <c r="A53" s="566" t="s">
        <v>366</v>
      </c>
      <c r="B53" s="546"/>
      <c r="C53" s="606">
        <v>0</v>
      </c>
      <c r="D53" s="606">
        <v>0</v>
      </c>
      <c r="E53" s="606">
        <v>0</v>
      </c>
      <c r="F53" s="606">
        <v>0</v>
      </c>
      <c r="G53" s="606">
        <v>0</v>
      </c>
      <c r="H53" s="606">
        <v>0</v>
      </c>
      <c r="I53" s="606">
        <v>0</v>
      </c>
      <c r="J53" s="606">
        <v>0</v>
      </c>
      <c r="K53" s="606">
        <v>0</v>
      </c>
    </row>
    <row r="54" spans="1:11" s="551" customFormat="1" ht="12" customHeight="1">
      <c r="A54" s="566" t="s">
        <v>367</v>
      </c>
      <c r="B54" s="546"/>
      <c r="C54" s="606">
        <v>0</v>
      </c>
      <c r="D54" s="606">
        <v>0</v>
      </c>
      <c r="E54" s="606">
        <v>0</v>
      </c>
      <c r="F54" s="606">
        <v>0</v>
      </c>
      <c r="G54" s="606">
        <v>0</v>
      </c>
      <c r="H54" s="606">
        <v>0</v>
      </c>
      <c r="I54" s="606">
        <v>0</v>
      </c>
      <c r="J54" s="606">
        <v>0</v>
      </c>
      <c r="K54" s="606">
        <v>0</v>
      </c>
    </row>
    <row r="55" spans="1:11" ht="4.5" customHeight="1" thickBot="1">
      <c r="A55" s="1544"/>
      <c r="B55" s="1544"/>
      <c r="C55" s="1563"/>
      <c r="D55" s="1564"/>
      <c r="E55" s="1564"/>
      <c r="F55" s="1564"/>
      <c r="G55" s="1564"/>
      <c r="H55" s="1564"/>
      <c r="I55" s="1564"/>
      <c r="J55" s="1564"/>
      <c r="K55" s="1564"/>
    </row>
    <row r="56" spans="1:11" ht="12.95" customHeight="1" thickTop="1">
      <c r="A56" s="561" t="s">
        <v>355</v>
      </c>
      <c r="B56" s="561"/>
      <c r="C56" s="561"/>
      <c r="D56" s="561"/>
      <c r="E56" s="639"/>
      <c r="F56" s="639"/>
      <c r="G56" s="639"/>
    </row>
    <row r="65" spans="4:12">
      <c r="D65" s="586"/>
      <c r="E65" s="586"/>
      <c r="F65" s="586"/>
      <c r="G65" s="586"/>
      <c r="H65" s="586"/>
      <c r="I65" s="586"/>
      <c r="J65" s="586"/>
      <c r="K65" s="586"/>
      <c r="L65" s="586"/>
    </row>
    <row r="67" spans="4:12">
      <c r="D67" s="586"/>
      <c r="E67" s="586"/>
      <c r="F67" s="586"/>
      <c r="G67" s="586"/>
      <c r="H67" s="586"/>
      <c r="I67" s="586"/>
      <c r="J67" s="586"/>
      <c r="K67" s="586"/>
      <c r="L67" s="586"/>
    </row>
    <row r="73" spans="4:12">
      <c r="D73" s="586"/>
      <c r="E73" s="580"/>
      <c r="F73" s="580"/>
      <c r="G73" s="580"/>
      <c r="H73" s="580"/>
      <c r="I73" s="580"/>
      <c r="J73" s="580"/>
      <c r="K73" s="580"/>
      <c r="L73" s="580"/>
    </row>
  </sheetData>
  <mergeCells count="16">
    <mergeCell ref="C10:D10"/>
    <mergeCell ref="E10:K10"/>
    <mergeCell ref="A1:D1"/>
    <mergeCell ref="A2:K2"/>
    <mergeCell ref="E4:G4"/>
    <mergeCell ref="H4:J4"/>
    <mergeCell ref="K4:K9"/>
    <mergeCell ref="H5:H9"/>
    <mergeCell ref="A6:B6"/>
    <mergeCell ref="A7:B7"/>
    <mergeCell ref="C4:C9"/>
    <mergeCell ref="E5:E9"/>
    <mergeCell ref="F5:F9"/>
    <mergeCell ref="G5:G9"/>
    <mergeCell ref="I5:I9"/>
    <mergeCell ref="A8:B8"/>
  </mergeCells>
  <conditionalFormatting sqref="F65:L65 F67:L67 F73:L73 E49:K49 E51:K51 E53:K54">
    <cfRule type="cellIs" dxfId="51" priority="1" stopIfTrue="1" operator="between">
      <formula>0.1</formula>
      <formula>0.459</formula>
    </cfRule>
  </conditionalFormatting>
  <pageMargins left="0.78740157480314965" right="0.78740157480314965" top="1.1811023622047243" bottom="0.78740157480314965" header="0" footer="0"/>
  <pageSetup paperSize="9" orientation="portrait" verticalDpi="300" r:id="rId1"/>
  <headerFooter alignWithMargins="0"/>
</worksheet>
</file>

<file path=xl/worksheets/sheet18.xml><?xml version="1.0" encoding="utf-8"?>
<worksheet xmlns="http://schemas.openxmlformats.org/spreadsheetml/2006/main" xmlns:r="http://schemas.openxmlformats.org/officeDocument/2006/relationships">
  <sheetPr codeName="Sheet18"/>
  <dimension ref="A1:M61"/>
  <sheetViews>
    <sheetView showGridLines="0" workbookViewId="0">
      <selection sqref="A1:D1"/>
    </sheetView>
  </sheetViews>
  <sheetFormatPr defaultColWidth="10.5703125" defaultRowHeight="12.75"/>
  <cols>
    <col min="1" max="1" width="10.5703125" style="541" customWidth="1"/>
    <col min="2" max="2" width="4.42578125" style="541" customWidth="1"/>
    <col min="3" max="3" width="7.5703125" style="541" customWidth="1"/>
    <col min="4" max="4" width="7.42578125" style="541" customWidth="1"/>
    <col min="5" max="5" width="7.140625" style="541" customWidth="1"/>
    <col min="6" max="6" width="7" style="541" customWidth="1"/>
    <col min="7" max="7" width="7.42578125" style="541" customWidth="1"/>
    <col min="8" max="8" width="8.5703125" style="541" customWidth="1"/>
    <col min="9" max="9" width="8.7109375" style="541" customWidth="1"/>
    <col min="10" max="10" width="8.85546875" style="541" customWidth="1"/>
    <col min="11" max="11" width="9.140625" style="541" customWidth="1"/>
    <col min="12" max="16384" width="10.5703125" style="541"/>
  </cols>
  <sheetData>
    <row r="1" spans="1:11" ht="15" customHeight="1">
      <c r="A1" s="1959" t="s">
        <v>413</v>
      </c>
      <c r="B1" s="1959"/>
      <c r="C1" s="1959"/>
      <c r="D1" s="1959"/>
    </row>
    <row r="2" spans="1:11" ht="34.5" customHeight="1">
      <c r="A2" s="1977" t="s">
        <v>414</v>
      </c>
      <c r="B2" s="1977"/>
      <c r="C2" s="1977"/>
      <c r="D2" s="1977"/>
      <c r="E2" s="1977"/>
      <c r="F2" s="1977"/>
      <c r="G2" s="1977"/>
      <c r="H2" s="1977"/>
      <c r="I2" s="1977"/>
      <c r="J2" s="1977"/>
      <c r="K2" s="1977"/>
    </row>
    <row r="3" spans="1:11" ht="12.95" customHeight="1">
      <c r="A3" s="542">
        <v>2016</v>
      </c>
      <c r="B3" s="543"/>
      <c r="C3" s="543"/>
      <c r="D3" s="544"/>
      <c r="E3" s="547"/>
    </row>
    <row r="4" spans="1:11" ht="15" customHeight="1">
      <c r="A4" s="1545"/>
      <c r="B4" s="1546"/>
      <c r="C4" s="1968" t="s">
        <v>334</v>
      </c>
      <c r="D4" s="1537"/>
      <c r="E4" s="1945" t="s">
        <v>330</v>
      </c>
      <c r="F4" s="1945"/>
      <c r="G4" s="1945"/>
      <c r="H4" s="1946" t="s">
        <v>331</v>
      </c>
      <c r="I4" s="1947"/>
      <c r="J4" s="1947"/>
      <c r="K4" s="1965" t="s">
        <v>332</v>
      </c>
    </row>
    <row r="5" spans="1:11" ht="5.25" customHeight="1">
      <c r="A5" s="1547"/>
      <c r="B5" s="1548"/>
      <c r="C5" s="1973"/>
      <c r="D5" s="1538"/>
      <c r="E5" s="1965" t="s">
        <v>336</v>
      </c>
      <c r="F5" s="1968" t="s">
        <v>337</v>
      </c>
      <c r="G5" s="1968" t="s">
        <v>338</v>
      </c>
      <c r="H5" s="1968" t="s">
        <v>0</v>
      </c>
      <c r="I5" s="1965" t="s">
        <v>339</v>
      </c>
      <c r="J5" s="1538"/>
      <c r="K5" s="1975"/>
    </row>
    <row r="6" spans="1:11" ht="12.75" customHeight="1">
      <c r="A6" s="1961" t="s">
        <v>333</v>
      </c>
      <c r="B6" s="1962"/>
      <c r="C6" s="1973"/>
      <c r="D6" s="1538" t="s">
        <v>335</v>
      </c>
      <c r="E6" s="1966"/>
      <c r="F6" s="1973"/>
      <c r="G6" s="1973"/>
      <c r="H6" s="1973"/>
      <c r="I6" s="1966"/>
      <c r="J6" s="1538" t="s">
        <v>340</v>
      </c>
      <c r="K6" s="1975"/>
    </row>
    <row r="7" spans="1:11">
      <c r="A7" s="1961" t="s">
        <v>341</v>
      </c>
      <c r="B7" s="1962"/>
      <c r="C7" s="1973"/>
      <c r="D7" s="1538" t="s">
        <v>342</v>
      </c>
      <c r="E7" s="1966"/>
      <c r="F7" s="1973"/>
      <c r="G7" s="1973"/>
      <c r="H7" s="1973"/>
      <c r="I7" s="1966"/>
      <c r="J7" s="1538" t="s">
        <v>343</v>
      </c>
      <c r="K7" s="1975"/>
    </row>
    <row r="8" spans="1:11">
      <c r="A8" s="1961" t="s">
        <v>344</v>
      </c>
      <c r="B8" s="1962"/>
      <c r="C8" s="1973"/>
      <c r="D8" s="1538" t="s">
        <v>345</v>
      </c>
      <c r="E8" s="1966"/>
      <c r="F8" s="1973"/>
      <c r="G8" s="1973"/>
      <c r="H8" s="1973"/>
      <c r="I8" s="1966"/>
      <c r="J8" s="1538" t="s">
        <v>346</v>
      </c>
      <c r="K8" s="1975"/>
    </row>
    <row r="9" spans="1:11" ht="5.25" customHeight="1">
      <c r="A9" s="1547"/>
      <c r="B9" s="1548"/>
      <c r="C9" s="1974"/>
      <c r="D9" s="1538"/>
      <c r="E9" s="1967"/>
      <c r="F9" s="1974"/>
      <c r="G9" s="1974"/>
      <c r="H9" s="1974"/>
      <c r="I9" s="1967"/>
      <c r="J9" s="1538"/>
      <c r="K9" s="1975"/>
    </row>
    <row r="10" spans="1:11" ht="13.5" customHeight="1">
      <c r="A10" s="1549"/>
      <c r="B10" s="1550"/>
      <c r="C10" s="1945" t="s">
        <v>347</v>
      </c>
      <c r="D10" s="1945"/>
      <c r="E10" s="1945" t="s">
        <v>348</v>
      </c>
      <c r="F10" s="1945"/>
      <c r="G10" s="1945"/>
      <c r="H10" s="1945"/>
      <c r="I10" s="1945"/>
      <c r="J10" s="1945"/>
      <c r="K10" s="1945"/>
    </row>
    <row r="11" spans="1:11" ht="9" customHeight="1">
      <c r="A11" s="545"/>
      <c r="B11" s="545"/>
      <c r="C11" s="545"/>
      <c r="D11" s="545"/>
      <c r="E11" s="547"/>
    </row>
    <row r="12" spans="1:11" ht="11.25" customHeight="1">
      <c r="A12" s="546" t="s">
        <v>415</v>
      </c>
      <c r="B12" s="545"/>
      <c r="C12" s="545"/>
      <c r="D12" s="545"/>
      <c r="E12" s="547"/>
    </row>
    <row r="13" spans="1:11" ht="5.25" customHeight="1">
      <c r="A13" s="546"/>
      <c r="B13" s="545"/>
      <c r="C13" s="545"/>
      <c r="D13" s="545"/>
      <c r="E13" s="547"/>
    </row>
    <row r="14" spans="1:11" s="551" customFormat="1" ht="12" customHeight="1">
      <c r="A14" s="546" t="s">
        <v>0</v>
      </c>
      <c r="B14" s="632"/>
      <c r="C14" s="576">
        <v>8568</v>
      </c>
      <c r="D14" s="576">
        <v>11965</v>
      </c>
      <c r="E14" s="576">
        <v>83609.479000000007</v>
      </c>
      <c r="F14" s="576">
        <v>28433.9</v>
      </c>
      <c r="G14" s="576">
        <v>163295.361</v>
      </c>
      <c r="H14" s="576">
        <v>346156.46</v>
      </c>
      <c r="I14" s="576">
        <v>17797.277999999998</v>
      </c>
      <c r="J14" s="576">
        <v>328359.18199999997</v>
      </c>
      <c r="K14" s="576">
        <v>56179.737999999998</v>
      </c>
    </row>
    <row r="15" spans="1:11" ht="15.75" customHeight="1">
      <c r="A15" s="553" t="s">
        <v>350</v>
      </c>
      <c r="B15" s="545"/>
      <c r="C15" s="578">
        <v>8509</v>
      </c>
      <c r="D15" s="578">
        <v>10973</v>
      </c>
      <c r="E15" s="578">
        <v>60884.623</v>
      </c>
      <c r="F15" s="578">
        <v>21920.156999999999</v>
      </c>
      <c r="G15" s="578">
        <v>118007.711</v>
      </c>
      <c r="H15" s="578">
        <v>261357.96599999999</v>
      </c>
      <c r="I15" s="578">
        <v>15365.268</v>
      </c>
      <c r="J15" s="578">
        <v>245992.698</v>
      </c>
      <c r="K15" s="578">
        <v>48988.438999999998</v>
      </c>
    </row>
    <row r="16" spans="1:11" ht="12" customHeight="1">
      <c r="A16" s="557" t="s">
        <v>351</v>
      </c>
      <c r="B16" s="545"/>
      <c r="C16" s="578">
        <v>58</v>
      </c>
      <c r="D16" s="579" t="s">
        <v>371</v>
      </c>
      <c r="E16" s="579" t="s">
        <v>371</v>
      </c>
      <c r="F16" s="579" t="s">
        <v>371</v>
      </c>
      <c r="G16" s="579" t="s">
        <v>371</v>
      </c>
      <c r="H16" s="579" t="s">
        <v>371</v>
      </c>
      <c r="I16" s="579" t="s">
        <v>371</v>
      </c>
      <c r="J16" s="579" t="s">
        <v>371</v>
      </c>
      <c r="K16" s="579" t="s">
        <v>371</v>
      </c>
    </row>
    <row r="17" spans="1:11" ht="12" customHeight="1">
      <c r="A17" s="557" t="s">
        <v>352</v>
      </c>
      <c r="B17" s="545"/>
      <c r="C17" s="578">
        <v>1</v>
      </c>
      <c r="D17" s="579" t="s">
        <v>371</v>
      </c>
      <c r="E17" s="579" t="s">
        <v>371</v>
      </c>
      <c r="F17" s="579" t="s">
        <v>371</v>
      </c>
      <c r="G17" s="579" t="s">
        <v>371</v>
      </c>
      <c r="H17" s="579" t="s">
        <v>371</v>
      </c>
      <c r="I17" s="579" t="s">
        <v>371</v>
      </c>
      <c r="J17" s="579" t="s">
        <v>371</v>
      </c>
      <c r="K17" s="579" t="s">
        <v>371</v>
      </c>
    </row>
    <row r="18" spans="1:11" ht="12" customHeight="1">
      <c r="A18" s="553" t="s">
        <v>353</v>
      </c>
      <c r="B18" s="545"/>
      <c r="C18" s="578">
        <v>0</v>
      </c>
      <c r="D18" s="578">
        <v>0</v>
      </c>
      <c r="E18" s="578">
        <v>0</v>
      </c>
      <c r="F18" s="578">
        <v>0</v>
      </c>
      <c r="G18" s="578">
        <v>0</v>
      </c>
      <c r="H18" s="578">
        <v>0</v>
      </c>
      <c r="I18" s="578">
        <v>0</v>
      </c>
      <c r="J18" s="578">
        <v>0</v>
      </c>
      <c r="K18" s="578">
        <v>0</v>
      </c>
    </row>
    <row r="19" spans="1:11" ht="7.5" customHeight="1">
      <c r="A19" s="545"/>
      <c r="B19" s="545"/>
      <c r="C19" s="633"/>
      <c r="D19" s="633"/>
      <c r="E19" s="594"/>
      <c r="F19" s="624"/>
      <c r="G19" s="624"/>
      <c r="H19" s="624"/>
      <c r="I19" s="624"/>
      <c r="J19" s="624"/>
      <c r="K19" s="624"/>
    </row>
    <row r="20" spans="1:11" ht="12.75" customHeight="1">
      <c r="A20" s="546" t="s">
        <v>416</v>
      </c>
      <c r="B20" s="545"/>
      <c r="C20" s="624"/>
      <c r="D20" s="624"/>
      <c r="E20" s="594"/>
      <c r="F20" s="624"/>
      <c r="G20" s="624"/>
      <c r="H20" s="624"/>
      <c r="I20" s="624"/>
      <c r="J20" s="624"/>
      <c r="K20" s="624"/>
    </row>
    <row r="21" spans="1:11" ht="3.75" customHeight="1">
      <c r="A21" s="546"/>
      <c r="B21" s="545"/>
      <c r="C21" s="624"/>
      <c r="D21" s="624"/>
      <c r="E21" s="594"/>
      <c r="F21" s="624"/>
      <c r="G21" s="624"/>
      <c r="H21" s="624"/>
      <c r="I21" s="624"/>
      <c r="J21" s="624"/>
      <c r="K21" s="624"/>
    </row>
    <row r="22" spans="1:11" s="551" customFormat="1" ht="12.75" customHeight="1">
      <c r="A22" s="546" t="s">
        <v>0</v>
      </c>
      <c r="B22" s="632"/>
      <c r="C22" s="576">
        <v>3587</v>
      </c>
      <c r="D22" s="576">
        <v>10847</v>
      </c>
      <c r="E22" s="576">
        <v>174549.905</v>
      </c>
      <c r="F22" s="576">
        <v>64459.362000000001</v>
      </c>
      <c r="G22" s="576">
        <v>416368.49099999998</v>
      </c>
      <c r="H22" s="576">
        <v>739982.62300000002</v>
      </c>
      <c r="I22" s="576">
        <v>69588.63</v>
      </c>
      <c r="J22" s="576">
        <v>670393.99300000002</v>
      </c>
      <c r="K22" s="576">
        <v>44193.474999999999</v>
      </c>
    </row>
    <row r="23" spans="1:11" ht="15.75" customHeight="1">
      <c r="A23" s="553" t="s">
        <v>350</v>
      </c>
      <c r="B23" s="545"/>
      <c r="C23" s="578">
        <v>3408</v>
      </c>
      <c r="D23" s="578">
        <v>6240</v>
      </c>
      <c r="E23" s="578">
        <v>69225.38</v>
      </c>
      <c r="F23" s="578">
        <v>46105.991000000002</v>
      </c>
      <c r="G23" s="578">
        <v>188065.394</v>
      </c>
      <c r="H23" s="578">
        <v>343697.68</v>
      </c>
      <c r="I23" s="578">
        <v>49326.627</v>
      </c>
      <c r="J23" s="578">
        <v>294371.05300000001</v>
      </c>
      <c r="K23" s="578">
        <v>26994.553</v>
      </c>
    </row>
    <row r="24" spans="1:11" ht="10.5" customHeight="1">
      <c r="A24" s="557" t="s">
        <v>351</v>
      </c>
      <c r="B24" s="545"/>
      <c r="C24" s="578">
        <v>162</v>
      </c>
      <c r="D24" s="578">
        <v>2729</v>
      </c>
      <c r="E24" s="578">
        <v>67193.304999999993</v>
      </c>
      <c r="F24" s="578">
        <v>13083.082</v>
      </c>
      <c r="G24" s="578">
        <v>146696.69500000001</v>
      </c>
      <c r="H24" s="578">
        <v>247782.54500000001</v>
      </c>
      <c r="I24" s="578">
        <v>15044.737999999999</v>
      </c>
      <c r="J24" s="578">
        <v>232737.807</v>
      </c>
      <c r="K24" s="578">
        <v>6718.8680000000004</v>
      </c>
    </row>
    <row r="25" spans="1:11" ht="12.75" customHeight="1">
      <c r="A25" s="557" t="s">
        <v>352</v>
      </c>
      <c r="B25" s="545"/>
      <c r="C25" s="578">
        <v>16</v>
      </c>
      <c r="D25" s="579" t="s">
        <v>371</v>
      </c>
      <c r="E25" s="579" t="s">
        <v>371</v>
      </c>
      <c r="F25" s="579" t="s">
        <v>371</v>
      </c>
      <c r="G25" s="579" t="s">
        <v>371</v>
      </c>
      <c r="H25" s="579" t="s">
        <v>371</v>
      </c>
      <c r="I25" s="579" t="s">
        <v>371</v>
      </c>
      <c r="J25" s="579" t="s">
        <v>371</v>
      </c>
      <c r="K25" s="579" t="s">
        <v>371</v>
      </c>
    </row>
    <row r="26" spans="1:11" ht="9.75" customHeight="1">
      <c r="A26" s="553" t="s">
        <v>353</v>
      </c>
      <c r="B26" s="545"/>
      <c r="C26" s="578">
        <v>1</v>
      </c>
      <c r="D26" s="579" t="s">
        <v>371</v>
      </c>
      <c r="E26" s="579" t="s">
        <v>371</v>
      </c>
      <c r="F26" s="579" t="s">
        <v>371</v>
      </c>
      <c r="G26" s="579" t="s">
        <v>371</v>
      </c>
      <c r="H26" s="579" t="s">
        <v>371</v>
      </c>
      <c r="I26" s="579" t="s">
        <v>371</v>
      </c>
      <c r="J26" s="579" t="s">
        <v>371</v>
      </c>
      <c r="K26" s="579" t="s">
        <v>371</v>
      </c>
    </row>
    <row r="27" spans="1:11" ht="6.75" customHeight="1">
      <c r="C27" s="624"/>
      <c r="D27" s="624"/>
      <c r="E27" s="624"/>
      <c r="F27" s="624"/>
      <c r="G27" s="624"/>
      <c r="H27" s="624"/>
      <c r="I27" s="624"/>
      <c r="J27" s="624"/>
      <c r="K27" s="624"/>
    </row>
    <row r="28" spans="1:11" ht="16.5" customHeight="1">
      <c r="A28" s="546" t="s">
        <v>417</v>
      </c>
      <c r="B28" s="545"/>
      <c r="C28" s="633"/>
      <c r="D28" s="633"/>
      <c r="E28" s="594"/>
      <c r="F28" s="624"/>
      <c r="G28" s="624"/>
      <c r="H28" s="624"/>
      <c r="I28" s="624"/>
      <c r="J28" s="624"/>
      <c r="K28" s="624"/>
    </row>
    <row r="29" spans="1:11" ht="7.5" customHeight="1">
      <c r="A29" s="546"/>
      <c r="B29" s="545"/>
      <c r="C29" s="633"/>
      <c r="D29" s="633"/>
      <c r="E29" s="594"/>
      <c r="F29" s="624"/>
      <c r="G29" s="624"/>
      <c r="H29" s="624"/>
      <c r="I29" s="624"/>
      <c r="J29" s="624"/>
      <c r="K29" s="624"/>
    </row>
    <row r="30" spans="1:11" ht="16.5" customHeight="1">
      <c r="A30" s="546" t="s">
        <v>0</v>
      </c>
      <c r="B30" s="632"/>
      <c r="C30" s="576">
        <v>5101</v>
      </c>
      <c r="D30" s="576">
        <v>7548</v>
      </c>
      <c r="E30" s="576">
        <v>57987.288</v>
      </c>
      <c r="F30" s="576">
        <v>53103.1</v>
      </c>
      <c r="G30" s="576">
        <v>91688.79</v>
      </c>
      <c r="H30" s="576">
        <v>236473.98499999999</v>
      </c>
      <c r="I30" s="576">
        <v>79546.854000000007</v>
      </c>
      <c r="J30" s="576">
        <v>156927.13099999999</v>
      </c>
      <c r="K30" s="576">
        <v>26452.776000000002</v>
      </c>
    </row>
    <row r="31" spans="1:11" ht="15.75" customHeight="1">
      <c r="A31" s="553" t="s">
        <v>350</v>
      </c>
      <c r="B31" s="545"/>
      <c r="C31" s="578">
        <v>5045</v>
      </c>
      <c r="D31" s="578">
        <v>6347</v>
      </c>
      <c r="E31" s="578">
        <v>35387.432999999997</v>
      </c>
      <c r="F31" s="578">
        <v>33629.673999999999</v>
      </c>
      <c r="G31" s="578">
        <v>58909.182999999997</v>
      </c>
      <c r="H31" s="578">
        <v>157852.31899999999</v>
      </c>
      <c r="I31" s="578">
        <v>42504.699000000001</v>
      </c>
      <c r="J31" s="578">
        <v>115347.62</v>
      </c>
      <c r="K31" s="578">
        <v>24261.151999999998</v>
      </c>
    </row>
    <row r="32" spans="1:11" ht="12" customHeight="1">
      <c r="A32" s="557" t="s">
        <v>351</v>
      </c>
      <c r="B32" s="545"/>
      <c r="C32" s="578">
        <v>51</v>
      </c>
      <c r="D32" s="579">
        <v>772</v>
      </c>
      <c r="E32" s="579">
        <v>16025.752</v>
      </c>
      <c r="F32" s="579">
        <v>15205.875</v>
      </c>
      <c r="G32" s="579">
        <v>25768.024000000001</v>
      </c>
      <c r="H32" s="579">
        <v>60290.076000000001</v>
      </c>
      <c r="I32" s="579">
        <v>29615.809000000001</v>
      </c>
      <c r="J32" s="579">
        <v>30674.267</v>
      </c>
      <c r="K32" s="579">
        <v>1410.5920000000001</v>
      </c>
    </row>
    <row r="33" spans="1:13" ht="12" customHeight="1">
      <c r="A33" s="557" t="s">
        <v>352</v>
      </c>
      <c r="B33" s="545"/>
      <c r="C33" s="578">
        <v>5</v>
      </c>
      <c r="D33" s="579">
        <v>429</v>
      </c>
      <c r="E33" s="579">
        <v>6574.1030000000001</v>
      </c>
      <c r="F33" s="579">
        <v>4267.5510000000004</v>
      </c>
      <c r="G33" s="579">
        <v>7011.5829999999996</v>
      </c>
      <c r="H33" s="579">
        <v>18331.59</v>
      </c>
      <c r="I33" s="579">
        <v>7426.3459999999995</v>
      </c>
      <c r="J33" s="579">
        <v>10905.244000000001</v>
      </c>
      <c r="K33" s="579">
        <v>781.03200000000004</v>
      </c>
    </row>
    <row r="34" spans="1:13" ht="12" customHeight="1">
      <c r="A34" s="553" t="s">
        <v>353</v>
      </c>
      <c r="B34" s="545"/>
      <c r="C34" s="578">
        <v>0</v>
      </c>
      <c r="D34" s="578">
        <v>0</v>
      </c>
      <c r="E34" s="578">
        <v>0</v>
      </c>
      <c r="F34" s="578">
        <v>0</v>
      </c>
      <c r="G34" s="578">
        <v>0</v>
      </c>
      <c r="H34" s="578">
        <v>0</v>
      </c>
      <c r="I34" s="578">
        <v>0</v>
      </c>
      <c r="J34" s="578">
        <v>0</v>
      </c>
      <c r="K34" s="578">
        <v>0</v>
      </c>
    </row>
    <row r="35" spans="1:13" ht="7.5" customHeight="1">
      <c r="C35" s="624"/>
      <c r="D35" s="624"/>
      <c r="E35" s="624"/>
      <c r="F35" s="624"/>
      <c r="G35" s="624"/>
      <c r="H35" s="624"/>
      <c r="I35" s="624"/>
      <c r="J35" s="624"/>
      <c r="K35" s="624"/>
    </row>
    <row r="36" spans="1:13" ht="15" customHeight="1">
      <c r="A36" s="546" t="s">
        <v>418</v>
      </c>
      <c r="B36" s="546"/>
      <c r="C36" s="593"/>
      <c r="D36" s="593"/>
      <c r="E36" s="594"/>
      <c r="F36" s="624"/>
      <c r="G36" s="624"/>
      <c r="H36" s="624"/>
      <c r="I36" s="624"/>
      <c r="J36" s="624"/>
      <c r="K36" s="624"/>
      <c r="L36" s="556"/>
      <c r="M36" s="556"/>
    </row>
    <row r="37" spans="1:13" ht="9" customHeight="1">
      <c r="A37" s="546"/>
      <c r="B37" s="546"/>
      <c r="C37" s="593"/>
      <c r="D37" s="593"/>
      <c r="E37" s="594"/>
      <c r="F37" s="624"/>
      <c r="G37" s="624"/>
      <c r="H37" s="624"/>
      <c r="I37" s="624"/>
      <c r="J37" s="624"/>
      <c r="K37" s="624"/>
      <c r="L37" s="556"/>
      <c r="M37" s="556"/>
    </row>
    <row r="38" spans="1:13" ht="11.25" customHeight="1">
      <c r="A38" s="546" t="s">
        <v>0</v>
      </c>
      <c r="B38" s="546"/>
      <c r="C38" s="576">
        <v>2471</v>
      </c>
      <c r="D38" s="576">
        <v>3528</v>
      </c>
      <c r="E38" s="576">
        <v>19417.633999999998</v>
      </c>
      <c r="F38" s="576">
        <v>12680.694</v>
      </c>
      <c r="G38" s="576">
        <v>24440.172999999999</v>
      </c>
      <c r="H38" s="576">
        <v>71571.149000000005</v>
      </c>
      <c r="I38" s="576">
        <v>17524.837</v>
      </c>
      <c r="J38" s="576">
        <v>54046.311999999998</v>
      </c>
      <c r="K38" s="576">
        <v>9046.5439999999999</v>
      </c>
      <c r="L38" s="556"/>
      <c r="M38" s="556"/>
    </row>
    <row r="39" spans="1:13" ht="15.75" customHeight="1">
      <c r="A39" s="553" t="s">
        <v>350</v>
      </c>
      <c r="B39" s="547"/>
      <c r="C39" s="578">
        <v>2457</v>
      </c>
      <c r="D39" s="578">
        <v>3207</v>
      </c>
      <c r="E39" s="578">
        <v>14936.805</v>
      </c>
      <c r="F39" s="578">
        <v>6181.2740000000003</v>
      </c>
      <c r="G39" s="578">
        <v>20380.373</v>
      </c>
      <c r="H39" s="578">
        <v>54040.192000000003</v>
      </c>
      <c r="I39" s="578">
        <v>8218.509</v>
      </c>
      <c r="J39" s="578">
        <v>45821.682999999997</v>
      </c>
      <c r="K39" s="578">
        <v>8021.2969999999996</v>
      </c>
      <c r="L39" s="556"/>
      <c r="M39" s="556"/>
    </row>
    <row r="40" spans="1:13" ht="12" customHeight="1">
      <c r="A40" s="557" t="s">
        <v>351</v>
      </c>
      <c r="B40" s="547"/>
      <c r="C40" s="578">
        <v>12</v>
      </c>
      <c r="D40" s="578" t="s">
        <v>371</v>
      </c>
      <c r="E40" s="578" t="s">
        <v>371</v>
      </c>
      <c r="F40" s="578" t="s">
        <v>371</v>
      </c>
      <c r="G40" s="578" t="s">
        <v>371</v>
      </c>
      <c r="H40" s="578" t="s">
        <v>371</v>
      </c>
      <c r="I40" s="578" t="s">
        <v>371</v>
      </c>
      <c r="J40" s="578" t="s">
        <v>371</v>
      </c>
      <c r="K40" s="578" t="s">
        <v>371</v>
      </c>
      <c r="L40" s="556"/>
      <c r="M40" s="556"/>
    </row>
    <row r="41" spans="1:13" ht="12" customHeight="1">
      <c r="A41" s="557" t="s">
        <v>352</v>
      </c>
      <c r="B41" s="547"/>
      <c r="C41" s="578">
        <v>2</v>
      </c>
      <c r="D41" s="578" t="s">
        <v>371</v>
      </c>
      <c r="E41" s="578" t="s">
        <v>371</v>
      </c>
      <c r="F41" s="578" t="s">
        <v>371</v>
      </c>
      <c r="G41" s="578" t="s">
        <v>371</v>
      </c>
      <c r="H41" s="578" t="s">
        <v>371</v>
      </c>
      <c r="I41" s="578" t="s">
        <v>371</v>
      </c>
      <c r="J41" s="578" t="s">
        <v>371</v>
      </c>
      <c r="K41" s="578" t="s">
        <v>371</v>
      </c>
      <c r="L41" s="556"/>
      <c r="M41" s="556"/>
    </row>
    <row r="42" spans="1:13" ht="12" customHeight="1">
      <c r="A42" s="553" t="s">
        <v>353</v>
      </c>
      <c r="B42" s="547"/>
      <c r="C42" s="578">
        <v>0</v>
      </c>
      <c r="D42" s="578">
        <v>0</v>
      </c>
      <c r="E42" s="578">
        <v>0</v>
      </c>
      <c r="F42" s="578">
        <v>0</v>
      </c>
      <c r="G42" s="578">
        <v>0</v>
      </c>
      <c r="H42" s="578">
        <v>0</v>
      </c>
      <c r="I42" s="578">
        <v>0</v>
      </c>
      <c r="J42" s="578">
        <v>0</v>
      </c>
      <c r="K42" s="578">
        <v>0</v>
      </c>
    </row>
    <row r="43" spans="1:13" ht="7.5" customHeight="1">
      <c r="C43" s="624"/>
      <c r="D43" s="624"/>
      <c r="E43" s="624"/>
      <c r="F43" s="624"/>
      <c r="G43" s="624"/>
      <c r="H43" s="624"/>
      <c r="I43" s="624"/>
      <c r="J43" s="624"/>
      <c r="K43" s="624"/>
    </row>
    <row r="44" spans="1:13" ht="12" customHeight="1">
      <c r="A44" s="546" t="s">
        <v>419</v>
      </c>
      <c r="B44" s="547"/>
      <c r="C44" s="594"/>
      <c r="D44" s="594"/>
      <c r="E44" s="594"/>
      <c r="F44" s="624"/>
      <c r="G44" s="624"/>
      <c r="H44" s="624"/>
      <c r="I44" s="624"/>
      <c r="J44" s="624"/>
      <c r="K44" s="624"/>
      <c r="L44" s="556"/>
      <c r="M44" s="556"/>
    </row>
    <row r="45" spans="1:13" ht="6.75" customHeight="1">
      <c r="A45" s="546"/>
      <c r="B45" s="547"/>
      <c r="C45" s="594"/>
      <c r="D45" s="594"/>
      <c r="E45" s="594"/>
      <c r="F45" s="624"/>
      <c r="G45" s="624"/>
      <c r="H45" s="624"/>
      <c r="I45" s="624"/>
      <c r="J45" s="624"/>
      <c r="K45" s="624"/>
      <c r="L45" s="556"/>
      <c r="M45" s="556"/>
    </row>
    <row r="46" spans="1:13" ht="12" customHeight="1">
      <c r="A46" s="546" t="s">
        <v>0</v>
      </c>
      <c r="B46" s="546"/>
      <c r="C46" s="576">
        <v>3140</v>
      </c>
      <c r="D46" s="576">
        <v>3706</v>
      </c>
      <c r="E46" s="576">
        <v>17336.241999999998</v>
      </c>
      <c r="F46" s="576">
        <v>106.39400000000001</v>
      </c>
      <c r="G46" s="576">
        <v>27839.86</v>
      </c>
      <c r="H46" s="576">
        <v>68166.028999999995</v>
      </c>
      <c r="I46" s="576">
        <v>128.82900000000001</v>
      </c>
      <c r="J46" s="576">
        <v>68037.2</v>
      </c>
      <c r="K46" s="576">
        <v>20684.600999999999</v>
      </c>
      <c r="L46" s="556"/>
      <c r="M46" s="556"/>
    </row>
    <row r="47" spans="1:13" ht="15.75" customHeight="1">
      <c r="A47" s="553" t="s">
        <v>350</v>
      </c>
      <c r="B47" s="547"/>
      <c r="C47" s="578">
        <v>3122</v>
      </c>
      <c r="D47" s="578">
        <v>3340</v>
      </c>
      <c r="E47" s="578">
        <v>8015.9830000000002</v>
      </c>
      <c r="F47" s="578">
        <v>102.392</v>
      </c>
      <c r="G47" s="578">
        <v>14334.763999999999</v>
      </c>
      <c r="H47" s="578">
        <v>43120.06</v>
      </c>
      <c r="I47" s="578">
        <v>123.224</v>
      </c>
      <c r="J47" s="578">
        <v>42996.836000000003</v>
      </c>
      <c r="K47" s="578">
        <v>19341.927</v>
      </c>
      <c r="L47" s="556"/>
      <c r="M47" s="556"/>
    </row>
    <row r="48" spans="1:13" ht="12" customHeight="1">
      <c r="A48" s="557" t="s">
        <v>351</v>
      </c>
      <c r="B48" s="547"/>
      <c r="C48" s="578">
        <v>17</v>
      </c>
      <c r="D48" s="579" t="s">
        <v>371</v>
      </c>
      <c r="E48" s="579" t="s">
        <v>371</v>
      </c>
      <c r="F48" s="579" t="s">
        <v>371</v>
      </c>
      <c r="G48" s="579" t="s">
        <v>371</v>
      </c>
      <c r="H48" s="579" t="s">
        <v>371</v>
      </c>
      <c r="I48" s="579" t="s">
        <v>371</v>
      </c>
      <c r="J48" s="579" t="s">
        <v>371</v>
      </c>
      <c r="K48" s="579" t="s">
        <v>371</v>
      </c>
    </row>
    <row r="49" spans="1:13" ht="12" customHeight="1">
      <c r="A49" s="557" t="s">
        <v>352</v>
      </c>
      <c r="B49" s="547"/>
      <c r="C49" s="578">
        <v>1</v>
      </c>
      <c r="D49" s="579" t="s">
        <v>371</v>
      </c>
      <c r="E49" s="579" t="s">
        <v>371</v>
      </c>
      <c r="F49" s="579" t="s">
        <v>371</v>
      </c>
      <c r="G49" s="579" t="s">
        <v>371</v>
      </c>
      <c r="H49" s="579" t="s">
        <v>371</v>
      </c>
      <c r="I49" s="579" t="s">
        <v>371</v>
      </c>
      <c r="J49" s="579" t="s">
        <v>371</v>
      </c>
      <c r="K49" s="579" t="s">
        <v>371</v>
      </c>
    </row>
    <row r="50" spans="1:13" ht="12" customHeight="1">
      <c r="A50" s="553" t="s">
        <v>353</v>
      </c>
      <c r="B50" s="547"/>
      <c r="C50" s="578">
        <v>0</v>
      </c>
      <c r="D50" s="578">
        <v>0</v>
      </c>
      <c r="E50" s="578">
        <v>0</v>
      </c>
      <c r="F50" s="578">
        <v>0</v>
      </c>
      <c r="G50" s="578">
        <v>0</v>
      </c>
      <c r="H50" s="578">
        <v>0</v>
      </c>
      <c r="I50" s="578">
        <v>0</v>
      </c>
      <c r="J50" s="578">
        <v>0</v>
      </c>
      <c r="K50" s="578">
        <v>0</v>
      </c>
    </row>
    <row r="51" spans="1:13" ht="7.5" customHeight="1">
      <c r="C51" s="624"/>
      <c r="D51" s="624"/>
      <c r="E51" s="624"/>
      <c r="F51" s="624"/>
      <c r="G51" s="624"/>
      <c r="H51" s="624"/>
      <c r="I51" s="624"/>
      <c r="J51" s="624"/>
      <c r="K51" s="624"/>
    </row>
    <row r="52" spans="1:13" ht="12" customHeight="1">
      <c r="A52" s="546" t="s">
        <v>420</v>
      </c>
      <c r="B52" s="547"/>
      <c r="C52" s="594"/>
      <c r="D52" s="594"/>
      <c r="E52" s="594"/>
      <c r="F52" s="624"/>
      <c r="G52" s="624"/>
      <c r="H52" s="624"/>
      <c r="I52" s="624"/>
      <c r="J52" s="624"/>
      <c r="K52" s="624"/>
      <c r="L52" s="556"/>
      <c r="M52" s="556"/>
    </row>
    <row r="53" spans="1:13" ht="5.25" customHeight="1">
      <c r="A53" s="546"/>
      <c r="B53" s="547"/>
      <c r="C53" s="594"/>
      <c r="D53" s="594"/>
      <c r="E53" s="594"/>
      <c r="F53" s="624"/>
      <c r="G53" s="624"/>
      <c r="H53" s="624"/>
      <c r="I53" s="624"/>
      <c r="J53" s="624"/>
      <c r="K53" s="624"/>
      <c r="L53" s="556"/>
      <c r="M53" s="556"/>
    </row>
    <row r="54" spans="1:13" ht="12" customHeight="1">
      <c r="A54" s="546" t="s">
        <v>0</v>
      </c>
      <c r="B54" s="546"/>
      <c r="C54" s="576">
        <v>24</v>
      </c>
      <c r="D54" s="576">
        <v>26</v>
      </c>
      <c r="E54" s="576">
        <v>98.587999999999994</v>
      </c>
      <c r="F54" s="576">
        <v>596.93100000000004</v>
      </c>
      <c r="G54" s="576">
        <v>150.089</v>
      </c>
      <c r="H54" s="576">
        <v>774.64599999999996</v>
      </c>
      <c r="I54" s="576">
        <v>559.11099999999999</v>
      </c>
      <c r="J54" s="576">
        <v>215.535</v>
      </c>
      <c r="K54" s="576">
        <v>-53.405999999999999</v>
      </c>
      <c r="L54" s="556"/>
      <c r="M54" s="556"/>
    </row>
    <row r="55" spans="1:13" ht="15.75" customHeight="1">
      <c r="A55" s="553" t="s">
        <v>350</v>
      </c>
      <c r="B55" s="547"/>
      <c r="C55" s="578">
        <v>24</v>
      </c>
      <c r="D55" s="579">
        <v>26</v>
      </c>
      <c r="E55" s="579">
        <v>98.587999999999994</v>
      </c>
      <c r="F55" s="579">
        <v>596.93100000000004</v>
      </c>
      <c r="G55" s="579">
        <v>150.089</v>
      </c>
      <c r="H55" s="579">
        <v>774.64599999999996</v>
      </c>
      <c r="I55" s="579">
        <v>559.11099999999999</v>
      </c>
      <c r="J55" s="579">
        <v>215.535</v>
      </c>
      <c r="K55" s="579">
        <v>-53.405999999999999</v>
      </c>
      <c r="L55" s="556"/>
      <c r="M55" s="556"/>
    </row>
    <row r="56" spans="1:13" ht="12" customHeight="1">
      <c r="A56" s="557" t="s">
        <v>351</v>
      </c>
      <c r="B56" s="547"/>
      <c r="C56" s="578">
        <v>0</v>
      </c>
      <c r="D56" s="579">
        <v>0</v>
      </c>
      <c r="E56" s="579">
        <v>0</v>
      </c>
      <c r="F56" s="579">
        <v>0</v>
      </c>
      <c r="G56" s="579">
        <v>0</v>
      </c>
      <c r="H56" s="579">
        <v>0</v>
      </c>
      <c r="I56" s="579">
        <v>0</v>
      </c>
      <c r="J56" s="579">
        <v>0</v>
      </c>
      <c r="K56" s="579">
        <v>0</v>
      </c>
    </row>
    <row r="57" spans="1:13" ht="12" customHeight="1">
      <c r="A57" s="557" t="s">
        <v>352</v>
      </c>
      <c r="B57" s="547"/>
      <c r="C57" s="578">
        <v>0</v>
      </c>
      <c r="D57" s="578">
        <v>0</v>
      </c>
      <c r="E57" s="578">
        <v>0</v>
      </c>
      <c r="F57" s="578">
        <v>0</v>
      </c>
      <c r="G57" s="578">
        <v>0</v>
      </c>
      <c r="H57" s="578">
        <v>0</v>
      </c>
      <c r="I57" s="578">
        <v>0</v>
      </c>
      <c r="J57" s="578">
        <v>0</v>
      </c>
      <c r="K57" s="578">
        <v>0</v>
      </c>
    </row>
    <row r="58" spans="1:13" ht="12" customHeight="1">
      <c r="A58" s="553" t="s">
        <v>353</v>
      </c>
      <c r="B58" s="547"/>
      <c r="C58" s="578">
        <v>0</v>
      </c>
      <c r="D58" s="578">
        <v>0</v>
      </c>
      <c r="E58" s="578">
        <v>0</v>
      </c>
      <c r="F58" s="578">
        <v>0</v>
      </c>
      <c r="G58" s="578">
        <v>0</v>
      </c>
      <c r="H58" s="578">
        <v>0</v>
      </c>
      <c r="I58" s="578">
        <v>0</v>
      </c>
      <c r="J58" s="578">
        <v>0</v>
      </c>
      <c r="K58" s="578">
        <v>0</v>
      </c>
    </row>
    <row r="59" spans="1:13" ht="6.95" customHeight="1" thickBot="1">
      <c r="A59" s="1544"/>
      <c r="B59" s="1544"/>
      <c r="C59" s="1544"/>
      <c r="D59" s="1544"/>
      <c r="E59" s="1544"/>
      <c r="F59" s="1544"/>
      <c r="G59" s="1544"/>
      <c r="H59" s="1544"/>
      <c r="I59" s="1544"/>
      <c r="J59" s="1544"/>
      <c r="K59" s="1544"/>
    </row>
    <row r="60" spans="1:13" ht="3.75" customHeight="1" thickTop="1">
      <c r="A60" s="547"/>
      <c r="B60" s="547"/>
      <c r="C60" s="547"/>
      <c r="D60" s="547"/>
    </row>
    <row r="61" spans="1:13" ht="12" customHeight="1">
      <c r="A61" s="561" t="s">
        <v>355</v>
      </c>
      <c r="B61" s="561"/>
      <c r="C61" s="561"/>
      <c r="D61" s="561"/>
    </row>
  </sheetData>
  <mergeCells count="16">
    <mergeCell ref="H5:H9"/>
    <mergeCell ref="I5:I9"/>
    <mergeCell ref="C10:D10"/>
    <mergeCell ref="E10:K10"/>
    <mergeCell ref="A1:D1"/>
    <mergeCell ref="A2:K2"/>
    <mergeCell ref="E4:G4"/>
    <mergeCell ref="H4:J4"/>
    <mergeCell ref="K4:K9"/>
    <mergeCell ref="A6:B6"/>
    <mergeCell ref="A7:B7"/>
    <mergeCell ref="A8:B8"/>
    <mergeCell ref="C4:C9"/>
    <mergeCell ref="E5:E9"/>
    <mergeCell ref="F5:F9"/>
    <mergeCell ref="G5:G9"/>
  </mergeCells>
  <pageMargins left="0.78740157480314965" right="0.78740157480314965" top="1.1811023622047243" bottom="0.78740157480314965" header="0" footer="0"/>
  <pageSetup paperSize="9" orientation="portrait" horizontalDpi="300" verticalDpi="300" r:id="rId1"/>
  <headerFooter alignWithMargins="0"/>
</worksheet>
</file>

<file path=xl/worksheets/sheet19.xml><?xml version="1.0" encoding="utf-8"?>
<worksheet xmlns="http://schemas.openxmlformats.org/spreadsheetml/2006/main" xmlns:r="http://schemas.openxmlformats.org/officeDocument/2006/relationships">
  <sheetPr codeName="Sheet19"/>
  <dimension ref="A1:AC50"/>
  <sheetViews>
    <sheetView showGridLines="0" zoomScaleNormal="100" workbookViewId="0">
      <selection sqref="A1:D1"/>
    </sheetView>
  </sheetViews>
  <sheetFormatPr defaultColWidth="10.5703125" defaultRowHeight="12.75"/>
  <cols>
    <col min="1" max="1" width="10.5703125" style="541" customWidth="1"/>
    <col min="2" max="2" width="9.5703125" style="541" customWidth="1"/>
    <col min="3" max="3" width="8.140625" style="541" customWidth="1"/>
    <col min="4" max="4" width="7.42578125" style="541" customWidth="1"/>
    <col min="5" max="5" width="7.140625" style="541" customWidth="1"/>
    <col min="6" max="6" width="6.7109375" style="541" customWidth="1"/>
    <col min="7" max="7" width="6.5703125" style="541" customWidth="1"/>
    <col min="8" max="8" width="6.140625" style="541" customWidth="1"/>
    <col min="9" max="9" width="6.5703125" style="541" bestFit="1" customWidth="1"/>
    <col min="10" max="10" width="9.42578125" style="541" customWidth="1"/>
    <col min="11" max="11" width="9.140625" style="541" customWidth="1"/>
    <col min="12" max="16384" width="10.5703125" style="541"/>
  </cols>
  <sheetData>
    <row r="1" spans="1:29" ht="20.25" customHeight="1">
      <c r="A1" s="1959" t="s">
        <v>421</v>
      </c>
      <c r="B1" s="1959"/>
      <c r="C1" s="1959"/>
      <c r="D1" s="1959"/>
      <c r="E1" s="547"/>
    </row>
    <row r="2" spans="1:29" ht="27.75" customHeight="1">
      <c r="A2" s="1977" t="s">
        <v>422</v>
      </c>
      <c r="B2" s="1977"/>
      <c r="C2" s="1977"/>
      <c r="D2" s="1977"/>
      <c r="E2" s="1977"/>
      <c r="F2" s="1977"/>
      <c r="G2" s="1977"/>
      <c r="H2" s="1977"/>
      <c r="I2" s="1977"/>
      <c r="J2" s="1977"/>
      <c r="K2" s="1977"/>
    </row>
    <row r="3" spans="1:29" ht="12.95" customHeight="1">
      <c r="A3" s="542">
        <v>2016</v>
      </c>
      <c r="B3" s="543"/>
      <c r="C3" s="543"/>
      <c r="D3" s="544"/>
    </row>
    <row r="4" spans="1:29" ht="14.25" customHeight="1">
      <c r="A4" s="1545"/>
      <c r="B4" s="1546"/>
      <c r="C4" s="1537"/>
      <c r="D4" s="1537"/>
      <c r="E4" s="1945" t="s">
        <v>330</v>
      </c>
      <c r="F4" s="1945"/>
      <c r="G4" s="1945"/>
      <c r="H4" s="1946" t="s">
        <v>331</v>
      </c>
      <c r="I4" s="1947"/>
      <c r="J4" s="1947"/>
      <c r="K4" s="1965" t="s">
        <v>332</v>
      </c>
    </row>
    <row r="5" spans="1:29" ht="14.25" customHeight="1">
      <c r="A5" s="1547"/>
      <c r="B5" s="1548"/>
      <c r="C5" s="1538"/>
      <c r="D5" s="1538"/>
      <c r="E5" s="1538"/>
      <c r="F5" s="1538"/>
      <c r="G5" s="1538"/>
      <c r="H5" s="1538"/>
      <c r="I5" s="1538"/>
      <c r="J5" s="1538"/>
      <c r="K5" s="1975"/>
    </row>
    <row r="6" spans="1:29" ht="14.25" customHeight="1">
      <c r="A6" s="1961" t="s">
        <v>333</v>
      </c>
      <c r="B6" s="1962"/>
      <c r="C6" s="1538" t="s">
        <v>334</v>
      </c>
      <c r="D6" s="1538" t="s">
        <v>335</v>
      </c>
      <c r="E6" s="1952" t="s">
        <v>336</v>
      </c>
      <c r="F6" s="1538" t="s">
        <v>337</v>
      </c>
      <c r="G6" s="1538" t="s">
        <v>338</v>
      </c>
      <c r="H6" s="1538" t="s">
        <v>0</v>
      </c>
      <c r="I6" s="1952" t="s">
        <v>339</v>
      </c>
      <c r="J6" s="1538" t="s">
        <v>340</v>
      </c>
      <c r="K6" s="1975"/>
    </row>
    <row r="7" spans="1:29" ht="14.25" customHeight="1">
      <c r="A7" s="1961" t="s">
        <v>358</v>
      </c>
      <c r="B7" s="1962"/>
      <c r="C7" s="1538"/>
      <c r="D7" s="1538" t="s">
        <v>342</v>
      </c>
      <c r="E7" s="1953"/>
      <c r="F7" s="1538"/>
      <c r="G7" s="1538"/>
      <c r="H7" s="1538"/>
      <c r="I7" s="1953"/>
      <c r="J7" s="1538" t="s">
        <v>343</v>
      </c>
      <c r="K7" s="1975"/>
    </row>
    <row r="8" spans="1:29" ht="14.25" customHeight="1">
      <c r="A8" s="1961" t="s">
        <v>359</v>
      </c>
      <c r="B8" s="1962"/>
      <c r="C8" s="1538"/>
      <c r="D8" s="1538" t="s">
        <v>345</v>
      </c>
      <c r="E8" s="1953"/>
      <c r="F8" s="1538"/>
      <c r="G8" s="1538"/>
      <c r="H8" s="1538"/>
      <c r="I8" s="1953"/>
      <c r="J8" s="1538" t="s">
        <v>346</v>
      </c>
      <c r="K8" s="1975"/>
    </row>
    <row r="9" spans="1:29" ht="14.25" customHeight="1">
      <c r="A9" s="1547"/>
      <c r="B9" s="1548"/>
      <c r="C9" s="1538"/>
      <c r="D9" s="1538"/>
      <c r="E9" s="1953"/>
      <c r="F9" s="1538"/>
      <c r="G9" s="1538"/>
      <c r="H9" s="1538"/>
      <c r="I9" s="1538"/>
      <c r="J9" s="1538"/>
      <c r="K9" s="1975"/>
    </row>
    <row r="10" spans="1:29" ht="14.25" customHeight="1">
      <c r="A10" s="1549"/>
      <c r="B10" s="1550"/>
      <c r="C10" s="1945" t="s">
        <v>347</v>
      </c>
      <c r="D10" s="1945"/>
      <c r="E10" s="1945" t="s">
        <v>348</v>
      </c>
      <c r="F10" s="1945"/>
      <c r="G10" s="1945"/>
      <c r="H10" s="1945"/>
      <c r="I10" s="1945"/>
      <c r="J10" s="1945"/>
      <c r="K10" s="1945"/>
    </row>
    <row r="11" spans="1:29">
      <c r="A11" s="545"/>
      <c r="B11" s="545"/>
      <c r="C11" s="545"/>
      <c r="D11" s="545"/>
    </row>
    <row r="12" spans="1:29">
      <c r="A12" s="546" t="s">
        <v>415</v>
      </c>
      <c r="B12" s="545"/>
      <c r="C12" s="633"/>
      <c r="D12" s="633"/>
    </row>
    <row r="13" spans="1:29">
      <c r="A13" s="547"/>
      <c r="B13" s="545"/>
      <c r="C13" s="633"/>
      <c r="D13" s="633"/>
    </row>
    <row r="14" spans="1:29" s="551" customFormat="1" ht="15" customHeight="1">
      <c r="A14" s="546" t="s">
        <v>258</v>
      </c>
      <c r="B14" s="632"/>
      <c r="C14" s="576">
        <v>8568</v>
      </c>
      <c r="D14" s="576">
        <v>11965</v>
      </c>
      <c r="E14" s="576">
        <v>83609.479000000007</v>
      </c>
      <c r="F14" s="576">
        <v>28433.9</v>
      </c>
      <c r="G14" s="576">
        <v>163295.361</v>
      </c>
      <c r="H14" s="576">
        <v>346156.46</v>
      </c>
      <c r="I14" s="576">
        <v>17797.277999999998</v>
      </c>
      <c r="J14" s="576">
        <v>328359.18199999997</v>
      </c>
      <c r="K14" s="576">
        <v>56179.737999999998</v>
      </c>
      <c r="L14" s="578"/>
      <c r="M14" s="578"/>
      <c r="N14" s="578"/>
      <c r="O14" s="578"/>
      <c r="P14" s="578"/>
      <c r="Q14" s="578"/>
      <c r="R14" s="578"/>
      <c r="S14" s="578"/>
      <c r="T14" s="578"/>
      <c r="U14" s="629"/>
      <c r="V14" s="629"/>
      <c r="W14" s="629"/>
      <c r="X14" s="629"/>
      <c r="Y14" s="629"/>
      <c r="Z14" s="629"/>
      <c r="AA14" s="629"/>
      <c r="AB14" s="629"/>
      <c r="AC14" s="629"/>
    </row>
    <row r="15" spans="1:29" s="551" customFormat="1" ht="20.100000000000001" customHeight="1">
      <c r="A15" s="546" t="s">
        <v>360</v>
      </c>
      <c r="B15" s="632"/>
      <c r="C15" s="576">
        <v>8247</v>
      </c>
      <c r="D15" s="576">
        <v>11540</v>
      </c>
      <c r="E15" s="576">
        <v>81099.085999999996</v>
      </c>
      <c r="F15" s="576">
        <v>27248.179</v>
      </c>
      <c r="G15" s="576">
        <v>159047.58499999999</v>
      </c>
      <c r="H15" s="576">
        <v>335854.745</v>
      </c>
      <c r="I15" s="576">
        <v>16692.920999999998</v>
      </c>
      <c r="J15" s="576">
        <v>319161.82400000002</v>
      </c>
      <c r="K15" s="576">
        <v>54659.631999999998</v>
      </c>
      <c r="L15" s="578"/>
      <c r="M15" s="578"/>
      <c r="N15" s="578"/>
      <c r="O15" s="578"/>
      <c r="P15" s="578"/>
      <c r="Q15" s="578"/>
      <c r="R15" s="578"/>
      <c r="S15" s="578"/>
      <c r="T15" s="578"/>
      <c r="U15" s="629"/>
      <c r="V15" s="629"/>
      <c r="W15" s="629"/>
      <c r="X15" s="629"/>
      <c r="Y15" s="629"/>
      <c r="Z15" s="629"/>
      <c r="AA15" s="629"/>
      <c r="AB15" s="629"/>
      <c r="AC15" s="629"/>
    </row>
    <row r="16" spans="1:29" ht="20.100000000000001" customHeight="1">
      <c r="A16" s="565" t="s">
        <v>361</v>
      </c>
      <c r="B16" s="545"/>
      <c r="C16" s="578">
        <v>2655</v>
      </c>
      <c r="D16" s="578">
        <v>3791</v>
      </c>
      <c r="E16" s="578">
        <v>24760.654999999999</v>
      </c>
      <c r="F16" s="578">
        <v>10354.518</v>
      </c>
      <c r="G16" s="578">
        <v>47586.008000000002</v>
      </c>
      <c r="H16" s="578">
        <v>101316.355</v>
      </c>
      <c r="I16" s="578">
        <v>7651.067</v>
      </c>
      <c r="J16" s="578">
        <v>93665.288</v>
      </c>
      <c r="K16" s="578">
        <v>13883.343000000001</v>
      </c>
      <c r="L16" s="578"/>
      <c r="M16" s="578"/>
      <c r="N16" s="578"/>
      <c r="O16" s="578"/>
      <c r="P16" s="578"/>
      <c r="Q16" s="578"/>
      <c r="R16" s="578"/>
      <c r="S16" s="578"/>
      <c r="T16" s="578"/>
      <c r="U16" s="629"/>
      <c r="V16" s="629"/>
      <c r="W16" s="629"/>
      <c r="X16" s="629"/>
      <c r="Y16" s="629"/>
      <c r="Z16" s="629"/>
      <c r="AA16" s="629"/>
      <c r="AB16" s="629"/>
      <c r="AC16" s="629"/>
    </row>
    <row r="17" spans="1:29" ht="11.1" customHeight="1">
      <c r="A17" s="565" t="s">
        <v>362</v>
      </c>
      <c r="B17" s="545"/>
      <c r="C17" s="578">
        <v>1317</v>
      </c>
      <c r="D17" s="578">
        <v>1675</v>
      </c>
      <c r="E17" s="578">
        <v>7540.83</v>
      </c>
      <c r="F17" s="578">
        <v>1905.91</v>
      </c>
      <c r="G17" s="578">
        <v>10602.913</v>
      </c>
      <c r="H17" s="578">
        <v>27958.823</v>
      </c>
      <c r="I17" s="578">
        <v>1422.69</v>
      </c>
      <c r="J17" s="578">
        <v>26536.133000000002</v>
      </c>
      <c r="K17" s="578">
        <v>6422.8630000000003</v>
      </c>
      <c r="L17" s="578"/>
      <c r="M17" s="578"/>
      <c r="N17" s="578"/>
      <c r="O17" s="578"/>
      <c r="P17" s="578"/>
      <c r="Q17" s="578"/>
      <c r="R17" s="578"/>
      <c r="S17" s="578"/>
      <c r="T17" s="578"/>
      <c r="U17" s="629"/>
      <c r="V17" s="629"/>
      <c r="W17" s="629"/>
      <c r="X17" s="629"/>
      <c r="Y17" s="629"/>
      <c r="Z17" s="629"/>
      <c r="AA17" s="629"/>
      <c r="AB17" s="629"/>
      <c r="AC17" s="629"/>
    </row>
    <row r="18" spans="1:29" ht="12" customHeight="1">
      <c r="A18" s="565" t="s">
        <v>363</v>
      </c>
      <c r="B18" s="545"/>
      <c r="C18" s="578">
        <v>3493</v>
      </c>
      <c r="D18" s="578">
        <v>4986</v>
      </c>
      <c r="E18" s="578">
        <v>42142.697999999997</v>
      </c>
      <c r="F18" s="578">
        <v>11236.71</v>
      </c>
      <c r="G18" s="578">
        <v>87928.847999999998</v>
      </c>
      <c r="H18" s="578">
        <v>176065.122</v>
      </c>
      <c r="I18" s="578">
        <v>6995.91</v>
      </c>
      <c r="J18" s="578">
        <v>169069.212</v>
      </c>
      <c r="K18" s="578">
        <v>28314.605</v>
      </c>
      <c r="L18" s="578"/>
      <c r="M18" s="578"/>
      <c r="N18" s="578"/>
      <c r="O18" s="578"/>
      <c r="P18" s="578"/>
      <c r="Q18" s="578"/>
      <c r="R18" s="578"/>
      <c r="S18" s="578"/>
      <c r="T18" s="578"/>
      <c r="U18" s="629"/>
      <c r="V18" s="629"/>
      <c r="W18" s="629"/>
      <c r="X18" s="629"/>
      <c r="Y18" s="629"/>
      <c r="Z18" s="629"/>
      <c r="AA18" s="629"/>
      <c r="AB18" s="629"/>
      <c r="AC18" s="629"/>
    </row>
    <row r="19" spans="1:29" ht="11.1" customHeight="1">
      <c r="A19" s="565" t="s">
        <v>364</v>
      </c>
      <c r="B19" s="545"/>
      <c r="C19" s="578">
        <v>355</v>
      </c>
      <c r="D19" s="578">
        <v>450</v>
      </c>
      <c r="E19" s="578">
        <v>1938.9459999999999</v>
      </c>
      <c r="F19" s="578">
        <v>2137.0810000000001</v>
      </c>
      <c r="G19" s="578">
        <v>6674.4579999999996</v>
      </c>
      <c r="H19" s="578">
        <v>13143.531000000001</v>
      </c>
      <c r="I19" s="578">
        <v>235.73599999999999</v>
      </c>
      <c r="J19" s="578">
        <v>12907.795</v>
      </c>
      <c r="K19" s="578">
        <v>2258.3560000000002</v>
      </c>
      <c r="L19" s="578"/>
      <c r="M19" s="578"/>
      <c r="N19" s="578"/>
      <c r="O19" s="578"/>
      <c r="P19" s="578"/>
      <c r="Q19" s="578"/>
      <c r="R19" s="578"/>
      <c r="S19" s="578"/>
      <c r="T19" s="578"/>
      <c r="U19" s="629"/>
      <c r="V19" s="629"/>
      <c r="W19" s="629"/>
      <c r="X19" s="629"/>
      <c r="Y19" s="629"/>
      <c r="Z19" s="629"/>
      <c r="AA19" s="629"/>
      <c r="AB19" s="629"/>
      <c r="AC19" s="629"/>
    </row>
    <row r="20" spans="1:29" ht="11.1" customHeight="1">
      <c r="A20" s="565" t="s">
        <v>365</v>
      </c>
      <c r="B20" s="545"/>
      <c r="C20" s="578">
        <v>427</v>
      </c>
      <c r="D20" s="578">
        <v>638</v>
      </c>
      <c r="E20" s="578">
        <v>4715.9570000000003</v>
      </c>
      <c r="F20" s="578">
        <v>1613.96</v>
      </c>
      <c r="G20" s="578">
        <v>6255.3580000000002</v>
      </c>
      <c r="H20" s="578">
        <v>17370.914000000001</v>
      </c>
      <c r="I20" s="578">
        <v>387.51799999999997</v>
      </c>
      <c r="J20" s="578">
        <v>16983.396000000001</v>
      </c>
      <c r="K20" s="578">
        <v>3780.4650000000001</v>
      </c>
      <c r="L20" s="578"/>
      <c r="M20" s="578"/>
      <c r="N20" s="578"/>
      <c r="O20" s="578"/>
      <c r="P20" s="578"/>
      <c r="Q20" s="578"/>
      <c r="R20" s="578"/>
      <c r="S20" s="578"/>
      <c r="T20" s="578"/>
      <c r="U20" s="629"/>
      <c r="V20" s="629"/>
      <c r="W20" s="629"/>
      <c r="X20" s="629"/>
      <c r="Y20" s="629"/>
      <c r="Z20" s="629"/>
      <c r="AA20" s="629"/>
      <c r="AB20" s="629"/>
      <c r="AC20" s="629"/>
    </row>
    <row r="21" spans="1:29" s="551" customFormat="1" ht="20.100000000000001" customHeight="1">
      <c r="A21" s="566" t="s">
        <v>366</v>
      </c>
      <c r="B21" s="632"/>
      <c r="C21" s="640">
        <v>161</v>
      </c>
      <c r="D21" s="640">
        <v>217</v>
      </c>
      <c r="E21" s="603">
        <v>1267.7560000000001</v>
      </c>
      <c r="F21" s="603">
        <v>44.732999999999997</v>
      </c>
      <c r="G21" s="603">
        <v>1790.5429999999999</v>
      </c>
      <c r="H21" s="603">
        <v>4536.45</v>
      </c>
      <c r="I21" s="603">
        <v>19.097000000000001</v>
      </c>
      <c r="J21" s="603">
        <v>4517.3530000000001</v>
      </c>
      <c r="K21" s="603">
        <v>1117.8130000000001</v>
      </c>
      <c r="L21" s="578"/>
      <c r="M21" s="578"/>
      <c r="N21" s="578"/>
      <c r="O21" s="578"/>
      <c r="P21" s="578"/>
      <c r="Q21" s="578"/>
      <c r="R21" s="578"/>
      <c r="S21" s="578"/>
      <c r="T21" s="578"/>
      <c r="U21" s="629"/>
      <c r="V21" s="629"/>
      <c r="W21" s="629"/>
      <c r="X21" s="629"/>
      <c r="Y21" s="629"/>
      <c r="Z21" s="629"/>
      <c r="AA21" s="629"/>
      <c r="AB21" s="629"/>
      <c r="AC21" s="629"/>
    </row>
    <row r="22" spans="1:29" s="551" customFormat="1" ht="12.75" customHeight="1">
      <c r="A22" s="566" t="s">
        <v>367</v>
      </c>
      <c r="B22" s="632"/>
      <c r="C22" s="640">
        <v>160</v>
      </c>
      <c r="D22" s="640">
        <v>208</v>
      </c>
      <c r="E22" s="603">
        <v>1242.6369999999999</v>
      </c>
      <c r="F22" s="603">
        <v>1140.9880000000001</v>
      </c>
      <c r="G22" s="603">
        <v>2457.2330000000002</v>
      </c>
      <c r="H22" s="603">
        <v>5765.2650000000003</v>
      </c>
      <c r="I22" s="603">
        <v>1085.26</v>
      </c>
      <c r="J22" s="603">
        <v>4680.0050000000001</v>
      </c>
      <c r="K22" s="603">
        <v>402.29300000000001</v>
      </c>
      <c r="L22" s="578"/>
      <c r="M22" s="578"/>
      <c r="N22" s="578"/>
      <c r="O22" s="578"/>
      <c r="P22" s="578"/>
      <c r="Q22" s="578"/>
      <c r="R22" s="578"/>
      <c r="S22" s="578"/>
      <c r="T22" s="578"/>
    </row>
    <row r="23" spans="1:29" ht="13.5" customHeight="1">
      <c r="A23" s="545"/>
      <c r="B23" s="545"/>
      <c r="C23" s="633"/>
      <c r="D23" s="633"/>
      <c r="E23" s="624"/>
      <c r="F23" s="624"/>
      <c r="G23" s="624"/>
      <c r="H23" s="624"/>
      <c r="I23" s="624"/>
      <c r="J23" s="624"/>
      <c r="K23" s="624"/>
    </row>
    <row r="24" spans="1:29" ht="13.5" customHeight="1">
      <c r="A24" s="546" t="s">
        <v>416</v>
      </c>
      <c r="B24" s="545"/>
    </row>
    <row r="25" spans="1:29" ht="13.5" customHeight="1">
      <c r="A25" s="546"/>
      <c r="B25" s="545"/>
    </row>
    <row r="26" spans="1:29" s="551" customFormat="1" ht="13.5" customHeight="1">
      <c r="A26" s="546" t="s">
        <v>258</v>
      </c>
      <c r="B26" s="632"/>
      <c r="C26" s="576">
        <v>3587</v>
      </c>
      <c r="D26" s="576">
        <v>10847</v>
      </c>
      <c r="E26" s="576">
        <v>174549.905</v>
      </c>
      <c r="F26" s="576">
        <v>64459.362000000001</v>
      </c>
      <c r="G26" s="576">
        <v>416368.49099999998</v>
      </c>
      <c r="H26" s="576">
        <v>739982.62300000002</v>
      </c>
      <c r="I26" s="576">
        <v>69588.63</v>
      </c>
      <c r="J26" s="576">
        <v>670393.99300000002</v>
      </c>
      <c r="K26" s="576">
        <v>44193.474999999999</v>
      </c>
      <c r="L26" s="578"/>
      <c r="M26" s="578"/>
      <c r="N26" s="578"/>
      <c r="O26" s="578"/>
      <c r="P26" s="578"/>
      <c r="Q26" s="578"/>
      <c r="R26" s="578"/>
      <c r="S26" s="578"/>
      <c r="T26" s="578"/>
      <c r="U26" s="629"/>
      <c r="V26" s="629"/>
      <c r="W26" s="629"/>
      <c r="X26" s="629"/>
      <c r="Y26" s="629"/>
      <c r="Z26" s="629"/>
      <c r="AA26" s="629"/>
      <c r="AB26" s="629"/>
      <c r="AC26" s="629"/>
    </row>
    <row r="27" spans="1:29" s="551" customFormat="1" ht="20.100000000000001" customHeight="1">
      <c r="A27" s="546" t="s">
        <v>360</v>
      </c>
      <c r="B27" s="632"/>
      <c r="C27" s="576">
        <v>3502</v>
      </c>
      <c r="D27" s="576">
        <v>10665</v>
      </c>
      <c r="E27" s="576">
        <v>172567.61300000001</v>
      </c>
      <c r="F27" s="576">
        <v>63336.688999999998</v>
      </c>
      <c r="G27" s="576">
        <v>413376.50699999998</v>
      </c>
      <c r="H27" s="576">
        <v>732967.75199999998</v>
      </c>
      <c r="I27" s="576">
        <v>68998.781000000003</v>
      </c>
      <c r="J27" s="576">
        <v>663968.97100000002</v>
      </c>
      <c r="K27" s="576">
        <v>43729.375999999997</v>
      </c>
      <c r="L27" s="578"/>
      <c r="M27" s="578"/>
      <c r="N27" s="578"/>
      <c r="O27" s="578"/>
      <c r="P27" s="578"/>
      <c r="Q27" s="578"/>
      <c r="R27" s="578"/>
      <c r="S27" s="578"/>
      <c r="T27" s="578"/>
      <c r="U27" s="629"/>
      <c r="V27" s="629"/>
      <c r="W27" s="629"/>
      <c r="X27" s="629"/>
      <c r="Y27" s="629"/>
      <c r="Z27" s="629"/>
      <c r="AA27" s="629"/>
      <c r="AB27" s="629"/>
      <c r="AC27" s="629"/>
    </row>
    <row r="28" spans="1:29" ht="20.100000000000001" customHeight="1">
      <c r="A28" s="565" t="s">
        <v>361</v>
      </c>
      <c r="B28" s="545"/>
      <c r="C28" s="578">
        <v>929</v>
      </c>
      <c r="D28" s="578">
        <v>2742</v>
      </c>
      <c r="E28" s="578">
        <v>31182.431</v>
      </c>
      <c r="F28" s="578">
        <v>16214.281999999999</v>
      </c>
      <c r="G28" s="578">
        <v>88002.175000000003</v>
      </c>
      <c r="H28" s="578">
        <v>156091.99900000001</v>
      </c>
      <c r="I28" s="578">
        <v>23317.855</v>
      </c>
      <c r="J28" s="578">
        <v>132774.144</v>
      </c>
      <c r="K28" s="578">
        <v>8299.0550000000003</v>
      </c>
      <c r="L28" s="578"/>
      <c r="M28" s="578"/>
      <c r="N28" s="578"/>
      <c r="O28" s="578"/>
      <c r="P28" s="578"/>
      <c r="Q28" s="578"/>
      <c r="R28" s="578"/>
      <c r="S28" s="578"/>
      <c r="T28" s="578"/>
      <c r="U28" s="629"/>
      <c r="V28" s="629"/>
      <c r="W28" s="629"/>
      <c r="X28" s="629"/>
      <c r="Y28" s="629"/>
      <c r="Z28" s="629"/>
      <c r="AA28" s="629"/>
      <c r="AB28" s="629"/>
      <c r="AC28" s="629"/>
    </row>
    <row r="29" spans="1:29" ht="11.1" customHeight="1">
      <c r="A29" s="565" t="s">
        <v>362</v>
      </c>
      <c r="B29" s="545"/>
      <c r="C29" s="578">
        <v>500</v>
      </c>
      <c r="D29" s="578">
        <v>1112</v>
      </c>
      <c r="E29" s="578">
        <v>11312.627</v>
      </c>
      <c r="F29" s="578">
        <v>7844.0709999999999</v>
      </c>
      <c r="G29" s="578">
        <v>16903.696</v>
      </c>
      <c r="H29" s="578">
        <v>41734.614999999998</v>
      </c>
      <c r="I29" s="578">
        <v>11621.458000000001</v>
      </c>
      <c r="J29" s="578">
        <v>30113.156999999999</v>
      </c>
      <c r="K29" s="578">
        <v>2977.6320000000001</v>
      </c>
      <c r="L29" s="578"/>
      <c r="M29" s="578"/>
      <c r="N29" s="578"/>
      <c r="O29" s="578"/>
      <c r="P29" s="578"/>
      <c r="Q29" s="578"/>
      <c r="R29" s="578"/>
      <c r="S29" s="578"/>
      <c r="T29" s="578"/>
      <c r="U29" s="629"/>
      <c r="V29" s="629"/>
      <c r="W29" s="629"/>
      <c r="X29" s="629"/>
      <c r="Y29" s="629"/>
      <c r="Z29" s="629"/>
      <c r="AA29" s="629"/>
      <c r="AB29" s="629"/>
      <c r="AC29" s="629"/>
    </row>
    <row r="30" spans="1:29" ht="11.1" customHeight="1">
      <c r="A30" s="565" t="s">
        <v>363</v>
      </c>
      <c r="B30" s="545"/>
      <c r="C30" s="578">
        <v>1782</v>
      </c>
      <c r="D30" s="578">
        <v>6145</v>
      </c>
      <c r="E30" s="578">
        <v>122923.986</v>
      </c>
      <c r="F30" s="578">
        <v>33856.925000000003</v>
      </c>
      <c r="G30" s="578">
        <v>298754.42</v>
      </c>
      <c r="H30" s="578">
        <v>510102.212</v>
      </c>
      <c r="I30" s="578">
        <v>30229.955000000002</v>
      </c>
      <c r="J30" s="578">
        <v>479872.25699999998</v>
      </c>
      <c r="K30" s="578">
        <v>31353.175999999999</v>
      </c>
      <c r="L30" s="578"/>
      <c r="M30" s="578"/>
      <c r="N30" s="578"/>
      <c r="O30" s="578"/>
      <c r="P30" s="578"/>
      <c r="Q30" s="578"/>
      <c r="R30" s="578"/>
      <c r="S30" s="578"/>
      <c r="T30" s="578"/>
      <c r="U30" s="629"/>
      <c r="V30" s="629"/>
      <c r="W30" s="629"/>
      <c r="X30" s="629"/>
      <c r="Y30" s="629"/>
      <c r="Z30" s="629"/>
      <c r="AA30" s="629"/>
      <c r="AB30" s="629"/>
      <c r="AC30" s="629"/>
    </row>
    <row r="31" spans="1:29" ht="11.1" customHeight="1">
      <c r="A31" s="565" t="s">
        <v>364</v>
      </c>
      <c r="B31" s="545"/>
      <c r="C31" s="578">
        <v>106</v>
      </c>
      <c r="D31" s="578">
        <v>229</v>
      </c>
      <c r="E31" s="578">
        <v>2366.7130000000002</v>
      </c>
      <c r="F31" s="578">
        <v>1529.104</v>
      </c>
      <c r="G31" s="578">
        <v>3403.77</v>
      </c>
      <c r="H31" s="578">
        <v>8316.9549999999999</v>
      </c>
      <c r="I31" s="578">
        <v>1671.3440000000001</v>
      </c>
      <c r="J31" s="578">
        <v>6645.6109999999999</v>
      </c>
      <c r="K31" s="578">
        <v>381.33699999999999</v>
      </c>
      <c r="L31" s="578"/>
      <c r="M31" s="578"/>
      <c r="N31" s="578"/>
      <c r="O31" s="578"/>
      <c r="P31" s="578"/>
      <c r="Q31" s="578"/>
      <c r="R31" s="578"/>
      <c r="S31" s="578"/>
      <c r="T31" s="578"/>
      <c r="U31" s="629"/>
      <c r="V31" s="629"/>
      <c r="W31" s="629"/>
      <c r="X31" s="629"/>
      <c r="Y31" s="629"/>
      <c r="Z31" s="629"/>
      <c r="AA31" s="629"/>
      <c r="AB31" s="629"/>
      <c r="AC31" s="629"/>
    </row>
    <row r="32" spans="1:29" ht="11.1" customHeight="1">
      <c r="A32" s="565" t="s">
        <v>365</v>
      </c>
      <c r="B32" s="545"/>
      <c r="C32" s="578">
        <v>185</v>
      </c>
      <c r="D32" s="578">
        <v>437</v>
      </c>
      <c r="E32" s="578">
        <v>4781.8559999999998</v>
      </c>
      <c r="F32" s="578">
        <v>3892.3069999999998</v>
      </c>
      <c r="G32" s="578">
        <v>6312.4459999999999</v>
      </c>
      <c r="H32" s="578">
        <v>16721.971000000001</v>
      </c>
      <c r="I32" s="578">
        <v>2158.1689999999999</v>
      </c>
      <c r="J32" s="578">
        <v>14563.802</v>
      </c>
      <c r="K32" s="578">
        <v>718.17600000000004</v>
      </c>
      <c r="L32" s="578"/>
      <c r="M32" s="578"/>
      <c r="N32" s="578"/>
      <c r="O32" s="578"/>
      <c r="P32" s="578"/>
      <c r="Q32" s="578"/>
      <c r="R32" s="578"/>
      <c r="S32" s="578"/>
      <c r="T32" s="578"/>
      <c r="U32" s="629"/>
      <c r="V32" s="629"/>
      <c r="W32" s="629"/>
      <c r="X32" s="629"/>
      <c r="Y32" s="629"/>
      <c r="Z32" s="629"/>
      <c r="AA32" s="629"/>
      <c r="AB32" s="629"/>
      <c r="AC32" s="629"/>
    </row>
    <row r="33" spans="1:29" s="551" customFormat="1" ht="19.5" customHeight="1">
      <c r="A33" s="566" t="s">
        <v>366</v>
      </c>
      <c r="B33" s="632"/>
      <c r="C33" s="640">
        <v>46</v>
      </c>
      <c r="D33" s="640">
        <v>85</v>
      </c>
      <c r="E33" s="603">
        <v>805.59199999999998</v>
      </c>
      <c r="F33" s="603">
        <v>297.66500000000002</v>
      </c>
      <c r="G33" s="603">
        <v>1235.2139999999999</v>
      </c>
      <c r="H33" s="603">
        <v>2840.424</v>
      </c>
      <c r="I33" s="603">
        <v>288.16300000000001</v>
      </c>
      <c r="J33" s="603">
        <v>2552.261</v>
      </c>
      <c r="K33" s="603">
        <v>248.238</v>
      </c>
      <c r="L33" s="578"/>
      <c r="M33" s="578"/>
      <c r="N33" s="578"/>
      <c r="O33" s="578"/>
      <c r="P33" s="578"/>
      <c r="Q33" s="578"/>
      <c r="R33" s="578"/>
      <c r="S33" s="578"/>
      <c r="T33" s="578"/>
    </row>
    <row r="34" spans="1:29" s="551" customFormat="1" ht="12.75" customHeight="1">
      <c r="A34" s="566" t="s">
        <v>367</v>
      </c>
      <c r="B34" s="632"/>
      <c r="C34" s="640">
        <v>39</v>
      </c>
      <c r="D34" s="640">
        <v>97</v>
      </c>
      <c r="E34" s="603">
        <v>1176.7</v>
      </c>
      <c r="F34" s="603">
        <v>825.00800000000004</v>
      </c>
      <c r="G34" s="603">
        <v>1756.77</v>
      </c>
      <c r="H34" s="603">
        <v>4174.4470000000001</v>
      </c>
      <c r="I34" s="603">
        <v>301.68599999999998</v>
      </c>
      <c r="J34" s="603">
        <v>3872.761</v>
      </c>
      <c r="K34" s="603">
        <v>215.86099999999999</v>
      </c>
    </row>
    <row r="35" spans="1:29" ht="13.5" customHeight="1">
      <c r="A35" s="566"/>
      <c r="B35" s="545"/>
      <c r="C35" s="633"/>
      <c r="D35" s="633"/>
      <c r="E35" s="624"/>
      <c r="F35" s="624"/>
      <c r="G35" s="624"/>
      <c r="H35" s="624"/>
      <c r="I35" s="624"/>
      <c r="J35" s="624"/>
      <c r="K35" s="624"/>
    </row>
    <row r="36" spans="1:29">
      <c r="A36" s="546" t="s">
        <v>417</v>
      </c>
      <c r="B36" s="545"/>
    </row>
    <row r="37" spans="1:29">
      <c r="A37" s="546"/>
      <c r="B37" s="545"/>
    </row>
    <row r="38" spans="1:29" s="551" customFormat="1" ht="15" customHeight="1">
      <c r="A38" s="546" t="s">
        <v>258</v>
      </c>
      <c r="B38" s="632"/>
      <c r="C38" s="576">
        <v>5101</v>
      </c>
      <c r="D38" s="576">
        <v>7548</v>
      </c>
      <c r="E38" s="576">
        <v>57987.288</v>
      </c>
      <c r="F38" s="576">
        <v>53103.1</v>
      </c>
      <c r="G38" s="576">
        <v>91688.79</v>
      </c>
      <c r="H38" s="576">
        <v>236473.98499999999</v>
      </c>
      <c r="I38" s="576">
        <v>79546.854000000007</v>
      </c>
      <c r="J38" s="576">
        <v>156927.13099999999</v>
      </c>
      <c r="K38" s="576">
        <v>26452.776000000002</v>
      </c>
      <c r="L38" s="578"/>
      <c r="M38" s="578"/>
      <c r="N38" s="578"/>
      <c r="O38" s="578"/>
      <c r="P38" s="578"/>
      <c r="Q38" s="578"/>
      <c r="R38" s="578"/>
      <c r="S38" s="578"/>
      <c r="T38" s="578"/>
      <c r="U38" s="629"/>
      <c r="V38" s="629"/>
      <c r="W38" s="629"/>
      <c r="X38" s="629"/>
      <c r="Y38" s="629"/>
      <c r="Z38" s="629"/>
      <c r="AA38" s="629"/>
      <c r="AB38" s="629"/>
      <c r="AC38" s="629"/>
    </row>
    <row r="39" spans="1:29" s="551" customFormat="1" ht="20.100000000000001" customHeight="1">
      <c r="A39" s="546" t="s">
        <v>360</v>
      </c>
      <c r="B39" s="632"/>
      <c r="C39" s="576">
        <v>4962</v>
      </c>
      <c r="D39" s="576">
        <v>7368</v>
      </c>
      <c r="E39" s="576">
        <v>57015.004000000001</v>
      </c>
      <c r="F39" s="576">
        <v>52019.241999999998</v>
      </c>
      <c r="G39" s="576">
        <v>90545.831999999995</v>
      </c>
      <c r="H39" s="576">
        <v>232730.133</v>
      </c>
      <c r="I39" s="576">
        <v>78418.172000000006</v>
      </c>
      <c r="J39" s="576">
        <v>154311.96100000001</v>
      </c>
      <c r="K39" s="576">
        <v>26007.342000000001</v>
      </c>
      <c r="L39" s="578"/>
      <c r="V39" s="629"/>
      <c r="W39" s="629"/>
      <c r="X39" s="629"/>
      <c r="Y39" s="629"/>
      <c r="Z39" s="629"/>
      <c r="AA39" s="629"/>
      <c r="AB39" s="629"/>
      <c r="AC39" s="629"/>
    </row>
    <row r="40" spans="1:29" ht="20.100000000000001" customHeight="1">
      <c r="A40" s="565" t="s">
        <v>361</v>
      </c>
      <c r="B40" s="545"/>
      <c r="C40" s="578">
        <v>1522</v>
      </c>
      <c r="D40" s="578">
        <v>2641</v>
      </c>
      <c r="E40" s="578">
        <v>21117.07</v>
      </c>
      <c r="F40" s="578">
        <v>24652.331999999999</v>
      </c>
      <c r="G40" s="578">
        <v>37496.125</v>
      </c>
      <c r="H40" s="578">
        <v>93619.83</v>
      </c>
      <c r="I40" s="578">
        <v>42723.25</v>
      </c>
      <c r="J40" s="578">
        <v>50896.58</v>
      </c>
      <c r="K40" s="604">
        <v>9344.7240000000002</v>
      </c>
      <c r="L40" s="578"/>
      <c r="M40" s="578"/>
      <c r="N40" s="578"/>
      <c r="O40" s="578"/>
      <c r="P40" s="578"/>
      <c r="Q40" s="578"/>
      <c r="R40" s="578"/>
      <c r="S40" s="578"/>
      <c r="T40" s="578"/>
      <c r="U40" s="629"/>
      <c r="V40" s="629"/>
      <c r="W40" s="629"/>
      <c r="X40" s="629"/>
      <c r="Y40" s="629"/>
      <c r="Z40" s="629"/>
      <c r="AA40" s="629"/>
      <c r="AB40" s="629"/>
      <c r="AC40" s="629"/>
    </row>
    <row r="41" spans="1:29" ht="11.1" customHeight="1">
      <c r="A41" s="565" t="s">
        <v>362</v>
      </c>
      <c r="B41" s="545"/>
      <c r="C41" s="578">
        <v>831</v>
      </c>
      <c r="D41" s="578">
        <v>1171</v>
      </c>
      <c r="E41" s="578">
        <v>7397.4080000000004</v>
      </c>
      <c r="F41" s="578">
        <v>5791.9639999999999</v>
      </c>
      <c r="G41" s="578">
        <v>10773.041999999999</v>
      </c>
      <c r="H41" s="578">
        <v>27105.99</v>
      </c>
      <c r="I41" s="578">
        <v>8130.6409999999996</v>
      </c>
      <c r="J41" s="578">
        <v>18975.348999999998</v>
      </c>
      <c r="K41" s="604">
        <v>2380.2669999999998</v>
      </c>
      <c r="L41" s="578"/>
      <c r="V41" s="629"/>
      <c r="W41" s="629"/>
      <c r="X41" s="629"/>
      <c r="Y41" s="629"/>
      <c r="Z41" s="629"/>
      <c r="AA41" s="629"/>
      <c r="AB41" s="629"/>
      <c r="AC41" s="629"/>
    </row>
    <row r="42" spans="1:29" ht="11.1" customHeight="1">
      <c r="A42" s="565" t="s">
        <v>363</v>
      </c>
      <c r="B42" s="545"/>
      <c r="C42" s="578">
        <v>2205</v>
      </c>
      <c r="D42" s="578">
        <v>3040</v>
      </c>
      <c r="E42" s="578">
        <v>26006.575000000001</v>
      </c>
      <c r="F42" s="578">
        <v>17909.011999999999</v>
      </c>
      <c r="G42" s="578">
        <v>38298.732000000004</v>
      </c>
      <c r="H42" s="578">
        <v>99052.483999999997</v>
      </c>
      <c r="I42" s="578">
        <v>22597.098000000002</v>
      </c>
      <c r="J42" s="578">
        <v>76455.385999999999</v>
      </c>
      <c r="K42" s="604">
        <v>11985.43</v>
      </c>
      <c r="L42" s="578"/>
      <c r="V42" s="629"/>
      <c r="W42" s="629"/>
      <c r="X42" s="629"/>
      <c r="Y42" s="629"/>
      <c r="Z42" s="629"/>
      <c r="AA42" s="629"/>
      <c r="AB42" s="629"/>
      <c r="AC42" s="629"/>
    </row>
    <row r="43" spans="1:29" ht="11.1" customHeight="1">
      <c r="A43" s="565" t="s">
        <v>364</v>
      </c>
      <c r="B43" s="545"/>
      <c r="C43" s="578">
        <v>193</v>
      </c>
      <c r="D43" s="578">
        <v>227</v>
      </c>
      <c r="E43" s="578">
        <v>793.63900000000001</v>
      </c>
      <c r="F43" s="578">
        <v>317.56</v>
      </c>
      <c r="G43" s="578">
        <v>1224.623</v>
      </c>
      <c r="H43" s="578">
        <v>3245.1970000000001</v>
      </c>
      <c r="I43" s="578">
        <v>463.57400000000001</v>
      </c>
      <c r="J43" s="578">
        <v>2781.623</v>
      </c>
      <c r="K43" s="641">
        <v>774.245</v>
      </c>
      <c r="L43" s="578"/>
      <c r="V43" s="629"/>
      <c r="W43" s="629"/>
      <c r="X43" s="629"/>
      <c r="Y43" s="629"/>
      <c r="Z43" s="629"/>
      <c r="AA43" s="629"/>
      <c r="AB43" s="629"/>
      <c r="AC43" s="629"/>
    </row>
    <row r="44" spans="1:29" ht="11.1" customHeight="1">
      <c r="A44" s="565" t="s">
        <v>365</v>
      </c>
      <c r="B44" s="545"/>
      <c r="C44" s="612">
        <v>211</v>
      </c>
      <c r="D44" s="612">
        <v>289</v>
      </c>
      <c r="E44" s="612">
        <v>1700.3119999999999</v>
      </c>
      <c r="F44" s="612">
        <v>3348.3739999999998</v>
      </c>
      <c r="G44" s="612">
        <v>2753.31</v>
      </c>
      <c r="H44" s="612">
        <v>9706.6319999999996</v>
      </c>
      <c r="I44" s="612">
        <v>4503.6090000000004</v>
      </c>
      <c r="J44" s="612">
        <v>5203.0230000000001</v>
      </c>
      <c r="K44" s="612">
        <v>1522.6759999999999</v>
      </c>
      <c r="L44" s="578"/>
      <c r="V44" s="629"/>
      <c r="W44" s="629"/>
      <c r="X44" s="629"/>
      <c r="Y44" s="629"/>
      <c r="Z44" s="629"/>
      <c r="AA44" s="629"/>
      <c r="AB44" s="629"/>
      <c r="AC44" s="629"/>
    </row>
    <row r="45" spans="1:29" s="551" customFormat="1" ht="20.100000000000001" customHeight="1">
      <c r="A45" s="566" t="s">
        <v>366</v>
      </c>
      <c r="B45" s="632"/>
      <c r="C45" s="615">
        <v>62</v>
      </c>
      <c r="D45" s="615">
        <v>77</v>
      </c>
      <c r="E45" s="642">
        <v>225.83</v>
      </c>
      <c r="F45" s="642">
        <v>507.21899999999999</v>
      </c>
      <c r="G45" s="642">
        <v>223.51400000000001</v>
      </c>
      <c r="H45" s="642">
        <v>1260.903</v>
      </c>
      <c r="I45" s="642">
        <v>571.851</v>
      </c>
      <c r="J45" s="642">
        <v>689.05200000000002</v>
      </c>
      <c r="K45" s="642">
        <v>284.649</v>
      </c>
      <c r="L45" s="578"/>
      <c r="V45" s="629"/>
      <c r="W45" s="629"/>
      <c r="X45" s="629"/>
      <c r="Y45" s="629"/>
      <c r="Z45" s="629"/>
      <c r="AA45" s="629"/>
      <c r="AB45" s="629"/>
      <c r="AC45" s="629"/>
    </row>
    <row r="46" spans="1:29" s="551" customFormat="1" ht="12" customHeight="1">
      <c r="A46" s="566" t="s">
        <v>367</v>
      </c>
      <c r="B46" s="632"/>
      <c r="C46" s="615">
        <v>77</v>
      </c>
      <c r="D46" s="615">
        <v>103</v>
      </c>
      <c r="E46" s="642">
        <v>746.45399999999995</v>
      </c>
      <c r="F46" s="642">
        <v>576.63900000000001</v>
      </c>
      <c r="G46" s="642">
        <v>919.44399999999996</v>
      </c>
      <c r="H46" s="642">
        <v>2482.9490000000001</v>
      </c>
      <c r="I46" s="642">
        <v>556.83100000000002</v>
      </c>
      <c r="J46" s="642">
        <v>1926.1179999999999</v>
      </c>
      <c r="K46" s="642">
        <v>160.785</v>
      </c>
      <c r="L46" s="578"/>
      <c r="M46" s="541"/>
      <c r="N46" s="541"/>
      <c r="O46" s="541"/>
      <c r="P46" s="541"/>
      <c r="Q46" s="541"/>
      <c r="R46" s="541"/>
      <c r="S46" s="541"/>
      <c r="T46" s="541"/>
      <c r="U46" s="541"/>
    </row>
    <row r="47" spans="1:29" ht="6.95" customHeight="1" thickBot="1">
      <c r="A47" s="1544"/>
      <c r="B47" s="1544"/>
      <c r="C47" s="1565"/>
      <c r="D47" s="1555"/>
      <c r="E47" s="1555"/>
      <c r="F47" s="1555"/>
      <c r="G47" s="1555"/>
      <c r="H47" s="1555"/>
      <c r="I47" s="1555"/>
      <c r="J47" s="1555"/>
      <c r="K47" s="1555"/>
    </row>
    <row r="48" spans="1:29" ht="3.75" customHeight="1" thickTop="1">
      <c r="A48" s="544"/>
      <c r="B48" s="544"/>
      <c r="C48" s="605"/>
      <c r="D48" s="605"/>
    </row>
    <row r="49" spans="1:4" ht="12.95" customHeight="1">
      <c r="A49" s="561" t="s">
        <v>355</v>
      </c>
      <c r="B49" s="561"/>
      <c r="C49" s="561"/>
      <c r="D49" s="561"/>
    </row>
    <row r="50" spans="1:4" ht="16.5" customHeight="1"/>
  </sheetData>
  <mergeCells count="12">
    <mergeCell ref="C10:D10"/>
    <mergeCell ref="E10:K10"/>
    <mergeCell ref="A1:D1"/>
    <mergeCell ref="A2:K2"/>
    <mergeCell ref="E4:G4"/>
    <mergeCell ref="H4:J4"/>
    <mergeCell ref="K4:K9"/>
    <mergeCell ref="A6:B6"/>
    <mergeCell ref="E6:E9"/>
    <mergeCell ref="I6:I8"/>
    <mergeCell ref="A7:B7"/>
    <mergeCell ref="A8:B8"/>
  </mergeCells>
  <pageMargins left="0.78740157480314965" right="0.78740157480314965" top="1.1811023622047243" bottom="0.78740157480314965" header="0" footer="0"/>
  <pageSetup paperSize="9"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sheetPr codeName="Sheet2"/>
  <dimension ref="A1:O337"/>
  <sheetViews>
    <sheetView showGridLines="0" zoomScaleNormal="100" zoomScaleSheetLayoutView="80" workbookViewId="0"/>
  </sheetViews>
  <sheetFormatPr defaultRowHeight="12.75"/>
  <cols>
    <col min="1" max="1" width="38" style="3" customWidth="1"/>
    <col min="2" max="2" width="9" style="4" customWidth="1"/>
    <col min="3" max="4" width="10.7109375" style="4" customWidth="1"/>
    <col min="5" max="7" width="10.7109375" style="5" customWidth="1"/>
    <col min="8" max="8" width="10.7109375" style="247" customWidth="1"/>
    <col min="9" max="9" width="7.85546875" style="8" customWidth="1"/>
    <col min="10" max="10" width="11.7109375" style="3" customWidth="1"/>
    <col min="11" max="11" width="9.140625" style="3"/>
    <col min="12" max="12" width="11" style="3" customWidth="1"/>
    <col min="13" max="16384" width="9.140625" style="3"/>
  </cols>
  <sheetData>
    <row r="1" spans="1:9" ht="15" customHeight="1">
      <c r="A1" s="512" t="s">
        <v>158</v>
      </c>
      <c r="B1" s="1"/>
      <c r="C1" s="1"/>
      <c r="D1" s="1"/>
      <c r="E1" s="2"/>
      <c r="F1" s="2"/>
      <c r="G1" s="2"/>
      <c r="H1" s="246"/>
    </row>
    <row r="3" spans="1:9" s="8" customFormat="1">
      <c r="A3" s="7"/>
      <c r="B3" s="7" t="s">
        <v>23</v>
      </c>
      <c r="C3" s="7">
        <v>2017</v>
      </c>
      <c r="D3" s="7">
        <v>2016</v>
      </c>
      <c r="E3" s="7">
        <v>2015</v>
      </c>
      <c r="F3" s="7">
        <v>2014</v>
      </c>
      <c r="G3" s="7">
        <v>2013</v>
      </c>
      <c r="H3" s="6">
        <v>2000</v>
      </c>
    </row>
    <row r="4" spans="1:9" ht="18" customHeight="1" thickBot="1">
      <c r="A4" s="9" t="s">
        <v>214</v>
      </c>
      <c r="B4" s="10"/>
      <c r="C4" s="10"/>
      <c r="D4" s="10"/>
      <c r="E4" s="10"/>
      <c r="F4" s="10"/>
      <c r="G4" s="11"/>
      <c r="H4" s="11"/>
    </row>
    <row r="5" spans="1:9" ht="16.5" customHeight="1">
      <c r="A5" s="12" t="s">
        <v>215</v>
      </c>
      <c r="B5" s="13"/>
      <c r="C5" s="13"/>
      <c r="D5" s="13"/>
      <c r="E5" s="13"/>
      <c r="F5" s="13"/>
      <c r="G5" s="14"/>
      <c r="H5" s="14"/>
    </row>
    <row r="6" spans="1:9" s="15" customFormat="1" ht="15" customHeight="1">
      <c r="A6" s="251" t="s">
        <v>160</v>
      </c>
      <c r="B6" s="255" t="s">
        <v>136</v>
      </c>
      <c r="C6" s="469">
        <v>41239</v>
      </c>
      <c r="D6" s="438">
        <v>40347</v>
      </c>
      <c r="E6" s="252">
        <v>39224</v>
      </c>
      <c r="F6" s="252">
        <v>41617</v>
      </c>
      <c r="G6" s="253">
        <v>42412</v>
      </c>
      <c r="H6" s="254">
        <v>35449</v>
      </c>
      <c r="I6" s="245"/>
    </row>
    <row r="7" spans="1:9" s="15" customFormat="1" ht="15" customHeight="1">
      <c r="A7" s="225" t="s">
        <v>152</v>
      </c>
      <c r="B7" s="46" t="s">
        <v>82</v>
      </c>
      <c r="C7" s="470">
        <v>22541</v>
      </c>
      <c r="D7" s="439">
        <v>21685</v>
      </c>
      <c r="E7" s="282">
        <v>21074</v>
      </c>
      <c r="F7" s="17">
        <v>21585</v>
      </c>
      <c r="G7" s="1889">
        <v>21985</v>
      </c>
      <c r="H7" s="20">
        <v>11691</v>
      </c>
      <c r="I7" s="245"/>
    </row>
    <row r="8" spans="1:9" s="15" customFormat="1" ht="15" customHeight="1">
      <c r="A8" s="226" t="s">
        <v>33</v>
      </c>
      <c r="B8" s="46" t="s">
        <v>82</v>
      </c>
      <c r="C8" s="471">
        <v>3514</v>
      </c>
      <c r="D8" s="352">
        <v>3415</v>
      </c>
      <c r="E8" s="283">
        <v>3467</v>
      </c>
      <c r="F8" s="17">
        <v>3571</v>
      </c>
      <c r="G8" s="1890">
        <v>3745</v>
      </c>
      <c r="H8" s="20">
        <v>3134</v>
      </c>
      <c r="I8" s="245"/>
    </row>
    <row r="9" spans="1:9" ht="15" customHeight="1">
      <c r="A9" s="227" t="s">
        <v>176</v>
      </c>
      <c r="B9" s="46" t="s">
        <v>82</v>
      </c>
      <c r="C9" s="471">
        <v>4168</v>
      </c>
      <c r="D9" s="352">
        <v>4130</v>
      </c>
      <c r="E9" s="283">
        <v>4115</v>
      </c>
      <c r="F9" s="17">
        <v>4245</v>
      </c>
      <c r="G9" s="1890">
        <v>4258</v>
      </c>
      <c r="H9" s="20">
        <v>1490</v>
      </c>
    </row>
    <row r="10" spans="1:9" s="25" customFormat="1" ht="15" customHeight="1">
      <c r="A10" s="228" t="s">
        <v>83</v>
      </c>
      <c r="B10" s="281"/>
      <c r="C10" s="472"/>
      <c r="D10" s="156"/>
      <c r="E10" s="284"/>
      <c r="F10" s="21"/>
      <c r="G10" s="1891"/>
      <c r="H10" s="24"/>
      <c r="I10" s="248"/>
    </row>
    <row r="11" spans="1:9" s="25" customFormat="1" ht="12.75" customHeight="1">
      <c r="A11" s="228" t="s">
        <v>45</v>
      </c>
      <c r="B11" s="281" t="s">
        <v>82</v>
      </c>
      <c r="C11" s="473">
        <v>77</v>
      </c>
      <c r="D11" s="440">
        <v>95</v>
      </c>
      <c r="E11" s="285">
        <v>105</v>
      </c>
      <c r="F11" s="26">
        <v>125</v>
      </c>
      <c r="G11" s="1892">
        <v>237</v>
      </c>
      <c r="H11" s="24">
        <v>27</v>
      </c>
      <c r="I11" s="248"/>
    </row>
    <row r="12" spans="1:9" s="25" customFormat="1" ht="12.75" customHeight="1">
      <c r="A12" s="228" t="s">
        <v>46</v>
      </c>
      <c r="B12" s="281" t="s">
        <v>82</v>
      </c>
      <c r="C12" s="472">
        <v>229</v>
      </c>
      <c r="D12" s="156">
        <v>217</v>
      </c>
      <c r="E12" s="284">
        <v>240</v>
      </c>
      <c r="F12" s="21">
        <v>235</v>
      </c>
      <c r="G12" s="1891">
        <v>238</v>
      </c>
      <c r="H12" s="29">
        <v>204</v>
      </c>
      <c r="I12" s="248"/>
    </row>
    <row r="13" spans="1:9" s="25" customFormat="1" ht="12.75" customHeight="1">
      <c r="A13" s="228" t="s">
        <v>47</v>
      </c>
      <c r="B13" s="281" t="s">
        <v>82</v>
      </c>
      <c r="C13" s="472">
        <v>530</v>
      </c>
      <c r="D13" s="156">
        <v>591</v>
      </c>
      <c r="E13" s="284">
        <v>591</v>
      </c>
      <c r="F13" s="21">
        <v>641</v>
      </c>
      <c r="G13" s="1891">
        <v>690</v>
      </c>
      <c r="H13" s="29">
        <v>0</v>
      </c>
      <c r="I13" s="248"/>
    </row>
    <row r="14" spans="1:9" s="25" customFormat="1" ht="12.75" customHeight="1">
      <c r="A14" s="228" t="s">
        <v>48</v>
      </c>
      <c r="B14" s="281" t="s">
        <v>82</v>
      </c>
      <c r="C14" s="472">
        <v>2427</v>
      </c>
      <c r="D14" s="156">
        <v>2386</v>
      </c>
      <c r="E14" s="284">
        <v>2347</v>
      </c>
      <c r="F14" s="21">
        <v>2414</v>
      </c>
      <c r="G14" s="1891">
        <v>2263</v>
      </c>
      <c r="H14" s="29">
        <v>878</v>
      </c>
      <c r="I14" s="248"/>
    </row>
    <row r="15" spans="1:9" s="25" customFormat="1" ht="12.75" customHeight="1">
      <c r="A15" s="228" t="s">
        <v>49</v>
      </c>
      <c r="B15" s="281" t="s">
        <v>82</v>
      </c>
      <c r="C15" s="472">
        <v>758</v>
      </c>
      <c r="D15" s="156">
        <v>742</v>
      </c>
      <c r="E15" s="284">
        <v>735</v>
      </c>
      <c r="F15" s="21">
        <v>744</v>
      </c>
      <c r="G15" s="1891">
        <v>715</v>
      </c>
      <c r="H15" s="29">
        <v>345</v>
      </c>
      <c r="I15" s="248"/>
    </row>
    <row r="16" spans="1:9" s="25" customFormat="1" ht="12.75" customHeight="1">
      <c r="A16" s="228" t="s">
        <v>165</v>
      </c>
      <c r="B16" s="281" t="s">
        <v>82</v>
      </c>
      <c r="C16" s="472">
        <v>142</v>
      </c>
      <c r="D16" s="156">
        <v>99</v>
      </c>
      <c r="E16" s="284">
        <v>97</v>
      </c>
      <c r="F16" s="21">
        <v>86</v>
      </c>
      <c r="G16" s="1891">
        <v>115</v>
      </c>
      <c r="H16" s="29">
        <v>36</v>
      </c>
      <c r="I16" s="248"/>
    </row>
    <row r="17" spans="1:12" ht="15" customHeight="1">
      <c r="A17" s="226" t="s">
        <v>84</v>
      </c>
      <c r="B17" s="46" t="s">
        <v>82</v>
      </c>
      <c r="C17" s="471">
        <v>8429</v>
      </c>
      <c r="D17" s="352">
        <v>7813</v>
      </c>
      <c r="E17" s="283">
        <v>7231</v>
      </c>
      <c r="F17" s="17">
        <v>7550</v>
      </c>
      <c r="G17" s="1890">
        <v>7842</v>
      </c>
      <c r="H17" s="20">
        <v>2282</v>
      </c>
    </row>
    <row r="18" spans="1:12" ht="15" customHeight="1">
      <c r="A18" s="226" t="s">
        <v>34</v>
      </c>
      <c r="B18" s="281" t="s">
        <v>82</v>
      </c>
      <c r="C18" s="471">
        <v>5938</v>
      </c>
      <c r="D18" s="352">
        <v>5614</v>
      </c>
      <c r="E18" s="283">
        <v>5397</v>
      </c>
      <c r="F18" s="17">
        <v>5445</v>
      </c>
      <c r="G18" s="1890">
        <v>5522</v>
      </c>
      <c r="H18" s="20">
        <v>4440</v>
      </c>
    </row>
    <row r="19" spans="1:12" ht="15" customHeight="1">
      <c r="A19" s="226" t="s">
        <v>35</v>
      </c>
      <c r="B19" s="281" t="s">
        <v>82</v>
      </c>
      <c r="C19" s="471">
        <v>260</v>
      </c>
      <c r="D19" s="352">
        <v>248</v>
      </c>
      <c r="E19" s="283">
        <v>323</v>
      </c>
      <c r="F19" s="17">
        <v>314</v>
      </c>
      <c r="G19" s="1890">
        <v>337</v>
      </c>
      <c r="H19" s="20">
        <v>345</v>
      </c>
    </row>
    <row r="20" spans="1:12" ht="15" customHeight="1">
      <c r="A20" s="226" t="s">
        <v>182</v>
      </c>
      <c r="B20" s="281" t="s">
        <v>82</v>
      </c>
      <c r="C20" s="471">
        <v>232</v>
      </c>
      <c r="D20" s="352">
        <v>465</v>
      </c>
      <c r="E20" s="283">
        <v>541</v>
      </c>
      <c r="F20" s="17">
        <v>460</v>
      </c>
      <c r="G20" s="1890">
        <v>281</v>
      </c>
      <c r="H20" s="20">
        <v>0</v>
      </c>
    </row>
    <row r="21" spans="1:12" ht="15" customHeight="1">
      <c r="A21" s="226" t="s">
        <v>183</v>
      </c>
      <c r="B21" s="46" t="s">
        <v>82</v>
      </c>
      <c r="C21" s="471">
        <v>4215</v>
      </c>
      <c r="D21" s="352">
        <v>4111</v>
      </c>
      <c r="E21" s="283">
        <v>4101</v>
      </c>
      <c r="F21" s="17">
        <v>4161</v>
      </c>
      <c r="G21" s="1890">
        <v>4156</v>
      </c>
      <c r="H21" s="20">
        <v>4815</v>
      </c>
    </row>
    <row r="22" spans="1:12" s="15" customFormat="1" ht="15" customHeight="1">
      <c r="A22" s="226" t="s">
        <v>184</v>
      </c>
      <c r="B22" s="46" t="s">
        <v>82</v>
      </c>
      <c r="C22" s="471">
        <v>6573</v>
      </c>
      <c r="D22" s="352">
        <v>6572</v>
      </c>
      <c r="E22" s="283">
        <v>6693</v>
      </c>
      <c r="F22" s="17">
        <v>6819</v>
      </c>
      <c r="G22" s="1890">
        <v>6913</v>
      </c>
      <c r="H22" s="20">
        <v>7871</v>
      </c>
      <c r="I22" s="245"/>
      <c r="L22" s="15" t="s">
        <v>164</v>
      </c>
    </row>
    <row r="23" spans="1:12" s="15" customFormat="1" ht="14.25" customHeight="1">
      <c r="A23" s="226" t="s">
        <v>185</v>
      </c>
      <c r="B23" s="46" t="s">
        <v>82</v>
      </c>
      <c r="C23" s="474">
        <v>7910</v>
      </c>
      <c r="D23" s="441">
        <v>7979</v>
      </c>
      <c r="E23" s="286">
        <v>7356</v>
      </c>
      <c r="F23" s="30">
        <v>9052</v>
      </c>
      <c r="G23" s="1893">
        <v>9358</v>
      </c>
      <c r="H23" s="20">
        <v>11072</v>
      </c>
      <c r="I23" s="245"/>
    </row>
    <row r="24" spans="1:12" ht="20.45" customHeight="1">
      <c r="A24" s="31" t="s">
        <v>85</v>
      </c>
      <c r="B24" s="483" t="s">
        <v>24</v>
      </c>
      <c r="C24" s="442">
        <v>11.4</v>
      </c>
      <c r="D24" s="442">
        <v>11.3</v>
      </c>
      <c r="E24" s="287">
        <v>11.217818554130035</v>
      </c>
      <c r="F24" s="32">
        <v>11.490060739922695</v>
      </c>
      <c r="G24" s="1894">
        <v>11.431805929919138</v>
      </c>
      <c r="H24" s="33">
        <v>9.5</v>
      </c>
    </row>
    <row r="25" spans="1:12" ht="18" customHeight="1">
      <c r="A25" s="34" t="s">
        <v>216</v>
      </c>
      <c r="B25" s="35"/>
      <c r="C25" s="475"/>
      <c r="D25" s="36"/>
      <c r="E25" s="36"/>
      <c r="F25" s="36"/>
      <c r="G25" s="37"/>
      <c r="H25" s="38"/>
    </row>
    <row r="26" spans="1:12" ht="15" customHeight="1">
      <c r="A26" s="251" t="s">
        <v>160</v>
      </c>
      <c r="B26" s="255" t="s">
        <v>136</v>
      </c>
      <c r="C26" s="476">
        <v>10915</v>
      </c>
      <c r="D26" s="431">
        <v>10032</v>
      </c>
      <c r="E26" s="288">
        <v>9652</v>
      </c>
      <c r="F26" s="256">
        <v>9900</v>
      </c>
      <c r="G26" s="257">
        <v>10985</v>
      </c>
      <c r="H26" s="258">
        <v>4997</v>
      </c>
    </row>
    <row r="27" spans="1:12" s="15" customFormat="1" ht="15" customHeight="1">
      <c r="A27" s="225" t="s">
        <v>152</v>
      </c>
      <c r="B27" s="46" t="s">
        <v>82</v>
      </c>
      <c r="C27" s="477">
        <v>5951</v>
      </c>
      <c r="D27" s="432">
        <v>5378</v>
      </c>
      <c r="E27" s="289">
        <v>4906</v>
      </c>
      <c r="F27" s="39">
        <v>5155</v>
      </c>
      <c r="G27" s="1896">
        <v>5490</v>
      </c>
      <c r="H27" s="1895">
        <v>2022</v>
      </c>
      <c r="I27" s="245"/>
    </row>
    <row r="28" spans="1:12" ht="15" customHeight="1">
      <c r="A28" s="226" t="s">
        <v>33</v>
      </c>
      <c r="B28" s="46" t="s">
        <v>82</v>
      </c>
      <c r="C28" s="478">
        <v>890</v>
      </c>
      <c r="D28" s="433">
        <v>887</v>
      </c>
      <c r="E28" s="290">
        <v>701</v>
      </c>
      <c r="F28" s="40">
        <v>721</v>
      </c>
      <c r="G28" s="1897">
        <v>837</v>
      </c>
      <c r="H28" s="40">
        <v>477</v>
      </c>
    </row>
    <row r="29" spans="1:12" ht="15" customHeight="1">
      <c r="A29" s="227" t="s">
        <v>176</v>
      </c>
      <c r="B29" s="281"/>
      <c r="C29" s="478">
        <v>1032</v>
      </c>
      <c r="D29" s="433">
        <v>991</v>
      </c>
      <c r="E29" s="290">
        <v>946</v>
      </c>
      <c r="F29" s="40">
        <v>969</v>
      </c>
      <c r="G29" s="1897">
        <v>1138</v>
      </c>
      <c r="H29" s="42">
        <v>303</v>
      </c>
    </row>
    <row r="30" spans="1:12" ht="11.25" customHeight="1">
      <c r="A30" s="228" t="s">
        <v>83</v>
      </c>
      <c r="B30" s="281" t="s">
        <v>82</v>
      </c>
      <c r="C30" s="479"/>
      <c r="D30" s="434"/>
      <c r="E30" s="291"/>
      <c r="F30" s="43"/>
      <c r="G30" s="1897"/>
      <c r="H30" s="24"/>
    </row>
    <row r="31" spans="1:12" ht="12.75" customHeight="1">
      <c r="A31" s="228" t="s">
        <v>45</v>
      </c>
      <c r="B31" s="281" t="s">
        <v>82</v>
      </c>
      <c r="C31" s="479">
        <v>15</v>
      </c>
      <c r="D31" s="434">
        <v>16</v>
      </c>
      <c r="E31" s="291">
        <v>37</v>
      </c>
      <c r="F31" s="43">
        <v>41</v>
      </c>
      <c r="G31" s="1897">
        <v>95</v>
      </c>
      <c r="H31" s="24">
        <v>5</v>
      </c>
    </row>
    <row r="32" spans="1:12" ht="12.75" customHeight="1">
      <c r="A32" s="228" t="s">
        <v>46</v>
      </c>
      <c r="B32" s="281" t="s">
        <v>82</v>
      </c>
      <c r="C32" s="479">
        <v>62</v>
      </c>
      <c r="D32" s="434">
        <v>57</v>
      </c>
      <c r="E32" s="291">
        <v>48</v>
      </c>
      <c r="F32" s="43">
        <v>48</v>
      </c>
      <c r="G32" s="1898">
        <v>62</v>
      </c>
      <c r="H32" s="29">
        <v>27</v>
      </c>
    </row>
    <row r="33" spans="1:9" ht="12.75" customHeight="1">
      <c r="A33" s="228" t="s">
        <v>47</v>
      </c>
      <c r="B33" s="281" t="s">
        <v>82</v>
      </c>
      <c r="C33" s="479">
        <v>102</v>
      </c>
      <c r="D33" s="434">
        <v>115</v>
      </c>
      <c r="E33" s="291">
        <v>88</v>
      </c>
      <c r="F33" s="43">
        <v>109</v>
      </c>
      <c r="G33" s="1898">
        <v>134</v>
      </c>
      <c r="H33" s="29">
        <v>0</v>
      </c>
    </row>
    <row r="34" spans="1:9" ht="12.75" customHeight="1">
      <c r="A34" s="228" t="s">
        <v>48</v>
      </c>
      <c r="B34" s="281" t="s">
        <v>82</v>
      </c>
      <c r="C34" s="479">
        <v>601</v>
      </c>
      <c r="D34" s="434">
        <v>562</v>
      </c>
      <c r="E34" s="291">
        <v>532</v>
      </c>
      <c r="F34" s="43">
        <v>525</v>
      </c>
      <c r="G34" s="1898">
        <v>581</v>
      </c>
      <c r="H34" s="29">
        <v>183</v>
      </c>
    </row>
    <row r="35" spans="1:9" ht="12.75" customHeight="1">
      <c r="A35" s="228" t="s">
        <v>49</v>
      </c>
      <c r="B35" s="281" t="s">
        <v>82</v>
      </c>
      <c r="C35" s="479">
        <v>198</v>
      </c>
      <c r="D35" s="434">
        <v>198</v>
      </c>
      <c r="E35" s="291">
        <v>208</v>
      </c>
      <c r="F35" s="43">
        <v>215</v>
      </c>
      <c r="G35" s="1898">
        <v>209</v>
      </c>
      <c r="H35" s="29">
        <v>32</v>
      </c>
    </row>
    <row r="36" spans="1:9" ht="12.75" customHeight="1">
      <c r="A36" s="228" t="s">
        <v>165</v>
      </c>
      <c r="B36" s="46" t="s">
        <v>82</v>
      </c>
      <c r="C36" s="479">
        <v>54</v>
      </c>
      <c r="D36" s="434">
        <v>43</v>
      </c>
      <c r="E36" s="291">
        <v>33</v>
      </c>
      <c r="F36" s="43">
        <v>31</v>
      </c>
      <c r="G36" s="1898">
        <v>57</v>
      </c>
      <c r="H36" s="29">
        <v>56</v>
      </c>
    </row>
    <row r="37" spans="1:9" ht="15" customHeight="1">
      <c r="A37" s="226" t="s">
        <v>84</v>
      </c>
      <c r="B37" s="281" t="s">
        <v>82</v>
      </c>
      <c r="C37" s="478">
        <v>2264</v>
      </c>
      <c r="D37" s="433">
        <v>1872</v>
      </c>
      <c r="E37" s="290">
        <v>1757</v>
      </c>
      <c r="F37" s="40">
        <v>1894</v>
      </c>
      <c r="G37" s="1897">
        <v>1866</v>
      </c>
      <c r="H37" s="45">
        <v>266</v>
      </c>
    </row>
    <row r="38" spans="1:9" ht="15" customHeight="1">
      <c r="A38" s="226" t="s">
        <v>34</v>
      </c>
      <c r="B38" s="281" t="s">
        <v>82</v>
      </c>
      <c r="C38" s="478">
        <v>1669</v>
      </c>
      <c r="D38" s="433">
        <v>1521</v>
      </c>
      <c r="E38" s="290">
        <v>1358</v>
      </c>
      <c r="F38" s="40">
        <v>1479</v>
      </c>
      <c r="G38" s="1897">
        <v>1539</v>
      </c>
      <c r="H38" s="42">
        <v>872</v>
      </c>
    </row>
    <row r="39" spans="1:9" ht="15" customHeight="1">
      <c r="A39" s="226" t="s">
        <v>35</v>
      </c>
      <c r="B39" s="281" t="s">
        <v>82</v>
      </c>
      <c r="C39" s="478">
        <v>81</v>
      </c>
      <c r="D39" s="433">
        <v>75</v>
      </c>
      <c r="E39" s="290">
        <v>113</v>
      </c>
      <c r="F39" s="40">
        <v>75</v>
      </c>
      <c r="G39" s="1897">
        <v>92</v>
      </c>
      <c r="H39" s="42">
        <v>104</v>
      </c>
    </row>
    <row r="40" spans="1:9" ht="15" customHeight="1">
      <c r="A40" s="226" t="s">
        <v>182</v>
      </c>
      <c r="B40" s="46" t="s">
        <v>82</v>
      </c>
      <c r="C40" s="478">
        <v>15</v>
      </c>
      <c r="D40" s="433">
        <v>32</v>
      </c>
      <c r="E40" s="290">
        <v>31</v>
      </c>
      <c r="F40" s="40">
        <v>17</v>
      </c>
      <c r="G40" s="1897">
        <v>18</v>
      </c>
      <c r="H40" s="42">
        <v>0</v>
      </c>
    </row>
    <row r="41" spans="1:9" ht="15" customHeight="1">
      <c r="A41" s="226" t="s">
        <v>183</v>
      </c>
      <c r="B41" s="46" t="s">
        <v>82</v>
      </c>
      <c r="C41" s="478">
        <v>1037</v>
      </c>
      <c r="D41" s="433">
        <v>933</v>
      </c>
      <c r="E41" s="290">
        <v>896</v>
      </c>
      <c r="F41" s="40">
        <v>947</v>
      </c>
      <c r="G41" s="1897">
        <v>1062</v>
      </c>
      <c r="H41" s="42">
        <v>651</v>
      </c>
    </row>
    <row r="42" spans="1:9" s="15" customFormat="1" ht="15" customHeight="1">
      <c r="A42" s="226" t="s">
        <v>184</v>
      </c>
      <c r="B42" s="46" t="s">
        <v>82</v>
      </c>
      <c r="C42" s="478">
        <v>1946</v>
      </c>
      <c r="D42" s="433">
        <v>1834</v>
      </c>
      <c r="E42" s="290">
        <v>1944</v>
      </c>
      <c r="F42" s="40">
        <v>1770</v>
      </c>
      <c r="G42" s="1897">
        <v>1954</v>
      </c>
      <c r="H42" s="42">
        <v>1219</v>
      </c>
      <c r="I42" s="245"/>
    </row>
    <row r="43" spans="1:9" s="15" customFormat="1" ht="15" customHeight="1">
      <c r="A43" s="226" t="s">
        <v>185</v>
      </c>
      <c r="B43" s="46" t="s">
        <v>82</v>
      </c>
      <c r="C43" s="480">
        <v>1981</v>
      </c>
      <c r="D43" s="435">
        <v>1887</v>
      </c>
      <c r="E43" s="292">
        <v>1906</v>
      </c>
      <c r="F43" s="47">
        <v>2028</v>
      </c>
      <c r="G43" s="48">
        <v>2479</v>
      </c>
      <c r="H43" s="42">
        <v>1105</v>
      </c>
      <c r="I43" s="245"/>
    </row>
    <row r="44" spans="1:9" ht="2.25" customHeight="1">
      <c r="A44" s="1905" t="s">
        <v>86</v>
      </c>
      <c r="B44" s="1907" t="s">
        <v>24</v>
      </c>
      <c r="C44" s="481"/>
      <c r="D44" s="436"/>
      <c r="E44" s="274"/>
      <c r="F44" s="49"/>
      <c r="G44" s="50"/>
      <c r="H44" s="1903" t="s">
        <v>168</v>
      </c>
    </row>
    <row r="45" spans="1:9" ht="17.25" customHeight="1">
      <c r="A45" s="1906"/>
      <c r="B45" s="1908"/>
      <c r="C45" s="482">
        <v>12.4</v>
      </c>
      <c r="D45" s="437">
        <v>11.4</v>
      </c>
      <c r="E45" s="275">
        <v>10.8</v>
      </c>
      <c r="F45" s="52" t="s">
        <v>166</v>
      </c>
      <c r="G45" s="53" t="s">
        <v>167</v>
      </c>
      <c r="H45" s="1904"/>
    </row>
    <row r="46" spans="1:9" ht="26.25" customHeight="1">
      <c r="A46" s="1913" t="s">
        <v>169</v>
      </c>
      <c r="B46" s="1913"/>
      <c r="C46" s="1913"/>
      <c r="D46" s="1913"/>
      <c r="E46" s="1913"/>
      <c r="F46" s="1913"/>
      <c r="G46" s="1913"/>
      <c r="H46" s="1913"/>
      <c r="I46" s="247"/>
    </row>
    <row r="47" spans="1:9" ht="6" customHeight="1">
      <c r="A47" s="273"/>
      <c r="B47" s="273"/>
      <c r="C47" s="273"/>
      <c r="D47" s="273"/>
      <c r="E47" s="273"/>
      <c r="F47" s="273"/>
      <c r="G47" s="273"/>
      <c r="H47" s="273"/>
      <c r="I47" s="247"/>
    </row>
    <row r="48" spans="1:9" ht="18" customHeight="1" thickBot="1">
      <c r="A48" s="54" t="s">
        <v>217</v>
      </c>
      <c r="B48" s="37"/>
      <c r="C48" s="37"/>
      <c r="D48" s="37"/>
      <c r="E48" s="37"/>
      <c r="F48" s="55"/>
      <c r="G48" s="55"/>
      <c r="H48" s="55"/>
    </row>
    <row r="49" spans="1:9" ht="15" customHeight="1">
      <c r="A49" s="12" t="s">
        <v>0</v>
      </c>
      <c r="B49" s="293">
        <v>1000</v>
      </c>
      <c r="C49" s="425">
        <v>81.3</v>
      </c>
      <c r="D49" s="260">
        <v>81.7</v>
      </c>
      <c r="E49" s="261">
        <v>85.2</v>
      </c>
      <c r="F49" s="295">
        <v>78.400000000000006</v>
      </c>
      <c r="G49" s="260">
        <f>+G51+G52</f>
        <v>73.099999999999994</v>
      </c>
      <c r="H49" s="262">
        <v>55.5</v>
      </c>
    </row>
    <row r="50" spans="1:9" ht="15" customHeight="1">
      <c r="A50" s="226" t="s">
        <v>1</v>
      </c>
      <c r="B50" s="46"/>
      <c r="C50" s="426"/>
      <c r="D50" s="421"/>
      <c r="E50" s="58"/>
      <c r="F50" s="296"/>
      <c r="G50" s="296"/>
      <c r="H50" s="60"/>
    </row>
    <row r="51" spans="1:9" ht="12.75" customHeight="1">
      <c r="A51" s="55" t="s">
        <v>2</v>
      </c>
      <c r="B51" s="46">
        <v>1000</v>
      </c>
      <c r="C51" s="427">
        <v>42.3</v>
      </c>
      <c r="D51" s="417">
        <v>40.9</v>
      </c>
      <c r="E51" s="59">
        <v>42.3</v>
      </c>
      <c r="F51" s="297">
        <v>39.200000000000003</v>
      </c>
      <c r="G51" s="297">
        <v>40.200000000000003</v>
      </c>
      <c r="H51" s="60">
        <v>31.9</v>
      </c>
    </row>
    <row r="52" spans="1:9" ht="12.75" customHeight="1">
      <c r="A52" s="55" t="s">
        <v>3</v>
      </c>
      <c r="B52" s="46">
        <v>1000</v>
      </c>
      <c r="C52" s="427">
        <v>39</v>
      </c>
      <c r="D52" s="417">
        <v>40.9</v>
      </c>
      <c r="E52" s="59">
        <v>42.9</v>
      </c>
      <c r="F52" s="297">
        <v>39.1</v>
      </c>
      <c r="G52" s="297">
        <v>32.9</v>
      </c>
      <c r="H52" s="60">
        <v>23.6</v>
      </c>
    </row>
    <row r="53" spans="1:9" ht="15" customHeight="1">
      <c r="A53" s="226" t="s">
        <v>4</v>
      </c>
      <c r="B53" s="46"/>
      <c r="C53" s="427"/>
      <c r="D53" s="417"/>
      <c r="E53" s="59"/>
      <c r="F53" s="297"/>
      <c r="G53" s="297"/>
      <c r="H53" s="60"/>
    </row>
    <row r="54" spans="1:9" ht="12.75" customHeight="1">
      <c r="A54" s="55" t="s">
        <v>5</v>
      </c>
      <c r="B54" s="46">
        <v>1000</v>
      </c>
      <c r="C54" s="428">
        <v>8.1999999999999993</v>
      </c>
      <c r="D54" s="422">
        <v>6.3</v>
      </c>
      <c r="E54" s="62">
        <v>6.6</v>
      </c>
      <c r="F54" s="298">
        <v>5.9</v>
      </c>
      <c r="G54" s="298" t="s">
        <v>27</v>
      </c>
      <c r="H54" s="60">
        <v>7.8</v>
      </c>
    </row>
    <row r="55" spans="1:9" ht="12.75" customHeight="1">
      <c r="A55" s="55" t="s">
        <v>6</v>
      </c>
      <c r="B55" s="46">
        <v>1000</v>
      </c>
      <c r="C55" s="427">
        <v>18.7</v>
      </c>
      <c r="D55" s="417">
        <v>19</v>
      </c>
      <c r="E55" s="59">
        <v>21</v>
      </c>
      <c r="F55" s="297">
        <v>19.5</v>
      </c>
      <c r="G55" s="297">
        <v>24.2</v>
      </c>
      <c r="H55" s="60">
        <v>21.5</v>
      </c>
    </row>
    <row r="56" spans="1:9" ht="12.75" customHeight="1">
      <c r="A56" s="55" t="s">
        <v>8</v>
      </c>
      <c r="B56" s="46">
        <v>1000</v>
      </c>
      <c r="C56" s="427">
        <v>28</v>
      </c>
      <c r="D56" s="417">
        <v>27.3</v>
      </c>
      <c r="E56" s="59">
        <v>31.6</v>
      </c>
      <c r="F56" s="297">
        <v>28.2</v>
      </c>
      <c r="G56" s="297">
        <v>22.1</v>
      </c>
      <c r="H56" s="60">
        <v>12.6</v>
      </c>
    </row>
    <row r="57" spans="1:9" ht="12.75" customHeight="1">
      <c r="A57" s="55" t="s">
        <v>7</v>
      </c>
      <c r="B57" s="46">
        <v>1000</v>
      </c>
      <c r="C57" s="427">
        <v>16.2</v>
      </c>
      <c r="D57" s="417">
        <v>19.3</v>
      </c>
      <c r="E57" s="59">
        <v>15.3</v>
      </c>
      <c r="F57" s="297">
        <v>15.7</v>
      </c>
      <c r="G57" s="297">
        <v>14.3</v>
      </c>
      <c r="H57" s="60">
        <v>7.3</v>
      </c>
    </row>
    <row r="58" spans="1:9" ht="12.75" customHeight="1">
      <c r="A58" s="55" t="s">
        <v>9</v>
      </c>
      <c r="B58" s="46">
        <v>1000</v>
      </c>
      <c r="C58" s="427">
        <v>10.199999999999999</v>
      </c>
      <c r="D58" s="417">
        <v>9.8000000000000007</v>
      </c>
      <c r="E58" s="59">
        <v>10.7</v>
      </c>
      <c r="F58" s="297">
        <v>9.1999999999999993</v>
      </c>
      <c r="G58" s="297">
        <v>9.1</v>
      </c>
      <c r="H58" s="63">
        <v>6.3</v>
      </c>
    </row>
    <row r="59" spans="1:9" ht="15" customHeight="1">
      <c r="A59" s="226" t="s">
        <v>50</v>
      </c>
      <c r="B59" s="46"/>
      <c r="C59" s="427"/>
      <c r="D59" s="417"/>
      <c r="E59" s="59"/>
      <c r="F59" s="297"/>
      <c r="G59" s="297"/>
      <c r="H59" s="60"/>
    </row>
    <row r="60" spans="1:9" ht="12.75" customHeight="1">
      <c r="A60" s="55" t="s">
        <v>87</v>
      </c>
      <c r="B60" s="46">
        <v>1000</v>
      </c>
      <c r="C60" s="427">
        <v>16.600000000000001</v>
      </c>
      <c r="D60" s="417">
        <v>16.8</v>
      </c>
      <c r="E60" s="59">
        <v>21</v>
      </c>
      <c r="F60" s="297">
        <v>19</v>
      </c>
      <c r="G60" s="297">
        <v>19</v>
      </c>
      <c r="H60" s="60">
        <v>25.4</v>
      </c>
    </row>
    <row r="61" spans="1:9" ht="12.75" customHeight="1">
      <c r="A61" s="55" t="s">
        <v>30</v>
      </c>
      <c r="B61" s="46">
        <v>1000</v>
      </c>
      <c r="C61" s="427">
        <v>29</v>
      </c>
      <c r="D61" s="417">
        <v>29.1</v>
      </c>
      <c r="E61" s="59">
        <v>31.6</v>
      </c>
      <c r="F61" s="297">
        <v>26.7</v>
      </c>
      <c r="G61" s="297">
        <v>24.8</v>
      </c>
      <c r="H61" s="60">
        <v>19.5</v>
      </c>
    </row>
    <row r="62" spans="1:9" ht="12.75" customHeight="1">
      <c r="A62" s="55" t="s">
        <v>10</v>
      </c>
      <c r="B62" s="46">
        <v>1000</v>
      </c>
      <c r="C62" s="429">
        <v>35.700000000000003</v>
      </c>
      <c r="D62" s="423">
        <v>35.9</v>
      </c>
      <c r="E62" s="300">
        <v>32.6</v>
      </c>
      <c r="F62" s="299">
        <v>32.700000000000003</v>
      </c>
      <c r="G62" s="299">
        <v>29.4</v>
      </c>
      <c r="H62" s="60">
        <v>10.7</v>
      </c>
    </row>
    <row r="63" spans="1:9" ht="21" customHeight="1" thickBot="1">
      <c r="A63" s="229" t="s">
        <v>11</v>
      </c>
      <c r="B63" s="294" t="s">
        <v>24</v>
      </c>
      <c r="C63" s="430">
        <v>1.7092040533153929</v>
      </c>
      <c r="D63" s="424">
        <v>1.8</v>
      </c>
      <c r="E63" s="65">
        <v>1.7</v>
      </c>
      <c r="F63" s="64">
        <v>1.7</v>
      </c>
      <c r="G63" s="65">
        <v>1.7</v>
      </c>
      <c r="H63" s="64">
        <v>1.1000000000000001</v>
      </c>
    </row>
    <row r="64" spans="1:9" s="66" customFormat="1" ht="12.75" customHeight="1">
      <c r="A64" s="1919" t="s">
        <v>159</v>
      </c>
      <c r="B64" s="1920"/>
      <c r="C64" s="1920"/>
      <c r="D64" s="1920"/>
      <c r="E64" s="1920"/>
      <c r="F64" s="1920"/>
      <c r="G64" s="1920"/>
      <c r="H64" s="1920"/>
      <c r="I64" s="249"/>
    </row>
    <row r="65" spans="1:9" s="66" customFormat="1" ht="12.95" customHeight="1">
      <c r="A65" s="1914" t="s">
        <v>161</v>
      </c>
      <c r="B65" s="1914"/>
      <c r="C65" s="1914"/>
      <c r="D65" s="1914"/>
      <c r="E65" s="1914"/>
      <c r="F65" s="1914"/>
      <c r="G65" s="1914"/>
      <c r="H65" s="1914"/>
      <c r="I65" s="249"/>
    </row>
    <row r="66" spans="1:9" ht="19.5" customHeight="1" thickBot="1">
      <c r="A66" s="54" t="s">
        <v>218</v>
      </c>
      <c r="B66" s="37"/>
      <c r="C66" s="37"/>
      <c r="D66" s="37"/>
      <c r="E66" s="27"/>
      <c r="F66" s="27"/>
      <c r="G66" s="27"/>
      <c r="H66" s="27"/>
    </row>
    <row r="67" spans="1:9" ht="23.45" customHeight="1">
      <c r="A67" s="1911" t="s">
        <v>80</v>
      </c>
      <c r="B67" s="1912"/>
      <c r="C67" s="1912"/>
      <c r="D67" s="1912"/>
      <c r="E67" s="68"/>
      <c r="F67" s="69"/>
      <c r="G67" s="69"/>
      <c r="H67" s="70"/>
    </row>
    <row r="68" spans="1:9" ht="14.45" customHeight="1">
      <c r="A68" s="71" t="s">
        <v>146</v>
      </c>
      <c r="B68" s="72" t="s">
        <v>145</v>
      </c>
      <c r="C68" s="453">
        <v>96.286000000000001</v>
      </c>
      <c r="D68" s="416">
        <v>95.808000000000007</v>
      </c>
      <c r="E68" s="304">
        <v>95.11</v>
      </c>
      <c r="F68" s="301">
        <v>95.9</v>
      </c>
      <c r="G68" s="301">
        <v>98.55</v>
      </c>
      <c r="H68" s="73" t="s">
        <v>22</v>
      </c>
    </row>
    <row r="69" spans="1:9" ht="15" customHeight="1">
      <c r="A69" s="55" t="s">
        <v>151</v>
      </c>
      <c r="B69" s="72"/>
      <c r="C69" s="448"/>
      <c r="D69" s="417"/>
      <c r="E69" s="59"/>
      <c r="F69" s="297"/>
      <c r="G69" s="297"/>
      <c r="H69" s="22"/>
    </row>
    <row r="70" spans="1:9" ht="12.75" customHeight="1">
      <c r="A70" s="55" t="s">
        <v>150</v>
      </c>
      <c r="B70" s="72" t="s">
        <v>145</v>
      </c>
      <c r="C70" s="450">
        <v>95.29</v>
      </c>
      <c r="D70" s="418">
        <v>96.262</v>
      </c>
      <c r="E70" s="305">
        <v>97.28</v>
      </c>
      <c r="F70" s="302">
        <v>95.11</v>
      </c>
      <c r="G70" s="302">
        <v>98.281000000000006</v>
      </c>
      <c r="H70" s="22" t="s">
        <v>22</v>
      </c>
    </row>
    <row r="71" spans="1:9" ht="12.75" customHeight="1">
      <c r="A71" s="55" t="s">
        <v>149</v>
      </c>
      <c r="B71" s="72" t="s">
        <v>145</v>
      </c>
      <c r="C71" s="450">
        <v>104.07299999999999</v>
      </c>
      <c r="D71" s="419">
        <v>103.512</v>
      </c>
      <c r="E71" s="306">
        <v>99.95</v>
      </c>
      <c r="F71" s="303">
        <v>100.63</v>
      </c>
      <c r="G71" s="303">
        <v>99.534999999999997</v>
      </c>
      <c r="H71" s="22" t="s">
        <v>22</v>
      </c>
    </row>
    <row r="72" spans="1:9" ht="12.75" customHeight="1">
      <c r="A72" s="55" t="s">
        <v>187</v>
      </c>
      <c r="B72" s="72" t="s">
        <v>145</v>
      </c>
      <c r="C72" s="451">
        <v>112.92</v>
      </c>
      <c r="D72" s="419">
        <v>110.973</v>
      </c>
      <c r="E72" s="306">
        <v>110.18</v>
      </c>
      <c r="F72" s="303">
        <v>106.14</v>
      </c>
      <c r="G72" s="303">
        <v>103.752</v>
      </c>
      <c r="H72" s="22" t="s">
        <v>22</v>
      </c>
    </row>
    <row r="73" spans="1:9" ht="12.75" customHeight="1">
      <c r="A73" s="55" t="s">
        <v>147</v>
      </c>
      <c r="B73" s="72" t="s">
        <v>145</v>
      </c>
      <c r="C73" s="449">
        <v>116.312</v>
      </c>
      <c r="D73" s="418">
        <v>111.631</v>
      </c>
      <c r="E73" s="305">
        <v>106.71</v>
      </c>
      <c r="F73" s="302">
        <v>102.62</v>
      </c>
      <c r="G73" s="302">
        <v>100.633</v>
      </c>
      <c r="H73" s="22" t="s">
        <v>22</v>
      </c>
    </row>
    <row r="74" spans="1:9" ht="12.75" customHeight="1">
      <c r="A74" s="55" t="s">
        <v>148</v>
      </c>
      <c r="B74" s="72" t="s">
        <v>145</v>
      </c>
      <c r="C74" s="449">
        <v>107.76</v>
      </c>
      <c r="D74" s="418">
        <v>101.32599999999999</v>
      </c>
      <c r="E74" s="305">
        <v>100.73</v>
      </c>
      <c r="F74" s="302">
        <v>100.33</v>
      </c>
      <c r="G74" s="302">
        <v>100.498</v>
      </c>
      <c r="H74" s="22" t="s">
        <v>22</v>
      </c>
    </row>
    <row r="75" spans="1:9" ht="3.6" customHeight="1" thickBot="1">
      <c r="A75" s="74"/>
      <c r="B75" s="75"/>
      <c r="C75" s="420"/>
      <c r="D75" s="76"/>
      <c r="E75" s="307"/>
      <c r="F75" s="76"/>
      <c r="G75" s="1899"/>
      <c r="H75" s="78"/>
    </row>
    <row r="76" spans="1:9" ht="19.5" customHeight="1" thickBot="1">
      <c r="A76" s="79" t="s">
        <v>219</v>
      </c>
      <c r="B76" s="80"/>
      <c r="C76" s="80"/>
      <c r="D76" s="80"/>
      <c r="E76" s="80"/>
      <c r="F76" s="81"/>
      <c r="G76" s="81"/>
      <c r="H76" s="81"/>
    </row>
    <row r="77" spans="1:9" ht="24.6" customHeight="1">
      <c r="A77" s="230" t="s">
        <v>89</v>
      </c>
      <c r="B77" s="82" t="s">
        <v>82</v>
      </c>
      <c r="C77" s="496">
        <v>1582</v>
      </c>
      <c r="D77" s="414">
        <v>1718</v>
      </c>
      <c r="E77" s="310">
        <v>1816</v>
      </c>
      <c r="F77" s="309">
        <v>2183</v>
      </c>
      <c r="G77" s="83">
        <v>2358</v>
      </c>
      <c r="H77" s="68" t="s">
        <v>22</v>
      </c>
    </row>
    <row r="78" spans="1:9" ht="13.9" customHeight="1">
      <c r="A78" s="55" t="s">
        <v>88</v>
      </c>
      <c r="B78" s="46" t="s">
        <v>25</v>
      </c>
      <c r="C78" s="499" t="s">
        <v>245</v>
      </c>
      <c r="D78" s="415">
        <v>935523.13600000006</v>
      </c>
      <c r="E78" s="308">
        <v>861880</v>
      </c>
      <c r="F78" s="156">
        <v>790304</v>
      </c>
      <c r="G78" s="23">
        <v>735062.48899999994</v>
      </c>
      <c r="H78" s="85">
        <v>424975</v>
      </c>
    </row>
    <row r="79" spans="1:9" ht="13.9" customHeight="1" thickBot="1">
      <c r="A79" s="231" t="s">
        <v>127</v>
      </c>
      <c r="B79" s="86" t="s">
        <v>25</v>
      </c>
      <c r="C79" s="500" t="s">
        <v>245</v>
      </c>
      <c r="D79" s="501">
        <v>91915.589000000007</v>
      </c>
      <c r="E79" s="311">
        <v>98611</v>
      </c>
      <c r="F79" s="200">
        <v>91179</v>
      </c>
      <c r="G79" s="1900">
        <v>113517.323</v>
      </c>
      <c r="H79" s="87" t="s">
        <v>22</v>
      </c>
    </row>
    <row r="80" spans="1:9" ht="19.5" customHeight="1" thickBot="1">
      <c r="A80" s="128" t="s">
        <v>220</v>
      </c>
      <c r="B80" s="271"/>
      <c r="C80" s="271"/>
      <c r="D80" s="271"/>
      <c r="E80" s="279"/>
      <c r="F80" s="279"/>
      <c r="G80" s="279"/>
      <c r="H80" s="279"/>
    </row>
    <row r="81" spans="1:11" ht="21.75" customHeight="1" thickBot="1">
      <c r="A81" s="276" t="s">
        <v>221</v>
      </c>
      <c r="B81" s="277"/>
      <c r="C81" s="277"/>
      <c r="D81" s="277"/>
      <c r="E81" s="278"/>
      <c r="F81" s="278"/>
      <c r="G81" s="278"/>
      <c r="H81" s="278"/>
    </row>
    <row r="82" spans="1:11" ht="18" customHeight="1">
      <c r="A82" s="12" t="s">
        <v>0</v>
      </c>
      <c r="B82" s="259" t="s">
        <v>136</v>
      </c>
      <c r="C82" s="455" t="s">
        <v>20</v>
      </c>
      <c r="D82" s="263">
        <f>SUM(D83:D111)</f>
        <v>55422</v>
      </c>
      <c r="E82" s="263">
        <f>SUM(E83:E111)</f>
        <v>52827</v>
      </c>
      <c r="F82" s="263">
        <f>SUM(F83:F111)</f>
        <v>50671</v>
      </c>
      <c r="G82" s="263">
        <f>SUM(G83:G111)</f>
        <v>49691</v>
      </c>
      <c r="H82" s="264">
        <f>SUM(H83:H111)</f>
        <v>3429</v>
      </c>
      <c r="J82" s="460"/>
    </row>
    <row r="83" spans="1:11" ht="25.5" customHeight="1">
      <c r="A83" s="98" t="s">
        <v>51</v>
      </c>
      <c r="B83" s="90" t="s">
        <v>82</v>
      </c>
      <c r="C83" s="91" t="s">
        <v>20</v>
      </c>
      <c r="D83" s="333">
        <v>635</v>
      </c>
      <c r="E83" s="23">
        <v>658</v>
      </c>
      <c r="F83" s="23">
        <v>636</v>
      </c>
      <c r="G83" s="23">
        <v>588</v>
      </c>
      <c r="H83" s="22" t="s">
        <v>22</v>
      </c>
      <c r="J83" s="464"/>
      <c r="K83" s="92"/>
    </row>
    <row r="84" spans="1:11" ht="25.5" customHeight="1">
      <c r="A84" s="98" t="s">
        <v>52</v>
      </c>
      <c r="B84" s="90" t="s">
        <v>82</v>
      </c>
      <c r="C84" s="91" t="s">
        <v>20</v>
      </c>
      <c r="D84" s="333">
        <v>4381</v>
      </c>
      <c r="E84" s="23">
        <v>4537</v>
      </c>
      <c r="F84" s="23">
        <v>4723</v>
      </c>
      <c r="G84" s="23">
        <v>5053</v>
      </c>
      <c r="H84" s="22" t="s">
        <v>22</v>
      </c>
      <c r="J84" s="464"/>
      <c r="K84" s="92"/>
    </row>
    <row r="85" spans="1:11" ht="25.5" customHeight="1">
      <c r="A85" s="98" t="s">
        <v>53</v>
      </c>
      <c r="B85" s="90" t="s">
        <v>82</v>
      </c>
      <c r="C85" s="91" t="s">
        <v>20</v>
      </c>
      <c r="D85" s="333">
        <v>87</v>
      </c>
      <c r="E85" s="23">
        <v>90</v>
      </c>
      <c r="F85" s="23">
        <v>111</v>
      </c>
      <c r="G85" s="23">
        <v>131</v>
      </c>
      <c r="H85" s="22" t="s">
        <v>22</v>
      </c>
      <c r="J85" s="464"/>
      <c r="K85" s="92"/>
    </row>
    <row r="86" spans="1:11" ht="15.75" customHeight="1">
      <c r="A86" s="93" t="s">
        <v>54</v>
      </c>
      <c r="B86" s="90" t="s">
        <v>82</v>
      </c>
      <c r="C86" s="91" t="s">
        <v>20</v>
      </c>
      <c r="D86" s="333">
        <v>445</v>
      </c>
      <c r="E86" s="23">
        <v>430</v>
      </c>
      <c r="F86" s="23">
        <v>423</v>
      </c>
      <c r="G86" s="23">
        <v>407</v>
      </c>
      <c r="H86" s="22">
        <v>300</v>
      </c>
      <c r="J86" s="464"/>
      <c r="K86" s="92"/>
    </row>
    <row r="87" spans="1:11" ht="15.75" customHeight="1">
      <c r="A87" s="55" t="s">
        <v>55</v>
      </c>
      <c r="B87" s="90" t="s">
        <v>82</v>
      </c>
      <c r="C87" s="91" t="s">
        <v>20</v>
      </c>
      <c r="D87" s="333">
        <v>304</v>
      </c>
      <c r="E87" s="23">
        <v>304</v>
      </c>
      <c r="F87" s="23">
        <v>304</v>
      </c>
      <c r="G87" s="23">
        <v>317</v>
      </c>
      <c r="H87" s="22">
        <v>205</v>
      </c>
      <c r="J87" s="464"/>
      <c r="K87" s="92"/>
    </row>
    <row r="88" spans="1:11" ht="15.75" customHeight="1">
      <c r="A88" s="98" t="s">
        <v>56</v>
      </c>
      <c r="B88" s="90" t="s">
        <v>82</v>
      </c>
      <c r="C88" s="91" t="s">
        <v>20</v>
      </c>
      <c r="D88" s="333">
        <v>422</v>
      </c>
      <c r="E88" s="23">
        <v>426</v>
      </c>
      <c r="F88" s="23">
        <v>444</v>
      </c>
      <c r="G88" s="23">
        <v>448</v>
      </c>
      <c r="H88" s="22">
        <v>409</v>
      </c>
      <c r="J88" s="464"/>
      <c r="K88" s="92"/>
    </row>
    <row r="89" spans="1:11" ht="15.75" customHeight="1">
      <c r="A89" s="55" t="s">
        <v>57</v>
      </c>
      <c r="B89" s="90" t="s">
        <v>82</v>
      </c>
      <c r="C89" s="91" t="s">
        <v>20</v>
      </c>
      <c r="D89" s="333">
        <v>27</v>
      </c>
      <c r="E89" s="23">
        <v>21</v>
      </c>
      <c r="F89" s="23">
        <v>24</v>
      </c>
      <c r="G89" s="23">
        <v>17</v>
      </c>
      <c r="H89" s="22" t="s">
        <v>22</v>
      </c>
      <c r="J89" s="464"/>
      <c r="K89" s="92"/>
    </row>
    <row r="90" spans="1:11" ht="15.75" customHeight="1">
      <c r="A90" s="98" t="s">
        <v>58</v>
      </c>
      <c r="B90" s="90" t="s">
        <v>82</v>
      </c>
      <c r="C90" s="91" t="s">
        <v>20</v>
      </c>
      <c r="D90" s="333">
        <v>1847</v>
      </c>
      <c r="E90" s="23">
        <v>1685</v>
      </c>
      <c r="F90" s="23">
        <v>1498</v>
      </c>
      <c r="G90" s="23">
        <v>1446</v>
      </c>
      <c r="H90" s="22" t="s">
        <v>22</v>
      </c>
      <c r="J90" s="464"/>
      <c r="K90" s="92"/>
    </row>
    <row r="91" spans="1:11" ht="27" customHeight="1">
      <c r="A91" s="98" t="s">
        <v>94</v>
      </c>
      <c r="B91" s="90" t="s">
        <v>82</v>
      </c>
      <c r="C91" s="91" t="s">
        <v>20</v>
      </c>
      <c r="D91" s="333">
        <v>286</v>
      </c>
      <c r="E91" s="23">
        <v>242</v>
      </c>
      <c r="F91" s="23">
        <v>217</v>
      </c>
      <c r="G91" s="23">
        <v>228</v>
      </c>
      <c r="H91" s="22" t="s">
        <v>22</v>
      </c>
      <c r="J91" s="464"/>
      <c r="K91" s="92"/>
    </row>
    <row r="92" spans="1:11" ht="15.75" customHeight="1">
      <c r="A92" s="98" t="s">
        <v>59</v>
      </c>
      <c r="B92" s="90" t="s">
        <v>82</v>
      </c>
      <c r="C92" s="91" t="s">
        <v>20</v>
      </c>
      <c r="D92" s="333">
        <v>64</v>
      </c>
      <c r="E92" s="23">
        <v>65</v>
      </c>
      <c r="F92" s="23">
        <v>72</v>
      </c>
      <c r="G92" s="23">
        <v>79</v>
      </c>
      <c r="H92" s="22" t="s">
        <v>22</v>
      </c>
      <c r="J92" s="464"/>
      <c r="K92" s="92"/>
    </row>
    <row r="93" spans="1:11" ht="15.75" customHeight="1">
      <c r="A93" s="55" t="s">
        <v>170</v>
      </c>
      <c r="B93" s="90" t="s">
        <v>82</v>
      </c>
      <c r="C93" s="91" t="s">
        <v>20</v>
      </c>
      <c r="D93" s="333">
        <v>62</v>
      </c>
      <c r="E93" s="23">
        <v>73</v>
      </c>
      <c r="F93" s="23">
        <v>79</v>
      </c>
      <c r="G93" s="23">
        <v>91</v>
      </c>
      <c r="H93" s="22" t="s">
        <v>22</v>
      </c>
      <c r="J93" s="464"/>
      <c r="K93" s="92"/>
    </row>
    <row r="94" spans="1:11" ht="15.75" customHeight="1">
      <c r="A94" s="98" t="s">
        <v>95</v>
      </c>
      <c r="B94" s="90" t="s">
        <v>82</v>
      </c>
      <c r="C94" s="91" t="s">
        <v>20</v>
      </c>
      <c r="D94" s="333">
        <v>370</v>
      </c>
      <c r="E94" s="23">
        <v>351</v>
      </c>
      <c r="F94" s="23">
        <v>361</v>
      </c>
      <c r="G94" s="23">
        <v>381</v>
      </c>
      <c r="H94" s="22">
        <v>0</v>
      </c>
      <c r="J94" s="464"/>
      <c r="K94" s="92"/>
    </row>
    <row r="95" spans="1:11" ht="16.149999999999999" customHeight="1">
      <c r="A95" s="55" t="s">
        <v>96</v>
      </c>
      <c r="B95" s="90" t="s">
        <v>82</v>
      </c>
      <c r="C95" s="91" t="s">
        <v>20</v>
      </c>
      <c r="D95" s="333">
        <v>273</v>
      </c>
      <c r="E95" s="23">
        <v>271</v>
      </c>
      <c r="F95" s="23">
        <v>282</v>
      </c>
      <c r="G95" s="23">
        <v>271</v>
      </c>
      <c r="H95" s="22" t="s">
        <v>22</v>
      </c>
      <c r="J95" s="464"/>
      <c r="K95" s="92"/>
    </row>
    <row r="96" spans="1:11" ht="16.149999999999999" customHeight="1">
      <c r="A96" s="55" t="s">
        <v>97</v>
      </c>
      <c r="B96" s="90" t="s">
        <v>82</v>
      </c>
      <c r="C96" s="91" t="s">
        <v>20</v>
      </c>
      <c r="D96" s="333">
        <v>62</v>
      </c>
      <c r="E96" s="23">
        <v>80</v>
      </c>
      <c r="F96" s="23">
        <v>81</v>
      </c>
      <c r="G96" s="23">
        <v>84</v>
      </c>
      <c r="H96" s="22" t="s">
        <v>22</v>
      </c>
      <c r="J96" s="464"/>
      <c r="K96" s="92"/>
    </row>
    <row r="97" spans="1:11" ht="16.149999999999999" customHeight="1">
      <c r="A97" s="55" t="s">
        <v>98</v>
      </c>
      <c r="B97" s="90" t="s">
        <v>82</v>
      </c>
      <c r="C97" s="91" t="s">
        <v>20</v>
      </c>
      <c r="D97" s="333">
        <v>39</v>
      </c>
      <c r="E97" s="23">
        <v>38</v>
      </c>
      <c r="F97" s="23">
        <v>40</v>
      </c>
      <c r="G97" s="23">
        <v>44</v>
      </c>
      <c r="H97" s="22">
        <v>49</v>
      </c>
      <c r="J97" s="464"/>
      <c r="K97" s="92"/>
    </row>
    <row r="98" spans="1:11" ht="16.149999999999999" customHeight="1">
      <c r="A98" s="55" t="s">
        <v>99</v>
      </c>
      <c r="B98" s="90" t="s">
        <v>82</v>
      </c>
      <c r="C98" s="91" t="s">
        <v>20</v>
      </c>
      <c r="D98" s="333">
        <v>8568</v>
      </c>
      <c r="E98" s="23">
        <v>8110</v>
      </c>
      <c r="F98" s="23">
        <v>7696</v>
      </c>
      <c r="G98" s="23">
        <v>7690</v>
      </c>
      <c r="H98" s="22" t="s">
        <v>22</v>
      </c>
      <c r="J98" s="464"/>
      <c r="K98" s="92"/>
    </row>
    <row r="99" spans="1:11" ht="16.149999999999999" customHeight="1">
      <c r="A99" s="55" t="s">
        <v>81</v>
      </c>
      <c r="B99" s="90" t="s">
        <v>82</v>
      </c>
      <c r="C99" s="91" t="s">
        <v>20</v>
      </c>
      <c r="D99" s="333">
        <v>3587</v>
      </c>
      <c r="E99" s="23">
        <v>3500</v>
      </c>
      <c r="F99" s="23">
        <v>3463</v>
      </c>
      <c r="G99" s="23">
        <v>3541</v>
      </c>
      <c r="H99" s="22" t="s">
        <v>22</v>
      </c>
      <c r="J99" s="464"/>
      <c r="K99" s="92"/>
    </row>
    <row r="100" spans="1:11" ht="16.149999999999999" customHeight="1">
      <c r="A100" s="55" t="s">
        <v>100</v>
      </c>
      <c r="B100" s="90" t="s">
        <v>82</v>
      </c>
      <c r="C100" s="91" t="s">
        <v>20</v>
      </c>
      <c r="D100" s="333">
        <v>5101</v>
      </c>
      <c r="E100" s="23">
        <v>4555</v>
      </c>
      <c r="F100" s="23">
        <v>4030</v>
      </c>
      <c r="G100" s="23">
        <v>3631</v>
      </c>
      <c r="H100" s="22" t="s">
        <v>22</v>
      </c>
      <c r="J100" s="464"/>
      <c r="K100" s="92"/>
    </row>
    <row r="101" spans="1:11" ht="16.149999999999999" customHeight="1">
      <c r="A101" s="55" t="s">
        <v>101</v>
      </c>
      <c r="B101" s="90" t="s">
        <v>82</v>
      </c>
      <c r="C101" s="91" t="s">
        <v>20</v>
      </c>
      <c r="D101" s="333">
        <v>2471</v>
      </c>
      <c r="E101" s="23">
        <v>2244</v>
      </c>
      <c r="F101" s="23">
        <v>2144</v>
      </c>
      <c r="G101" s="23">
        <v>2126</v>
      </c>
      <c r="H101" s="22">
        <v>2418</v>
      </c>
      <c r="J101" s="464"/>
      <c r="K101" s="92"/>
    </row>
    <row r="102" spans="1:11" ht="16.149999999999999" customHeight="1">
      <c r="A102" s="55" t="s">
        <v>102</v>
      </c>
      <c r="B102" s="90" t="s">
        <v>82</v>
      </c>
      <c r="C102" s="91" t="s">
        <v>20</v>
      </c>
      <c r="D102" s="333">
        <v>3140</v>
      </c>
      <c r="E102" s="23">
        <v>3062</v>
      </c>
      <c r="F102" s="23">
        <v>2945</v>
      </c>
      <c r="G102" s="23">
        <v>2816</v>
      </c>
      <c r="H102" s="22" t="s">
        <v>22</v>
      </c>
      <c r="J102" s="464"/>
      <c r="K102" s="92"/>
    </row>
    <row r="103" spans="1:11" ht="16.149999999999999" customHeight="1">
      <c r="A103" s="55" t="s">
        <v>60</v>
      </c>
      <c r="B103" s="90" t="s">
        <v>82</v>
      </c>
      <c r="C103" s="91" t="s">
        <v>20</v>
      </c>
      <c r="D103" s="333">
        <v>24</v>
      </c>
      <c r="E103" s="23">
        <v>28</v>
      </c>
      <c r="F103" s="23">
        <v>44</v>
      </c>
      <c r="G103" s="23">
        <v>64</v>
      </c>
      <c r="H103" s="22" t="s">
        <v>22</v>
      </c>
      <c r="J103" s="464"/>
      <c r="K103" s="92"/>
    </row>
    <row r="104" spans="1:11" ht="16.149999999999999" customHeight="1">
      <c r="A104" s="55" t="s">
        <v>103</v>
      </c>
      <c r="B104" s="90" t="s">
        <v>82</v>
      </c>
      <c r="C104" s="91" t="s">
        <v>20</v>
      </c>
      <c r="D104" s="333">
        <v>357</v>
      </c>
      <c r="E104" s="23">
        <v>317</v>
      </c>
      <c r="F104" s="23">
        <v>265</v>
      </c>
      <c r="G104" s="23">
        <v>237</v>
      </c>
      <c r="H104" s="22" t="s">
        <v>22</v>
      </c>
      <c r="J104" s="464"/>
      <c r="K104" s="92"/>
    </row>
    <row r="105" spans="1:11" ht="16.149999999999999" customHeight="1">
      <c r="A105" s="55" t="s">
        <v>93</v>
      </c>
      <c r="B105" s="90" t="s">
        <v>82</v>
      </c>
      <c r="C105" s="91" t="s">
        <v>20</v>
      </c>
      <c r="D105" s="333">
        <v>16282</v>
      </c>
      <c r="E105" s="23">
        <v>15540</v>
      </c>
      <c r="F105" s="23">
        <v>14986</v>
      </c>
      <c r="G105" s="23">
        <v>14421</v>
      </c>
      <c r="H105" s="22" t="s">
        <v>22</v>
      </c>
      <c r="J105" s="464"/>
      <c r="K105" s="92"/>
    </row>
    <row r="106" spans="1:11" ht="16.149999999999999" customHeight="1">
      <c r="A106" s="55" t="s">
        <v>104</v>
      </c>
      <c r="B106" s="90" t="s">
        <v>82</v>
      </c>
      <c r="C106" s="91" t="s">
        <v>20</v>
      </c>
      <c r="D106" s="333">
        <v>668</v>
      </c>
      <c r="E106" s="23">
        <v>543</v>
      </c>
      <c r="F106" s="23">
        <v>460</v>
      </c>
      <c r="G106" s="23">
        <v>403</v>
      </c>
      <c r="H106" s="22" t="s">
        <v>22</v>
      </c>
      <c r="J106" s="464"/>
      <c r="K106" s="92"/>
    </row>
    <row r="107" spans="1:11" ht="16.149999999999999" customHeight="1">
      <c r="A107" s="55" t="s">
        <v>61</v>
      </c>
      <c r="B107" s="90" t="s">
        <v>82</v>
      </c>
      <c r="C107" s="91" t="s">
        <v>20</v>
      </c>
      <c r="D107" s="333">
        <v>5691</v>
      </c>
      <c r="E107" s="23">
        <v>5457</v>
      </c>
      <c r="F107" s="23">
        <v>5123</v>
      </c>
      <c r="G107" s="23">
        <v>4960</v>
      </c>
      <c r="H107" s="22" t="s">
        <v>22</v>
      </c>
      <c r="J107" s="464"/>
      <c r="K107" s="92"/>
    </row>
    <row r="108" spans="1:11" ht="19.5" customHeight="1">
      <c r="A108" s="98" t="s">
        <v>105</v>
      </c>
      <c r="B108" s="90" t="s">
        <v>82</v>
      </c>
      <c r="C108" s="91" t="s">
        <v>20</v>
      </c>
      <c r="D108" s="333">
        <v>50</v>
      </c>
      <c r="E108" s="23">
        <v>49</v>
      </c>
      <c r="F108" s="23">
        <v>52</v>
      </c>
      <c r="G108" s="23">
        <v>57</v>
      </c>
      <c r="H108" s="22">
        <v>48</v>
      </c>
      <c r="J108" s="464"/>
      <c r="K108" s="92"/>
    </row>
    <row r="109" spans="1:11" ht="20.100000000000001" customHeight="1">
      <c r="A109" s="93" t="s">
        <v>90</v>
      </c>
      <c r="B109" s="90" t="s">
        <v>82</v>
      </c>
      <c r="C109" s="91" t="s">
        <v>20</v>
      </c>
      <c r="D109" s="333">
        <v>25</v>
      </c>
      <c r="E109" s="23">
        <v>24</v>
      </c>
      <c r="F109" s="23">
        <v>28</v>
      </c>
      <c r="G109" s="23">
        <v>26</v>
      </c>
      <c r="H109" s="22" t="s">
        <v>22</v>
      </c>
      <c r="J109" s="464"/>
      <c r="K109" s="92"/>
    </row>
    <row r="110" spans="1:11" ht="15.75" customHeight="1">
      <c r="A110" s="93" t="s">
        <v>91</v>
      </c>
      <c r="B110" s="90" t="s">
        <v>82</v>
      </c>
      <c r="C110" s="91" t="s">
        <v>20</v>
      </c>
      <c r="D110" s="333">
        <v>65</v>
      </c>
      <c r="E110" s="23">
        <v>61</v>
      </c>
      <c r="F110" s="23">
        <v>60</v>
      </c>
      <c r="G110" s="23">
        <v>67</v>
      </c>
      <c r="H110" s="22" t="s">
        <v>22</v>
      </c>
      <c r="J110" s="464"/>
      <c r="K110" s="92"/>
    </row>
    <row r="111" spans="1:11" ht="15.75" customHeight="1">
      <c r="A111" s="94" t="s">
        <v>92</v>
      </c>
      <c r="B111" s="90" t="s">
        <v>82</v>
      </c>
      <c r="C111" s="91" t="s">
        <v>20</v>
      </c>
      <c r="D111" s="333">
        <v>89</v>
      </c>
      <c r="E111" s="23">
        <v>66</v>
      </c>
      <c r="F111" s="23">
        <v>80</v>
      </c>
      <c r="G111" s="23">
        <v>67</v>
      </c>
      <c r="H111" s="22" t="s">
        <v>22</v>
      </c>
      <c r="J111" s="464"/>
      <c r="K111" s="92"/>
    </row>
    <row r="112" spans="1:11" ht="5.25" customHeight="1">
      <c r="A112" s="232"/>
      <c r="B112" s="90"/>
      <c r="C112" s="91"/>
      <c r="D112" s="457"/>
      <c r="E112" s="28"/>
      <c r="F112" s="28"/>
      <c r="G112" s="28"/>
      <c r="H112" s="22"/>
      <c r="J112" s="464"/>
    </row>
    <row r="113" spans="1:10" ht="19.5" customHeight="1">
      <c r="A113" s="233" t="s">
        <v>177</v>
      </c>
      <c r="B113" s="95" t="s">
        <v>24</v>
      </c>
      <c r="C113" s="413" t="s">
        <v>20</v>
      </c>
      <c r="D113" s="463">
        <v>4.5999999999999996</v>
      </c>
      <c r="E113" s="96">
        <v>4.5</v>
      </c>
      <c r="F113" s="96">
        <v>4.5</v>
      </c>
      <c r="G113" s="96">
        <v>4.5</v>
      </c>
      <c r="H113" s="97" t="s">
        <v>22</v>
      </c>
    </row>
    <row r="114" spans="1:10" ht="18.600000000000001" customHeight="1">
      <c r="A114" s="1909" t="s">
        <v>156</v>
      </c>
      <c r="B114" s="1910"/>
      <c r="C114" s="1910"/>
      <c r="D114" s="1910"/>
      <c r="E114" s="1910"/>
      <c r="F114" s="1910"/>
      <c r="G114" s="1910"/>
      <c r="H114" s="1910"/>
    </row>
    <row r="115" spans="1:10" s="8" customFormat="1" ht="19.5" customHeight="1" thickBot="1">
      <c r="A115" s="270" t="s">
        <v>222</v>
      </c>
      <c r="B115" s="271"/>
      <c r="C115" s="271"/>
      <c r="D115" s="271"/>
      <c r="E115" s="272"/>
      <c r="F115" s="272"/>
      <c r="G115" s="272"/>
      <c r="H115" s="272"/>
    </row>
    <row r="116" spans="1:10" ht="17.25" customHeight="1">
      <c r="A116" s="12" t="s">
        <v>0</v>
      </c>
      <c r="B116" s="259" t="s">
        <v>25</v>
      </c>
      <c r="C116" s="454" t="s">
        <v>20</v>
      </c>
      <c r="D116" s="265">
        <f>SUM(D117:D145)</f>
        <v>4906811.01</v>
      </c>
      <c r="E116" s="265">
        <f>SUM(E117:E145)</f>
        <v>4729532.4840000002</v>
      </c>
      <c r="F116" s="265">
        <f>SUM(F117:F145)</f>
        <v>4502000.3879999993</v>
      </c>
      <c r="G116" s="265">
        <f>SUM(G117:G145)</f>
        <v>4398949</v>
      </c>
      <c r="H116" s="266">
        <f>SUM(H117:H145)</f>
        <v>1337611</v>
      </c>
      <c r="J116" s="460"/>
    </row>
    <row r="117" spans="1:10" ht="25.5" customHeight="1">
      <c r="A117" s="98" t="s">
        <v>51</v>
      </c>
      <c r="B117" s="90" t="s">
        <v>25</v>
      </c>
      <c r="C117" s="91" t="s">
        <v>20</v>
      </c>
      <c r="D117" s="333">
        <v>144368.038</v>
      </c>
      <c r="E117" s="23">
        <v>144632.89000000001</v>
      </c>
      <c r="F117" s="23">
        <v>138235.60800000001</v>
      </c>
      <c r="G117" s="23">
        <v>114893</v>
      </c>
      <c r="H117" s="22" t="s">
        <v>22</v>
      </c>
      <c r="J117" s="92"/>
    </row>
    <row r="118" spans="1:10" ht="25.5" customHeight="1">
      <c r="A118" s="98" t="s">
        <v>52</v>
      </c>
      <c r="B118" s="90" t="s">
        <v>25</v>
      </c>
      <c r="C118" s="91" t="s">
        <v>20</v>
      </c>
      <c r="D118" s="333">
        <v>834340.67099999997</v>
      </c>
      <c r="E118" s="23">
        <v>804557.47</v>
      </c>
      <c r="F118" s="23">
        <v>734443.06700000004</v>
      </c>
      <c r="G118" s="23">
        <v>707591</v>
      </c>
      <c r="H118" s="22" t="s">
        <v>22</v>
      </c>
      <c r="J118" s="461"/>
    </row>
    <row r="119" spans="1:10" ht="25.5" customHeight="1">
      <c r="A119" s="98" t="s">
        <v>53</v>
      </c>
      <c r="B119" s="90" t="s">
        <v>25</v>
      </c>
      <c r="C119" s="91" t="s">
        <v>20</v>
      </c>
      <c r="D119" s="333">
        <v>3585.7539999999999</v>
      </c>
      <c r="E119" s="23">
        <v>6128.6310000000003</v>
      </c>
      <c r="F119" s="23">
        <v>7957.5789999999997</v>
      </c>
      <c r="G119" s="23">
        <v>10844</v>
      </c>
      <c r="H119" s="22" t="s">
        <v>22</v>
      </c>
      <c r="J119" s="92"/>
    </row>
    <row r="120" spans="1:10" ht="15.75" customHeight="1">
      <c r="A120" s="94" t="s">
        <v>54</v>
      </c>
      <c r="B120" s="90" t="s">
        <v>25</v>
      </c>
      <c r="C120" s="91" t="s">
        <v>20</v>
      </c>
      <c r="D120" s="333">
        <v>331325.35700000002</v>
      </c>
      <c r="E120" s="23">
        <v>349000.32299999997</v>
      </c>
      <c r="F120" s="23">
        <v>354117.81099999999</v>
      </c>
      <c r="G120" s="23">
        <v>340365</v>
      </c>
      <c r="H120" s="22">
        <v>399576</v>
      </c>
      <c r="J120" s="92"/>
    </row>
    <row r="121" spans="1:10" ht="15.75" customHeight="1">
      <c r="A121" s="55" t="s">
        <v>55</v>
      </c>
      <c r="B121" s="90" t="s">
        <v>25</v>
      </c>
      <c r="C121" s="91" t="s">
        <v>20</v>
      </c>
      <c r="D121" s="333">
        <v>166447.15700000001</v>
      </c>
      <c r="E121" s="23">
        <v>148423.429</v>
      </c>
      <c r="F121" s="23">
        <v>237315.62</v>
      </c>
      <c r="G121" s="23">
        <v>221710</v>
      </c>
      <c r="H121" s="22">
        <v>340888</v>
      </c>
      <c r="J121" s="92"/>
    </row>
    <row r="122" spans="1:10" ht="15.75" customHeight="1">
      <c r="A122" s="98" t="s">
        <v>56</v>
      </c>
      <c r="B122" s="90" t="s">
        <v>25</v>
      </c>
      <c r="C122" s="91" t="s">
        <v>20</v>
      </c>
      <c r="D122" s="333">
        <v>161861.595</v>
      </c>
      <c r="E122" s="23">
        <v>201229.935</v>
      </c>
      <c r="F122" s="23">
        <v>221865.27600000001</v>
      </c>
      <c r="G122" s="23">
        <v>250903</v>
      </c>
      <c r="H122" s="22">
        <v>361496</v>
      </c>
      <c r="J122" s="92"/>
    </row>
    <row r="123" spans="1:10" ht="15.75" customHeight="1">
      <c r="A123" s="55" t="s">
        <v>57</v>
      </c>
      <c r="B123" s="90" t="s">
        <v>25</v>
      </c>
      <c r="C123" s="91" t="s">
        <v>20</v>
      </c>
      <c r="D123" s="333">
        <v>1460.9469999999999</v>
      </c>
      <c r="E123" s="23">
        <v>1406.6369999999999</v>
      </c>
      <c r="F123" s="23">
        <v>730.84299999999996</v>
      </c>
      <c r="G123" s="23">
        <v>252</v>
      </c>
      <c r="H123" s="22" t="s">
        <v>22</v>
      </c>
      <c r="J123" s="92"/>
    </row>
    <row r="124" spans="1:10" ht="15.75" customHeight="1">
      <c r="A124" s="385" t="s">
        <v>58</v>
      </c>
      <c r="B124" s="397" t="s">
        <v>25</v>
      </c>
      <c r="C124" s="91" t="s">
        <v>20</v>
      </c>
      <c r="D124" s="458">
        <v>331027.39399999997</v>
      </c>
      <c r="E124" s="398">
        <v>323838.87699999998</v>
      </c>
      <c r="F124" s="398">
        <v>324420.68699999998</v>
      </c>
      <c r="G124" s="398">
        <v>275152</v>
      </c>
      <c r="H124" s="364" t="s">
        <v>22</v>
      </c>
      <c r="J124" s="92"/>
    </row>
    <row r="125" spans="1:10" ht="24" customHeight="1">
      <c r="A125" s="98" t="s">
        <v>94</v>
      </c>
      <c r="B125" s="397" t="s">
        <v>25</v>
      </c>
      <c r="C125" s="91" t="s">
        <v>20</v>
      </c>
      <c r="D125" s="458">
        <v>15501.705</v>
      </c>
      <c r="E125" s="398">
        <v>13986.037</v>
      </c>
      <c r="F125" s="398">
        <v>11713.450999999999</v>
      </c>
      <c r="G125" s="398">
        <v>12564</v>
      </c>
      <c r="H125" s="364" t="s">
        <v>22</v>
      </c>
      <c r="J125" s="92"/>
    </row>
    <row r="126" spans="1:10" ht="15.75" customHeight="1">
      <c r="A126" s="98" t="s">
        <v>59</v>
      </c>
      <c r="B126" s="90" t="s">
        <v>25</v>
      </c>
      <c r="C126" s="91" t="s">
        <v>20</v>
      </c>
      <c r="D126" s="333">
        <v>100581.4</v>
      </c>
      <c r="E126" s="23">
        <v>99706.232999999993</v>
      </c>
      <c r="F126" s="23">
        <v>90761.899000000005</v>
      </c>
      <c r="G126" s="23">
        <v>94593</v>
      </c>
      <c r="H126" s="22" t="s">
        <v>22</v>
      </c>
    </row>
    <row r="127" spans="1:10" ht="15.75" customHeight="1">
      <c r="A127" s="55" t="s">
        <v>170</v>
      </c>
      <c r="B127" s="90" t="s">
        <v>25</v>
      </c>
      <c r="C127" s="91" t="s">
        <v>20</v>
      </c>
      <c r="D127" s="333">
        <v>100029.235</v>
      </c>
      <c r="E127" s="23">
        <v>95996.228000000003</v>
      </c>
      <c r="F127" s="23">
        <v>74393.733999999997</v>
      </c>
      <c r="G127" s="23">
        <v>81534</v>
      </c>
      <c r="H127" s="22" t="s">
        <v>22</v>
      </c>
    </row>
    <row r="128" spans="1:10" ht="15.75" customHeight="1">
      <c r="A128" s="98" t="s">
        <v>95</v>
      </c>
      <c r="B128" s="90" t="s">
        <v>25</v>
      </c>
      <c r="C128" s="91" t="s">
        <v>20</v>
      </c>
      <c r="D128" s="333">
        <v>29043.17</v>
      </c>
      <c r="E128" s="23">
        <v>27270.179</v>
      </c>
      <c r="F128" s="23">
        <v>27227.966</v>
      </c>
      <c r="G128" s="23">
        <v>25472</v>
      </c>
      <c r="H128" s="22">
        <v>20738</v>
      </c>
      <c r="J128" s="92"/>
    </row>
    <row r="129" spans="1:10" ht="15.75" customHeight="1">
      <c r="A129" s="55" t="s">
        <v>96</v>
      </c>
      <c r="B129" s="90" t="s">
        <v>25</v>
      </c>
      <c r="C129" s="91" t="s">
        <v>20</v>
      </c>
      <c r="D129" s="333">
        <v>60644.27</v>
      </c>
      <c r="E129" s="23">
        <v>59494.993999999999</v>
      </c>
      <c r="F129" s="23">
        <v>55055.277000000002</v>
      </c>
      <c r="G129" s="23">
        <v>52594</v>
      </c>
      <c r="H129" s="22" t="s">
        <v>22</v>
      </c>
      <c r="J129" s="92"/>
    </row>
    <row r="130" spans="1:10" ht="15.75" customHeight="1">
      <c r="A130" s="55" t="s">
        <v>97</v>
      </c>
      <c r="B130" s="90" t="s">
        <v>25</v>
      </c>
      <c r="C130" s="91" t="s">
        <v>20</v>
      </c>
      <c r="D130" s="333">
        <v>632069.14599999995</v>
      </c>
      <c r="E130" s="23">
        <v>606068.85800000001</v>
      </c>
      <c r="F130" s="23">
        <v>487563.41800000001</v>
      </c>
      <c r="G130" s="23">
        <v>468297</v>
      </c>
      <c r="H130" s="22" t="s">
        <v>22</v>
      </c>
      <c r="J130" s="92"/>
    </row>
    <row r="131" spans="1:10" ht="15.75" customHeight="1">
      <c r="A131" s="55" t="s">
        <v>98</v>
      </c>
      <c r="B131" s="90" t="s">
        <v>25</v>
      </c>
      <c r="C131" s="91" t="s">
        <v>20</v>
      </c>
      <c r="D131" s="333">
        <v>37386.302000000003</v>
      </c>
      <c r="E131" s="23">
        <v>37222.902000000002</v>
      </c>
      <c r="F131" s="23">
        <v>36915.527999999998</v>
      </c>
      <c r="G131" s="23">
        <v>36659</v>
      </c>
      <c r="H131" s="22">
        <v>35291</v>
      </c>
      <c r="J131" s="92"/>
    </row>
    <row r="132" spans="1:10" ht="15.75" customHeight="1">
      <c r="A132" s="55" t="s">
        <v>107</v>
      </c>
      <c r="B132" s="90" t="s">
        <v>25</v>
      </c>
      <c r="C132" s="91" t="s">
        <v>20</v>
      </c>
      <c r="D132" s="333">
        <v>346156.46</v>
      </c>
      <c r="E132" s="23">
        <v>318464.75599999999</v>
      </c>
      <c r="F132" s="23">
        <v>286401.08</v>
      </c>
      <c r="G132" s="23">
        <v>282361</v>
      </c>
      <c r="H132" s="22" t="s">
        <v>22</v>
      </c>
      <c r="J132" s="92"/>
    </row>
    <row r="133" spans="1:10" ht="15.75" customHeight="1">
      <c r="A133" s="55" t="s">
        <v>81</v>
      </c>
      <c r="B133" s="90" t="s">
        <v>25</v>
      </c>
      <c r="C133" s="91" t="s">
        <v>20</v>
      </c>
      <c r="D133" s="333">
        <v>739982.62300000002</v>
      </c>
      <c r="E133" s="23">
        <v>717465.23699999996</v>
      </c>
      <c r="F133" s="23">
        <v>691406.65700000001</v>
      </c>
      <c r="G133" s="23">
        <v>817162</v>
      </c>
      <c r="H133" s="22" t="s">
        <v>22</v>
      </c>
      <c r="J133" s="92"/>
    </row>
    <row r="134" spans="1:10" ht="15.75" customHeight="1">
      <c r="A134" s="55" t="s">
        <v>100</v>
      </c>
      <c r="B134" s="90" t="s">
        <v>25</v>
      </c>
      <c r="C134" s="91" t="s">
        <v>20</v>
      </c>
      <c r="D134" s="333">
        <v>236473.98499999999</v>
      </c>
      <c r="E134" s="23">
        <v>220098.03700000001</v>
      </c>
      <c r="F134" s="23">
        <v>197742.435</v>
      </c>
      <c r="G134" s="23">
        <v>161851</v>
      </c>
      <c r="H134" s="22" t="s">
        <v>22</v>
      </c>
      <c r="J134" s="92"/>
    </row>
    <row r="135" spans="1:10" ht="15.75" customHeight="1">
      <c r="A135" s="98" t="s">
        <v>101</v>
      </c>
      <c r="B135" s="90" t="s">
        <v>25</v>
      </c>
      <c r="C135" s="91" t="s">
        <v>20</v>
      </c>
      <c r="D135" s="333">
        <v>71571.149000000005</v>
      </c>
      <c r="E135" s="23">
        <v>68698.557000000001</v>
      </c>
      <c r="F135" s="23">
        <v>64920.231</v>
      </c>
      <c r="G135" s="23">
        <v>55793</v>
      </c>
      <c r="H135" s="22">
        <v>156514</v>
      </c>
      <c r="J135" s="92"/>
    </row>
    <row r="136" spans="1:10" ht="15.75" customHeight="1">
      <c r="A136" s="98" t="s">
        <v>106</v>
      </c>
      <c r="B136" s="90" t="s">
        <v>25</v>
      </c>
      <c r="C136" s="91" t="s">
        <v>20</v>
      </c>
      <c r="D136" s="333">
        <v>68166.028999999995</v>
      </c>
      <c r="E136" s="23">
        <v>53977.760000000002</v>
      </c>
      <c r="F136" s="23">
        <v>49561.864999999998</v>
      </c>
      <c r="G136" s="23">
        <v>46472</v>
      </c>
      <c r="H136" s="22" t="s">
        <v>22</v>
      </c>
      <c r="J136" s="92"/>
    </row>
    <row r="137" spans="1:10" ht="15.75" customHeight="1">
      <c r="A137" s="55" t="s">
        <v>60</v>
      </c>
      <c r="B137" s="90" t="s">
        <v>25</v>
      </c>
      <c r="C137" s="91" t="s">
        <v>20</v>
      </c>
      <c r="D137" s="333">
        <v>774.64599999999996</v>
      </c>
      <c r="E137" s="23">
        <v>892.553</v>
      </c>
      <c r="F137" s="23">
        <v>1157.1769999999999</v>
      </c>
      <c r="G137" s="23">
        <v>1323</v>
      </c>
      <c r="H137" s="22" t="s">
        <v>22</v>
      </c>
      <c r="J137" s="92"/>
    </row>
    <row r="138" spans="1:10" ht="15.75" customHeight="1">
      <c r="A138" s="55" t="s">
        <v>103</v>
      </c>
      <c r="B138" s="90" t="s">
        <v>25</v>
      </c>
      <c r="C138" s="91" t="s">
        <v>20</v>
      </c>
      <c r="D138" s="333">
        <v>8862.6530000000002</v>
      </c>
      <c r="E138" s="23">
        <v>7549.2</v>
      </c>
      <c r="F138" s="23">
        <v>6421.4560000000001</v>
      </c>
      <c r="G138" s="23">
        <v>6285</v>
      </c>
      <c r="H138" s="22" t="s">
        <v>22</v>
      </c>
      <c r="J138" s="92"/>
    </row>
    <row r="139" spans="1:10" ht="15.75" customHeight="1">
      <c r="A139" s="55" t="s">
        <v>93</v>
      </c>
      <c r="B139" s="90" t="s">
        <v>25</v>
      </c>
      <c r="C139" s="91" t="s">
        <v>20</v>
      </c>
      <c r="D139" s="333">
        <v>287235.97499999998</v>
      </c>
      <c r="E139" s="23">
        <v>255655.52900000001</v>
      </c>
      <c r="F139" s="23">
        <v>239105.11199999999</v>
      </c>
      <c r="G139" s="23">
        <v>207436</v>
      </c>
      <c r="H139" s="22" t="s">
        <v>22</v>
      </c>
      <c r="J139" s="92"/>
    </row>
    <row r="140" spans="1:10" ht="15.75" customHeight="1">
      <c r="A140" s="55" t="s">
        <v>104</v>
      </c>
      <c r="B140" s="90" t="s">
        <v>25</v>
      </c>
      <c r="C140" s="91" t="s">
        <v>20</v>
      </c>
      <c r="D140" s="333">
        <v>92807.216</v>
      </c>
      <c r="E140" s="44">
        <v>62469.04</v>
      </c>
      <c r="F140" s="44">
        <v>68784.043000000005</v>
      </c>
      <c r="G140" s="44">
        <v>36992</v>
      </c>
      <c r="H140" s="22" t="s">
        <v>22</v>
      </c>
      <c r="J140" s="92"/>
    </row>
    <row r="141" spans="1:10" ht="15.75" customHeight="1">
      <c r="A141" s="55" t="s">
        <v>61</v>
      </c>
      <c r="B141" s="90" t="s">
        <v>25</v>
      </c>
      <c r="C141" s="91" t="s">
        <v>20</v>
      </c>
      <c r="D141" s="333">
        <v>64812.756999999998</v>
      </c>
      <c r="E141" s="44">
        <v>65189.036</v>
      </c>
      <c r="F141" s="44">
        <v>57706.137999999999</v>
      </c>
      <c r="G141" s="44">
        <v>51932</v>
      </c>
      <c r="H141" s="22" t="s">
        <v>22</v>
      </c>
      <c r="J141" s="92"/>
    </row>
    <row r="142" spans="1:10" ht="15.75" customHeight="1">
      <c r="A142" s="98" t="s">
        <v>105</v>
      </c>
      <c r="B142" s="90" t="s">
        <v>25</v>
      </c>
      <c r="C142" s="91" t="s">
        <v>20</v>
      </c>
      <c r="D142" s="333">
        <v>6680.5190000000002</v>
      </c>
      <c r="E142" s="44">
        <v>5874.1490000000003</v>
      </c>
      <c r="F142" s="44">
        <v>5652.22</v>
      </c>
      <c r="G142" s="44">
        <v>6785</v>
      </c>
      <c r="H142" s="22">
        <v>23108</v>
      </c>
      <c r="J142" s="92"/>
    </row>
    <row r="143" spans="1:10" ht="15.75" customHeight="1">
      <c r="A143" s="55" t="s">
        <v>90</v>
      </c>
      <c r="B143" s="90" t="s">
        <v>25</v>
      </c>
      <c r="C143" s="91" t="s">
        <v>20</v>
      </c>
      <c r="D143" s="333">
        <v>5847.98</v>
      </c>
      <c r="E143" s="44">
        <v>6315.4380000000001</v>
      </c>
      <c r="F143" s="44">
        <v>5945.1850000000004</v>
      </c>
      <c r="G143" s="44">
        <v>2148</v>
      </c>
      <c r="H143" s="22" t="s">
        <v>22</v>
      </c>
      <c r="J143" s="92"/>
    </row>
    <row r="144" spans="1:10" ht="15.75" customHeight="1">
      <c r="A144" s="55" t="s">
        <v>91</v>
      </c>
      <c r="B144" s="90" t="s">
        <v>25</v>
      </c>
      <c r="C144" s="91" t="s">
        <v>20</v>
      </c>
      <c r="D144" s="333">
        <v>18000.151000000002</v>
      </c>
      <c r="E144" s="23">
        <v>17737.633999999998</v>
      </c>
      <c r="F144" s="23">
        <v>14742.465</v>
      </c>
      <c r="G144" s="23">
        <v>19760</v>
      </c>
      <c r="H144" s="22" t="s">
        <v>22</v>
      </c>
      <c r="J144" s="92"/>
    </row>
    <row r="145" spans="1:15" ht="15.75" customHeight="1">
      <c r="A145" s="55" t="s">
        <v>92</v>
      </c>
      <c r="B145" s="90" t="s">
        <v>25</v>
      </c>
      <c r="C145" s="91" t="s">
        <v>20</v>
      </c>
      <c r="D145" s="333">
        <v>9766.7260000000006</v>
      </c>
      <c r="E145" s="23">
        <v>10181.934999999999</v>
      </c>
      <c r="F145" s="23">
        <v>9736.56</v>
      </c>
      <c r="G145" s="23">
        <v>9226</v>
      </c>
      <c r="H145" s="22" t="s">
        <v>22</v>
      </c>
      <c r="J145" s="92"/>
    </row>
    <row r="146" spans="1:15" ht="6.75" customHeight="1">
      <c r="A146" s="234"/>
      <c r="B146" s="90"/>
      <c r="C146" s="91"/>
      <c r="D146" s="459"/>
      <c r="E146" s="28"/>
      <c r="F146" s="28"/>
      <c r="G146" s="28"/>
      <c r="H146" s="99"/>
    </row>
    <row r="147" spans="1:15" ht="21" customHeight="1" thickBot="1">
      <c r="A147" s="100" t="s">
        <v>178</v>
      </c>
      <c r="B147" s="101" t="s">
        <v>24</v>
      </c>
      <c r="C147" s="462" t="s">
        <v>20</v>
      </c>
      <c r="D147" s="102">
        <v>1.4</v>
      </c>
      <c r="E147" s="102">
        <v>1.4</v>
      </c>
      <c r="F147" s="102">
        <v>1.4</v>
      </c>
      <c r="G147" s="102">
        <v>1.4</v>
      </c>
      <c r="H147" s="103" t="s">
        <v>22</v>
      </c>
    </row>
    <row r="148" spans="1:15" ht="15.6" customHeight="1">
      <c r="A148" s="1909" t="s">
        <v>128</v>
      </c>
      <c r="B148" s="1910"/>
      <c r="C148" s="1910"/>
      <c r="D148" s="1910"/>
      <c r="E148" s="1910"/>
      <c r="F148" s="1910"/>
      <c r="G148" s="1910"/>
      <c r="H148" s="1910"/>
    </row>
    <row r="149" spans="1:15" ht="19.5" customHeight="1" thickBot="1">
      <c r="A149" s="224" t="s">
        <v>223</v>
      </c>
      <c r="B149" s="10"/>
      <c r="C149" s="10"/>
      <c r="D149" s="10"/>
      <c r="E149" s="104"/>
      <c r="F149" s="104"/>
      <c r="G149" s="104"/>
      <c r="H149" s="104"/>
    </row>
    <row r="150" spans="1:15" ht="24.75" customHeight="1" thickBot="1">
      <c r="A150" s="226" t="s">
        <v>224</v>
      </c>
      <c r="B150" s="80"/>
      <c r="C150" s="80"/>
      <c r="D150" s="80"/>
      <c r="E150" s="105"/>
      <c r="F150" s="20"/>
      <c r="G150" s="20"/>
      <c r="H150" s="20"/>
    </row>
    <row r="151" spans="1:15" ht="21" customHeight="1">
      <c r="A151" s="12" t="s">
        <v>0</v>
      </c>
      <c r="B151" s="259" t="s">
        <v>25</v>
      </c>
      <c r="C151" s="268">
        <v>57413</v>
      </c>
      <c r="D151" s="268">
        <v>42937</v>
      </c>
      <c r="E151" s="268">
        <v>56874</v>
      </c>
      <c r="F151" s="267">
        <v>73995</v>
      </c>
      <c r="G151" s="1901">
        <v>78660</v>
      </c>
      <c r="H151" s="267">
        <v>41341</v>
      </c>
      <c r="I151" s="465"/>
      <c r="J151" s="465"/>
      <c r="K151" s="465"/>
      <c r="L151" s="465"/>
      <c r="M151" s="465"/>
      <c r="N151" s="465"/>
      <c r="O151" s="465"/>
    </row>
    <row r="152" spans="1:15" ht="15" customHeight="1">
      <c r="A152" s="106" t="s">
        <v>72</v>
      </c>
      <c r="B152" s="107" t="s">
        <v>25</v>
      </c>
      <c r="C152" s="312">
        <v>25718</v>
      </c>
      <c r="D152" s="312">
        <v>21448</v>
      </c>
      <c r="E152" s="109">
        <v>33412</v>
      </c>
      <c r="F152" s="317">
        <v>47058</v>
      </c>
      <c r="G152" s="317">
        <v>48972</v>
      </c>
      <c r="H152" s="108">
        <v>27027</v>
      </c>
      <c r="I152" s="465"/>
      <c r="J152" s="465"/>
      <c r="K152" s="465"/>
      <c r="L152" s="465"/>
      <c r="M152" s="465"/>
      <c r="N152" s="465"/>
    </row>
    <row r="153" spans="1:15" ht="15" customHeight="1">
      <c r="A153" s="71" t="s">
        <v>73</v>
      </c>
      <c r="B153" s="16" t="s">
        <v>25</v>
      </c>
      <c r="C153" s="280">
        <v>5062</v>
      </c>
      <c r="D153" s="280">
        <v>4010</v>
      </c>
      <c r="E153" s="19">
        <v>4145</v>
      </c>
      <c r="F153" s="318">
        <v>4073</v>
      </c>
      <c r="G153" s="318">
        <v>6385</v>
      </c>
      <c r="H153" s="18">
        <v>3282</v>
      </c>
      <c r="I153" s="465"/>
      <c r="J153" s="465"/>
      <c r="K153" s="465"/>
      <c r="L153" s="465"/>
      <c r="M153" s="465"/>
      <c r="N153" s="465"/>
    </row>
    <row r="154" spans="1:15" ht="15" customHeight="1">
      <c r="A154" s="71" t="s">
        <v>162</v>
      </c>
      <c r="B154" s="16" t="s">
        <v>25</v>
      </c>
      <c r="C154" s="280">
        <v>6906</v>
      </c>
      <c r="D154" s="280">
        <v>904</v>
      </c>
      <c r="E154" s="19">
        <v>1059</v>
      </c>
      <c r="F154" s="318">
        <v>1421</v>
      </c>
      <c r="G154" s="318">
        <v>1918</v>
      </c>
      <c r="H154" s="18">
        <v>5661</v>
      </c>
      <c r="I154" s="465"/>
      <c r="J154" s="465"/>
      <c r="K154" s="465"/>
      <c r="L154" s="465"/>
      <c r="M154" s="465"/>
      <c r="N154" s="465"/>
    </row>
    <row r="155" spans="1:15" ht="15" customHeight="1">
      <c r="A155" s="71" t="s">
        <v>163</v>
      </c>
      <c r="B155" s="16" t="s">
        <v>25</v>
      </c>
      <c r="C155" s="280">
        <v>881</v>
      </c>
      <c r="D155" s="280">
        <v>1103</v>
      </c>
      <c r="E155" s="19">
        <v>1125</v>
      </c>
      <c r="F155" s="318">
        <v>1798</v>
      </c>
      <c r="G155" s="318">
        <v>2541</v>
      </c>
      <c r="H155" s="18" t="s">
        <v>22</v>
      </c>
      <c r="I155" s="465"/>
      <c r="J155" s="465"/>
      <c r="K155" s="465"/>
      <c r="L155" s="465"/>
      <c r="M155" s="465"/>
      <c r="N155" s="465"/>
    </row>
    <row r="156" spans="1:15" ht="17.25" customHeight="1">
      <c r="A156" s="71" t="s">
        <v>74</v>
      </c>
      <c r="B156" s="16" t="s">
        <v>25</v>
      </c>
      <c r="C156" s="280">
        <v>6153</v>
      </c>
      <c r="D156" s="280">
        <v>4504</v>
      </c>
      <c r="E156" s="19">
        <v>5536</v>
      </c>
      <c r="F156" s="318">
        <v>4667</v>
      </c>
      <c r="G156" s="318">
        <v>5782</v>
      </c>
      <c r="H156" s="18">
        <v>1341</v>
      </c>
      <c r="I156" s="465"/>
      <c r="J156" s="465"/>
      <c r="K156" s="465"/>
      <c r="L156" s="465"/>
      <c r="M156" s="465"/>
      <c r="N156" s="465"/>
    </row>
    <row r="157" spans="1:15" ht="23.45" customHeight="1">
      <c r="A157" s="385" t="s">
        <v>66</v>
      </c>
      <c r="B157" s="386" t="s">
        <v>25</v>
      </c>
      <c r="C157" s="387">
        <v>92</v>
      </c>
      <c r="D157" s="387">
        <v>65</v>
      </c>
      <c r="E157" s="388">
        <v>204</v>
      </c>
      <c r="F157" s="389">
        <v>122</v>
      </c>
      <c r="G157" s="1902">
        <v>103</v>
      </c>
      <c r="H157" s="364">
        <v>16</v>
      </c>
      <c r="I157" s="465"/>
      <c r="J157" s="465"/>
      <c r="K157" s="465"/>
      <c r="L157" s="465"/>
      <c r="M157" s="465"/>
      <c r="N157" s="465"/>
    </row>
    <row r="158" spans="1:15" ht="26.25" customHeight="1">
      <c r="A158" s="98" t="s">
        <v>67</v>
      </c>
      <c r="B158" s="391" t="s">
        <v>25</v>
      </c>
      <c r="C158" s="392">
        <v>981</v>
      </c>
      <c r="D158" s="392">
        <v>854</v>
      </c>
      <c r="E158" s="393">
        <v>974</v>
      </c>
      <c r="F158" s="394">
        <v>991</v>
      </c>
      <c r="G158" s="394">
        <v>1050</v>
      </c>
      <c r="H158" s="395">
        <v>211</v>
      </c>
      <c r="I158" s="465"/>
      <c r="J158" s="465"/>
      <c r="K158" s="465"/>
      <c r="L158" s="465"/>
      <c r="M158" s="465"/>
      <c r="N158" s="465"/>
    </row>
    <row r="159" spans="1:15" ht="26.25" customHeight="1">
      <c r="A159" s="98" t="s">
        <v>68</v>
      </c>
      <c r="B159" s="391" t="s">
        <v>25</v>
      </c>
      <c r="C159" s="392">
        <v>772</v>
      </c>
      <c r="D159" s="392">
        <v>669</v>
      </c>
      <c r="E159" s="393">
        <v>1540</v>
      </c>
      <c r="F159" s="394">
        <v>999</v>
      </c>
      <c r="G159" s="394">
        <v>2022</v>
      </c>
      <c r="H159" s="395">
        <v>161</v>
      </c>
      <c r="I159" s="465"/>
      <c r="J159" s="465"/>
      <c r="K159" s="465"/>
      <c r="L159" s="465"/>
      <c r="M159" s="465"/>
      <c r="N159" s="465"/>
    </row>
    <row r="160" spans="1:15" ht="32.25" customHeight="1">
      <c r="A160" s="98" t="s">
        <v>69</v>
      </c>
      <c r="B160" s="391" t="s">
        <v>25</v>
      </c>
      <c r="C160" s="392">
        <v>635</v>
      </c>
      <c r="D160" s="392">
        <v>67</v>
      </c>
      <c r="E160" s="393">
        <v>169</v>
      </c>
      <c r="F160" s="394">
        <v>23</v>
      </c>
      <c r="G160" s="394">
        <v>64</v>
      </c>
      <c r="H160" s="395">
        <v>15</v>
      </c>
      <c r="I160" s="465"/>
      <c r="J160" s="465"/>
      <c r="K160" s="465"/>
      <c r="L160" s="465"/>
      <c r="M160" s="465"/>
      <c r="N160" s="465"/>
    </row>
    <row r="161" spans="1:15" ht="30" customHeight="1">
      <c r="A161" s="98" t="s">
        <v>171</v>
      </c>
      <c r="B161" s="391" t="s">
        <v>25</v>
      </c>
      <c r="C161" s="392">
        <v>521</v>
      </c>
      <c r="D161" s="392">
        <v>156</v>
      </c>
      <c r="E161" s="393">
        <v>429</v>
      </c>
      <c r="F161" s="394">
        <v>213</v>
      </c>
      <c r="G161" s="394">
        <v>483</v>
      </c>
      <c r="H161" s="395">
        <v>45</v>
      </c>
      <c r="I161" s="465"/>
      <c r="J161" s="465"/>
      <c r="K161" s="465"/>
      <c r="L161" s="465"/>
      <c r="M161" s="465"/>
      <c r="N161" s="465"/>
    </row>
    <row r="162" spans="1:15" ht="15" customHeight="1">
      <c r="A162" s="98" t="s">
        <v>70</v>
      </c>
      <c r="B162" s="110" t="s">
        <v>25</v>
      </c>
      <c r="C162" s="313">
        <v>125</v>
      </c>
      <c r="D162" s="313">
        <v>52</v>
      </c>
      <c r="E162" s="51">
        <v>28</v>
      </c>
      <c r="F162" s="320">
        <v>15</v>
      </c>
      <c r="G162" s="320">
        <v>177</v>
      </c>
      <c r="H162" s="22">
        <v>0</v>
      </c>
      <c r="I162" s="465"/>
      <c r="J162" s="465"/>
      <c r="K162" s="465"/>
      <c r="L162" s="465"/>
      <c r="M162" s="465"/>
      <c r="N162" s="465"/>
    </row>
    <row r="163" spans="1:15" ht="15" customHeight="1">
      <c r="A163" s="98" t="s">
        <v>71</v>
      </c>
      <c r="B163" s="110" t="s">
        <v>25</v>
      </c>
      <c r="C163" s="313">
        <v>3027</v>
      </c>
      <c r="D163" s="313">
        <v>2640</v>
      </c>
      <c r="E163" s="51">
        <v>2192</v>
      </c>
      <c r="F163" s="320">
        <v>2305</v>
      </c>
      <c r="G163" s="320">
        <v>1883</v>
      </c>
      <c r="H163" s="22">
        <v>890</v>
      </c>
      <c r="I163" s="465"/>
      <c r="J163" s="465"/>
      <c r="K163" s="465"/>
      <c r="L163" s="465"/>
      <c r="M163" s="465"/>
      <c r="N163" s="465"/>
    </row>
    <row r="164" spans="1:15" ht="20.25" customHeight="1">
      <c r="A164" s="71" t="s">
        <v>108</v>
      </c>
      <c r="B164" s="110" t="s">
        <v>25</v>
      </c>
      <c r="C164" s="314">
        <v>12693</v>
      </c>
      <c r="D164" s="314">
        <v>10968</v>
      </c>
      <c r="E164" s="112">
        <v>11597</v>
      </c>
      <c r="F164" s="321">
        <v>14978</v>
      </c>
      <c r="G164" s="321">
        <v>13064</v>
      </c>
      <c r="H164" s="18">
        <v>4030</v>
      </c>
      <c r="I164" s="465"/>
      <c r="J164" s="465"/>
      <c r="K164" s="465"/>
      <c r="L164" s="465"/>
      <c r="M164" s="465"/>
      <c r="N164" s="465"/>
    </row>
    <row r="165" spans="1:15" ht="15" customHeight="1">
      <c r="A165" s="98" t="s">
        <v>62</v>
      </c>
      <c r="B165" s="110" t="s">
        <v>25</v>
      </c>
      <c r="C165" s="313">
        <v>4126</v>
      </c>
      <c r="D165" s="313">
        <v>2866</v>
      </c>
      <c r="E165" s="51">
        <v>3442</v>
      </c>
      <c r="F165" s="320">
        <v>9217</v>
      </c>
      <c r="G165" s="320">
        <v>6554</v>
      </c>
      <c r="H165" s="22">
        <v>831</v>
      </c>
      <c r="I165" s="465"/>
      <c r="J165" s="465"/>
      <c r="K165" s="465"/>
      <c r="L165" s="465"/>
      <c r="M165" s="465"/>
      <c r="N165" s="465"/>
    </row>
    <row r="166" spans="1:15" ht="15" customHeight="1">
      <c r="A166" s="98" t="s">
        <v>63</v>
      </c>
      <c r="B166" s="110" t="s">
        <v>25</v>
      </c>
      <c r="C166" s="313">
        <v>16</v>
      </c>
      <c r="D166" s="313">
        <v>14</v>
      </c>
      <c r="E166" s="51">
        <v>79</v>
      </c>
      <c r="F166" s="320">
        <v>37</v>
      </c>
      <c r="G166" s="320">
        <v>65</v>
      </c>
      <c r="H166" s="22">
        <v>13</v>
      </c>
      <c r="I166" s="465"/>
      <c r="J166" s="465"/>
      <c r="K166" s="465"/>
      <c r="L166" s="465"/>
      <c r="M166" s="465"/>
      <c r="N166" s="465"/>
    </row>
    <row r="167" spans="1:15" ht="15" customHeight="1">
      <c r="A167" s="98" t="s">
        <v>64</v>
      </c>
      <c r="B167" s="110" t="s">
        <v>25</v>
      </c>
      <c r="C167" s="313">
        <v>3827</v>
      </c>
      <c r="D167" s="313">
        <v>5607</v>
      </c>
      <c r="E167" s="51">
        <v>3836</v>
      </c>
      <c r="F167" s="320">
        <v>3317</v>
      </c>
      <c r="G167" s="320">
        <v>2340</v>
      </c>
      <c r="H167" s="22">
        <v>29</v>
      </c>
      <c r="I167" s="465"/>
      <c r="J167" s="465"/>
      <c r="K167" s="465"/>
      <c r="L167" s="465"/>
      <c r="M167" s="465"/>
      <c r="N167" s="465"/>
    </row>
    <row r="168" spans="1:15" ht="15" customHeight="1">
      <c r="A168" s="98" t="s">
        <v>65</v>
      </c>
      <c r="B168" s="110" t="s">
        <v>25</v>
      </c>
      <c r="C168" s="313">
        <v>340</v>
      </c>
      <c r="D168" s="313">
        <v>286</v>
      </c>
      <c r="E168" s="51">
        <v>324</v>
      </c>
      <c r="F168" s="320">
        <v>445</v>
      </c>
      <c r="G168" s="320">
        <v>595</v>
      </c>
      <c r="H168" s="22">
        <v>2941</v>
      </c>
      <c r="I168" s="465"/>
      <c r="J168" s="465"/>
      <c r="K168" s="465"/>
      <c r="L168" s="465"/>
      <c r="M168" s="465"/>
      <c r="N168" s="465"/>
    </row>
    <row r="169" spans="1:15" ht="15" customHeight="1">
      <c r="A169" s="98" t="s">
        <v>109</v>
      </c>
      <c r="B169" s="110" t="s">
        <v>25</v>
      </c>
      <c r="C169" s="313">
        <v>143</v>
      </c>
      <c r="D169" s="313">
        <v>669</v>
      </c>
      <c r="E169" s="51">
        <v>589</v>
      </c>
      <c r="F169" s="320">
        <v>0</v>
      </c>
      <c r="G169" s="320">
        <v>2</v>
      </c>
      <c r="H169" s="22">
        <v>5</v>
      </c>
      <c r="I169" s="465"/>
      <c r="J169" s="465"/>
      <c r="K169" s="465"/>
      <c r="L169" s="465"/>
      <c r="M169" s="465"/>
      <c r="N169" s="465"/>
    </row>
    <row r="170" spans="1:15" ht="15" customHeight="1">
      <c r="A170" s="269" t="s">
        <v>188</v>
      </c>
      <c r="B170" s="16" t="s">
        <v>25</v>
      </c>
      <c r="C170" s="91">
        <v>4241</v>
      </c>
      <c r="D170" s="91">
        <v>1527</v>
      </c>
      <c r="E170" s="84">
        <v>3326</v>
      </c>
      <c r="F170" s="319">
        <v>1962</v>
      </c>
      <c r="G170" s="155">
        <v>3508</v>
      </c>
      <c r="H170" s="22">
        <v>212</v>
      </c>
      <c r="I170" s="465"/>
      <c r="J170" s="465"/>
      <c r="K170" s="465"/>
      <c r="L170" s="465"/>
      <c r="M170" s="465"/>
      <c r="N170" s="465"/>
      <c r="O170" s="8"/>
    </row>
    <row r="171" spans="1:15" ht="1.9" customHeight="1">
      <c r="A171" s="98"/>
      <c r="B171" s="16"/>
      <c r="C171" s="91"/>
      <c r="D171" s="91"/>
      <c r="E171" s="84"/>
      <c r="F171" s="319"/>
      <c r="G171" s="155"/>
      <c r="H171" s="22"/>
      <c r="J171" s="8"/>
      <c r="K171" s="8"/>
      <c r="L171" s="8"/>
      <c r="M171" s="8"/>
      <c r="N171" s="8"/>
      <c r="O171" s="8"/>
    </row>
    <row r="172" spans="1:15" ht="1.1499999999999999" customHeight="1">
      <c r="A172" s="113"/>
      <c r="B172" s="114"/>
      <c r="C172" s="315"/>
      <c r="D172" s="315"/>
      <c r="E172" s="115"/>
      <c r="F172" s="322"/>
      <c r="G172" s="322"/>
      <c r="H172" s="116"/>
    </row>
    <row r="173" spans="1:15" ht="18" customHeight="1">
      <c r="A173" s="117" t="s">
        <v>28</v>
      </c>
      <c r="B173" s="118" t="s">
        <v>24</v>
      </c>
      <c r="C173" s="466">
        <v>0.1</v>
      </c>
      <c r="D173" s="316">
        <v>0.09</v>
      </c>
      <c r="E173" s="120">
        <v>0.11</v>
      </c>
      <c r="F173" s="323">
        <v>0.15</v>
      </c>
      <c r="G173" s="323">
        <v>0.17</v>
      </c>
      <c r="H173" s="119">
        <v>0.15416750910537536</v>
      </c>
      <c r="J173" s="250"/>
      <c r="K173" s="250"/>
    </row>
    <row r="174" spans="1:15" ht="18" customHeight="1" thickBot="1">
      <c r="A174" s="71" t="s">
        <v>225</v>
      </c>
      <c r="B174" s="10"/>
      <c r="C174" s="10"/>
      <c r="D174" s="10"/>
      <c r="E174" s="10"/>
      <c r="F174" s="122"/>
      <c r="G174" s="122"/>
      <c r="H174" s="122"/>
      <c r="J174" s="124"/>
      <c r="K174" s="124"/>
    </row>
    <row r="175" spans="1:15" ht="18" customHeight="1">
      <c r="A175" s="67" t="s">
        <v>0</v>
      </c>
      <c r="B175" s="259" t="s">
        <v>25</v>
      </c>
      <c r="C175" s="412">
        <v>180680</v>
      </c>
      <c r="D175" s="412">
        <v>153931</v>
      </c>
      <c r="E175" s="268">
        <v>149448</v>
      </c>
      <c r="F175" s="267">
        <v>148084</v>
      </c>
      <c r="G175" s="1901">
        <v>145367</v>
      </c>
      <c r="H175" s="267">
        <v>213827</v>
      </c>
      <c r="J175" s="468"/>
      <c r="K175" s="468"/>
      <c r="L175" s="468"/>
      <c r="M175" s="468"/>
      <c r="N175" s="468"/>
      <c r="O175" s="468"/>
    </row>
    <row r="176" spans="1:15" ht="18.75" customHeight="1">
      <c r="A176" s="106" t="s">
        <v>72</v>
      </c>
      <c r="B176" s="107" t="s">
        <v>25</v>
      </c>
      <c r="C176" s="312">
        <v>39343</v>
      </c>
      <c r="D176" s="312">
        <v>41068</v>
      </c>
      <c r="E176" s="109">
        <v>41385</v>
      </c>
      <c r="F176" s="317">
        <v>40205</v>
      </c>
      <c r="G176" s="317">
        <v>40397</v>
      </c>
      <c r="H176" s="123">
        <v>64741</v>
      </c>
      <c r="J176" s="468"/>
      <c r="K176" s="468"/>
      <c r="L176" s="468"/>
      <c r="M176" s="468"/>
      <c r="N176" s="468"/>
      <c r="O176" s="468"/>
    </row>
    <row r="177" spans="1:15" ht="18.75" customHeight="1">
      <c r="A177" s="71" t="s">
        <v>73</v>
      </c>
      <c r="B177" s="16" t="s">
        <v>25</v>
      </c>
      <c r="C177" s="280">
        <v>51176</v>
      </c>
      <c r="D177" s="280">
        <v>64301</v>
      </c>
      <c r="E177" s="19">
        <v>66620</v>
      </c>
      <c r="F177" s="318">
        <v>71983</v>
      </c>
      <c r="G177" s="318">
        <v>69236</v>
      </c>
      <c r="H177" s="20">
        <v>101650</v>
      </c>
      <c r="I177" s="250"/>
      <c r="J177" s="468"/>
      <c r="K177" s="468"/>
      <c r="L177" s="468"/>
      <c r="M177" s="468"/>
      <c r="N177" s="468"/>
      <c r="O177" s="468"/>
    </row>
    <row r="178" spans="1:15" ht="18.75" customHeight="1">
      <c r="A178" s="71" t="s">
        <v>162</v>
      </c>
      <c r="B178" s="16" t="s">
        <v>25</v>
      </c>
      <c r="C178" s="280">
        <v>26877</v>
      </c>
      <c r="D178" s="280">
        <v>4067</v>
      </c>
      <c r="E178" s="19">
        <v>4981</v>
      </c>
      <c r="F178" s="318">
        <v>5557</v>
      </c>
      <c r="G178" s="318">
        <v>7142</v>
      </c>
      <c r="H178" s="20">
        <v>24431</v>
      </c>
      <c r="I178" s="354"/>
      <c r="J178" s="468"/>
      <c r="K178" s="468"/>
      <c r="L178" s="468"/>
      <c r="M178" s="468"/>
      <c r="N178" s="468"/>
      <c r="O178" s="468"/>
    </row>
    <row r="179" spans="1:15" ht="18.75" customHeight="1">
      <c r="A179" s="71" t="s">
        <v>163</v>
      </c>
      <c r="B179" s="46" t="s">
        <v>25</v>
      </c>
      <c r="C179" s="353">
        <v>25222</v>
      </c>
      <c r="D179" s="353">
        <v>7344</v>
      </c>
      <c r="E179" s="352">
        <v>5026</v>
      </c>
      <c r="F179" s="318">
        <v>6360</v>
      </c>
      <c r="G179" s="318">
        <v>6186</v>
      </c>
      <c r="H179" s="18" t="s">
        <v>22</v>
      </c>
      <c r="J179" s="468"/>
      <c r="K179" s="468"/>
      <c r="L179" s="468"/>
      <c r="M179" s="468"/>
      <c r="N179" s="468"/>
      <c r="O179" s="468"/>
    </row>
    <row r="180" spans="1:15" ht="18.75" customHeight="1">
      <c r="A180" s="71" t="s">
        <v>74</v>
      </c>
      <c r="B180" s="16" t="s">
        <v>25</v>
      </c>
      <c r="C180" s="280">
        <v>29300</v>
      </c>
      <c r="D180" s="280">
        <v>29051</v>
      </c>
      <c r="E180" s="19">
        <v>26217</v>
      </c>
      <c r="F180" s="318">
        <v>18026</v>
      </c>
      <c r="G180" s="318">
        <v>17696</v>
      </c>
      <c r="H180" s="20">
        <v>15507</v>
      </c>
      <c r="J180" s="468"/>
      <c r="K180" s="468"/>
      <c r="L180" s="468"/>
      <c r="M180" s="468"/>
      <c r="N180" s="468"/>
      <c r="O180" s="468"/>
    </row>
    <row r="181" spans="1:15" ht="15.75" customHeight="1">
      <c r="A181" s="385" t="s">
        <v>66</v>
      </c>
      <c r="B181" s="386" t="s">
        <v>25</v>
      </c>
      <c r="C181" s="387">
        <v>1134</v>
      </c>
      <c r="D181" s="387">
        <v>1302</v>
      </c>
      <c r="E181" s="388">
        <v>913</v>
      </c>
      <c r="F181" s="389">
        <v>595</v>
      </c>
      <c r="G181" s="1902">
        <v>610</v>
      </c>
      <c r="H181" s="390">
        <v>2063</v>
      </c>
      <c r="J181" s="468"/>
      <c r="K181" s="468"/>
      <c r="L181" s="468"/>
      <c r="M181" s="468"/>
      <c r="N181" s="468"/>
      <c r="O181" s="468"/>
    </row>
    <row r="182" spans="1:15" ht="30" customHeight="1">
      <c r="A182" s="385" t="s">
        <v>67</v>
      </c>
      <c r="B182" s="391" t="s">
        <v>25</v>
      </c>
      <c r="C182" s="392">
        <v>2063</v>
      </c>
      <c r="D182" s="392">
        <v>2114</v>
      </c>
      <c r="E182" s="393">
        <v>1860</v>
      </c>
      <c r="F182" s="394">
        <v>1446</v>
      </c>
      <c r="G182" s="394">
        <v>1411</v>
      </c>
      <c r="H182" s="395">
        <v>1079</v>
      </c>
      <c r="J182" s="468"/>
      <c r="K182" s="468"/>
      <c r="L182" s="468"/>
      <c r="M182" s="468"/>
      <c r="N182" s="468"/>
      <c r="O182" s="468"/>
    </row>
    <row r="183" spans="1:15" ht="30.75" customHeight="1">
      <c r="A183" s="98" t="s">
        <v>68</v>
      </c>
      <c r="B183" s="391" t="s">
        <v>25</v>
      </c>
      <c r="C183" s="392">
        <v>4958</v>
      </c>
      <c r="D183" s="392">
        <v>5089</v>
      </c>
      <c r="E183" s="393">
        <v>8529</v>
      </c>
      <c r="F183" s="394">
        <v>2813</v>
      </c>
      <c r="G183" s="394">
        <v>3856</v>
      </c>
      <c r="H183" s="395">
        <v>2180</v>
      </c>
      <c r="J183" s="468"/>
      <c r="K183" s="468"/>
      <c r="L183" s="468"/>
      <c r="M183" s="468"/>
      <c r="N183" s="468"/>
      <c r="O183" s="468"/>
    </row>
    <row r="184" spans="1:15" ht="29.25" customHeight="1">
      <c r="A184" s="98" t="s">
        <v>69</v>
      </c>
      <c r="B184" s="391" t="s">
        <v>25</v>
      </c>
      <c r="C184" s="392">
        <v>1832</v>
      </c>
      <c r="D184" s="392">
        <v>1866</v>
      </c>
      <c r="E184" s="393">
        <v>1570</v>
      </c>
      <c r="F184" s="394">
        <v>814</v>
      </c>
      <c r="G184" s="394">
        <v>702</v>
      </c>
      <c r="H184" s="395">
        <v>1554</v>
      </c>
      <c r="J184" s="468"/>
      <c r="K184" s="468"/>
      <c r="L184" s="468"/>
      <c r="M184" s="468"/>
      <c r="N184" s="468"/>
      <c r="O184" s="468"/>
    </row>
    <row r="185" spans="1:15" ht="30" customHeight="1">
      <c r="A185" s="98" t="s">
        <v>171</v>
      </c>
      <c r="B185" s="110" t="s">
        <v>25</v>
      </c>
      <c r="C185" s="313">
        <v>8428</v>
      </c>
      <c r="D185" s="313">
        <v>5968</v>
      </c>
      <c r="E185" s="51">
        <v>6667</v>
      </c>
      <c r="F185" s="320">
        <v>5825</v>
      </c>
      <c r="G185" s="320">
        <v>5181</v>
      </c>
      <c r="H185" s="111">
        <v>4779</v>
      </c>
      <c r="J185" s="468"/>
      <c r="K185" s="468"/>
      <c r="L185" s="468"/>
      <c r="M185" s="468"/>
      <c r="N185" s="468"/>
      <c r="O185" s="468"/>
    </row>
    <row r="186" spans="1:15" ht="15" customHeight="1">
      <c r="A186" s="98" t="s">
        <v>70</v>
      </c>
      <c r="B186" s="110" t="s">
        <v>25</v>
      </c>
      <c r="C186" s="313">
        <v>109</v>
      </c>
      <c r="D186" s="313">
        <v>153</v>
      </c>
      <c r="E186" s="51">
        <v>120</v>
      </c>
      <c r="F186" s="320">
        <v>109</v>
      </c>
      <c r="G186" s="320">
        <v>85</v>
      </c>
      <c r="H186" s="27">
        <v>266</v>
      </c>
      <c r="J186" s="468"/>
      <c r="K186" s="468"/>
      <c r="L186" s="468"/>
      <c r="M186" s="468"/>
      <c r="N186" s="468"/>
      <c r="O186" s="468"/>
    </row>
    <row r="187" spans="1:15" ht="15" customHeight="1">
      <c r="A187" s="98" t="s">
        <v>71</v>
      </c>
      <c r="B187" s="110" t="s">
        <v>25</v>
      </c>
      <c r="C187" s="313">
        <v>10776</v>
      </c>
      <c r="D187" s="313">
        <v>12560</v>
      </c>
      <c r="E187" s="51">
        <v>6558</v>
      </c>
      <c r="F187" s="320">
        <v>6423</v>
      </c>
      <c r="G187" s="320">
        <v>5851</v>
      </c>
      <c r="H187" s="27">
        <v>2814</v>
      </c>
      <c r="J187" s="468"/>
      <c r="K187" s="468"/>
      <c r="L187" s="468"/>
      <c r="M187" s="468"/>
      <c r="N187" s="468"/>
      <c r="O187" s="468"/>
    </row>
    <row r="188" spans="1:15" ht="18" customHeight="1">
      <c r="A188" s="71" t="s">
        <v>108</v>
      </c>
      <c r="B188" s="110" t="s">
        <v>25</v>
      </c>
      <c r="C188" s="314">
        <v>8762</v>
      </c>
      <c r="D188" s="314">
        <v>8101</v>
      </c>
      <c r="E188" s="112">
        <v>5217</v>
      </c>
      <c r="F188" s="321">
        <v>5952</v>
      </c>
      <c r="G188" s="321">
        <v>4709</v>
      </c>
      <c r="H188" s="20">
        <v>7498</v>
      </c>
      <c r="J188" s="468"/>
      <c r="K188" s="468"/>
      <c r="L188" s="468"/>
      <c r="M188" s="468"/>
      <c r="N188" s="468"/>
      <c r="O188" s="468"/>
    </row>
    <row r="189" spans="1:15" ht="15" customHeight="1">
      <c r="A189" s="98" t="s">
        <v>62</v>
      </c>
      <c r="B189" s="110" t="s">
        <v>25</v>
      </c>
      <c r="C189" s="313">
        <v>4951</v>
      </c>
      <c r="D189" s="313">
        <v>5811</v>
      </c>
      <c r="E189" s="51">
        <v>2573</v>
      </c>
      <c r="F189" s="320">
        <v>4083</v>
      </c>
      <c r="G189" s="320">
        <v>2368</v>
      </c>
      <c r="H189" s="27">
        <v>4657</v>
      </c>
      <c r="J189" s="468"/>
      <c r="K189" s="468"/>
      <c r="L189" s="468"/>
      <c r="M189" s="468"/>
      <c r="N189" s="468"/>
      <c r="O189" s="468"/>
    </row>
    <row r="190" spans="1:15" ht="15" customHeight="1">
      <c r="A190" s="98" t="s">
        <v>63</v>
      </c>
      <c r="B190" s="110" t="s">
        <v>25</v>
      </c>
      <c r="C190" s="313">
        <v>255</v>
      </c>
      <c r="D190" s="313">
        <v>227</v>
      </c>
      <c r="E190" s="51">
        <v>554</v>
      </c>
      <c r="F190" s="320">
        <v>310</v>
      </c>
      <c r="G190" s="320">
        <v>435</v>
      </c>
      <c r="H190" s="27">
        <v>434</v>
      </c>
      <c r="J190" s="468"/>
      <c r="K190" s="468"/>
      <c r="L190" s="468"/>
      <c r="M190" s="468"/>
      <c r="N190" s="468"/>
      <c r="O190" s="468"/>
    </row>
    <row r="191" spans="1:15" ht="15" customHeight="1">
      <c r="A191" s="98" t="s">
        <v>64</v>
      </c>
      <c r="B191" s="110" t="s">
        <v>25</v>
      </c>
      <c r="C191" s="313">
        <v>2673</v>
      </c>
      <c r="D191" s="313">
        <v>1399</v>
      </c>
      <c r="E191" s="51">
        <v>965</v>
      </c>
      <c r="F191" s="320">
        <v>782</v>
      </c>
      <c r="G191" s="320">
        <v>938</v>
      </c>
      <c r="H191" s="27">
        <v>299</v>
      </c>
      <c r="J191" s="468"/>
      <c r="K191" s="468"/>
      <c r="L191" s="468"/>
      <c r="M191" s="468"/>
      <c r="N191" s="468"/>
      <c r="O191" s="468"/>
    </row>
    <row r="192" spans="1:15" ht="15" customHeight="1">
      <c r="A192" s="98" t="s">
        <v>65</v>
      </c>
      <c r="B192" s="110" t="s">
        <v>25</v>
      </c>
      <c r="C192" s="313">
        <v>559</v>
      </c>
      <c r="D192" s="313">
        <v>331</v>
      </c>
      <c r="E192" s="51">
        <v>251</v>
      </c>
      <c r="F192" s="320">
        <v>337</v>
      </c>
      <c r="G192" s="320">
        <v>374</v>
      </c>
      <c r="H192" s="27">
        <v>297</v>
      </c>
      <c r="J192" s="468"/>
      <c r="K192" s="468"/>
      <c r="L192" s="468"/>
      <c r="M192" s="468"/>
      <c r="N192" s="468"/>
      <c r="O192" s="468"/>
    </row>
    <row r="193" spans="1:15" ht="15" customHeight="1">
      <c r="A193" s="98" t="s">
        <v>109</v>
      </c>
      <c r="B193" s="110" t="s">
        <v>25</v>
      </c>
      <c r="C193" s="313">
        <v>167</v>
      </c>
      <c r="D193" s="313">
        <v>292</v>
      </c>
      <c r="E193" s="51">
        <v>525</v>
      </c>
      <c r="F193" s="320">
        <v>392</v>
      </c>
      <c r="G193" s="320">
        <v>453</v>
      </c>
      <c r="H193" s="27">
        <v>1610</v>
      </c>
      <c r="J193" s="468"/>
      <c r="K193" s="468"/>
      <c r="L193" s="468"/>
      <c r="M193" s="468"/>
      <c r="N193" s="468"/>
      <c r="O193" s="468"/>
    </row>
    <row r="194" spans="1:15" ht="15" customHeight="1">
      <c r="A194" s="269" t="s">
        <v>188</v>
      </c>
      <c r="B194" s="16" t="s">
        <v>25</v>
      </c>
      <c r="C194" s="91">
        <v>156</v>
      </c>
      <c r="D194" s="91">
        <v>41</v>
      </c>
      <c r="E194" s="84">
        <v>349</v>
      </c>
      <c r="F194" s="319">
        <v>48</v>
      </c>
      <c r="G194" s="155">
        <v>141</v>
      </c>
      <c r="H194" s="27">
        <v>201</v>
      </c>
      <c r="J194" s="468"/>
      <c r="K194" s="468"/>
      <c r="L194" s="468"/>
      <c r="M194" s="468"/>
      <c r="N194" s="468"/>
      <c r="O194" s="468"/>
    </row>
    <row r="195" spans="1:15" ht="5.25" customHeight="1">
      <c r="A195" s="113"/>
      <c r="B195" s="114"/>
      <c r="C195" s="315"/>
      <c r="D195" s="315"/>
      <c r="E195" s="115"/>
      <c r="F195" s="322"/>
      <c r="G195" s="322"/>
      <c r="H195" s="116"/>
    </row>
    <row r="196" spans="1:15" ht="12" customHeight="1" thickBot="1">
      <c r="A196" s="511" t="s">
        <v>29</v>
      </c>
      <c r="B196" s="125" t="s">
        <v>24</v>
      </c>
      <c r="C196" s="467">
        <v>0.26</v>
      </c>
      <c r="D196" s="324">
        <v>0.25</v>
      </c>
      <c r="E196" s="126">
        <v>0.25</v>
      </c>
      <c r="F196" s="325">
        <v>0.25</v>
      </c>
      <c r="G196" s="325">
        <v>0.26</v>
      </c>
      <c r="H196" s="127">
        <v>0.47</v>
      </c>
      <c r="I196" s="250"/>
      <c r="J196" s="124"/>
      <c r="K196" s="124"/>
      <c r="L196" s="124"/>
    </row>
    <row r="197" spans="1:15" ht="12" customHeight="1">
      <c r="A197" s="1917" t="s">
        <v>242</v>
      </c>
      <c r="B197" s="1918"/>
      <c r="C197" s="1918"/>
      <c r="D197" s="1918"/>
      <c r="E197" s="1918"/>
      <c r="F197" s="1918"/>
      <c r="G197" s="1918"/>
      <c r="H197" s="1918"/>
    </row>
    <row r="198" spans="1:15" ht="19.149999999999999" customHeight="1" thickBot="1">
      <c r="A198" s="128" t="s">
        <v>226</v>
      </c>
      <c r="B198" s="129"/>
      <c r="C198" s="129"/>
      <c r="D198" s="129"/>
      <c r="E198" s="78"/>
      <c r="F198" s="78"/>
      <c r="G198" s="78"/>
      <c r="H198" s="78"/>
    </row>
    <row r="199" spans="1:15" ht="41.25" customHeight="1">
      <c r="A199" s="235" t="s">
        <v>206</v>
      </c>
      <c r="B199" s="236"/>
      <c r="C199" s="237"/>
      <c r="D199" s="237"/>
      <c r="E199" s="237"/>
      <c r="F199" s="238"/>
      <c r="G199" s="238"/>
      <c r="H199" s="239"/>
    </row>
    <row r="200" spans="1:15" ht="15" customHeight="1">
      <c r="A200" s="369" t="s">
        <v>189</v>
      </c>
      <c r="B200" s="365" t="s">
        <v>24</v>
      </c>
      <c r="C200" s="366" t="s">
        <v>22</v>
      </c>
      <c r="D200" s="366">
        <v>67.2</v>
      </c>
      <c r="E200" s="366" t="s">
        <v>22</v>
      </c>
      <c r="F200" s="367" t="s">
        <v>22</v>
      </c>
      <c r="G200" s="367" t="s">
        <v>22</v>
      </c>
      <c r="H200" s="368" t="s">
        <v>22</v>
      </c>
    </row>
    <row r="201" spans="1:15" ht="15" customHeight="1">
      <c r="A201" s="360" t="s">
        <v>190</v>
      </c>
      <c r="B201" s="361" t="s">
        <v>24</v>
      </c>
      <c r="C201" s="362" t="s">
        <v>22</v>
      </c>
      <c r="D201" s="362">
        <v>32.799999999999997</v>
      </c>
      <c r="E201" s="362" t="s">
        <v>22</v>
      </c>
      <c r="F201" s="363" t="s">
        <v>22</v>
      </c>
      <c r="G201" s="363" t="s">
        <v>22</v>
      </c>
      <c r="H201" s="364" t="s">
        <v>22</v>
      </c>
    </row>
    <row r="202" spans="1:15" ht="6.75" customHeight="1">
      <c r="A202" s="54"/>
      <c r="B202" s="35"/>
      <c r="C202" s="372"/>
      <c r="D202" s="372"/>
      <c r="E202" s="373"/>
      <c r="F202" s="374"/>
      <c r="G202" s="374"/>
      <c r="H202" s="375"/>
    </row>
    <row r="203" spans="1:15" ht="30" customHeight="1">
      <c r="A203" s="235" t="s">
        <v>191</v>
      </c>
      <c r="B203" s="236"/>
      <c r="C203" s="237"/>
      <c r="D203" s="237"/>
      <c r="E203" s="237"/>
      <c r="F203" s="238"/>
      <c r="G203" s="238"/>
      <c r="H203" s="239"/>
    </row>
    <row r="204" spans="1:15" ht="15" customHeight="1">
      <c r="A204" s="130" t="s">
        <v>129</v>
      </c>
      <c r="B204" s="46" t="s">
        <v>24</v>
      </c>
      <c r="C204" s="366" t="s">
        <v>22</v>
      </c>
      <c r="D204" s="131">
        <v>75.900000000000006</v>
      </c>
      <c r="E204" s="131" t="s">
        <v>22</v>
      </c>
      <c r="F204" s="132" t="s">
        <v>22</v>
      </c>
      <c r="G204" s="132" t="s">
        <v>22</v>
      </c>
      <c r="H204" s="22" t="s">
        <v>22</v>
      </c>
    </row>
    <row r="205" spans="1:15" ht="15" customHeight="1">
      <c r="A205" s="130" t="s">
        <v>130</v>
      </c>
      <c r="B205" s="46" t="s">
        <v>24</v>
      </c>
      <c r="C205" s="362" t="s">
        <v>22</v>
      </c>
      <c r="D205" s="131">
        <v>24.1</v>
      </c>
      <c r="E205" s="131" t="s">
        <v>22</v>
      </c>
      <c r="F205" s="132" t="s">
        <v>22</v>
      </c>
      <c r="G205" s="132" t="s">
        <v>22</v>
      </c>
      <c r="H205" s="22" t="s">
        <v>22</v>
      </c>
    </row>
    <row r="206" spans="1:15" ht="8.25" customHeight="1">
      <c r="A206" s="54"/>
      <c r="B206" s="35"/>
      <c r="C206" s="372"/>
      <c r="D206" s="372"/>
      <c r="E206" s="373"/>
      <c r="F206" s="374"/>
      <c r="G206" s="374"/>
      <c r="H206" s="375"/>
    </row>
    <row r="207" spans="1:15" s="66" customFormat="1" ht="30" customHeight="1">
      <c r="A207" s="235" t="s">
        <v>193</v>
      </c>
      <c r="B207" s="46"/>
      <c r="C207" s="370"/>
      <c r="D207" s="370"/>
      <c r="E207" s="28"/>
      <c r="F207" s="28"/>
      <c r="G207" s="371"/>
      <c r="H207" s="27"/>
      <c r="I207" s="249"/>
    </row>
    <row r="208" spans="1:15" ht="15" customHeight="1">
      <c r="A208" s="369" t="s">
        <v>189</v>
      </c>
      <c r="B208" s="46" t="s">
        <v>24</v>
      </c>
      <c r="C208" s="366" t="s">
        <v>22</v>
      </c>
      <c r="D208" s="131">
        <v>45.6</v>
      </c>
      <c r="E208" s="131" t="s">
        <v>22</v>
      </c>
      <c r="F208" s="132" t="s">
        <v>22</v>
      </c>
      <c r="G208" s="132" t="s">
        <v>22</v>
      </c>
      <c r="H208" s="22" t="s">
        <v>22</v>
      </c>
      <c r="I208" s="354"/>
    </row>
    <row r="209" spans="1:11" ht="15" customHeight="1">
      <c r="A209" s="360" t="s">
        <v>190</v>
      </c>
      <c r="B209" s="46" t="s">
        <v>24</v>
      </c>
      <c r="C209" s="362" t="s">
        <v>22</v>
      </c>
      <c r="D209" s="131">
        <v>54.4</v>
      </c>
      <c r="E209" s="131" t="s">
        <v>22</v>
      </c>
      <c r="F209" s="132" t="s">
        <v>22</v>
      </c>
      <c r="G209" s="132" t="s">
        <v>22</v>
      </c>
      <c r="H209" s="22" t="s">
        <v>22</v>
      </c>
      <c r="I209" s="354"/>
    </row>
    <row r="210" spans="1:11" ht="10.5" customHeight="1">
      <c r="A210" s="138"/>
      <c r="B210" s="35"/>
      <c r="C210" s="139"/>
      <c r="D210" s="139"/>
      <c r="E210" s="139"/>
      <c r="F210" s="140"/>
      <c r="G210" s="140"/>
      <c r="H210" s="141"/>
      <c r="I210" s="354"/>
    </row>
    <row r="211" spans="1:11" s="66" customFormat="1" ht="30" customHeight="1">
      <c r="A211" s="376" t="s">
        <v>208</v>
      </c>
      <c r="B211" s="46"/>
      <c r="C211" s="370"/>
      <c r="D211" s="370"/>
      <c r="E211" s="28"/>
      <c r="F211" s="28"/>
      <c r="G211" s="371"/>
      <c r="H211" s="27"/>
      <c r="I211" s="249"/>
    </row>
    <row r="212" spans="1:11" ht="15" customHeight="1">
      <c r="A212" s="130" t="s">
        <v>201</v>
      </c>
      <c r="B212" s="46" t="s">
        <v>24</v>
      </c>
      <c r="C212" s="366" t="s">
        <v>22</v>
      </c>
      <c r="D212" s="131">
        <v>69.5</v>
      </c>
      <c r="E212" s="131" t="s">
        <v>22</v>
      </c>
      <c r="F212" s="132" t="s">
        <v>22</v>
      </c>
      <c r="G212" s="132" t="s">
        <v>22</v>
      </c>
      <c r="H212" s="22" t="s">
        <v>22</v>
      </c>
      <c r="I212" s="354"/>
    </row>
    <row r="213" spans="1:11" ht="15" customHeight="1">
      <c r="A213" s="130" t="s">
        <v>130</v>
      </c>
      <c r="B213" s="46" t="s">
        <v>24</v>
      </c>
      <c r="C213" s="362" t="s">
        <v>22</v>
      </c>
      <c r="D213" s="131">
        <v>30.5</v>
      </c>
      <c r="E213" s="131" t="s">
        <v>22</v>
      </c>
      <c r="F213" s="132" t="s">
        <v>22</v>
      </c>
      <c r="G213" s="132" t="s">
        <v>22</v>
      </c>
      <c r="H213" s="22" t="s">
        <v>22</v>
      </c>
      <c r="I213" s="354"/>
    </row>
    <row r="214" spans="1:11" ht="12" customHeight="1">
      <c r="A214" s="138"/>
      <c r="B214" s="35"/>
      <c r="C214" s="139"/>
      <c r="D214" s="139"/>
      <c r="E214" s="139"/>
      <c r="F214" s="140"/>
      <c r="G214" s="140"/>
      <c r="H214" s="141"/>
    </row>
    <row r="215" spans="1:11" ht="30" customHeight="1">
      <c r="A215" s="235" t="s">
        <v>194</v>
      </c>
      <c r="B215" s="46"/>
      <c r="C215" s="370"/>
      <c r="D215" s="370"/>
      <c r="E215" s="28"/>
      <c r="F215" s="28"/>
      <c r="G215" s="371"/>
      <c r="H215" s="27"/>
    </row>
    <row r="216" spans="1:11" ht="15" customHeight="1">
      <c r="A216" s="369" t="s">
        <v>203</v>
      </c>
      <c r="B216" s="46" t="s">
        <v>24</v>
      </c>
      <c r="C216" s="366" t="s">
        <v>22</v>
      </c>
      <c r="D216" s="131">
        <v>46.4</v>
      </c>
      <c r="E216" s="131" t="s">
        <v>22</v>
      </c>
      <c r="F216" s="132" t="s">
        <v>22</v>
      </c>
      <c r="G216" s="132" t="s">
        <v>22</v>
      </c>
      <c r="H216" s="22" t="s">
        <v>22</v>
      </c>
    </row>
    <row r="217" spans="1:11" ht="15" customHeight="1">
      <c r="A217" s="360" t="s">
        <v>202</v>
      </c>
      <c r="B217" s="46" t="s">
        <v>24</v>
      </c>
      <c r="C217" s="362" t="s">
        <v>22</v>
      </c>
      <c r="D217" s="131">
        <v>53.6</v>
      </c>
      <c r="E217" s="131" t="s">
        <v>22</v>
      </c>
      <c r="F217" s="132" t="s">
        <v>22</v>
      </c>
      <c r="G217" s="132" t="s">
        <v>22</v>
      </c>
      <c r="H217" s="22" t="s">
        <v>22</v>
      </c>
    </row>
    <row r="218" spans="1:11" ht="12" customHeight="1">
      <c r="A218" s="130"/>
      <c r="B218" s="46"/>
      <c r="C218" s="377"/>
      <c r="D218" s="377"/>
      <c r="E218" s="377"/>
      <c r="F218" s="23"/>
      <c r="G218" s="23"/>
      <c r="H218" s="22"/>
    </row>
    <row r="219" spans="1:11" ht="30" customHeight="1">
      <c r="A219" s="240" t="s">
        <v>195</v>
      </c>
      <c r="B219" s="134"/>
      <c r="C219" s="135"/>
      <c r="D219" s="135"/>
      <c r="E219" s="135"/>
      <c r="F219" s="136"/>
      <c r="G219" s="136"/>
      <c r="H219" s="137"/>
    </row>
    <row r="220" spans="1:11" ht="15" customHeight="1">
      <c r="A220" s="130" t="s">
        <v>201</v>
      </c>
      <c r="B220" s="46" t="s">
        <v>24</v>
      </c>
      <c r="C220" s="366" t="s">
        <v>22</v>
      </c>
      <c r="D220" s="131">
        <v>76.3</v>
      </c>
      <c r="E220" s="131" t="s">
        <v>22</v>
      </c>
      <c r="F220" s="132" t="s">
        <v>22</v>
      </c>
      <c r="G220" s="132" t="s">
        <v>22</v>
      </c>
      <c r="H220" s="22" t="s">
        <v>22</v>
      </c>
      <c r="K220" s="3" t="s">
        <v>192</v>
      </c>
    </row>
    <row r="221" spans="1:11" ht="15" customHeight="1">
      <c r="A221" s="130" t="s">
        <v>204</v>
      </c>
      <c r="B221" s="46" t="s">
        <v>24</v>
      </c>
      <c r="C221" s="362" t="s">
        <v>22</v>
      </c>
      <c r="D221" s="131">
        <v>23.7</v>
      </c>
      <c r="E221" s="131" t="s">
        <v>22</v>
      </c>
      <c r="F221" s="132" t="s">
        <v>22</v>
      </c>
      <c r="G221" s="132" t="s">
        <v>22</v>
      </c>
      <c r="H221" s="22" t="s">
        <v>22</v>
      </c>
    </row>
    <row r="222" spans="1:11" ht="7.5" customHeight="1">
      <c r="A222" s="138"/>
      <c r="B222" s="35"/>
      <c r="C222" s="139"/>
      <c r="D222" s="139"/>
      <c r="E222" s="139"/>
      <c r="F222" s="140"/>
      <c r="G222" s="140"/>
      <c r="H222" s="141"/>
    </row>
    <row r="223" spans="1:11" ht="30" customHeight="1">
      <c r="A223" s="379" t="s">
        <v>196</v>
      </c>
      <c r="B223" s="142"/>
      <c r="C223" s="143"/>
      <c r="D223" s="143"/>
      <c r="E223" s="143"/>
      <c r="F223" s="28"/>
      <c r="G223" s="28"/>
      <c r="H223" s="27"/>
    </row>
    <row r="224" spans="1:11" ht="15" customHeight="1">
      <c r="A224" s="130" t="s">
        <v>200</v>
      </c>
      <c r="B224" s="46" t="s">
        <v>24</v>
      </c>
      <c r="C224" s="366" t="s">
        <v>22</v>
      </c>
      <c r="D224" s="378">
        <v>55</v>
      </c>
      <c r="E224" s="131" t="s">
        <v>22</v>
      </c>
      <c r="F224" s="131" t="s">
        <v>22</v>
      </c>
      <c r="G224" s="131" t="s">
        <v>22</v>
      </c>
      <c r="H224" s="22" t="s">
        <v>22</v>
      </c>
    </row>
    <row r="225" spans="1:8" ht="15" customHeight="1">
      <c r="A225" s="130" t="s">
        <v>199</v>
      </c>
      <c r="B225" s="46" t="s">
        <v>24</v>
      </c>
      <c r="C225" s="362" t="s">
        <v>22</v>
      </c>
      <c r="D225" s="378">
        <v>25.3</v>
      </c>
      <c r="E225" s="131" t="s">
        <v>22</v>
      </c>
      <c r="F225" s="131" t="s">
        <v>22</v>
      </c>
      <c r="G225" s="131" t="s">
        <v>22</v>
      </c>
      <c r="H225" s="22" t="s">
        <v>22</v>
      </c>
    </row>
    <row r="226" spans="1:8" ht="15" customHeight="1">
      <c r="A226" s="130" t="s">
        <v>198</v>
      </c>
      <c r="B226" s="46" t="s">
        <v>24</v>
      </c>
      <c r="C226" s="366" t="s">
        <v>22</v>
      </c>
      <c r="D226" s="131">
        <v>6.6</v>
      </c>
      <c r="E226" s="131" t="s">
        <v>22</v>
      </c>
      <c r="F226" s="131" t="s">
        <v>22</v>
      </c>
      <c r="G226" s="131" t="s">
        <v>22</v>
      </c>
      <c r="H226" s="22" t="s">
        <v>22</v>
      </c>
    </row>
    <row r="227" spans="1:8" ht="15" customHeight="1">
      <c r="A227" s="130" t="s">
        <v>197</v>
      </c>
      <c r="B227" s="46" t="s">
        <v>24</v>
      </c>
      <c r="C227" s="362" t="s">
        <v>22</v>
      </c>
      <c r="D227" s="131">
        <v>5</v>
      </c>
      <c r="E227" s="131" t="s">
        <v>22</v>
      </c>
      <c r="F227" s="131" t="s">
        <v>22</v>
      </c>
      <c r="G227" s="131" t="s">
        <v>22</v>
      </c>
      <c r="H227" s="22" t="s">
        <v>22</v>
      </c>
    </row>
    <row r="228" spans="1:8" ht="15" customHeight="1">
      <c r="A228" s="130" t="s">
        <v>44</v>
      </c>
      <c r="B228" s="46" t="s">
        <v>24</v>
      </c>
      <c r="C228" s="131" t="s">
        <v>22</v>
      </c>
      <c r="D228" s="131">
        <v>8</v>
      </c>
      <c r="E228" s="131" t="s">
        <v>22</v>
      </c>
      <c r="F228" s="132" t="s">
        <v>22</v>
      </c>
      <c r="G228" s="132" t="s">
        <v>22</v>
      </c>
      <c r="H228" s="22" t="s">
        <v>22</v>
      </c>
    </row>
    <row r="229" spans="1:8" ht="6.75" customHeight="1">
      <c r="A229" s="355"/>
      <c r="B229" s="356"/>
      <c r="C229" s="357"/>
      <c r="D229" s="357"/>
      <c r="E229" s="357"/>
      <c r="F229" s="358"/>
      <c r="G229" s="358"/>
      <c r="H229" s="359"/>
    </row>
    <row r="230" spans="1:8" ht="25.5" customHeight="1">
      <c r="A230" s="380" t="s">
        <v>205</v>
      </c>
      <c r="B230" s="144"/>
      <c r="C230" s="145"/>
      <c r="D230" s="145"/>
      <c r="E230" s="145"/>
      <c r="F230" s="146"/>
      <c r="G230" s="146"/>
      <c r="H230" s="147"/>
    </row>
    <row r="231" spans="1:8" ht="15" customHeight="1">
      <c r="A231" s="369" t="s">
        <v>203</v>
      </c>
      <c r="B231" s="46" t="s">
        <v>24</v>
      </c>
      <c r="C231" s="366" t="s">
        <v>22</v>
      </c>
      <c r="D231" s="131">
        <v>38.799999999999997</v>
      </c>
      <c r="E231" s="131" t="s">
        <v>22</v>
      </c>
      <c r="F231" s="132" t="s">
        <v>22</v>
      </c>
      <c r="G231" s="132" t="s">
        <v>22</v>
      </c>
      <c r="H231" s="22" t="s">
        <v>22</v>
      </c>
    </row>
    <row r="232" spans="1:8" ht="15" customHeight="1">
      <c r="A232" s="360" t="s">
        <v>202</v>
      </c>
      <c r="B232" s="46" t="s">
        <v>24</v>
      </c>
      <c r="C232" s="362" t="s">
        <v>22</v>
      </c>
      <c r="D232" s="131">
        <v>61.2</v>
      </c>
      <c r="E232" s="131" t="s">
        <v>22</v>
      </c>
      <c r="F232" s="132" t="s">
        <v>22</v>
      </c>
      <c r="G232" s="132" t="s">
        <v>22</v>
      </c>
      <c r="H232" s="22" t="s">
        <v>22</v>
      </c>
    </row>
    <row r="233" spans="1:8" ht="7.5" customHeight="1">
      <c r="A233" s="138"/>
      <c r="B233" s="35"/>
      <c r="C233" s="148"/>
      <c r="D233" s="148"/>
      <c r="E233" s="148"/>
      <c r="F233" s="149"/>
      <c r="G233" s="149"/>
      <c r="H233" s="141"/>
    </row>
    <row r="234" spans="1:8" ht="25.15" customHeight="1">
      <c r="A234" s="380" t="s">
        <v>210</v>
      </c>
      <c r="B234" s="144"/>
      <c r="C234" s="145"/>
      <c r="D234" s="145"/>
      <c r="E234" s="145"/>
      <c r="F234" s="146"/>
      <c r="G234" s="146"/>
      <c r="H234" s="147"/>
    </row>
    <row r="235" spans="1:8" ht="15" customHeight="1">
      <c r="A235" s="381" t="s">
        <v>131</v>
      </c>
      <c r="B235" s="46" t="s">
        <v>24</v>
      </c>
      <c r="C235" s="366" t="s">
        <v>22</v>
      </c>
      <c r="D235" s="131">
        <v>69.8</v>
      </c>
      <c r="E235" s="131" t="s">
        <v>22</v>
      </c>
      <c r="F235" s="132" t="s">
        <v>22</v>
      </c>
      <c r="G235" s="132" t="s">
        <v>22</v>
      </c>
      <c r="H235" s="22" t="s">
        <v>22</v>
      </c>
    </row>
    <row r="236" spans="1:8" ht="15" customHeight="1">
      <c r="A236" s="381" t="s">
        <v>132</v>
      </c>
      <c r="B236" s="46" t="s">
        <v>24</v>
      </c>
      <c r="C236" s="362" t="s">
        <v>22</v>
      </c>
      <c r="D236" s="131">
        <v>18.7</v>
      </c>
      <c r="E236" s="131" t="s">
        <v>22</v>
      </c>
      <c r="F236" s="132" t="s">
        <v>22</v>
      </c>
      <c r="G236" s="132" t="s">
        <v>22</v>
      </c>
      <c r="H236" s="22" t="s">
        <v>22</v>
      </c>
    </row>
    <row r="237" spans="1:8" ht="15" customHeight="1">
      <c r="A237" s="381" t="s">
        <v>133</v>
      </c>
      <c r="B237" s="46" t="s">
        <v>24</v>
      </c>
      <c r="C237" s="131" t="s">
        <v>22</v>
      </c>
      <c r="D237" s="131">
        <v>11.4</v>
      </c>
      <c r="E237" s="131" t="s">
        <v>22</v>
      </c>
      <c r="F237" s="132" t="s">
        <v>22</v>
      </c>
      <c r="G237" s="132" t="s">
        <v>22</v>
      </c>
      <c r="H237" s="22" t="s">
        <v>22</v>
      </c>
    </row>
    <row r="238" spans="1:8" ht="8.25" customHeight="1">
      <c r="A238" s="138"/>
      <c r="B238" s="35"/>
      <c r="C238" s="148"/>
      <c r="D238" s="148"/>
      <c r="E238" s="148"/>
      <c r="F238" s="149"/>
      <c r="G238" s="149"/>
      <c r="H238" s="141"/>
    </row>
    <row r="239" spans="1:8" ht="13.5" customHeight="1">
      <c r="A239" s="61" t="s">
        <v>211</v>
      </c>
      <c r="B239" s="37"/>
      <c r="C239" s="37"/>
      <c r="D239" s="22"/>
      <c r="E239" s="22"/>
      <c r="F239" s="22"/>
      <c r="G239" s="22"/>
      <c r="H239" s="22"/>
    </row>
    <row r="240" spans="1:8" ht="19.149999999999999" customHeight="1" thickBot="1">
      <c r="A240" s="9" t="s">
        <v>227</v>
      </c>
      <c r="B240" s="10"/>
      <c r="C240" s="10"/>
      <c r="D240" s="10"/>
      <c r="E240" s="104"/>
      <c r="F240" s="104"/>
      <c r="G240" s="104"/>
      <c r="H240" s="104"/>
    </row>
    <row r="241" spans="1:9" ht="15" customHeight="1">
      <c r="A241" s="56" t="s">
        <v>228</v>
      </c>
      <c r="B241" s="13"/>
      <c r="C241" s="13"/>
      <c r="D241" s="13"/>
      <c r="E241" s="13"/>
      <c r="F241" s="88"/>
      <c r="G241" s="88"/>
      <c r="H241" s="88"/>
    </row>
    <row r="242" spans="1:9" ht="14.25" customHeight="1">
      <c r="A242" s="150" t="s">
        <v>135</v>
      </c>
      <c r="B242" s="142" t="s">
        <v>82</v>
      </c>
      <c r="C242" s="492">
        <v>430</v>
      </c>
      <c r="D242" s="326">
        <v>405</v>
      </c>
      <c r="E242" s="328">
        <v>388</v>
      </c>
      <c r="F242" s="151">
        <v>392</v>
      </c>
      <c r="G242" s="152">
        <v>353</v>
      </c>
      <c r="H242" s="154">
        <f>201-3</f>
        <v>198</v>
      </c>
    </row>
    <row r="243" spans="1:9" ht="13.5" customHeight="1">
      <c r="A243" s="61" t="s">
        <v>75</v>
      </c>
      <c r="B243" s="46">
        <v>1000</v>
      </c>
      <c r="C243" s="333">
        <v>17175</v>
      </c>
      <c r="D243" s="91">
        <v>15532</v>
      </c>
      <c r="E243" s="23">
        <v>13661</v>
      </c>
      <c r="F243" s="155">
        <v>11750</v>
      </c>
      <c r="G243" s="156">
        <v>11063</v>
      </c>
      <c r="H243" s="24">
        <f>7367.576-1607.514</f>
        <v>5760.0619999999999</v>
      </c>
    </row>
    <row r="244" spans="1:9" ht="13.5" customHeight="1">
      <c r="A244" s="61" t="s">
        <v>76</v>
      </c>
      <c r="B244" s="46">
        <v>1000</v>
      </c>
      <c r="C244" s="333">
        <v>1757</v>
      </c>
      <c r="D244" s="91">
        <v>1936</v>
      </c>
      <c r="E244" s="23">
        <v>1714</v>
      </c>
      <c r="F244" s="155">
        <v>1525</v>
      </c>
      <c r="G244" s="156">
        <v>1602</v>
      </c>
      <c r="H244" s="24">
        <f>1265.921-165.585</f>
        <v>1100.336</v>
      </c>
    </row>
    <row r="245" spans="1:9" ht="13.5" customHeight="1">
      <c r="A245" s="61" t="s">
        <v>77</v>
      </c>
      <c r="B245" s="46">
        <v>1000</v>
      </c>
      <c r="C245" s="333">
        <v>7732</v>
      </c>
      <c r="D245" s="91">
        <v>6697</v>
      </c>
      <c r="E245" s="23">
        <v>5247</v>
      </c>
      <c r="F245" s="155">
        <v>4289</v>
      </c>
      <c r="G245" s="156">
        <v>3864</v>
      </c>
      <c r="H245" s="29" t="s">
        <v>20</v>
      </c>
    </row>
    <row r="246" spans="1:9" ht="6" customHeight="1">
      <c r="A246" s="61"/>
      <c r="B246" s="46"/>
      <c r="C246" s="46"/>
      <c r="D246" s="327"/>
      <c r="E246" s="158"/>
      <c r="F246" s="157"/>
      <c r="G246" s="159"/>
      <c r="H246" s="22"/>
    </row>
    <row r="247" spans="1:9" s="66" customFormat="1" ht="19.899999999999999" customHeight="1" thickBot="1">
      <c r="A247" s="241" t="s">
        <v>172</v>
      </c>
      <c r="B247" s="242"/>
      <c r="C247" s="242"/>
      <c r="D247" s="242"/>
      <c r="E247" s="242"/>
      <c r="F247" s="242"/>
      <c r="G247" s="243"/>
      <c r="H247" s="244"/>
      <c r="I247" s="249"/>
    </row>
    <row r="248" spans="1:9" ht="15" customHeight="1">
      <c r="A248" s="160" t="s">
        <v>229</v>
      </c>
      <c r="B248" s="161"/>
      <c r="C248" s="161"/>
      <c r="D248" s="161"/>
      <c r="E248" s="161"/>
      <c r="F248" s="162"/>
      <c r="G248" s="162"/>
      <c r="H248" s="162"/>
    </row>
    <row r="249" spans="1:9" ht="13.5" customHeight="1">
      <c r="A249" s="61" t="s">
        <v>21</v>
      </c>
      <c r="B249" s="46" t="s">
        <v>82</v>
      </c>
      <c r="C249" s="333">
        <v>4521</v>
      </c>
      <c r="D249" s="329" t="s">
        <v>243</v>
      </c>
      <c r="E249" s="331">
        <v>4451</v>
      </c>
      <c r="F249" s="163">
        <v>4413</v>
      </c>
      <c r="G249" s="156">
        <v>4308</v>
      </c>
      <c r="H249" s="27">
        <v>4032</v>
      </c>
    </row>
    <row r="250" spans="1:9" ht="13.5" customHeight="1">
      <c r="A250" s="61" t="s">
        <v>16</v>
      </c>
      <c r="B250" s="46" t="s">
        <v>82</v>
      </c>
      <c r="C250" s="333">
        <v>3436</v>
      </c>
      <c r="D250" s="91" t="s">
        <v>244</v>
      </c>
      <c r="E250" s="23">
        <v>3381</v>
      </c>
      <c r="F250" s="155">
        <v>3353</v>
      </c>
      <c r="G250" s="156">
        <v>3275</v>
      </c>
      <c r="H250" s="22" t="s">
        <v>20</v>
      </c>
    </row>
    <row r="251" spans="1:9" ht="13.5" customHeight="1">
      <c r="A251" s="61" t="s">
        <v>17</v>
      </c>
      <c r="B251" s="46" t="s">
        <v>82</v>
      </c>
      <c r="C251" s="333">
        <v>822</v>
      </c>
      <c r="D251" s="91">
        <v>820</v>
      </c>
      <c r="E251" s="23">
        <v>819</v>
      </c>
      <c r="F251" s="155">
        <v>816</v>
      </c>
      <c r="G251" s="156">
        <v>815</v>
      </c>
      <c r="H251" s="27">
        <v>834</v>
      </c>
    </row>
    <row r="252" spans="1:9" ht="6.75" customHeight="1" thickBot="1">
      <c r="A252" s="164"/>
      <c r="B252" s="86"/>
      <c r="C252" s="86"/>
      <c r="D252" s="330"/>
      <c r="E252" s="332"/>
      <c r="F252" s="165"/>
      <c r="G252" s="165"/>
      <c r="H252" s="104"/>
    </row>
    <row r="253" spans="1:9" ht="6" customHeight="1">
      <c r="A253" s="61"/>
      <c r="B253" s="37"/>
      <c r="C253" s="37"/>
      <c r="D253" s="37"/>
      <c r="E253" s="27"/>
      <c r="F253" s="27"/>
      <c r="G253" s="27"/>
      <c r="H253" s="27"/>
    </row>
    <row r="254" spans="1:9" ht="24.75" customHeight="1">
      <c r="A254" s="1922" t="s">
        <v>241</v>
      </c>
      <c r="B254" s="1922"/>
      <c r="C254" s="1922"/>
      <c r="D254" s="1922"/>
      <c r="E254" s="1922"/>
      <c r="F254" s="1922"/>
      <c r="G254" s="1922"/>
      <c r="H254" s="1922"/>
    </row>
    <row r="255" spans="1:9" ht="19.5" customHeight="1" thickBot="1">
      <c r="A255" s="9" t="s">
        <v>230</v>
      </c>
      <c r="B255" s="10"/>
      <c r="C255" s="10"/>
      <c r="D255" s="10"/>
      <c r="E255" s="104"/>
      <c r="F255" s="104"/>
      <c r="G255" s="104"/>
      <c r="H255" s="104"/>
    </row>
    <row r="256" spans="1:9" ht="15" customHeight="1">
      <c r="A256" s="56" t="s">
        <v>137</v>
      </c>
      <c r="B256" s="166"/>
      <c r="C256" s="13"/>
      <c r="D256" s="13"/>
      <c r="E256" s="13"/>
      <c r="F256" s="88"/>
      <c r="G256" s="88"/>
      <c r="H256" s="88"/>
    </row>
    <row r="257" spans="1:8" ht="24" customHeight="1">
      <c r="A257" s="167" t="s">
        <v>186</v>
      </c>
      <c r="B257" s="16" t="s">
        <v>82</v>
      </c>
      <c r="C257" s="452">
        <v>1024</v>
      </c>
      <c r="D257" s="91">
        <v>1038</v>
      </c>
      <c r="E257" s="169">
        <v>1037</v>
      </c>
      <c r="F257" s="168">
        <v>1058</v>
      </c>
      <c r="G257" s="168">
        <v>1050</v>
      </c>
      <c r="H257" s="27">
        <v>479</v>
      </c>
    </row>
    <row r="258" spans="1:8" ht="18" customHeight="1">
      <c r="A258" s="61" t="s">
        <v>138</v>
      </c>
      <c r="B258" s="16" t="s">
        <v>82</v>
      </c>
      <c r="C258" s="452">
        <v>7199</v>
      </c>
      <c r="D258" s="91">
        <v>7731</v>
      </c>
      <c r="E258" s="84">
        <v>7587</v>
      </c>
      <c r="F258" s="168">
        <v>7395</v>
      </c>
      <c r="G258" s="168">
        <v>7149</v>
      </c>
      <c r="H258" s="27">
        <v>4255</v>
      </c>
    </row>
    <row r="259" spans="1:8" ht="15.6" customHeight="1">
      <c r="A259" s="61" t="s">
        <v>139</v>
      </c>
      <c r="B259" s="16" t="s">
        <v>82</v>
      </c>
      <c r="C259" s="452">
        <v>276710</v>
      </c>
      <c r="D259" s="91">
        <v>287002</v>
      </c>
      <c r="E259" s="84">
        <v>282062</v>
      </c>
      <c r="F259" s="168">
        <v>296529</v>
      </c>
      <c r="G259" s="168">
        <v>268065</v>
      </c>
      <c r="H259" s="27">
        <v>163425</v>
      </c>
    </row>
    <row r="260" spans="1:8" ht="5.25" customHeight="1" thickBot="1">
      <c r="A260" s="164"/>
      <c r="B260" s="171"/>
      <c r="C260" s="336"/>
      <c r="D260" s="86"/>
      <c r="E260" s="334"/>
      <c r="F260" s="172"/>
      <c r="G260" s="165"/>
      <c r="H260" s="104"/>
    </row>
    <row r="261" spans="1:8" s="8" customFormat="1" ht="15.75" customHeight="1">
      <c r="A261" s="61" t="s">
        <v>173</v>
      </c>
      <c r="B261" s="37"/>
      <c r="C261" s="37"/>
      <c r="D261" s="37"/>
      <c r="E261" s="27"/>
      <c r="F261" s="27"/>
      <c r="G261" s="27"/>
      <c r="H261" s="27"/>
    </row>
    <row r="262" spans="1:8" ht="19.5" customHeight="1" thickBot="1">
      <c r="A262" s="9" t="s">
        <v>231</v>
      </c>
      <c r="B262" s="10"/>
      <c r="C262" s="10"/>
      <c r="D262" s="10"/>
      <c r="E262" s="104"/>
      <c r="F262" s="104"/>
      <c r="G262" s="104"/>
      <c r="H262" s="104"/>
    </row>
    <row r="263" spans="1:8" ht="15" customHeight="1">
      <c r="A263" s="56" t="s">
        <v>126</v>
      </c>
      <c r="B263" s="13"/>
      <c r="C263" s="13"/>
      <c r="D263" s="13"/>
      <c r="E263" s="13"/>
      <c r="F263" s="13"/>
      <c r="G263" s="88"/>
      <c r="H263" s="88"/>
    </row>
    <row r="264" spans="1:8" ht="15.6" customHeight="1">
      <c r="A264" s="150" t="s">
        <v>140</v>
      </c>
      <c r="B264" s="107" t="s">
        <v>82</v>
      </c>
      <c r="C264" s="492">
        <v>1126</v>
      </c>
      <c r="D264" s="382">
        <v>1271</v>
      </c>
      <c r="E264" s="153">
        <v>1306</v>
      </c>
      <c r="F264" s="173">
        <v>1382</v>
      </c>
      <c r="G264" s="174">
        <v>1414</v>
      </c>
      <c r="H264" s="494">
        <v>1763</v>
      </c>
    </row>
    <row r="265" spans="1:8" ht="15.6" customHeight="1">
      <c r="A265" s="61" t="s">
        <v>110</v>
      </c>
      <c r="B265" s="16"/>
      <c r="C265" s="333"/>
      <c r="D265" s="383"/>
      <c r="E265" s="44"/>
      <c r="F265" s="175"/>
      <c r="G265" s="29"/>
      <c r="H265" s="488"/>
    </row>
    <row r="266" spans="1:8" ht="15.6" customHeight="1">
      <c r="A266" s="61" t="s">
        <v>18</v>
      </c>
      <c r="B266" s="16" t="s">
        <v>82</v>
      </c>
      <c r="C266" s="333">
        <v>411</v>
      </c>
      <c r="D266" s="383">
        <v>443</v>
      </c>
      <c r="E266" s="44">
        <v>458</v>
      </c>
      <c r="F266" s="175">
        <v>493</v>
      </c>
      <c r="G266" s="29">
        <v>499</v>
      </c>
      <c r="H266" s="488">
        <v>763</v>
      </c>
    </row>
    <row r="267" spans="1:8" ht="15.6" customHeight="1">
      <c r="A267" s="61" t="s">
        <v>19</v>
      </c>
      <c r="B267" s="16" t="s">
        <v>82</v>
      </c>
      <c r="C267" s="333">
        <v>542</v>
      </c>
      <c r="D267" s="383">
        <v>618</v>
      </c>
      <c r="E267" s="44">
        <v>632</v>
      </c>
      <c r="F267" s="175">
        <v>661</v>
      </c>
      <c r="G267" s="29">
        <v>671</v>
      </c>
      <c r="H267" s="488">
        <v>642</v>
      </c>
    </row>
    <row r="268" spans="1:8" ht="15.6" customHeight="1">
      <c r="A268" s="61" t="s">
        <v>141</v>
      </c>
      <c r="B268" s="16" t="s">
        <v>82</v>
      </c>
      <c r="C268" s="333">
        <v>21880</v>
      </c>
      <c r="D268" s="383">
        <v>23035</v>
      </c>
      <c r="E268" s="44">
        <v>23854</v>
      </c>
      <c r="F268" s="175">
        <v>24675</v>
      </c>
      <c r="G268" s="29">
        <v>25450</v>
      </c>
      <c r="H268" s="488">
        <v>36013</v>
      </c>
    </row>
    <row r="269" spans="1:8" ht="15.6" customHeight="1">
      <c r="A269" s="61" t="s">
        <v>142</v>
      </c>
      <c r="B269" s="16">
        <v>1000</v>
      </c>
      <c r="C269" s="333">
        <v>352474</v>
      </c>
      <c r="D269" s="383">
        <v>420471</v>
      </c>
      <c r="E269" s="44">
        <v>514115</v>
      </c>
      <c r="F269" s="175">
        <v>560217</v>
      </c>
      <c r="G269" s="29">
        <v>610110</v>
      </c>
      <c r="H269" s="488">
        <v>818216.33100000001</v>
      </c>
    </row>
    <row r="270" spans="1:8" ht="15.6" customHeight="1">
      <c r="A270" s="61" t="s">
        <v>143</v>
      </c>
      <c r="B270" s="16">
        <v>1000</v>
      </c>
      <c r="C270" s="333">
        <v>256731</v>
      </c>
      <c r="D270" s="383">
        <v>322156</v>
      </c>
      <c r="E270" s="44">
        <v>412351</v>
      </c>
      <c r="F270" s="175">
        <v>449728</v>
      </c>
      <c r="G270" s="29">
        <v>494122</v>
      </c>
      <c r="H270" s="488">
        <v>550453.11199999996</v>
      </c>
    </row>
    <row r="271" spans="1:8" ht="15.6" customHeight="1">
      <c r="A271" s="61" t="s">
        <v>111</v>
      </c>
      <c r="B271" s="16"/>
      <c r="C271" s="333"/>
      <c r="D271" s="383"/>
      <c r="E271" s="44"/>
      <c r="F271" s="175"/>
      <c r="G271" s="29"/>
      <c r="H271" s="488"/>
    </row>
    <row r="272" spans="1:8" ht="15.6" customHeight="1">
      <c r="A272" s="61" t="s">
        <v>112</v>
      </c>
      <c r="B272" s="16">
        <v>1000</v>
      </c>
      <c r="C272" s="333">
        <v>189194</v>
      </c>
      <c r="D272" s="383">
        <v>192880</v>
      </c>
      <c r="E272" s="44">
        <v>234102</v>
      </c>
      <c r="F272" s="175">
        <v>250347</v>
      </c>
      <c r="G272" s="29">
        <v>265985</v>
      </c>
      <c r="H272" s="488">
        <v>468191.81</v>
      </c>
    </row>
    <row r="273" spans="1:10" ht="8.25" customHeight="1" thickBot="1">
      <c r="A273" s="164"/>
      <c r="B273" s="171"/>
      <c r="C273" s="456"/>
      <c r="D273" s="384"/>
      <c r="E273" s="334"/>
      <c r="F273" s="176"/>
      <c r="G273" s="493"/>
      <c r="H273" s="490"/>
    </row>
    <row r="274" spans="1:10" ht="19.5" customHeight="1" thickBot="1">
      <c r="A274" s="224" t="s">
        <v>232</v>
      </c>
      <c r="B274" s="10"/>
      <c r="C274" s="10"/>
      <c r="D274" s="178"/>
      <c r="E274" s="178"/>
      <c r="F274" s="178"/>
      <c r="G274" s="178"/>
      <c r="H274" s="178"/>
    </row>
    <row r="275" spans="1:10" ht="14.45" customHeight="1">
      <c r="A275" s="56" t="s">
        <v>233</v>
      </c>
      <c r="B275" s="13"/>
      <c r="C275" s="13"/>
      <c r="D275" s="179"/>
      <c r="E275" s="180"/>
      <c r="F275" s="180"/>
      <c r="G275" s="180"/>
      <c r="H275" s="180"/>
    </row>
    <row r="276" spans="1:10" ht="15" customHeight="1">
      <c r="A276" s="150" t="s">
        <v>38</v>
      </c>
      <c r="B276" s="107" t="s">
        <v>82</v>
      </c>
      <c r="C276" s="73">
        <v>66</v>
      </c>
      <c r="D276" s="349" t="s">
        <v>212</v>
      </c>
      <c r="E276" s="181">
        <v>51</v>
      </c>
      <c r="F276" s="181">
        <v>27</v>
      </c>
      <c r="G276" s="182">
        <v>25</v>
      </c>
      <c r="H276" s="170">
        <v>40</v>
      </c>
    </row>
    <row r="277" spans="1:10" ht="15" customHeight="1">
      <c r="A277" s="61" t="s">
        <v>39</v>
      </c>
      <c r="B277" s="16" t="s">
        <v>82</v>
      </c>
      <c r="C277" s="446">
        <v>43</v>
      </c>
      <c r="D277" s="350">
        <v>32</v>
      </c>
      <c r="E277" s="183">
        <v>32</v>
      </c>
      <c r="F277" s="183">
        <v>38</v>
      </c>
      <c r="G277" s="22">
        <v>34</v>
      </c>
      <c r="H277" s="27">
        <v>21</v>
      </c>
    </row>
    <row r="278" spans="1:10" ht="15" customHeight="1">
      <c r="A278" s="61" t="s">
        <v>40</v>
      </c>
      <c r="B278" s="411" t="s">
        <v>82</v>
      </c>
      <c r="C278" s="446">
        <v>63</v>
      </c>
      <c r="D278" s="351">
        <v>78</v>
      </c>
      <c r="E278" s="184">
        <v>100</v>
      </c>
      <c r="F278" s="184">
        <v>14</v>
      </c>
      <c r="G278" s="185">
        <v>43</v>
      </c>
      <c r="H278" s="27">
        <v>73</v>
      </c>
    </row>
    <row r="279" spans="1:10" ht="15" customHeight="1">
      <c r="A279" s="186" t="s">
        <v>234</v>
      </c>
      <c r="B279" s="187"/>
      <c r="C279" s="407"/>
      <c r="D279" s="188"/>
      <c r="E279" s="133"/>
      <c r="F279" s="133"/>
      <c r="G279" s="189"/>
      <c r="H279" s="189"/>
    </row>
    <row r="280" spans="1:10" ht="15" customHeight="1">
      <c r="A280" s="61" t="s">
        <v>41</v>
      </c>
      <c r="B280" s="16" t="s">
        <v>82</v>
      </c>
      <c r="C280" s="326">
        <v>173</v>
      </c>
      <c r="D280" s="326">
        <v>167</v>
      </c>
      <c r="E280" s="169">
        <v>165</v>
      </c>
      <c r="F280" s="190">
        <v>168</v>
      </c>
      <c r="G280" s="190">
        <v>158</v>
      </c>
      <c r="H280" s="27">
        <v>226</v>
      </c>
    </row>
    <row r="281" spans="1:10" ht="15" customHeight="1">
      <c r="A281" s="61" t="s">
        <v>125</v>
      </c>
      <c r="B281" s="16" t="s">
        <v>82</v>
      </c>
      <c r="C281" s="91">
        <v>571</v>
      </c>
      <c r="D281" s="91">
        <v>557</v>
      </c>
      <c r="E281" s="84">
        <v>547</v>
      </c>
      <c r="F281" s="168">
        <v>545</v>
      </c>
      <c r="G281" s="168">
        <v>544</v>
      </c>
      <c r="H281" s="27">
        <v>420</v>
      </c>
    </row>
    <row r="282" spans="1:10" ht="15" customHeight="1">
      <c r="A282" s="61" t="s">
        <v>42</v>
      </c>
      <c r="B282" s="16" t="s">
        <v>82</v>
      </c>
      <c r="C282" s="91">
        <v>108435</v>
      </c>
      <c r="D282" s="91">
        <v>104729</v>
      </c>
      <c r="E282" s="84">
        <v>104462</v>
      </c>
      <c r="F282" s="168">
        <v>105058</v>
      </c>
      <c r="G282" s="168">
        <v>105364</v>
      </c>
      <c r="H282" s="27">
        <v>104378</v>
      </c>
    </row>
    <row r="283" spans="1:10" ht="15" customHeight="1">
      <c r="A283" s="61" t="s">
        <v>36</v>
      </c>
      <c r="B283" s="16" t="s">
        <v>82</v>
      </c>
      <c r="C283" s="333">
        <v>1100</v>
      </c>
      <c r="D283" s="333">
        <v>1168</v>
      </c>
      <c r="E283" s="44">
        <v>1189</v>
      </c>
      <c r="F283" s="175">
        <v>1048</v>
      </c>
      <c r="G283" s="175">
        <v>1042</v>
      </c>
      <c r="H283" s="29" t="s">
        <v>22</v>
      </c>
    </row>
    <row r="284" spans="1:10" ht="15" customHeight="1">
      <c r="A284" s="61" t="s">
        <v>113</v>
      </c>
      <c r="B284" s="16"/>
      <c r="C284" s="91"/>
      <c r="D284" s="91"/>
      <c r="E284" s="84"/>
      <c r="F284" s="168"/>
      <c r="G284" s="168"/>
      <c r="H284" s="29"/>
    </row>
    <row r="285" spans="1:10" ht="15" customHeight="1">
      <c r="A285" s="61" t="s">
        <v>114</v>
      </c>
      <c r="B285" s="16" t="s">
        <v>82</v>
      </c>
      <c r="C285" s="333">
        <v>372</v>
      </c>
      <c r="D285" s="333">
        <v>398</v>
      </c>
      <c r="E285" s="44">
        <v>355</v>
      </c>
      <c r="F285" s="175">
        <v>313</v>
      </c>
      <c r="G285" s="175">
        <v>348</v>
      </c>
      <c r="H285" s="22" t="s">
        <v>22</v>
      </c>
    </row>
    <row r="286" spans="1:10" ht="15" customHeight="1">
      <c r="A286" s="61" t="s">
        <v>37</v>
      </c>
      <c r="B286" s="16" t="s">
        <v>82</v>
      </c>
      <c r="C286" s="91">
        <v>665841</v>
      </c>
      <c r="D286" s="91">
        <v>650538</v>
      </c>
      <c r="E286" s="84">
        <v>621770</v>
      </c>
      <c r="F286" s="168">
        <v>596884</v>
      </c>
      <c r="G286" s="168">
        <v>558161</v>
      </c>
      <c r="H286" s="27">
        <v>419695</v>
      </c>
    </row>
    <row r="287" spans="1:10" ht="15" customHeight="1">
      <c r="A287" s="61" t="s">
        <v>115</v>
      </c>
      <c r="B287" s="16">
        <v>1000</v>
      </c>
      <c r="C287" s="335">
        <v>15609.634</v>
      </c>
      <c r="D287" s="335">
        <v>14924.266</v>
      </c>
      <c r="E287" s="192">
        <v>14566.1</v>
      </c>
      <c r="F287" s="191">
        <v>12090.7</v>
      </c>
      <c r="G287" s="191">
        <v>12546.7</v>
      </c>
      <c r="H287" s="193">
        <v>17913.8</v>
      </c>
    </row>
    <row r="288" spans="1:10" ht="15" customHeight="1" thickBot="1">
      <c r="A288" s="164" t="s">
        <v>26</v>
      </c>
      <c r="B288" s="171" t="s">
        <v>31</v>
      </c>
      <c r="C288" s="336">
        <v>81678</v>
      </c>
      <c r="D288" s="336">
        <v>77239</v>
      </c>
      <c r="E288" s="77">
        <v>75013</v>
      </c>
      <c r="F288" s="194">
        <v>62742</v>
      </c>
      <c r="G288" s="194">
        <v>65495</v>
      </c>
      <c r="H288" s="104">
        <v>60251</v>
      </c>
      <c r="J288" s="495"/>
    </row>
    <row r="289" spans="1:8" ht="12.75" customHeight="1">
      <c r="A289" s="61" t="s">
        <v>213</v>
      </c>
      <c r="B289" s="37"/>
      <c r="C289" s="408"/>
      <c r="D289" s="446"/>
      <c r="E289" s="446"/>
      <c r="F289" s="446"/>
      <c r="G289" s="446"/>
      <c r="H289" s="447"/>
    </row>
    <row r="290" spans="1:8" ht="19.5" customHeight="1" thickBot="1">
      <c r="A290" s="54" t="s">
        <v>235</v>
      </c>
      <c r="B290" s="37"/>
      <c r="C290" s="37"/>
      <c r="D290" s="195"/>
      <c r="E290" s="196"/>
      <c r="F290" s="27"/>
      <c r="G290" s="27"/>
      <c r="H290" s="27"/>
    </row>
    <row r="291" spans="1:8" ht="41.25" customHeight="1">
      <c r="A291" s="222" t="s">
        <v>116</v>
      </c>
      <c r="B291" s="197" t="s">
        <v>82</v>
      </c>
      <c r="C291" s="497">
        <v>864</v>
      </c>
      <c r="D291" s="337">
        <v>1199</v>
      </c>
      <c r="E291" s="339">
        <v>1504</v>
      </c>
      <c r="F291" s="198">
        <v>1845</v>
      </c>
      <c r="G291" s="198">
        <v>1826</v>
      </c>
      <c r="H291" s="199">
        <v>4003</v>
      </c>
    </row>
    <row r="292" spans="1:8" ht="41.25" customHeight="1" thickBot="1">
      <c r="A292" s="223" t="s">
        <v>117</v>
      </c>
      <c r="B292" s="125" t="s">
        <v>82</v>
      </c>
      <c r="C292" s="498">
        <v>749</v>
      </c>
      <c r="D292" s="338">
        <v>713</v>
      </c>
      <c r="E292" s="340">
        <v>701</v>
      </c>
      <c r="F292" s="200">
        <v>1305</v>
      </c>
      <c r="G292" s="200">
        <v>2848</v>
      </c>
      <c r="H292" s="78">
        <v>2065</v>
      </c>
    </row>
    <row r="293" spans="1:8" ht="19.5" customHeight="1" thickBot="1">
      <c r="A293" s="9" t="s">
        <v>236</v>
      </c>
      <c r="B293" s="10"/>
      <c r="C293" s="10"/>
      <c r="D293" s="10"/>
      <c r="E293" s="10"/>
      <c r="F293" s="10"/>
      <c r="G293" s="104"/>
      <c r="H293" s="104"/>
    </row>
    <row r="294" spans="1:8" ht="15" customHeight="1">
      <c r="A294" s="177" t="s">
        <v>37</v>
      </c>
      <c r="B294" s="201" t="s">
        <v>82</v>
      </c>
      <c r="C294" s="485">
        <v>33403.999999999985</v>
      </c>
      <c r="D294" s="209">
        <v>32182</v>
      </c>
      <c r="E294" s="342">
        <v>28466</v>
      </c>
      <c r="F294" s="202">
        <v>29666</v>
      </c>
      <c r="G294" s="203">
        <v>29385</v>
      </c>
      <c r="H294" s="487">
        <v>9016</v>
      </c>
    </row>
    <row r="295" spans="1:8" ht="15" customHeight="1">
      <c r="A295" s="61" t="s">
        <v>115</v>
      </c>
      <c r="B295" s="16">
        <v>1000</v>
      </c>
      <c r="C295" s="333">
        <v>15407</v>
      </c>
      <c r="D295" s="91">
        <v>14833</v>
      </c>
      <c r="E295" s="343">
        <v>12487</v>
      </c>
      <c r="F295" s="156">
        <v>10730</v>
      </c>
      <c r="G295" s="22">
        <v>8881</v>
      </c>
      <c r="H295" s="488">
        <v>2909</v>
      </c>
    </row>
    <row r="296" spans="1:8" ht="15" customHeight="1">
      <c r="A296" s="61" t="s">
        <v>43</v>
      </c>
      <c r="B296" s="16">
        <v>1000</v>
      </c>
      <c r="C296" s="333">
        <v>4925</v>
      </c>
      <c r="D296" s="91">
        <v>4878</v>
      </c>
      <c r="E296" s="343">
        <v>3866</v>
      </c>
      <c r="F296" s="156">
        <v>4303</v>
      </c>
      <c r="G296" s="22">
        <v>3785</v>
      </c>
      <c r="H296" s="491">
        <f>870+886</f>
        <v>1756</v>
      </c>
    </row>
    <row r="297" spans="1:8" ht="15" customHeight="1">
      <c r="A297" s="61" t="s">
        <v>26</v>
      </c>
      <c r="B297" s="16" t="s">
        <v>31</v>
      </c>
      <c r="C297" s="333">
        <v>82911</v>
      </c>
      <c r="D297" s="91">
        <v>84988</v>
      </c>
      <c r="E297" s="343">
        <v>59596</v>
      </c>
      <c r="F297" s="156">
        <v>70470</v>
      </c>
      <c r="G297" s="22">
        <v>60011</v>
      </c>
      <c r="H297" s="488">
        <v>15407</v>
      </c>
    </row>
    <row r="298" spans="1:8" ht="5.25" customHeight="1" thickBot="1">
      <c r="A298" s="164"/>
      <c r="B298" s="171"/>
      <c r="C298" s="484"/>
      <c r="D298" s="341"/>
      <c r="E298" s="344"/>
      <c r="F298" s="172"/>
      <c r="G298" s="486"/>
      <c r="H298" s="490"/>
    </row>
    <row r="299" spans="1:8" ht="19.5" customHeight="1" thickBot="1">
      <c r="A299" s="9" t="s">
        <v>237</v>
      </c>
      <c r="B299" s="10"/>
      <c r="C299" s="10"/>
      <c r="D299" s="10"/>
      <c r="E299" s="104"/>
      <c r="F299" s="104"/>
      <c r="G299" s="104"/>
      <c r="H299" s="104"/>
    </row>
    <row r="300" spans="1:8" ht="18" customHeight="1">
      <c r="A300" s="150" t="s">
        <v>134</v>
      </c>
      <c r="B300" s="107">
        <v>1000</v>
      </c>
      <c r="C300" s="333">
        <v>4289.3009999999995</v>
      </c>
      <c r="D300" s="209">
        <v>4261</v>
      </c>
      <c r="E300" s="204">
        <v>4221</v>
      </c>
      <c r="F300" s="202">
        <v>4162</v>
      </c>
      <c r="G300" s="203">
        <v>4139</v>
      </c>
      <c r="H300" s="487">
        <v>2601</v>
      </c>
    </row>
    <row r="301" spans="1:8" ht="18" customHeight="1">
      <c r="A301" s="205" t="s">
        <v>78</v>
      </c>
      <c r="B301" s="16"/>
      <c r="C301" s="333"/>
      <c r="D301" s="91"/>
      <c r="E301" s="84"/>
      <c r="F301" s="168"/>
      <c r="G301" s="22"/>
      <c r="H301" s="488"/>
    </row>
    <row r="302" spans="1:8" ht="15" customHeight="1">
      <c r="A302" s="61" t="s">
        <v>32</v>
      </c>
      <c r="B302" s="16">
        <v>1000</v>
      </c>
      <c r="C302" s="333">
        <v>1354.9029999999998</v>
      </c>
      <c r="D302" s="91">
        <v>1347</v>
      </c>
      <c r="E302" s="84">
        <v>1347</v>
      </c>
      <c r="F302" s="168">
        <v>1367</v>
      </c>
      <c r="G302" s="22">
        <v>1401</v>
      </c>
      <c r="H302" s="488">
        <v>925</v>
      </c>
    </row>
    <row r="303" spans="1:8" ht="18" customHeight="1">
      <c r="A303" s="205" t="s">
        <v>118</v>
      </c>
      <c r="B303" s="16"/>
      <c r="C303" s="333"/>
      <c r="D303" s="91"/>
      <c r="E303" s="84"/>
      <c r="F303" s="168"/>
      <c r="G303" s="446"/>
      <c r="H303" s="488"/>
    </row>
    <row r="304" spans="1:8" ht="15" customHeight="1">
      <c r="A304" s="61" t="s">
        <v>32</v>
      </c>
      <c r="B304" s="16">
        <v>1000</v>
      </c>
      <c r="C304" s="333">
        <v>546.10200000000009</v>
      </c>
      <c r="D304" s="91">
        <v>591</v>
      </c>
      <c r="E304" s="84">
        <v>610</v>
      </c>
      <c r="F304" s="168">
        <v>601</v>
      </c>
      <c r="G304" s="22">
        <v>612</v>
      </c>
      <c r="H304" s="488">
        <v>132</v>
      </c>
    </row>
    <row r="305" spans="1:8" ht="18" customHeight="1">
      <c r="A305" s="205" t="s">
        <v>79</v>
      </c>
      <c r="B305" s="16"/>
      <c r="C305" s="333"/>
      <c r="D305" s="91"/>
      <c r="E305" s="84"/>
      <c r="F305" s="168"/>
      <c r="G305" s="22"/>
      <c r="H305" s="488"/>
    </row>
    <row r="306" spans="1:8" ht="15" customHeight="1">
      <c r="A306" s="61" t="s">
        <v>32</v>
      </c>
      <c r="B306" s="16">
        <v>1000</v>
      </c>
      <c r="C306" s="333">
        <v>1892</v>
      </c>
      <c r="D306" s="91">
        <f>1057+678</f>
        <v>1735</v>
      </c>
      <c r="E306" s="84">
        <f>812+748</f>
        <v>1560</v>
      </c>
      <c r="F306" s="168">
        <f>756+627</f>
        <v>1383</v>
      </c>
      <c r="G306" s="22">
        <f>686+473</f>
        <v>1159</v>
      </c>
      <c r="H306" s="489" t="s">
        <v>22</v>
      </c>
    </row>
    <row r="307" spans="1:8" ht="6" customHeight="1" thickBot="1">
      <c r="A307" s="164"/>
      <c r="B307" s="171"/>
      <c r="C307" s="456"/>
      <c r="D307" s="336"/>
      <c r="E307" s="165"/>
      <c r="F307" s="172"/>
      <c r="G307" s="486"/>
      <c r="H307" s="490"/>
    </row>
    <row r="308" spans="1:8" ht="12.75" customHeight="1">
      <c r="A308" s="66" t="s">
        <v>157</v>
      </c>
      <c r="D308" s="206"/>
    </row>
    <row r="309" spans="1:8" ht="9.75" customHeight="1">
      <c r="A309" s="66" t="s">
        <v>240</v>
      </c>
      <c r="D309" s="206"/>
    </row>
    <row r="310" spans="1:8" ht="21.75" customHeight="1" thickBot="1">
      <c r="A310" s="207" t="s">
        <v>238</v>
      </c>
      <c r="B310" s="37"/>
      <c r="C310" s="37"/>
      <c r="D310" s="37"/>
      <c r="E310" s="27"/>
      <c r="F310" s="27"/>
      <c r="G310" s="27"/>
      <c r="H310" s="27"/>
    </row>
    <row r="311" spans="1:8" ht="22.5" customHeight="1">
      <c r="A311" s="208" t="s">
        <v>174</v>
      </c>
      <c r="B311" s="82"/>
      <c r="C311" s="201"/>
      <c r="D311" s="202"/>
      <c r="E311" s="210"/>
      <c r="F311" s="83"/>
      <c r="G311" s="83"/>
      <c r="H311" s="211"/>
    </row>
    <row r="312" spans="1:8" ht="26.25" customHeight="1">
      <c r="A312" s="212" t="s">
        <v>207</v>
      </c>
      <c r="B312" s="16" t="s">
        <v>124</v>
      </c>
      <c r="C312" s="443" t="s">
        <v>22</v>
      </c>
      <c r="D312" s="45">
        <v>845</v>
      </c>
      <c r="E312" s="41" t="s">
        <v>22</v>
      </c>
      <c r="F312" s="41" t="s">
        <v>22</v>
      </c>
      <c r="G312" s="41" t="s">
        <v>22</v>
      </c>
      <c r="H312" s="213">
        <v>663</v>
      </c>
    </row>
    <row r="313" spans="1:8" ht="24" customHeight="1">
      <c r="A313" s="71" t="s">
        <v>179</v>
      </c>
      <c r="B313" s="16"/>
      <c r="C313" s="16"/>
      <c r="D313" s="24"/>
      <c r="E313" s="44"/>
      <c r="F313" s="44"/>
      <c r="G313" s="44"/>
      <c r="H313" s="27"/>
    </row>
    <row r="314" spans="1:8" ht="15" customHeight="1">
      <c r="A314" s="89" t="s">
        <v>2</v>
      </c>
      <c r="B314" s="16" t="s">
        <v>124</v>
      </c>
      <c r="C314" s="443" t="s">
        <v>22</v>
      </c>
      <c r="D314" s="29">
        <v>913</v>
      </c>
      <c r="E314" s="44" t="s">
        <v>22</v>
      </c>
      <c r="F314" s="44" t="s">
        <v>22</v>
      </c>
      <c r="G314" s="44" t="s">
        <v>22</v>
      </c>
      <c r="H314" s="22">
        <v>724</v>
      </c>
    </row>
    <row r="315" spans="1:8" ht="16.899999999999999" customHeight="1">
      <c r="A315" s="89" t="s">
        <v>3</v>
      </c>
      <c r="B315" s="16" t="s">
        <v>124</v>
      </c>
      <c r="C315" s="443" t="s">
        <v>22</v>
      </c>
      <c r="D315" s="29">
        <v>749</v>
      </c>
      <c r="E315" s="44" t="s">
        <v>22</v>
      </c>
      <c r="F315" s="44" t="s">
        <v>22</v>
      </c>
      <c r="G315" s="44" t="s">
        <v>22</v>
      </c>
      <c r="H315" s="22">
        <v>487</v>
      </c>
    </row>
    <row r="316" spans="1:8" ht="24" customHeight="1">
      <c r="A316" s="121" t="s">
        <v>180</v>
      </c>
      <c r="B316" s="16"/>
      <c r="C316" s="443"/>
      <c r="D316" s="24"/>
      <c r="E316" s="44"/>
      <c r="F316" s="44"/>
      <c r="G316" s="44"/>
      <c r="H316" s="27"/>
    </row>
    <row r="317" spans="1:8" ht="15" customHeight="1">
      <c r="A317" s="89" t="s">
        <v>119</v>
      </c>
      <c r="B317" s="16" t="s">
        <v>124</v>
      </c>
      <c r="C317" s="443" t="s">
        <v>22</v>
      </c>
      <c r="D317" s="29">
        <v>868</v>
      </c>
      <c r="E317" s="44" t="s">
        <v>22</v>
      </c>
      <c r="F317" s="44" t="s">
        <v>22</v>
      </c>
      <c r="G317" s="44" t="s">
        <v>22</v>
      </c>
      <c r="H317" s="27">
        <v>772</v>
      </c>
    </row>
    <row r="318" spans="1:8" ht="15" customHeight="1">
      <c r="A318" s="89" t="s">
        <v>12</v>
      </c>
      <c r="B318" s="16" t="s">
        <v>124</v>
      </c>
      <c r="C318" s="443" t="s">
        <v>22</v>
      </c>
      <c r="D318" s="29">
        <v>1041</v>
      </c>
      <c r="E318" s="44" t="s">
        <v>22</v>
      </c>
      <c r="F318" s="44" t="s">
        <v>22</v>
      </c>
      <c r="G318" s="44" t="s">
        <v>22</v>
      </c>
      <c r="H318" s="22">
        <v>934</v>
      </c>
    </row>
    <row r="319" spans="1:8" ht="15" customHeight="1">
      <c r="A319" s="89" t="s">
        <v>13</v>
      </c>
      <c r="B319" s="16" t="s">
        <v>124</v>
      </c>
      <c r="C319" s="443" t="s">
        <v>22</v>
      </c>
      <c r="D319" s="29">
        <v>994</v>
      </c>
      <c r="E319" s="44" t="s">
        <v>22</v>
      </c>
      <c r="F319" s="44" t="s">
        <v>22</v>
      </c>
      <c r="G319" s="44" t="s">
        <v>22</v>
      </c>
      <c r="H319" s="22">
        <v>847</v>
      </c>
    </row>
    <row r="320" spans="1:8" ht="15" customHeight="1">
      <c r="A320" s="89" t="s">
        <v>14</v>
      </c>
      <c r="B320" s="16" t="s">
        <v>124</v>
      </c>
      <c r="C320" s="443" t="s">
        <v>22</v>
      </c>
      <c r="D320" s="29">
        <v>505</v>
      </c>
      <c r="E320" s="44" t="s">
        <v>22</v>
      </c>
      <c r="F320" s="44" t="s">
        <v>22</v>
      </c>
      <c r="G320" s="44" t="s">
        <v>22</v>
      </c>
      <c r="H320" s="27">
        <v>275</v>
      </c>
    </row>
    <row r="321" spans="1:10" ht="24" customHeight="1">
      <c r="A321" s="121" t="s">
        <v>15</v>
      </c>
      <c r="B321" s="16"/>
      <c r="C321" s="443"/>
      <c r="D321" s="24"/>
      <c r="E321" s="44"/>
      <c r="F321" s="44"/>
      <c r="G321" s="44"/>
      <c r="H321" s="27"/>
    </row>
    <row r="322" spans="1:10" ht="15.6" customHeight="1">
      <c r="A322" s="89" t="s">
        <v>120</v>
      </c>
      <c r="B322" s="16" t="s">
        <v>124</v>
      </c>
      <c r="C322" s="443" t="s">
        <v>22</v>
      </c>
      <c r="D322" s="29">
        <v>953</v>
      </c>
      <c r="E322" s="44" t="s">
        <v>22</v>
      </c>
      <c r="F322" s="44" t="s">
        <v>22</v>
      </c>
      <c r="G322" s="44" t="s">
        <v>22</v>
      </c>
      <c r="H322" s="22" t="s">
        <v>22</v>
      </c>
    </row>
    <row r="323" spans="1:10" ht="16.5" customHeight="1">
      <c r="A323" s="385" t="s">
        <v>121</v>
      </c>
      <c r="B323" s="386" t="s">
        <v>124</v>
      </c>
      <c r="C323" s="444" t="s">
        <v>22</v>
      </c>
      <c r="D323" s="410">
        <v>615</v>
      </c>
      <c r="E323" s="396" t="s">
        <v>22</v>
      </c>
      <c r="F323" s="396" t="s">
        <v>22</v>
      </c>
      <c r="G323" s="396" t="s">
        <v>22</v>
      </c>
      <c r="H323" s="364" t="s">
        <v>22</v>
      </c>
    </row>
    <row r="324" spans="1:10">
      <c r="A324" s="89" t="s">
        <v>122</v>
      </c>
      <c r="B324" s="16" t="s">
        <v>124</v>
      </c>
      <c r="C324" s="443" t="s">
        <v>22</v>
      </c>
      <c r="D324" s="29">
        <v>500</v>
      </c>
      <c r="E324" s="44" t="s">
        <v>22</v>
      </c>
      <c r="F324" s="44" t="s">
        <v>22</v>
      </c>
      <c r="G324" s="44" t="s">
        <v>22</v>
      </c>
      <c r="H324" s="22" t="s">
        <v>22</v>
      </c>
    </row>
    <row r="325" spans="1:10" ht="21.75" customHeight="1">
      <c r="A325" s="399" t="s">
        <v>144</v>
      </c>
      <c r="B325" s="400" t="s">
        <v>24</v>
      </c>
      <c r="C325" s="445" t="s">
        <v>22</v>
      </c>
      <c r="D325" s="409">
        <v>4.2</v>
      </c>
      <c r="E325" s="401" t="s">
        <v>22</v>
      </c>
      <c r="F325" s="401" t="s">
        <v>22</v>
      </c>
      <c r="G325" s="401" t="s">
        <v>22</v>
      </c>
      <c r="H325" s="402">
        <v>4.7946196123806768</v>
      </c>
    </row>
    <row r="326" spans="1:10" s="8" customFormat="1" ht="19.149999999999999" customHeight="1">
      <c r="A326" s="1921" t="s">
        <v>209</v>
      </c>
      <c r="B326" s="1921"/>
      <c r="C326" s="1921"/>
      <c r="D326" s="1921"/>
      <c r="E326" s="1921"/>
      <c r="F326" s="1921"/>
      <c r="G326" s="1921"/>
      <c r="H326" s="1921"/>
    </row>
    <row r="327" spans="1:10" s="8" customFormat="1" ht="2.4500000000000002" customHeight="1">
      <c r="A327" s="89"/>
      <c r="B327" s="37"/>
      <c r="C327" s="37"/>
      <c r="D327" s="37"/>
      <c r="E327" s="22"/>
      <c r="F327" s="22"/>
      <c r="G327" s="22"/>
      <c r="H327" s="22"/>
    </row>
    <row r="328" spans="1:10" s="8" customFormat="1" ht="21" customHeight="1" thickBot="1">
      <c r="A328" s="224" t="s">
        <v>239</v>
      </c>
      <c r="B328" s="10"/>
      <c r="C328" s="10"/>
      <c r="D328" s="10"/>
      <c r="E328" s="104"/>
      <c r="F328" s="104"/>
      <c r="G328" s="104"/>
      <c r="H328" s="104"/>
    </row>
    <row r="329" spans="1:10" ht="24" customHeight="1">
      <c r="A329" s="67" t="s">
        <v>123</v>
      </c>
      <c r="B329" s="57"/>
      <c r="C329" s="166"/>
      <c r="D329" s="166"/>
      <c r="E329" s="503"/>
      <c r="F329" s="88"/>
      <c r="G329" s="503"/>
      <c r="H329" s="88"/>
    </row>
    <row r="330" spans="1:10" ht="30.75" customHeight="1">
      <c r="A330" s="89" t="s">
        <v>153</v>
      </c>
      <c r="B330" s="214" t="s">
        <v>181</v>
      </c>
      <c r="C330" s="403">
        <v>450.1</v>
      </c>
      <c r="D330" s="403">
        <v>385.7</v>
      </c>
      <c r="E330" s="345">
        <v>392.2</v>
      </c>
      <c r="F330" s="508">
        <v>353.4</v>
      </c>
      <c r="G330" s="504">
        <v>378.4</v>
      </c>
      <c r="H330" s="215">
        <v>339.87900000000002</v>
      </c>
    </row>
    <row r="331" spans="1:10" ht="13.9" customHeight="1">
      <c r="A331" s="89" t="s">
        <v>110</v>
      </c>
      <c r="B331" s="214"/>
      <c r="C331" s="502"/>
      <c r="D331" s="404"/>
      <c r="E331" s="346"/>
      <c r="F331" s="216"/>
      <c r="G331" s="505"/>
      <c r="H331" s="60"/>
    </row>
    <row r="332" spans="1:10" ht="18" customHeight="1">
      <c r="A332" s="89" t="s">
        <v>154</v>
      </c>
      <c r="B332" s="214" t="s">
        <v>181</v>
      </c>
      <c r="C332" s="405">
        <v>391.4</v>
      </c>
      <c r="D332" s="405">
        <v>342.7</v>
      </c>
      <c r="E332" s="347">
        <v>302.39999999999998</v>
      </c>
      <c r="F332" s="509">
        <v>289.7</v>
      </c>
      <c r="G332" s="506">
        <v>280.39999999999998</v>
      </c>
      <c r="H332" s="60">
        <v>204.71600000000001</v>
      </c>
      <c r="J332" s="217"/>
    </row>
    <row r="333" spans="1:10" ht="18" customHeight="1" thickBot="1">
      <c r="A333" s="218" t="s">
        <v>155</v>
      </c>
      <c r="B333" s="219" t="s">
        <v>181</v>
      </c>
      <c r="C333" s="406">
        <v>58.8</v>
      </c>
      <c r="D333" s="406">
        <v>42.9</v>
      </c>
      <c r="E333" s="348">
        <v>89.8</v>
      </c>
      <c r="F333" s="510">
        <v>63.6</v>
      </c>
      <c r="G333" s="507">
        <v>98</v>
      </c>
      <c r="H333" s="220">
        <v>135.161</v>
      </c>
    </row>
    <row r="334" spans="1:10" ht="12.6" customHeight="1">
      <c r="A334" s="1915" t="s">
        <v>175</v>
      </c>
      <c r="B334" s="1915"/>
      <c r="C334" s="1915"/>
      <c r="D334" s="1915"/>
      <c r="E334" s="1915"/>
      <c r="F334" s="1915"/>
      <c r="G334" s="1915"/>
      <c r="H334" s="1915"/>
    </row>
    <row r="335" spans="1:10">
      <c r="A335" s="1916"/>
      <c r="B335" s="1916"/>
      <c r="C335" s="1916"/>
      <c r="D335" s="1916"/>
      <c r="E335" s="1916"/>
      <c r="F335" s="1916"/>
      <c r="G335" s="1916"/>
      <c r="H335" s="1916"/>
    </row>
    <row r="337" spans="5:5">
      <c r="E337" s="221"/>
    </row>
  </sheetData>
  <mergeCells count="13">
    <mergeCell ref="A334:H335"/>
    <mergeCell ref="A197:H197"/>
    <mergeCell ref="A148:H148"/>
    <mergeCell ref="A64:H64"/>
    <mergeCell ref="A326:H326"/>
    <mergeCell ref="A254:H254"/>
    <mergeCell ref="H44:H45"/>
    <mergeCell ref="A44:A45"/>
    <mergeCell ref="B44:B45"/>
    <mergeCell ref="A114:H114"/>
    <mergeCell ref="A67:D67"/>
    <mergeCell ref="A46:H46"/>
    <mergeCell ref="A65:H65"/>
  </mergeCells>
  <phoneticPr fontId="1" type="noConversion"/>
  <pageMargins left="0.78740157480314965" right="0.78740157480314965" top="0.52" bottom="0.78740157480314965" header="0" footer="0"/>
  <pageSetup paperSize="9" scale="78" orientation="portrait" r:id="rId1"/>
  <headerFooter alignWithMargins="0"/>
  <rowBreaks count="6" manualBreakCount="6">
    <brk id="65" max="7" man="1"/>
    <brk id="114" max="16383" man="1"/>
    <brk id="148" max="16383" man="1"/>
    <brk id="197" max="16383" man="1"/>
    <brk id="239" max="7" man="1"/>
    <brk id="292" max="7" man="1"/>
  </rowBreaks>
</worksheet>
</file>

<file path=xl/worksheets/sheet20.xml><?xml version="1.0" encoding="utf-8"?>
<worksheet xmlns="http://schemas.openxmlformats.org/spreadsheetml/2006/main" xmlns:r="http://schemas.openxmlformats.org/officeDocument/2006/relationships">
  <sheetPr codeName="Sheet20"/>
  <dimension ref="A1:AC49"/>
  <sheetViews>
    <sheetView showGridLines="0" zoomScaleNormal="100" workbookViewId="0">
      <selection sqref="A1:D1"/>
    </sheetView>
  </sheetViews>
  <sheetFormatPr defaultColWidth="10.5703125" defaultRowHeight="14.25" customHeight="1"/>
  <cols>
    <col min="1" max="1" width="10.5703125" style="541" customWidth="1"/>
    <col min="2" max="2" width="9" style="541" customWidth="1"/>
    <col min="3" max="3" width="7.42578125" style="541" customWidth="1"/>
    <col min="4" max="4" width="6.7109375" style="541" customWidth="1"/>
    <col min="5" max="6" width="6.85546875" style="541" customWidth="1"/>
    <col min="7" max="7" width="7.7109375" style="541" customWidth="1"/>
    <col min="8" max="8" width="7.42578125" style="541" customWidth="1"/>
    <col min="9" max="9" width="7.28515625" style="541" customWidth="1"/>
    <col min="10" max="10" width="9" style="541" customWidth="1"/>
    <col min="11" max="11" width="9.85546875" style="541" customWidth="1"/>
    <col min="12" max="16384" width="10.5703125" style="541"/>
  </cols>
  <sheetData>
    <row r="1" spans="1:29" ht="14.25" customHeight="1">
      <c r="A1" s="1959" t="s">
        <v>421</v>
      </c>
      <c r="B1" s="1959"/>
      <c r="C1" s="1959"/>
      <c r="D1" s="1959"/>
      <c r="E1" s="547"/>
    </row>
    <row r="2" spans="1:29" ht="29.25" customHeight="1">
      <c r="A2" s="1977" t="s">
        <v>423</v>
      </c>
      <c r="B2" s="1977"/>
      <c r="C2" s="1977"/>
      <c r="D2" s="1977"/>
      <c r="E2" s="1977"/>
      <c r="F2" s="1977"/>
      <c r="G2" s="1977"/>
      <c r="H2" s="1977"/>
      <c r="I2" s="1977"/>
      <c r="J2" s="1977"/>
      <c r="K2" s="1977"/>
    </row>
    <row r="3" spans="1:29" ht="12.95" customHeight="1">
      <c r="A3" s="542">
        <v>2016</v>
      </c>
      <c r="B3" s="543"/>
      <c r="C3" s="543"/>
      <c r="D3" s="544"/>
    </row>
    <row r="4" spans="1:29" ht="14.25" customHeight="1">
      <c r="A4" s="1545"/>
      <c r="B4" s="1546"/>
      <c r="C4" s="1537"/>
      <c r="D4" s="1537"/>
      <c r="E4" s="1945" t="s">
        <v>330</v>
      </c>
      <c r="F4" s="1945"/>
      <c r="G4" s="1945"/>
      <c r="H4" s="1946" t="s">
        <v>331</v>
      </c>
      <c r="I4" s="1947"/>
      <c r="J4" s="1947"/>
      <c r="K4" s="1965" t="s">
        <v>332</v>
      </c>
    </row>
    <row r="5" spans="1:29" ht="14.25" customHeight="1">
      <c r="A5" s="1547"/>
      <c r="B5" s="1548"/>
      <c r="C5" s="1538"/>
      <c r="D5" s="1538"/>
      <c r="E5" s="1538"/>
      <c r="F5" s="1538"/>
      <c r="G5" s="1538"/>
      <c r="H5" s="1538"/>
      <c r="I5" s="1538"/>
      <c r="J5" s="1538"/>
      <c r="K5" s="1975"/>
    </row>
    <row r="6" spans="1:29" ht="14.25" customHeight="1">
      <c r="A6" s="1961" t="s">
        <v>333</v>
      </c>
      <c r="B6" s="1962"/>
      <c r="C6" s="1538" t="s">
        <v>334</v>
      </c>
      <c r="D6" s="1538" t="s">
        <v>335</v>
      </c>
      <c r="E6" s="1952" t="s">
        <v>336</v>
      </c>
      <c r="F6" s="1538" t="s">
        <v>337</v>
      </c>
      <c r="G6" s="1538" t="s">
        <v>338</v>
      </c>
      <c r="H6" s="1538" t="s">
        <v>0</v>
      </c>
      <c r="I6" s="1952" t="s">
        <v>339</v>
      </c>
      <c r="J6" s="1538" t="s">
        <v>340</v>
      </c>
      <c r="K6" s="1975"/>
    </row>
    <row r="7" spans="1:29" ht="14.25" customHeight="1">
      <c r="A7" s="1961" t="s">
        <v>358</v>
      </c>
      <c r="B7" s="1962"/>
      <c r="C7" s="1538"/>
      <c r="D7" s="1538" t="s">
        <v>342</v>
      </c>
      <c r="E7" s="1953"/>
      <c r="F7" s="1538"/>
      <c r="G7" s="1538"/>
      <c r="H7" s="1538"/>
      <c r="I7" s="1953"/>
      <c r="J7" s="1538" t="s">
        <v>343</v>
      </c>
      <c r="K7" s="1975"/>
    </row>
    <row r="8" spans="1:29" ht="14.25" customHeight="1">
      <c r="A8" s="1961" t="s">
        <v>359</v>
      </c>
      <c r="B8" s="1962"/>
      <c r="C8" s="1538"/>
      <c r="D8" s="1538" t="s">
        <v>345</v>
      </c>
      <c r="E8" s="1953"/>
      <c r="F8" s="1538"/>
      <c r="G8" s="1538"/>
      <c r="H8" s="1538"/>
      <c r="I8" s="1953"/>
      <c r="J8" s="1538" t="s">
        <v>346</v>
      </c>
      <c r="K8" s="1975"/>
    </row>
    <row r="9" spans="1:29" ht="14.25" customHeight="1">
      <c r="A9" s="1547"/>
      <c r="B9" s="1548"/>
      <c r="C9" s="1538"/>
      <c r="D9" s="1538"/>
      <c r="E9" s="1953"/>
      <c r="F9" s="1538"/>
      <c r="G9" s="1538"/>
      <c r="H9" s="1538"/>
      <c r="I9" s="1538"/>
      <c r="J9" s="1538"/>
      <c r="K9" s="1975"/>
    </row>
    <row r="10" spans="1:29" ht="14.25" customHeight="1">
      <c r="A10" s="1549"/>
      <c r="B10" s="1550"/>
      <c r="C10" s="1945" t="s">
        <v>347</v>
      </c>
      <c r="D10" s="1945"/>
      <c r="E10" s="1945" t="s">
        <v>348</v>
      </c>
      <c r="F10" s="1945"/>
      <c r="G10" s="1945"/>
      <c r="H10" s="1945"/>
      <c r="I10" s="1945"/>
      <c r="J10" s="1945"/>
      <c r="K10" s="1945"/>
    </row>
    <row r="11" spans="1:29" ht="14.25" customHeight="1">
      <c r="A11" s="545"/>
      <c r="B11" s="545"/>
      <c r="C11" s="545"/>
      <c r="D11" s="545"/>
    </row>
    <row r="12" spans="1:29" ht="14.25" customHeight="1">
      <c r="A12" s="546" t="s">
        <v>418</v>
      </c>
      <c r="B12" s="545"/>
      <c r="C12" s="633"/>
      <c r="D12" s="633"/>
    </row>
    <row r="13" spans="1:29" ht="11.1" customHeight="1">
      <c r="A13" s="547"/>
      <c r="B13" s="545"/>
      <c r="C13" s="633"/>
      <c r="D13" s="633"/>
      <c r="E13" s="570"/>
      <c r="F13" s="570"/>
      <c r="G13" s="570"/>
      <c r="H13" s="570"/>
      <c r="I13" s="570"/>
      <c r="J13" s="570"/>
      <c r="K13" s="570"/>
    </row>
    <row r="14" spans="1:29" s="551" customFormat="1" ht="11.1" customHeight="1">
      <c r="A14" s="546" t="s">
        <v>258</v>
      </c>
      <c r="B14" s="632"/>
      <c r="C14" s="634">
        <v>2471</v>
      </c>
      <c r="D14" s="634">
        <v>3528</v>
      </c>
      <c r="E14" s="634">
        <v>19417.633999999998</v>
      </c>
      <c r="F14" s="634">
        <v>12680.694</v>
      </c>
      <c r="G14" s="634">
        <v>24440.172999999999</v>
      </c>
      <c r="H14" s="634">
        <v>71571.149000000005</v>
      </c>
      <c r="I14" s="634">
        <v>17524.837</v>
      </c>
      <c r="J14" s="634">
        <v>54046.311999999998</v>
      </c>
      <c r="K14" s="634">
        <v>9046.5439999999999</v>
      </c>
      <c r="L14" s="578"/>
      <c r="M14" s="578"/>
      <c r="N14" s="578"/>
      <c r="O14" s="578"/>
      <c r="P14" s="578"/>
      <c r="Q14" s="578"/>
      <c r="R14" s="578"/>
      <c r="S14" s="578"/>
      <c r="T14" s="578"/>
      <c r="U14" s="629"/>
      <c r="V14" s="629"/>
      <c r="W14" s="629"/>
      <c r="X14" s="629"/>
      <c r="Y14" s="629"/>
      <c r="Z14" s="629"/>
      <c r="AA14" s="629"/>
      <c r="AB14" s="629"/>
      <c r="AC14" s="629"/>
    </row>
    <row r="15" spans="1:29" s="551" customFormat="1" ht="20.100000000000001" customHeight="1">
      <c r="A15" s="546" t="s">
        <v>360</v>
      </c>
      <c r="B15" s="632"/>
      <c r="C15" s="634">
        <v>2368</v>
      </c>
      <c r="D15" s="634">
        <v>3341</v>
      </c>
      <c r="E15" s="634">
        <v>18387.144</v>
      </c>
      <c r="F15" s="634">
        <v>11842.814</v>
      </c>
      <c r="G15" s="634">
        <v>23629.044000000002</v>
      </c>
      <c r="H15" s="634">
        <v>68296.061000000002</v>
      </c>
      <c r="I15" s="634">
        <v>16594.172999999999</v>
      </c>
      <c r="J15" s="634">
        <v>51701.887999999999</v>
      </c>
      <c r="K15" s="634">
        <v>8612.4789999999994</v>
      </c>
      <c r="L15" s="578"/>
      <c r="M15" s="578"/>
      <c r="N15" s="578"/>
      <c r="O15" s="578"/>
      <c r="P15" s="578"/>
      <c r="Q15" s="578"/>
      <c r="R15" s="578"/>
      <c r="S15" s="578"/>
      <c r="T15" s="578"/>
      <c r="U15" s="629"/>
      <c r="V15" s="629"/>
      <c r="W15" s="629"/>
      <c r="X15" s="629"/>
      <c r="Y15" s="629"/>
      <c r="Z15" s="629"/>
      <c r="AA15" s="629"/>
      <c r="AB15" s="629"/>
      <c r="AC15" s="629"/>
    </row>
    <row r="16" spans="1:29" ht="20.100000000000001" customHeight="1">
      <c r="A16" s="565" t="s">
        <v>361</v>
      </c>
      <c r="B16" s="545"/>
      <c r="C16" s="633">
        <v>857</v>
      </c>
      <c r="D16" s="633">
        <v>1335</v>
      </c>
      <c r="E16" s="633">
        <v>8222.7549999999992</v>
      </c>
      <c r="F16" s="633">
        <v>7948.4430000000002</v>
      </c>
      <c r="G16" s="633">
        <v>9845.6029999999992</v>
      </c>
      <c r="H16" s="633">
        <v>32255.61</v>
      </c>
      <c r="I16" s="633">
        <v>11071.038</v>
      </c>
      <c r="J16" s="633">
        <v>21184.572</v>
      </c>
      <c r="K16" s="633">
        <v>3442.826</v>
      </c>
      <c r="L16" s="578"/>
      <c r="M16" s="578"/>
      <c r="N16" s="578"/>
      <c r="O16" s="578"/>
      <c r="P16" s="578"/>
      <c r="Q16" s="578"/>
      <c r="R16" s="578"/>
      <c r="S16" s="578"/>
      <c r="T16" s="578"/>
      <c r="U16" s="629"/>
      <c r="V16" s="629"/>
      <c r="W16" s="629"/>
      <c r="X16" s="629"/>
      <c r="Y16" s="629"/>
      <c r="Z16" s="629"/>
      <c r="AA16" s="629"/>
      <c r="AB16" s="629"/>
      <c r="AC16" s="629"/>
    </row>
    <row r="17" spans="1:29" ht="11.1" customHeight="1">
      <c r="A17" s="565" t="s">
        <v>362</v>
      </c>
      <c r="B17" s="545"/>
      <c r="C17" s="633">
        <v>471</v>
      </c>
      <c r="D17" s="633">
        <v>674</v>
      </c>
      <c r="E17" s="633">
        <v>3498.567</v>
      </c>
      <c r="F17" s="633">
        <v>1703.079</v>
      </c>
      <c r="G17" s="633">
        <v>3292.6819999999998</v>
      </c>
      <c r="H17" s="633">
        <v>10165.409</v>
      </c>
      <c r="I17" s="633">
        <v>2493.5050000000001</v>
      </c>
      <c r="J17" s="633">
        <v>7671.9040000000005</v>
      </c>
      <c r="K17" s="633">
        <v>795.28700000000003</v>
      </c>
      <c r="L17" s="578"/>
      <c r="M17" s="578"/>
      <c r="N17" s="578"/>
      <c r="O17" s="578"/>
      <c r="P17" s="578"/>
      <c r="Q17" s="578"/>
      <c r="R17" s="578"/>
      <c r="S17" s="578"/>
      <c r="T17" s="578"/>
      <c r="U17" s="629"/>
      <c r="V17" s="629"/>
      <c r="W17" s="629"/>
      <c r="X17" s="629"/>
      <c r="Y17" s="629"/>
      <c r="Z17" s="629"/>
      <c r="AA17" s="629"/>
      <c r="AB17" s="629"/>
      <c r="AC17" s="629"/>
    </row>
    <row r="18" spans="1:29" ht="11.1" customHeight="1">
      <c r="A18" s="565" t="s">
        <v>363</v>
      </c>
      <c r="B18" s="545"/>
      <c r="C18" s="633">
        <v>834</v>
      </c>
      <c r="D18" s="633">
        <v>1058</v>
      </c>
      <c r="E18" s="633">
        <v>5693.0770000000002</v>
      </c>
      <c r="F18" s="633">
        <v>1898.8869999999999</v>
      </c>
      <c r="G18" s="633">
        <v>9224.2980000000007</v>
      </c>
      <c r="H18" s="633">
        <v>22017.22</v>
      </c>
      <c r="I18" s="633">
        <v>2798.8049999999998</v>
      </c>
      <c r="J18" s="633">
        <v>19218.415000000001</v>
      </c>
      <c r="K18" s="633">
        <v>3413.5</v>
      </c>
      <c r="L18" s="578"/>
      <c r="M18" s="578"/>
      <c r="N18" s="578"/>
      <c r="O18" s="578"/>
      <c r="P18" s="578"/>
      <c r="Q18" s="578"/>
      <c r="R18" s="578"/>
      <c r="S18" s="578"/>
      <c r="T18" s="578"/>
      <c r="U18" s="629"/>
      <c r="V18" s="629"/>
      <c r="W18" s="629"/>
      <c r="X18" s="629"/>
      <c r="Y18" s="629"/>
      <c r="Z18" s="629"/>
      <c r="AA18" s="629"/>
      <c r="AB18" s="629"/>
      <c r="AC18" s="629"/>
    </row>
    <row r="19" spans="1:29" ht="11.1" customHeight="1">
      <c r="A19" s="565" t="s">
        <v>364</v>
      </c>
      <c r="B19" s="545"/>
      <c r="C19" s="633">
        <v>112</v>
      </c>
      <c r="D19" s="633">
        <v>137</v>
      </c>
      <c r="E19" s="633">
        <v>421.26900000000001</v>
      </c>
      <c r="F19" s="633">
        <v>180.148</v>
      </c>
      <c r="G19" s="633">
        <v>595.87900000000002</v>
      </c>
      <c r="H19" s="633">
        <v>1749.1849999999999</v>
      </c>
      <c r="I19" s="633">
        <v>199.98599999999999</v>
      </c>
      <c r="J19" s="633">
        <v>1549.1990000000001</v>
      </c>
      <c r="K19" s="633">
        <v>433.613</v>
      </c>
      <c r="L19" s="578"/>
      <c r="M19" s="578"/>
      <c r="N19" s="578"/>
      <c r="O19" s="578"/>
      <c r="P19" s="578"/>
      <c r="Q19" s="578"/>
      <c r="R19" s="578"/>
      <c r="S19" s="578"/>
      <c r="T19" s="578"/>
      <c r="U19" s="629"/>
      <c r="V19" s="629"/>
      <c r="W19" s="629"/>
      <c r="X19" s="629"/>
      <c r="Y19" s="629"/>
      <c r="Z19" s="629"/>
      <c r="AA19" s="629"/>
      <c r="AB19" s="629"/>
      <c r="AC19" s="629"/>
    </row>
    <row r="20" spans="1:29" ht="9" customHeight="1">
      <c r="A20" s="565" t="s">
        <v>365</v>
      </c>
      <c r="B20" s="545"/>
      <c r="C20" s="633">
        <v>94</v>
      </c>
      <c r="D20" s="633">
        <v>137</v>
      </c>
      <c r="E20" s="633">
        <v>551.476</v>
      </c>
      <c r="F20" s="633">
        <v>112.25700000000001</v>
      </c>
      <c r="G20" s="633">
        <v>670.58199999999999</v>
      </c>
      <c r="H20" s="633">
        <v>2108.6370000000002</v>
      </c>
      <c r="I20" s="633">
        <v>30.838999999999999</v>
      </c>
      <c r="J20" s="633">
        <v>2077.7979999999998</v>
      </c>
      <c r="K20" s="633">
        <v>527.25300000000004</v>
      </c>
      <c r="L20" s="578"/>
      <c r="M20" s="578"/>
      <c r="N20" s="578"/>
      <c r="O20" s="578"/>
      <c r="P20" s="578"/>
      <c r="Q20" s="578"/>
      <c r="R20" s="578"/>
      <c r="S20" s="578"/>
      <c r="T20" s="578"/>
      <c r="U20" s="629"/>
      <c r="V20" s="629"/>
      <c r="W20" s="629"/>
      <c r="X20" s="629"/>
      <c r="Y20" s="629"/>
      <c r="Z20" s="629"/>
      <c r="AA20" s="629"/>
      <c r="AB20" s="629"/>
      <c r="AC20" s="629"/>
    </row>
    <row r="21" spans="1:29" s="551" customFormat="1" ht="20.100000000000001" customHeight="1">
      <c r="A21" s="566" t="s">
        <v>366</v>
      </c>
      <c r="B21" s="632"/>
      <c r="C21" s="634">
        <v>59</v>
      </c>
      <c r="D21" s="634">
        <v>74</v>
      </c>
      <c r="E21" s="603">
        <v>238.45699999999999</v>
      </c>
      <c r="F21" s="603">
        <v>244.81100000000001</v>
      </c>
      <c r="G21" s="603">
        <v>215.34200000000001</v>
      </c>
      <c r="H21" s="603">
        <v>1003.9109999999999</v>
      </c>
      <c r="I21" s="603">
        <v>180.072</v>
      </c>
      <c r="J21" s="603">
        <v>823.83900000000006</v>
      </c>
      <c r="K21" s="603">
        <v>233.26</v>
      </c>
      <c r="L21" s="578"/>
      <c r="M21" s="578"/>
      <c r="N21" s="578"/>
      <c r="O21" s="578"/>
      <c r="P21" s="578"/>
      <c r="Q21" s="578"/>
      <c r="R21" s="578"/>
      <c r="S21" s="578"/>
      <c r="T21" s="578"/>
      <c r="U21" s="629"/>
      <c r="V21" s="629"/>
      <c r="W21" s="629"/>
      <c r="X21" s="629"/>
      <c r="Y21" s="629"/>
      <c r="Z21" s="629"/>
      <c r="AA21" s="629"/>
      <c r="AB21" s="629"/>
      <c r="AC21" s="629"/>
    </row>
    <row r="22" spans="1:29" s="551" customFormat="1" ht="14.25" customHeight="1">
      <c r="A22" s="566" t="s">
        <v>367</v>
      </c>
      <c r="B22" s="632"/>
      <c r="C22" s="634">
        <v>44</v>
      </c>
      <c r="D22" s="634">
        <v>113</v>
      </c>
      <c r="E22" s="603">
        <v>792.03300000000002</v>
      </c>
      <c r="F22" s="603">
        <v>593.06899999999996</v>
      </c>
      <c r="G22" s="603">
        <v>595.78700000000003</v>
      </c>
      <c r="H22" s="603">
        <v>2271.1770000000001</v>
      </c>
      <c r="I22" s="603">
        <v>750.59199999999998</v>
      </c>
      <c r="J22" s="603">
        <v>1520.585</v>
      </c>
      <c r="K22" s="603">
        <v>200.80500000000001</v>
      </c>
      <c r="L22" s="578"/>
      <c r="M22" s="578"/>
      <c r="N22" s="578"/>
      <c r="O22" s="578"/>
      <c r="P22" s="578"/>
      <c r="Q22" s="578"/>
      <c r="R22" s="578"/>
      <c r="S22" s="578"/>
      <c r="T22" s="578"/>
      <c r="U22" s="629"/>
      <c r="V22" s="629"/>
      <c r="W22" s="629"/>
      <c r="X22" s="629"/>
      <c r="Y22" s="629"/>
      <c r="Z22" s="629"/>
      <c r="AA22" s="629"/>
      <c r="AB22" s="629"/>
      <c r="AC22" s="629"/>
    </row>
    <row r="23" spans="1:29" ht="14.25" customHeight="1">
      <c r="A23" s="566"/>
      <c r="B23" s="545"/>
      <c r="C23" s="633"/>
      <c r="D23" s="633"/>
      <c r="E23" s="643"/>
      <c r="F23" s="643"/>
      <c r="G23" s="643"/>
      <c r="H23" s="643"/>
      <c r="I23" s="643"/>
      <c r="J23" s="643"/>
      <c r="K23" s="643"/>
      <c r="L23" s="578"/>
      <c r="M23" s="578"/>
      <c r="N23" s="578"/>
      <c r="O23" s="578"/>
      <c r="P23" s="578"/>
      <c r="Q23" s="578"/>
      <c r="R23" s="578"/>
      <c r="S23" s="578"/>
      <c r="T23" s="578"/>
    </row>
    <row r="24" spans="1:29" ht="14.25" customHeight="1">
      <c r="A24" s="546" t="s">
        <v>419</v>
      </c>
      <c r="B24" s="545"/>
    </row>
    <row r="25" spans="1:29" ht="11.1" customHeight="1">
      <c r="A25" s="547"/>
      <c r="B25" s="545"/>
    </row>
    <row r="26" spans="1:29" s="551" customFormat="1" ht="11.1" customHeight="1">
      <c r="A26" s="546" t="s">
        <v>258</v>
      </c>
      <c r="B26" s="632"/>
      <c r="C26" s="634">
        <v>3140</v>
      </c>
      <c r="D26" s="634">
        <v>3706</v>
      </c>
      <c r="E26" s="634">
        <v>17336.241999999998</v>
      </c>
      <c r="F26" s="634">
        <v>106.39400000000001</v>
      </c>
      <c r="G26" s="634">
        <v>27839.86</v>
      </c>
      <c r="H26" s="634">
        <v>68166.028999999995</v>
      </c>
      <c r="I26" s="634">
        <v>128.82900000000001</v>
      </c>
      <c r="J26" s="634">
        <v>68037.2</v>
      </c>
      <c r="K26" s="634">
        <v>20684.600999999999</v>
      </c>
      <c r="L26" s="578"/>
      <c r="M26" s="578"/>
      <c r="N26" s="578"/>
      <c r="O26" s="578"/>
      <c r="P26" s="578"/>
      <c r="Q26" s="578"/>
      <c r="R26" s="578"/>
      <c r="S26" s="578"/>
      <c r="T26" s="578"/>
      <c r="U26" s="629"/>
      <c r="V26" s="629"/>
      <c r="W26" s="629"/>
      <c r="X26" s="629"/>
      <c r="Y26" s="629"/>
      <c r="Z26" s="629"/>
      <c r="AA26" s="629"/>
      <c r="AB26" s="629"/>
      <c r="AC26" s="629"/>
    </row>
    <row r="27" spans="1:29" s="551" customFormat="1" ht="20.100000000000001" customHeight="1">
      <c r="A27" s="546" t="s">
        <v>360</v>
      </c>
      <c r="B27" s="632"/>
      <c r="C27" s="634">
        <v>3072</v>
      </c>
      <c r="D27" s="634">
        <v>3638</v>
      </c>
      <c r="E27" s="634">
        <v>17308.73</v>
      </c>
      <c r="F27" s="634">
        <v>106.39400000000001</v>
      </c>
      <c r="G27" s="634">
        <v>27790.094000000001</v>
      </c>
      <c r="H27" s="634">
        <v>67802.751999999993</v>
      </c>
      <c r="I27" s="634">
        <v>128.82900000000001</v>
      </c>
      <c r="J27" s="634">
        <v>67673.922999999995</v>
      </c>
      <c r="K27" s="634">
        <v>20401.042000000001</v>
      </c>
      <c r="L27" s="578"/>
      <c r="M27" s="578"/>
      <c r="N27" s="578"/>
      <c r="O27" s="578"/>
      <c r="P27" s="578"/>
      <c r="Q27" s="578"/>
      <c r="R27" s="578"/>
      <c r="S27" s="578"/>
      <c r="T27" s="578"/>
      <c r="U27" s="629"/>
      <c r="V27" s="629"/>
      <c r="W27" s="629"/>
      <c r="X27" s="629"/>
      <c r="Y27" s="629"/>
      <c r="Z27" s="629"/>
      <c r="AA27" s="629"/>
      <c r="AB27" s="629"/>
      <c r="AC27" s="629"/>
    </row>
    <row r="28" spans="1:29" ht="20.100000000000001" customHeight="1">
      <c r="A28" s="565" t="s">
        <v>361</v>
      </c>
      <c r="B28" s="545"/>
      <c r="C28" s="633">
        <v>693</v>
      </c>
      <c r="D28" s="633">
        <v>851</v>
      </c>
      <c r="E28" s="633">
        <v>3862.221</v>
      </c>
      <c r="F28" s="633">
        <v>53.716000000000001</v>
      </c>
      <c r="G28" s="633">
        <v>5789.95</v>
      </c>
      <c r="H28" s="633">
        <v>14616.603999999999</v>
      </c>
      <c r="I28" s="633">
        <v>62.72</v>
      </c>
      <c r="J28" s="633">
        <v>14553.884</v>
      </c>
      <c r="K28" s="633">
        <v>4576.9570000000003</v>
      </c>
      <c r="L28" s="578"/>
      <c r="M28" s="578"/>
      <c r="N28" s="578"/>
      <c r="O28" s="578"/>
      <c r="P28" s="578"/>
      <c r="Q28" s="578"/>
      <c r="R28" s="578"/>
      <c r="S28" s="578"/>
      <c r="T28" s="578"/>
      <c r="U28" s="629"/>
      <c r="V28" s="629"/>
      <c r="W28" s="629"/>
      <c r="X28" s="629"/>
      <c r="Y28" s="629"/>
      <c r="Z28" s="629"/>
      <c r="AA28" s="629"/>
      <c r="AB28" s="629"/>
      <c r="AC28" s="629"/>
    </row>
    <row r="29" spans="1:29" ht="11.1" customHeight="1">
      <c r="A29" s="565" t="s">
        <v>362</v>
      </c>
      <c r="B29" s="545"/>
      <c r="C29" s="633">
        <v>429</v>
      </c>
      <c r="D29" s="633">
        <v>482</v>
      </c>
      <c r="E29" s="633">
        <v>1363.8630000000001</v>
      </c>
      <c r="F29" s="633">
        <v>0</v>
      </c>
      <c r="G29" s="633">
        <v>1787.2260000000001</v>
      </c>
      <c r="H29" s="633">
        <v>5466.6260000000002</v>
      </c>
      <c r="I29" s="633">
        <v>0</v>
      </c>
      <c r="J29" s="633">
        <v>5466.6260000000002</v>
      </c>
      <c r="K29" s="633">
        <v>2253.1729999999998</v>
      </c>
      <c r="L29" s="578"/>
      <c r="M29" s="578"/>
      <c r="N29" s="578"/>
      <c r="O29" s="552"/>
      <c r="P29" s="578"/>
      <c r="Q29" s="578"/>
      <c r="R29" s="552"/>
      <c r="S29" s="578"/>
      <c r="T29" s="578"/>
      <c r="U29" s="629"/>
      <c r="V29" s="629"/>
      <c r="W29" s="629"/>
      <c r="X29" s="629"/>
      <c r="Y29" s="629"/>
      <c r="Z29" s="629"/>
      <c r="AA29" s="629"/>
      <c r="AB29" s="629"/>
      <c r="AC29" s="629"/>
    </row>
    <row r="30" spans="1:29" ht="11.1" customHeight="1">
      <c r="A30" s="565" t="s">
        <v>363</v>
      </c>
      <c r="B30" s="545"/>
      <c r="C30" s="633">
        <v>1660</v>
      </c>
      <c r="D30" s="633">
        <v>2000</v>
      </c>
      <c r="E30" s="633">
        <v>11609.629000000001</v>
      </c>
      <c r="F30" s="633">
        <v>10.712999999999999</v>
      </c>
      <c r="G30" s="633">
        <v>19063.875</v>
      </c>
      <c r="H30" s="633">
        <v>44116.879000000001</v>
      </c>
      <c r="I30" s="633">
        <v>0.69799999999999995</v>
      </c>
      <c r="J30" s="633">
        <v>44116.180999999997</v>
      </c>
      <c r="K30" s="633">
        <v>11818.315000000001</v>
      </c>
      <c r="L30" s="578"/>
      <c r="M30" s="578"/>
      <c r="N30" s="578"/>
      <c r="O30" s="578"/>
      <c r="P30" s="578"/>
      <c r="Q30" s="578"/>
      <c r="R30" s="578"/>
      <c r="S30" s="578"/>
      <c r="T30" s="578"/>
      <c r="U30" s="629"/>
      <c r="V30" s="629"/>
      <c r="W30" s="629"/>
      <c r="X30" s="629"/>
      <c r="Y30" s="629"/>
      <c r="Z30" s="629"/>
      <c r="AA30" s="629"/>
      <c r="AB30" s="629"/>
      <c r="AC30" s="629"/>
    </row>
    <row r="31" spans="1:29" ht="11.1" customHeight="1">
      <c r="A31" s="565" t="s">
        <v>364</v>
      </c>
      <c r="B31" s="545"/>
      <c r="C31" s="633">
        <v>103</v>
      </c>
      <c r="D31" s="633">
        <v>109</v>
      </c>
      <c r="E31" s="633">
        <v>135.21600000000001</v>
      </c>
      <c r="F31" s="633">
        <v>34.335999999999999</v>
      </c>
      <c r="G31" s="633">
        <v>359.01499999999999</v>
      </c>
      <c r="H31" s="633">
        <v>969.95299999999997</v>
      </c>
      <c r="I31" s="633">
        <v>53.203000000000003</v>
      </c>
      <c r="J31" s="633">
        <v>916.75</v>
      </c>
      <c r="K31" s="633">
        <v>328.59800000000001</v>
      </c>
      <c r="L31" s="578"/>
      <c r="M31" s="578"/>
      <c r="N31" s="578"/>
      <c r="O31" s="578"/>
      <c r="P31" s="578"/>
      <c r="Q31" s="578"/>
      <c r="R31" s="578"/>
      <c r="S31" s="578"/>
      <c r="T31" s="578"/>
      <c r="U31" s="629"/>
      <c r="V31" s="629"/>
      <c r="W31" s="629"/>
      <c r="X31" s="629"/>
      <c r="Y31" s="629"/>
      <c r="Z31" s="629"/>
      <c r="AA31" s="629"/>
      <c r="AB31" s="629"/>
      <c r="AC31" s="629"/>
    </row>
    <row r="32" spans="1:29" ht="11.1" customHeight="1">
      <c r="A32" s="565" t="s">
        <v>365</v>
      </c>
      <c r="B32" s="545"/>
      <c r="C32" s="633">
        <v>187</v>
      </c>
      <c r="D32" s="633">
        <v>196</v>
      </c>
      <c r="E32" s="633">
        <v>337.80099999999999</v>
      </c>
      <c r="F32" s="633">
        <v>7.6289999999999996</v>
      </c>
      <c r="G32" s="633">
        <v>790.02800000000002</v>
      </c>
      <c r="H32" s="633">
        <v>2632.69</v>
      </c>
      <c r="I32" s="633">
        <v>12.208</v>
      </c>
      <c r="J32" s="633">
        <v>2620.482</v>
      </c>
      <c r="K32" s="633">
        <v>1423.999</v>
      </c>
      <c r="L32" s="578"/>
      <c r="M32" s="578"/>
      <c r="N32" s="578"/>
      <c r="O32" s="578"/>
      <c r="P32" s="578"/>
      <c r="Q32" s="578"/>
      <c r="R32" s="578"/>
      <c r="S32" s="578"/>
      <c r="T32" s="578"/>
      <c r="U32" s="629"/>
      <c r="V32" s="629"/>
      <c r="W32" s="629"/>
      <c r="X32" s="629"/>
      <c r="Y32" s="629"/>
      <c r="Z32" s="629"/>
      <c r="AA32" s="629"/>
      <c r="AB32" s="629"/>
      <c r="AC32" s="629"/>
    </row>
    <row r="33" spans="1:29" s="551" customFormat="1" ht="20.100000000000001" customHeight="1">
      <c r="A33" s="566" t="s">
        <v>366</v>
      </c>
      <c r="B33" s="632"/>
      <c r="C33" s="593">
        <v>41</v>
      </c>
      <c r="D33" s="593">
        <v>41</v>
      </c>
      <c r="E33" s="603">
        <v>11.063000000000001</v>
      </c>
      <c r="F33" s="603">
        <v>0</v>
      </c>
      <c r="G33" s="603">
        <v>27.198</v>
      </c>
      <c r="H33" s="603">
        <v>202.03100000000001</v>
      </c>
      <c r="I33" s="603">
        <v>0</v>
      </c>
      <c r="J33" s="603">
        <v>202.03100000000001</v>
      </c>
      <c r="K33" s="603">
        <v>162.41800000000001</v>
      </c>
      <c r="L33" s="578"/>
      <c r="M33" s="578"/>
      <c r="N33" s="578"/>
      <c r="O33" s="578"/>
      <c r="P33" s="578"/>
      <c r="Q33" s="578"/>
      <c r="R33" s="578"/>
      <c r="S33" s="578"/>
      <c r="T33" s="578"/>
      <c r="U33" s="629"/>
      <c r="V33" s="629"/>
      <c r="W33" s="629"/>
      <c r="X33" s="629"/>
      <c r="Y33" s="629"/>
      <c r="Z33" s="629"/>
      <c r="AA33" s="629"/>
      <c r="AB33" s="629"/>
      <c r="AC33" s="629"/>
    </row>
    <row r="34" spans="1:29" s="551" customFormat="1" ht="12" customHeight="1">
      <c r="A34" s="566" t="s">
        <v>367</v>
      </c>
      <c r="B34" s="632"/>
      <c r="C34" s="593">
        <v>27</v>
      </c>
      <c r="D34" s="593">
        <v>27</v>
      </c>
      <c r="E34" s="603">
        <v>16.449000000000002</v>
      </c>
      <c r="F34" s="603">
        <v>0</v>
      </c>
      <c r="G34" s="603">
        <v>22.568000000000001</v>
      </c>
      <c r="H34" s="603">
        <v>161.24600000000001</v>
      </c>
      <c r="I34" s="603">
        <v>0</v>
      </c>
      <c r="J34" s="603">
        <v>161.24600000000001</v>
      </c>
      <c r="K34" s="603">
        <v>121.14100000000001</v>
      </c>
      <c r="L34" s="578"/>
      <c r="M34" s="578"/>
      <c r="N34" s="578"/>
      <c r="O34" s="578"/>
      <c r="P34" s="578"/>
      <c r="Q34" s="578"/>
      <c r="R34" s="578"/>
      <c r="S34" s="578"/>
      <c r="T34" s="578"/>
      <c r="U34" s="629"/>
      <c r="V34" s="629"/>
      <c r="W34" s="629"/>
      <c r="X34" s="629"/>
      <c r="Y34" s="629"/>
      <c r="Z34" s="629"/>
      <c r="AA34" s="629"/>
      <c r="AB34" s="629"/>
      <c r="AC34" s="629"/>
    </row>
    <row r="35" spans="1:29" ht="14.25" customHeight="1">
      <c r="A35" s="566"/>
      <c r="B35" s="545"/>
      <c r="C35" s="633"/>
      <c r="D35" s="633"/>
      <c r="E35" s="624"/>
      <c r="F35" s="624"/>
      <c r="G35" s="624"/>
      <c r="H35" s="624"/>
      <c r="I35" s="624"/>
      <c r="J35" s="624"/>
      <c r="K35" s="624"/>
      <c r="L35" s="578"/>
      <c r="M35" s="578"/>
      <c r="N35" s="578"/>
      <c r="O35" s="578"/>
      <c r="P35" s="578"/>
      <c r="Q35" s="578"/>
      <c r="R35" s="578"/>
      <c r="S35" s="578"/>
      <c r="T35" s="578"/>
    </row>
    <row r="36" spans="1:29" ht="14.25" customHeight="1">
      <c r="A36" s="546" t="s">
        <v>420</v>
      </c>
      <c r="B36" s="547"/>
    </row>
    <row r="37" spans="1:29" ht="11.1" customHeight="1">
      <c r="A37" s="547"/>
      <c r="B37" s="547"/>
    </row>
    <row r="38" spans="1:29" s="551" customFormat="1" ht="11.1" customHeight="1">
      <c r="A38" s="546" t="s">
        <v>258</v>
      </c>
      <c r="B38" s="546"/>
      <c r="C38" s="576">
        <v>24</v>
      </c>
      <c r="D38" s="576">
        <v>26</v>
      </c>
      <c r="E38" s="576">
        <v>98.587999999999994</v>
      </c>
      <c r="F38" s="576">
        <v>596.93100000000004</v>
      </c>
      <c r="G38" s="576">
        <v>150.089</v>
      </c>
      <c r="H38" s="576">
        <v>774.64599999999996</v>
      </c>
      <c r="I38" s="576">
        <v>559.11099999999999</v>
      </c>
      <c r="J38" s="576">
        <v>215.535</v>
      </c>
      <c r="K38" s="576">
        <v>-53.405999999999999</v>
      </c>
      <c r="L38" s="578"/>
      <c r="M38" s="578"/>
      <c r="N38" s="578"/>
      <c r="O38" s="578"/>
      <c r="P38" s="578"/>
      <c r="Q38" s="578"/>
      <c r="R38" s="578"/>
      <c r="S38" s="578"/>
      <c r="T38" s="578"/>
      <c r="U38" s="629"/>
      <c r="V38" s="629"/>
      <c r="W38" s="629"/>
      <c r="X38" s="629"/>
      <c r="Y38" s="629"/>
      <c r="Z38" s="629"/>
      <c r="AA38" s="629"/>
      <c r="AB38" s="629"/>
      <c r="AC38" s="629"/>
    </row>
    <row r="39" spans="1:29" s="551" customFormat="1" ht="20.100000000000001" customHeight="1">
      <c r="A39" s="546" t="s">
        <v>360</v>
      </c>
      <c r="B39" s="546"/>
      <c r="C39" s="576">
        <v>24</v>
      </c>
      <c r="D39" s="576">
        <v>26</v>
      </c>
      <c r="E39" s="576">
        <v>98.587999999999994</v>
      </c>
      <c r="F39" s="576">
        <v>596.93100000000004</v>
      </c>
      <c r="G39" s="576">
        <v>150.089</v>
      </c>
      <c r="H39" s="576">
        <v>774.64599999999996</v>
      </c>
      <c r="I39" s="576">
        <v>559.11099999999999</v>
      </c>
      <c r="J39" s="576">
        <v>215.535</v>
      </c>
      <c r="K39" s="576">
        <v>-53.405999999999999</v>
      </c>
      <c r="L39" s="578"/>
      <c r="M39" s="578"/>
      <c r="N39" s="578"/>
      <c r="O39" s="578"/>
      <c r="P39" s="578"/>
      <c r="Q39" s="578"/>
      <c r="R39" s="578"/>
      <c r="S39" s="578"/>
      <c r="T39" s="578"/>
      <c r="U39" s="629"/>
      <c r="V39" s="629"/>
      <c r="W39" s="629"/>
      <c r="X39" s="629"/>
      <c r="Y39" s="629"/>
      <c r="Z39" s="629"/>
      <c r="AA39" s="629"/>
      <c r="AB39" s="629"/>
      <c r="AC39" s="629"/>
    </row>
    <row r="40" spans="1:29" ht="20.100000000000001" customHeight="1">
      <c r="A40" s="565" t="s">
        <v>361</v>
      </c>
      <c r="B40" s="547"/>
      <c r="C40" s="578">
        <v>5</v>
      </c>
      <c r="D40" s="578" t="s">
        <v>371</v>
      </c>
      <c r="E40" s="578" t="s">
        <v>371</v>
      </c>
      <c r="F40" s="578" t="s">
        <v>371</v>
      </c>
      <c r="G40" s="578" t="s">
        <v>371</v>
      </c>
      <c r="H40" s="578" t="s">
        <v>371</v>
      </c>
      <c r="I40" s="578" t="s">
        <v>371</v>
      </c>
      <c r="J40" s="578" t="s">
        <v>371</v>
      </c>
      <c r="K40" s="578" t="s">
        <v>371</v>
      </c>
      <c r="L40" s="578"/>
      <c r="M40" s="578"/>
      <c r="N40" s="578"/>
      <c r="O40" s="578"/>
      <c r="P40" s="578"/>
      <c r="Q40" s="578"/>
      <c r="R40" s="578"/>
      <c r="S40" s="578"/>
      <c r="T40" s="578"/>
      <c r="U40" s="629"/>
      <c r="V40" s="629"/>
      <c r="W40" s="629"/>
      <c r="X40" s="629"/>
      <c r="Y40" s="629"/>
      <c r="Z40" s="629"/>
      <c r="AA40" s="629"/>
      <c r="AB40" s="629"/>
      <c r="AC40" s="629"/>
    </row>
    <row r="41" spans="1:29" ht="11.1" customHeight="1">
      <c r="A41" s="565" t="s">
        <v>362</v>
      </c>
      <c r="B41" s="547"/>
      <c r="C41" s="578">
        <v>9</v>
      </c>
      <c r="D41" s="579" t="s">
        <v>371</v>
      </c>
      <c r="E41" s="579" t="s">
        <v>371</v>
      </c>
      <c r="F41" s="579" t="s">
        <v>371</v>
      </c>
      <c r="G41" s="579" t="s">
        <v>371</v>
      </c>
      <c r="H41" s="579" t="s">
        <v>371</v>
      </c>
      <c r="I41" s="579" t="s">
        <v>371</v>
      </c>
      <c r="J41" s="579" t="s">
        <v>371</v>
      </c>
      <c r="K41" s="579" t="s">
        <v>371</v>
      </c>
      <c r="L41" s="578"/>
      <c r="M41" s="578"/>
      <c r="N41" s="578"/>
      <c r="O41" s="578"/>
      <c r="P41" s="578"/>
      <c r="Q41" s="578"/>
      <c r="R41" s="578"/>
      <c r="S41" s="578"/>
      <c r="T41" s="578"/>
      <c r="U41" s="629"/>
      <c r="V41" s="629"/>
      <c r="W41" s="629"/>
      <c r="X41" s="629"/>
      <c r="Y41" s="629"/>
      <c r="Z41" s="629"/>
      <c r="AA41" s="629"/>
      <c r="AB41" s="629"/>
      <c r="AC41" s="629"/>
    </row>
    <row r="42" spans="1:29" ht="11.1" customHeight="1">
      <c r="A42" s="565" t="s">
        <v>363</v>
      </c>
      <c r="B42" s="547"/>
      <c r="C42" s="578">
        <v>8</v>
      </c>
      <c r="D42" s="578">
        <v>10</v>
      </c>
      <c r="E42" s="578">
        <v>63912</v>
      </c>
      <c r="F42" s="578">
        <v>499653</v>
      </c>
      <c r="G42" s="578">
        <v>110160</v>
      </c>
      <c r="H42" s="578">
        <v>648140</v>
      </c>
      <c r="I42" s="578">
        <v>512791</v>
      </c>
      <c r="J42" s="578">
        <v>135349</v>
      </c>
      <c r="K42" s="578">
        <v>28568</v>
      </c>
      <c r="L42" s="578"/>
      <c r="M42" s="578"/>
      <c r="N42" s="578"/>
      <c r="O42" s="578"/>
      <c r="P42" s="578"/>
      <c r="Q42" s="578"/>
      <c r="R42" s="578"/>
      <c r="S42" s="578"/>
      <c r="T42" s="578"/>
      <c r="U42" s="629"/>
      <c r="V42" s="629"/>
      <c r="W42" s="629"/>
      <c r="X42" s="629"/>
      <c r="Y42" s="629"/>
      <c r="Z42" s="629"/>
      <c r="AA42" s="629"/>
      <c r="AB42" s="629"/>
      <c r="AC42" s="629"/>
    </row>
    <row r="43" spans="1:29" ht="11.1" customHeight="1">
      <c r="A43" s="565" t="s">
        <v>364</v>
      </c>
      <c r="B43" s="547"/>
      <c r="C43" s="578">
        <v>2</v>
      </c>
      <c r="D43" s="578" t="s">
        <v>371</v>
      </c>
      <c r="E43" s="578" t="s">
        <v>371</v>
      </c>
      <c r="F43" s="578" t="s">
        <v>371</v>
      </c>
      <c r="G43" s="578" t="s">
        <v>371</v>
      </c>
      <c r="H43" s="578" t="s">
        <v>371</v>
      </c>
      <c r="I43" s="578" t="s">
        <v>371</v>
      </c>
      <c r="J43" s="578" t="s">
        <v>371</v>
      </c>
      <c r="K43" s="578" t="s">
        <v>371</v>
      </c>
      <c r="L43" s="578"/>
      <c r="M43" s="578"/>
      <c r="N43" s="578"/>
      <c r="O43" s="578"/>
      <c r="P43" s="578"/>
      <c r="Q43" s="578"/>
      <c r="R43" s="578"/>
      <c r="S43" s="578"/>
      <c r="T43" s="578"/>
      <c r="U43" s="629"/>
      <c r="V43" s="629"/>
      <c r="W43" s="629"/>
      <c r="X43" s="629"/>
      <c r="Y43" s="629"/>
      <c r="Z43" s="629"/>
      <c r="AA43" s="629"/>
      <c r="AB43" s="629"/>
      <c r="AC43" s="629"/>
    </row>
    <row r="44" spans="1:29" ht="11.1" customHeight="1">
      <c r="A44" s="565" t="s">
        <v>365</v>
      </c>
      <c r="B44" s="547"/>
      <c r="C44" s="578">
        <v>0</v>
      </c>
      <c r="D44" s="579">
        <v>0</v>
      </c>
      <c r="E44" s="579">
        <v>0</v>
      </c>
      <c r="F44" s="579">
        <v>0</v>
      </c>
      <c r="G44" s="579">
        <v>0</v>
      </c>
      <c r="H44" s="579">
        <v>0</v>
      </c>
      <c r="I44" s="579">
        <v>0</v>
      </c>
      <c r="J44" s="579">
        <v>0</v>
      </c>
      <c r="K44" s="579">
        <v>0</v>
      </c>
      <c r="L44" s="578"/>
      <c r="M44" s="578"/>
      <c r="N44" s="578"/>
      <c r="O44" s="578"/>
      <c r="P44" s="578"/>
      <c r="Q44" s="578"/>
      <c r="R44" s="578"/>
      <c r="S44" s="578"/>
      <c r="T44" s="578"/>
      <c r="U44" s="629"/>
      <c r="V44" s="629"/>
      <c r="W44" s="629"/>
      <c r="X44" s="629"/>
      <c r="Y44" s="629"/>
      <c r="Z44" s="629"/>
      <c r="AA44" s="629"/>
      <c r="AB44" s="629"/>
      <c r="AC44" s="629"/>
    </row>
    <row r="45" spans="1:29" s="551" customFormat="1" ht="20.100000000000001" customHeight="1">
      <c r="A45" s="566" t="s">
        <v>366</v>
      </c>
      <c r="B45" s="546"/>
      <c r="C45" s="546">
        <v>0</v>
      </c>
      <c r="D45" s="546">
        <v>0</v>
      </c>
      <c r="E45" s="551">
        <v>0</v>
      </c>
      <c r="F45" s="551">
        <v>0</v>
      </c>
      <c r="G45" s="551">
        <v>0</v>
      </c>
      <c r="H45" s="551">
        <v>0</v>
      </c>
      <c r="I45" s="551">
        <v>0</v>
      </c>
      <c r="J45" s="551">
        <v>0</v>
      </c>
      <c r="K45" s="551">
        <v>0</v>
      </c>
      <c r="L45" s="578"/>
      <c r="M45" s="578"/>
      <c r="N45" s="578"/>
      <c r="O45" s="578"/>
      <c r="P45" s="578"/>
      <c r="Q45" s="578"/>
      <c r="R45" s="578"/>
      <c r="S45" s="578"/>
      <c r="T45" s="578"/>
      <c r="U45" s="629"/>
      <c r="V45" s="629"/>
      <c r="W45" s="629"/>
      <c r="X45" s="629"/>
      <c r="Y45" s="629"/>
      <c r="Z45" s="629"/>
      <c r="AA45" s="629"/>
      <c r="AB45" s="629"/>
      <c r="AC45" s="629"/>
    </row>
    <row r="46" spans="1:29" s="551" customFormat="1" ht="12" customHeight="1">
      <c r="A46" s="566" t="s">
        <v>367</v>
      </c>
      <c r="B46" s="546"/>
      <c r="C46" s="561">
        <v>0</v>
      </c>
      <c r="D46" s="561">
        <v>0</v>
      </c>
      <c r="E46" s="551">
        <v>0</v>
      </c>
      <c r="F46" s="551">
        <v>0</v>
      </c>
      <c r="G46" s="551">
        <v>0</v>
      </c>
      <c r="H46" s="551">
        <v>0</v>
      </c>
      <c r="I46" s="551">
        <v>0</v>
      </c>
      <c r="J46" s="551">
        <v>0</v>
      </c>
      <c r="K46" s="551">
        <v>0</v>
      </c>
      <c r="L46" s="578"/>
      <c r="M46" s="578"/>
      <c r="N46" s="578"/>
      <c r="O46" s="578"/>
      <c r="P46" s="578"/>
      <c r="Q46" s="578"/>
      <c r="R46" s="578"/>
      <c r="S46" s="578"/>
      <c r="T46" s="578"/>
      <c r="U46" s="629"/>
      <c r="V46" s="629"/>
      <c r="W46" s="629"/>
      <c r="X46" s="629"/>
      <c r="Y46" s="629"/>
      <c r="Z46" s="629"/>
      <c r="AA46" s="629"/>
      <c r="AB46" s="629"/>
      <c r="AC46" s="629"/>
    </row>
    <row r="47" spans="1:29" ht="6.95" customHeight="1" thickBot="1">
      <c r="A47" s="1544"/>
      <c r="B47" s="1544"/>
      <c r="C47" s="1565"/>
      <c r="D47" s="1555"/>
      <c r="E47" s="1555"/>
      <c r="F47" s="1555"/>
      <c r="G47" s="1555"/>
      <c r="H47" s="1555"/>
      <c r="I47" s="1555"/>
      <c r="J47" s="1555"/>
      <c r="K47" s="1555"/>
      <c r="U47" s="629"/>
      <c r="V47" s="629"/>
      <c r="W47" s="629"/>
      <c r="X47" s="629"/>
      <c r="Y47" s="629"/>
      <c r="Z47" s="629"/>
      <c r="AA47" s="629"/>
      <c r="AB47" s="629"/>
      <c r="AC47" s="629"/>
    </row>
    <row r="48" spans="1:29" ht="3.75" customHeight="1" thickTop="1">
      <c r="A48" s="547"/>
      <c r="B48" s="547"/>
    </row>
    <row r="49" spans="1:2" ht="12.95" customHeight="1">
      <c r="A49" s="561" t="s">
        <v>355</v>
      </c>
      <c r="B49" s="561"/>
    </row>
  </sheetData>
  <mergeCells count="12">
    <mergeCell ref="C10:D10"/>
    <mergeCell ref="E10:K10"/>
    <mergeCell ref="A1:D1"/>
    <mergeCell ref="A2:K2"/>
    <mergeCell ref="E4:G4"/>
    <mergeCell ref="H4:J4"/>
    <mergeCell ref="K4:K9"/>
    <mergeCell ref="A6:B6"/>
    <mergeCell ref="E6:E9"/>
    <mergeCell ref="I6:I8"/>
    <mergeCell ref="A7:B7"/>
    <mergeCell ref="A8:B8"/>
  </mergeCells>
  <pageMargins left="0.78740157480314965" right="0.78" top="1.1811023622047243" bottom="0.78740157480314965" header="0" footer="0"/>
  <pageSetup paperSize="9" orientation="portrait" r:id="rId1"/>
</worksheet>
</file>

<file path=xl/worksheets/sheet21.xml><?xml version="1.0" encoding="utf-8"?>
<worksheet xmlns="http://schemas.openxmlformats.org/spreadsheetml/2006/main" xmlns:r="http://schemas.openxmlformats.org/officeDocument/2006/relationships">
  <sheetPr codeName="Sheet21"/>
  <dimension ref="A1:L23"/>
  <sheetViews>
    <sheetView showGridLines="0" workbookViewId="0">
      <selection sqref="A1:D1"/>
    </sheetView>
  </sheetViews>
  <sheetFormatPr defaultColWidth="10.5703125" defaultRowHeight="12.75"/>
  <cols>
    <col min="1" max="2" width="10.5703125" style="541" customWidth="1"/>
    <col min="3" max="3" width="7.85546875" style="541" customWidth="1"/>
    <col min="4" max="4" width="7.42578125" style="541" customWidth="1"/>
    <col min="5" max="5" width="6.42578125" style="541" customWidth="1"/>
    <col min="6" max="6" width="6.28515625" style="541" customWidth="1"/>
    <col min="7" max="7" width="6.140625" style="541" customWidth="1"/>
    <col min="8" max="8" width="6.28515625" style="541" customWidth="1"/>
    <col min="9" max="9" width="6.5703125" style="541" bestFit="1" customWidth="1"/>
    <col min="10" max="10" width="8.85546875" style="541" customWidth="1"/>
    <col min="11" max="11" width="9.85546875" style="541" customWidth="1"/>
    <col min="12" max="16384" width="10.5703125" style="541"/>
  </cols>
  <sheetData>
    <row r="1" spans="1:12" ht="23.25" customHeight="1">
      <c r="A1" s="1959" t="s">
        <v>424</v>
      </c>
      <c r="B1" s="1959"/>
      <c r="C1" s="1959"/>
      <c r="D1" s="1959"/>
    </row>
    <row r="2" spans="1:12" ht="19.5" customHeight="1">
      <c r="A2" s="1977" t="s">
        <v>425</v>
      </c>
      <c r="B2" s="1977"/>
      <c r="C2" s="1977"/>
      <c r="D2" s="1977"/>
      <c r="E2" s="1977"/>
      <c r="F2" s="1977"/>
      <c r="G2" s="1977"/>
      <c r="H2" s="1977"/>
      <c r="I2" s="1977"/>
      <c r="J2" s="1977"/>
      <c r="K2" s="1977"/>
    </row>
    <row r="3" spans="1:12" ht="12.95" customHeight="1">
      <c r="A3" s="542">
        <v>2016</v>
      </c>
      <c r="B3" s="543"/>
      <c r="C3" s="543"/>
      <c r="D3" s="544"/>
    </row>
    <row r="4" spans="1:12" ht="15" customHeight="1">
      <c r="A4" s="1545"/>
      <c r="B4" s="1546"/>
      <c r="C4" s="1537"/>
      <c r="D4" s="1537"/>
      <c r="E4" s="1945" t="s">
        <v>330</v>
      </c>
      <c r="F4" s="1945"/>
      <c r="G4" s="1945"/>
      <c r="H4" s="1946" t="s">
        <v>331</v>
      </c>
      <c r="I4" s="1947"/>
      <c r="J4" s="1947"/>
      <c r="K4" s="1965" t="s">
        <v>332</v>
      </c>
    </row>
    <row r="5" spans="1:12">
      <c r="A5" s="1547"/>
      <c r="B5" s="1548"/>
      <c r="C5" s="1538"/>
      <c r="D5" s="1538"/>
      <c r="E5" s="1538"/>
      <c r="F5" s="1538"/>
      <c r="G5" s="1538"/>
      <c r="H5" s="1538"/>
      <c r="I5" s="1538"/>
      <c r="J5" s="1538"/>
      <c r="K5" s="1975"/>
    </row>
    <row r="6" spans="1:12" ht="12.75" customHeight="1">
      <c r="A6" s="1961" t="s">
        <v>333</v>
      </c>
      <c r="B6" s="1962"/>
      <c r="C6" s="1538" t="s">
        <v>334</v>
      </c>
      <c r="D6" s="1538" t="s">
        <v>335</v>
      </c>
      <c r="E6" s="1952" t="s">
        <v>336</v>
      </c>
      <c r="F6" s="1538" t="s">
        <v>337</v>
      </c>
      <c r="G6" s="1538" t="s">
        <v>338</v>
      </c>
      <c r="H6" s="1538" t="s">
        <v>0</v>
      </c>
      <c r="I6" s="1952" t="s">
        <v>339</v>
      </c>
      <c r="J6" s="1538" t="s">
        <v>340</v>
      </c>
      <c r="K6" s="1975"/>
    </row>
    <row r="7" spans="1:12">
      <c r="A7" s="1961" t="s">
        <v>341</v>
      </c>
      <c r="B7" s="1962"/>
      <c r="C7" s="1538"/>
      <c r="D7" s="1538" t="s">
        <v>342</v>
      </c>
      <c r="E7" s="1953"/>
      <c r="F7" s="1538"/>
      <c r="G7" s="1538"/>
      <c r="H7" s="1538"/>
      <c r="I7" s="1953"/>
      <c r="J7" s="1538" t="s">
        <v>343</v>
      </c>
      <c r="K7" s="1975"/>
    </row>
    <row r="8" spans="1:12">
      <c r="A8" s="1961" t="s">
        <v>344</v>
      </c>
      <c r="B8" s="1962"/>
      <c r="C8" s="1538"/>
      <c r="D8" s="1538" t="s">
        <v>345</v>
      </c>
      <c r="E8" s="1953"/>
      <c r="F8" s="1538"/>
      <c r="G8" s="1538"/>
      <c r="H8" s="1538"/>
      <c r="I8" s="1953"/>
      <c r="J8" s="1538" t="s">
        <v>346</v>
      </c>
      <c r="K8" s="1975"/>
    </row>
    <row r="9" spans="1:12">
      <c r="A9" s="1547"/>
      <c r="B9" s="1548"/>
      <c r="C9" s="1538"/>
      <c r="D9" s="1538"/>
      <c r="E9" s="1953"/>
      <c r="F9" s="1538"/>
      <c r="G9" s="1538"/>
      <c r="H9" s="1538"/>
      <c r="I9" s="1538"/>
      <c r="J9" s="1538"/>
      <c r="K9" s="1975"/>
    </row>
    <row r="10" spans="1:12" ht="15" customHeight="1">
      <c r="A10" s="1549"/>
      <c r="B10" s="1550"/>
      <c r="C10" s="1945" t="s">
        <v>347</v>
      </c>
      <c r="D10" s="1945"/>
      <c r="E10" s="1945" t="s">
        <v>348</v>
      </c>
      <c r="F10" s="1945"/>
      <c r="G10" s="1945"/>
      <c r="H10" s="1945"/>
      <c r="I10" s="1945"/>
      <c r="J10" s="1945"/>
      <c r="K10" s="1945"/>
    </row>
    <row r="11" spans="1:12" ht="12.95" customHeight="1">
      <c r="A11" s="545"/>
      <c r="B11" s="545"/>
      <c r="C11" s="545"/>
      <c r="D11" s="545"/>
    </row>
    <row r="12" spans="1:12" ht="12.75" customHeight="1">
      <c r="A12" s="546" t="s">
        <v>426</v>
      </c>
      <c r="B12" s="547"/>
      <c r="C12" s="548"/>
      <c r="D12" s="548"/>
    </row>
    <row r="13" spans="1:12" ht="9" customHeight="1">
      <c r="A13" s="546"/>
      <c r="B13" s="547"/>
      <c r="C13" s="548"/>
      <c r="D13" s="548"/>
    </row>
    <row r="14" spans="1:12" s="551" customFormat="1" ht="15" customHeight="1">
      <c r="A14" s="546" t="s">
        <v>0</v>
      </c>
      <c r="B14" s="546"/>
      <c r="C14" s="576">
        <v>357</v>
      </c>
      <c r="D14" s="576">
        <v>736</v>
      </c>
      <c r="E14" s="576">
        <v>6514.7950000000001</v>
      </c>
      <c r="F14" s="576">
        <v>421.226</v>
      </c>
      <c r="G14" s="576">
        <v>6147.7340000000004</v>
      </c>
      <c r="H14" s="576">
        <v>8862.6530000000002</v>
      </c>
      <c r="I14" s="576">
        <v>398.61500000000001</v>
      </c>
      <c r="J14" s="576">
        <v>8464.0380000000005</v>
      </c>
      <c r="K14" s="576">
        <v>664.87099999999998</v>
      </c>
      <c r="L14" s="550"/>
    </row>
    <row r="15" spans="1:12" ht="20.100000000000001" customHeight="1">
      <c r="A15" s="553" t="s">
        <v>350</v>
      </c>
      <c r="B15" s="547"/>
      <c r="C15" s="578">
        <v>349</v>
      </c>
      <c r="D15" s="579">
        <v>463</v>
      </c>
      <c r="E15" s="579">
        <v>2352.4879999999998</v>
      </c>
      <c r="F15" s="579">
        <v>405.23500000000001</v>
      </c>
      <c r="G15" s="579">
        <v>4901.8459999999995</v>
      </c>
      <c r="H15" s="579">
        <v>7530.1790000000001</v>
      </c>
      <c r="I15" s="579">
        <v>396.22699999999998</v>
      </c>
      <c r="J15" s="579">
        <v>7133.9520000000002</v>
      </c>
      <c r="K15" s="579">
        <v>-124.67</v>
      </c>
      <c r="L15" s="556"/>
    </row>
    <row r="16" spans="1:12" ht="15" customHeight="1">
      <c r="A16" s="557" t="s">
        <v>351</v>
      </c>
      <c r="B16" s="547"/>
      <c r="C16" s="578">
        <v>6</v>
      </c>
      <c r="D16" s="579" t="s">
        <v>371</v>
      </c>
      <c r="E16" s="579" t="s">
        <v>371</v>
      </c>
      <c r="F16" s="579" t="s">
        <v>371</v>
      </c>
      <c r="G16" s="579" t="s">
        <v>371</v>
      </c>
      <c r="H16" s="579" t="s">
        <v>371</v>
      </c>
      <c r="I16" s="579" t="s">
        <v>371</v>
      </c>
      <c r="J16" s="579" t="s">
        <v>371</v>
      </c>
      <c r="K16" s="579" t="s">
        <v>371</v>
      </c>
      <c r="L16" s="556"/>
    </row>
    <row r="17" spans="1:12" ht="15" customHeight="1">
      <c r="A17" s="557" t="s">
        <v>352</v>
      </c>
      <c r="B17" s="547"/>
      <c r="C17" s="578">
        <v>2</v>
      </c>
      <c r="D17" s="578" t="s">
        <v>371</v>
      </c>
      <c r="E17" s="578" t="s">
        <v>371</v>
      </c>
      <c r="F17" s="578" t="s">
        <v>371</v>
      </c>
      <c r="G17" s="578" t="s">
        <v>371</v>
      </c>
      <c r="H17" s="578" t="s">
        <v>371</v>
      </c>
      <c r="I17" s="578" t="s">
        <v>371</v>
      </c>
      <c r="J17" s="578" t="s">
        <v>371</v>
      </c>
      <c r="K17" s="578" t="s">
        <v>371</v>
      </c>
      <c r="L17" s="556"/>
    </row>
    <row r="18" spans="1:12">
      <c r="A18" s="553" t="s">
        <v>353</v>
      </c>
      <c r="B18" s="547"/>
      <c r="C18" s="578">
        <v>0</v>
      </c>
      <c r="D18" s="578">
        <v>0</v>
      </c>
      <c r="E18" s="578">
        <v>0</v>
      </c>
      <c r="F18" s="578">
        <v>0</v>
      </c>
      <c r="G18" s="578">
        <v>0</v>
      </c>
      <c r="H18" s="578">
        <v>0</v>
      </c>
      <c r="I18" s="578">
        <v>0</v>
      </c>
      <c r="J18" s="578">
        <v>0</v>
      </c>
      <c r="K18" s="578">
        <v>0</v>
      </c>
      <c r="L18" s="556"/>
    </row>
    <row r="19" spans="1:12" ht="3.75" customHeight="1" thickBot="1">
      <c r="A19" s="1544"/>
      <c r="B19" s="1544"/>
      <c r="C19" s="1544"/>
      <c r="D19" s="1544"/>
      <c r="E19" s="1544"/>
      <c r="F19" s="1544"/>
      <c r="G19" s="1544"/>
      <c r="H19" s="1544"/>
      <c r="I19" s="1544"/>
      <c r="J19" s="1544"/>
      <c r="K19" s="1544"/>
    </row>
    <row r="20" spans="1:12" ht="4.5" customHeight="1" thickTop="1">
      <c r="A20" s="544"/>
      <c r="B20" s="544"/>
      <c r="C20" s="544"/>
      <c r="D20" s="544"/>
    </row>
    <row r="21" spans="1:12">
      <c r="A21" s="561" t="s">
        <v>355</v>
      </c>
      <c r="B21" s="561"/>
      <c r="C21" s="561"/>
      <c r="D21" s="561"/>
    </row>
    <row r="22" spans="1:12">
      <c r="A22" s="547"/>
      <c r="B22" s="547"/>
      <c r="C22" s="547"/>
      <c r="D22" s="547"/>
    </row>
    <row r="23" spans="1:12">
      <c r="A23" s="547"/>
      <c r="B23" s="547"/>
      <c r="C23" s="547"/>
      <c r="D23" s="547"/>
    </row>
  </sheetData>
  <mergeCells count="12">
    <mergeCell ref="C10:D10"/>
    <mergeCell ref="E10:K10"/>
    <mergeCell ref="A1:D1"/>
    <mergeCell ref="A2:K2"/>
    <mergeCell ref="E4:G4"/>
    <mergeCell ref="H4:J4"/>
    <mergeCell ref="K4:K9"/>
    <mergeCell ref="A6:B6"/>
    <mergeCell ref="E6:E9"/>
    <mergeCell ref="I6:I8"/>
    <mergeCell ref="A7:B7"/>
    <mergeCell ref="A8:B8"/>
  </mergeCells>
  <pageMargins left="0.78740157480314965" right="0.78740157480314965" top="1.1811023622047243" bottom="0.78740157480314965" header="0" footer="0"/>
  <pageSetup paperSize="9" orientation="portrait" horizontalDpi="300" verticalDpi="300" r:id="rId1"/>
  <headerFooter alignWithMargins="0"/>
</worksheet>
</file>

<file path=xl/worksheets/sheet22.xml><?xml version="1.0" encoding="utf-8"?>
<worksheet xmlns="http://schemas.openxmlformats.org/spreadsheetml/2006/main" xmlns:r="http://schemas.openxmlformats.org/officeDocument/2006/relationships">
  <sheetPr codeName="Sheet22"/>
  <dimension ref="A1:K25"/>
  <sheetViews>
    <sheetView showGridLines="0" workbookViewId="0">
      <selection sqref="A1:D1"/>
    </sheetView>
  </sheetViews>
  <sheetFormatPr defaultColWidth="10.5703125" defaultRowHeight="12.75"/>
  <cols>
    <col min="1" max="1" width="10.5703125" style="541" customWidth="1"/>
    <col min="2" max="2" width="12.42578125" style="541" customWidth="1"/>
    <col min="3" max="3" width="7.85546875" style="541" customWidth="1"/>
    <col min="4" max="5" width="6.7109375" style="541" customWidth="1"/>
    <col min="6" max="7" width="6.28515625" style="541" customWidth="1"/>
    <col min="8" max="8" width="5.5703125" style="541" bestFit="1" customWidth="1"/>
    <col min="9" max="9" width="6.5703125" style="541" bestFit="1" customWidth="1"/>
    <col min="10" max="10" width="8.7109375" style="541" customWidth="1"/>
    <col min="11" max="11" width="9.140625" style="541" customWidth="1"/>
    <col min="12" max="16384" width="10.5703125" style="541"/>
  </cols>
  <sheetData>
    <row r="1" spans="1:11" ht="20.25" customHeight="1">
      <c r="A1" s="1959" t="s">
        <v>427</v>
      </c>
      <c r="B1" s="1959"/>
      <c r="C1" s="1959"/>
      <c r="D1" s="1959"/>
    </row>
    <row r="2" spans="1:11" ht="23.25" customHeight="1">
      <c r="A2" s="1977" t="s">
        <v>428</v>
      </c>
      <c r="B2" s="1977"/>
      <c r="C2" s="1977"/>
      <c r="D2" s="1977"/>
      <c r="E2" s="1977"/>
      <c r="F2" s="1977"/>
      <c r="G2" s="1977"/>
      <c r="H2" s="1977"/>
      <c r="I2" s="1977"/>
      <c r="J2" s="1977"/>
      <c r="K2" s="1977"/>
    </row>
    <row r="3" spans="1:11" ht="12.95" customHeight="1">
      <c r="A3" s="542">
        <v>2016</v>
      </c>
      <c r="B3" s="543"/>
      <c r="C3" s="543"/>
      <c r="D3" s="544"/>
    </row>
    <row r="4" spans="1:11" ht="20.25" customHeight="1">
      <c r="A4" s="1545"/>
      <c r="B4" s="1546"/>
      <c r="C4" s="1537"/>
      <c r="D4" s="1537"/>
      <c r="E4" s="1945" t="s">
        <v>330</v>
      </c>
      <c r="F4" s="1945"/>
      <c r="G4" s="1945"/>
      <c r="H4" s="1946" t="s">
        <v>331</v>
      </c>
      <c r="I4" s="1947"/>
      <c r="J4" s="1947"/>
      <c r="K4" s="1965" t="s">
        <v>332</v>
      </c>
    </row>
    <row r="5" spans="1:11">
      <c r="A5" s="1547"/>
      <c r="B5" s="1548"/>
      <c r="C5" s="1538"/>
      <c r="D5" s="1538"/>
      <c r="E5" s="1538"/>
      <c r="F5" s="1538"/>
      <c r="G5" s="1538"/>
      <c r="H5" s="1538"/>
      <c r="I5" s="1538"/>
      <c r="J5" s="1538"/>
      <c r="K5" s="1975"/>
    </row>
    <row r="6" spans="1:11" ht="12.75" customHeight="1">
      <c r="A6" s="1961" t="s">
        <v>333</v>
      </c>
      <c r="B6" s="1962"/>
      <c r="C6" s="1538" t="s">
        <v>334</v>
      </c>
      <c r="D6" s="1538" t="s">
        <v>335</v>
      </c>
      <c r="E6" s="1952" t="s">
        <v>336</v>
      </c>
      <c r="F6" s="1538" t="s">
        <v>337</v>
      </c>
      <c r="G6" s="1538" t="s">
        <v>338</v>
      </c>
      <c r="H6" s="1538" t="s">
        <v>0</v>
      </c>
      <c r="I6" s="1952" t="s">
        <v>339</v>
      </c>
      <c r="J6" s="1538" t="s">
        <v>340</v>
      </c>
      <c r="K6" s="1975"/>
    </row>
    <row r="7" spans="1:11">
      <c r="A7" s="1961" t="s">
        <v>358</v>
      </c>
      <c r="B7" s="1962"/>
      <c r="C7" s="1538"/>
      <c r="D7" s="1538" t="s">
        <v>342</v>
      </c>
      <c r="E7" s="1953"/>
      <c r="F7" s="1538"/>
      <c r="G7" s="1538"/>
      <c r="H7" s="1538"/>
      <c r="I7" s="1953"/>
      <c r="J7" s="1538" t="s">
        <v>343</v>
      </c>
      <c r="K7" s="1975"/>
    </row>
    <row r="8" spans="1:11">
      <c r="A8" s="1961" t="s">
        <v>359</v>
      </c>
      <c r="B8" s="1962"/>
      <c r="C8" s="1538"/>
      <c r="D8" s="1538" t="s">
        <v>345</v>
      </c>
      <c r="E8" s="1953"/>
      <c r="F8" s="1538"/>
      <c r="G8" s="1538"/>
      <c r="H8" s="1538"/>
      <c r="I8" s="1953"/>
      <c r="J8" s="1538" t="s">
        <v>346</v>
      </c>
      <c r="K8" s="1975"/>
    </row>
    <row r="9" spans="1:11">
      <c r="A9" s="1547"/>
      <c r="B9" s="1548"/>
      <c r="C9" s="1538"/>
      <c r="D9" s="1538"/>
      <c r="E9" s="1953"/>
      <c r="F9" s="1538"/>
      <c r="G9" s="1538"/>
      <c r="H9" s="1538"/>
      <c r="I9" s="1538"/>
      <c r="J9" s="1538"/>
      <c r="K9" s="1975"/>
    </row>
    <row r="10" spans="1:11" ht="15" customHeight="1">
      <c r="A10" s="1549"/>
      <c r="B10" s="1550"/>
      <c r="C10" s="1945" t="s">
        <v>347</v>
      </c>
      <c r="D10" s="1945"/>
      <c r="E10" s="1945" t="s">
        <v>348</v>
      </c>
      <c r="F10" s="1945"/>
      <c r="G10" s="1945"/>
      <c r="H10" s="1945"/>
      <c r="I10" s="1945"/>
      <c r="J10" s="1945"/>
      <c r="K10" s="1945"/>
    </row>
    <row r="11" spans="1:11" ht="9" customHeight="1">
      <c r="A11" s="545"/>
      <c r="B11" s="545"/>
      <c r="C11" s="545"/>
      <c r="D11" s="545"/>
    </row>
    <row r="12" spans="1:11" ht="12" customHeight="1">
      <c r="A12" s="551" t="s">
        <v>426</v>
      </c>
      <c r="B12" s="547"/>
      <c r="C12" s="547"/>
      <c r="D12" s="547"/>
    </row>
    <row r="13" spans="1:11" ht="9" customHeight="1">
      <c r="A13" s="547"/>
      <c r="B13" s="547"/>
      <c r="C13" s="547"/>
      <c r="D13" s="547"/>
    </row>
    <row r="14" spans="1:11" s="551" customFormat="1" ht="15" customHeight="1">
      <c r="A14" s="546" t="s">
        <v>258</v>
      </c>
      <c r="B14" s="563"/>
      <c r="C14" s="610">
        <v>357</v>
      </c>
      <c r="D14" s="610">
        <v>736</v>
      </c>
      <c r="E14" s="610">
        <v>6514.7950000000001</v>
      </c>
      <c r="F14" s="610">
        <v>421.226</v>
      </c>
      <c r="G14" s="610">
        <v>6147.7340000000004</v>
      </c>
      <c r="H14" s="610">
        <v>8862.6530000000002</v>
      </c>
      <c r="I14" s="610">
        <v>398.61500000000001</v>
      </c>
      <c r="J14" s="610">
        <v>8464.0380000000005</v>
      </c>
      <c r="K14" s="610">
        <v>664.87099999999998</v>
      </c>
    </row>
    <row r="15" spans="1:11" ht="20.100000000000001" customHeight="1">
      <c r="A15" s="546" t="s">
        <v>360</v>
      </c>
      <c r="B15" s="564"/>
      <c r="C15" s="644">
        <v>356</v>
      </c>
      <c r="D15" s="644" t="s">
        <v>371</v>
      </c>
      <c r="E15" s="644" t="s">
        <v>371</v>
      </c>
      <c r="F15" s="644" t="s">
        <v>371</v>
      </c>
      <c r="G15" s="644" t="s">
        <v>371</v>
      </c>
      <c r="H15" s="644" t="s">
        <v>371</v>
      </c>
      <c r="I15" s="644" t="s">
        <v>371</v>
      </c>
      <c r="J15" s="644" t="s">
        <v>371</v>
      </c>
      <c r="K15" s="644" t="s">
        <v>371</v>
      </c>
    </row>
    <row r="16" spans="1:11" ht="20.100000000000001" customHeight="1">
      <c r="A16" s="565" t="s">
        <v>361</v>
      </c>
      <c r="B16" s="564"/>
      <c r="C16" s="612">
        <v>149</v>
      </c>
      <c r="D16" s="612">
        <v>343</v>
      </c>
      <c r="E16" s="612">
        <v>3316.4029999999998</v>
      </c>
      <c r="F16" s="612">
        <v>249.53800000000001</v>
      </c>
      <c r="G16" s="612">
        <v>2418.8270000000002</v>
      </c>
      <c r="H16" s="612">
        <v>3549.3780000000002</v>
      </c>
      <c r="I16" s="612">
        <v>218.09200000000001</v>
      </c>
      <c r="J16" s="612">
        <v>3331.2860000000001</v>
      </c>
      <c r="K16" s="612">
        <v>443.14</v>
      </c>
    </row>
    <row r="17" spans="1:11" ht="15" customHeight="1">
      <c r="A17" s="565" t="s">
        <v>362</v>
      </c>
      <c r="B17" s="564"/>
      <c r="C17" s="612">
        <v>71</v>
      </c>
      <c r="D17" s="645">
        <v>131</v>
      </c>
      <c r="E17" s="645">
        <v>1038.412</v>
      </c>
      <c r="F17" s="645">
        <v>54.921999999999997</v>
      </c>
      <c r="G17" s="645">
        <v>1049.0550000000001</v>
      </c>
      <c r="H17" s="645">
        <v>1519.904</v>
      </c>
      <c r="I17" s="645">
        <v>59.598999999999997</v>
      </c>
      <c r="J17" s="645">
        <v>1460.3050000000001</v>
      </c>
      <c r="K17" s="645">
        <v>-28.850999999999999</v>
      </c>
    </row>
    <row r="18" spans="1:11" ht="15" customHeight="1">
      <c r="A18" s="565" t="s">
        <v>363</v>
      </c>
      <c r="B18" s="564"/>
      <c r="C18" s="612">
        <v>115</v>
      </c>
      <c r="D18" s="612">
        <v>233</v>
      </c>
      <c r="E18" s="612">
        <v>2049.7469999999998</v>
      </c>
      <c r="F18" s="612">
        <v>107.46899999999999</v>
      </c>
      <c r="G18" s="612">
        <v>2389.4699999999998</v>
      </c>
      <c r="H18" s="612">
        <v>3576.768</v>
      </c>
      <c r="I18" s="612">
        <v>115.536</v>
      </c>
      <c r="J18" s="612">
        <v>3461.232</v>
      </c>
      <c r="K18" s="612">
        <v>211.38</v>
      </c>
    </row>
    <row r="19" spans="1:11" ht="15" customHeight="1">
      <c r="A19" s="565" t="s">
        <v>364</v>
      </c>
      <c r="B19" s="564"/>
      <c r="C19" s="645">
        <v>12</v>
      </c>
      <c r="D19" s="645" t="s">
        <v>371</v>
      </c>
      <c r="E19" s="645" t="s">
        <v>371</v>
      </c>
      <c r="F19" s="646" t="s">
        <v>371</v>
      </c>
      <c r="G19" s="645" t="s">
        <v>371</v>
      </c>
      <c r="H19" s="645" t="s">
        <v>371</v>
      </c>
      <c r="I19" s="646" t="s">
        <v>371</v>
      </c>
      <c r="J19" s="645" t="s">
        <v>371</v>
      </c>
      <c r="K19" s="645" t="s">
        <v>371</v>
      </c>
    </row>
    <row r="20" spans="1:11" ht="15" customHeight="1">
      <c r="A20" s="565" t="s">
        <v>365</v>
      </c>
      <c r="B20" s="564"/>
      <c r="C20" s="612">
        <v>9</v>
      </c>
      <c r="D20" s="612">
        <v>16</v>
      </c>
      <c r="E20" s="612">
        <v>87.471999999999994</v>
      </c>
      <c r="F20" s="612">
        <v>6.2350000000000003</v>
      </c>
      <c r="G20" s="612">
        <v>246.19800000000001</v>
      </c>
      <c r="H20" s="612">
        <v>152.90899999999999</v>
      </c>
      <c r="I20" s="612">
        <v>2.9630000000000001</v>
      </c>
      <c r="J20" s="612">
        <v>149.946</v>
      </c>
      <c r="K20" s="612">
        <v>29.896000000000001</v>
      </c>
    </row>
    <row r="21" spans="1:11" ht="20.100000000000001" customHeight="1">
      <c r="A21" s="566" t="s">
        <v>366</v>
      </c>
      <c r="B21" s="564"/>
      <c r="C21" s="615">
        <v>0</v>
      </c>
      <c r="D21" s="615">
        <v>0</v>
      </c>
      <c r="E21" s="615">
        <v>0</v>
      </c>
      <c r="F21" s="615">
        <v>0</v>
      </c>
      <c r="G21" s="615">
        <v>0</v>
      </c>
      <c r="H21" s="615">
        <v>0</v>
      </c>
      <c r="I21" s="615">
        <v>0</v>
      </c>
      <c r="J21" s="615">
        <v>0</v>
      </c>
      <c r="K21" s="615">
        <v>0</v>
      </c>
    </row>
    <row r="22" spans="1:11" ht="12.75" customHeight="1">
      <c r="A22" s="566" t="s">
        <v>367</v>
      </c>
      <c r="B22" s="564"/>
      <c r="C22" s="615">
        <v>1</v>
      </c>
      <c r="D22" s="615" t="s">
        <v>371</v>
      </c>
      <c r="E22" s="615" t="s">
        <v>371</v>
      </c>
      <c r="F22" s="615" t="s">
        <v>371</v>
      </c>
      <c r="G22" s="615" t="s">
        <v>371</v>
      </c>
      <c r="H22" s="615" t="s">
        <v>371</v>
      </c>
      <c r="I22" s="615" t="s">
        <v>371</v>
      </c>
      <c r="J22" s="615" t="s">
        <v>371</v>
      </c>
      <c r="K22" s="615" t="s">
        <v>371</v>
      </c>
    </row>
    <row r="23" spans="1:11" ht="6.95" customHeight="1" thickBot="1">
      <c r="A23" s="1544"/>
      <c r="B23" s="1544"/>
      <c r="C23" s="1566"/>
      <c r="D23" s="1566"/>
      <c r="E23" s="1566"/>
      <c r="F23" s="1566"/>
      <c r="G23" s="1566"/>
      <c r="H23" s="1566"/>
      <c r="I23" s="1566"/>
      <c r="J23" s="1566"/>
      <c r="K23" s="1566"/>
    </row>
    <row r="24" spans="1:11" ht="3.75" customHeight="1" thickTop="1">
      <c r="A24" s="544"/>
      <c r="B24" s="544"/>
      <c r="C24" s="544"/>
      <c r="D24" s="544"/>
    </row>
    <row r="25" spans="1:11" ht="12.95" customHeight="1">
      <c r="A25" s="561" t="s">
        <v>355</v>
      </c>
      <c r="B25" s="561"/>
      <c r="C25" s="561"/>
      <c r="D25" s="561"/>
    </row>
  </sheetData>
  <mergeCells count="12">
    <mergeCell ref="C10:D10"/>
    <mergeCell ref="E10:K10"/>
    <mergeCell ref="A1:D1"/>
    <mergeCell ref="A2:K2"/>
    <mergeCell ref="E4:G4"/>
    <mergeCell ref="H4:J4"/>
    <mergeCell ref="K4:K9"/>
    <mergeCell ref="A6:B6"/>
    <mergeCell ref="E6:E9"/>
    <mergeCell ref="I6:I8"/>
    <mergeCell ref="A7:B7"/>
    <mergeCell ref="A8:B8"/>
  </mergeCells>
  <pageMargins left="0.78740157480314965" right="0.78740157480314965" top="1.1811023622047243" bottom="0.78740157480314965" header="0" footer="0"/>
  <pageSetup paperSize="9" orientation="portrait" horizontalDpi="300" verticalDpi="300" r:id="rId1"/>
  <headerFooter alignWithMargins="0"/>
</worksheet>
</file>

<file path=xl/worksheets/sheet23.xml><?xml version="1.0" encoding="utf-8"?>
<worksheet xmlns="http://schemas.openxmlformats.org/spreadsheetml/2006/main" xmlns:r="http://schemas.openxmlformats.org/officeDocument/2006/relationships">
  <sheetPr codeName="Sheet23"/>
  <dimension ref="A1:M58"/>
  <sheetViews>
    <sheetView showGridLines="0" topLeftCell="A3" workbookViewId="0">
      <selection sqref="A1:D1"/>
    </sheetView>
  </sheetViews>
  <sheetFormatPr defaultColWidth="10.5703125" defaultRowHeight="12.75"/>
  <cols>
    <col min="1" max="1" width="10.5703125" style="541" customWidth="1"/>
    <col min="2" max="2" width="5.7109375" style="541" customWidth="1"/>
    <col min="3" max="3" width="8.5703125" style="541" customWidth="1"/>
    <col min="4" max="4" width="7.42578125" style="541" customWidth="1"/>
    <col min="5" max="6" width="6.85546875" style="541" customWidth="1"/>
    <col min="7" max="7" width="6.5703125" style="541" customWidth="1"/>
    <col min="8" max="8" width="7.5703125" style="541" customWidth="1"/>
    <col min="9" max="9" width="8" style="541" customWidth="1"/>
    <col min="10" max="10" width="8.85546875" style="541" customWidth="1"/>
    <col min="11" max="11" width="9.7109375" style="541" customWidth="1"/>
    <col min="12" max="16384" width="10.5703125" style="541"/>
  </cols>
  <sheetData>
    <row r="1" spans="1:13" ht="23.25" customHeight="1">
      <c r="A1" s="1959" t="s">
        <v>429</v>
      </c>
      <c r="B1" s="1959"/>
      <c r="C1" s="1959"/>
      <c r="D1" s="1959"/>
    </row>
    <row r="2" spans="1:13" ht="30" customHeight="1">
      <c r="A2" s="1977" t="s">
        <v>430</v>
      </c>
      <c r="B2" s="1977"/>
      <c r="C2" s="1977"/>
      <c r="D2" s="1977"/>
      <c r="E2" s="1977"/>
      <c r="F2" s="1977"/>
      <c r="G2" s="1977"/>
      <c r="H2" s="1977"/>
      <c r="I2" s="1977"/>
      <c r="J2" s="1977"/>
      <c r="K2" s="1977"/>
    </row>
    <row r="3" spans="1:13" ht="12.95" customHeight="1">
      <c r="A3" s="542">
        <v>2016</v>
      </c>
      <c r="B3" s="543"/>
      <c r="C3" s="543"/>
      <c r="D3" s="544"/>
      <c r="E3" s="547"/>
    </row>
    <row r="4" spans="1:13" ht="15" customHeight="1">
      <c r="A4" s="1545"/>
      <c r="B4" s="1546"/>
      <c r="C4" s="1537"/>
      <c r="D4" s="1537"/>
      <c r="E4" s="1945" t="s">
        <v>330</v>
      </c>
      <c r="F4" s="1945"/>
      <c r="G4" s="1945"/>
      <c r="H4" s="1946" t="s">
        <v>331</v>
      </c>
      <c r="I4" s="1947"/>
      <c r="J4" s="1947"/>
      <c r="K4" s="1965" t="s">
        <v>332</v>
      </c>
    </row>
    <row r="5" spans="1:13">
      <c r="A5" s="1547"/>
      <c r="B5" s="1548"/>
      <c r="C5" s="1538"/>
      <c r="D5" s="1538"/>
      <c r="E5" s="1538"/>
      <c r="F5" s="1538"/>
      <c r="G5" s="1538"/>
      <c r="H5" s="1538"/>
      <c r="I5" s="1538"/>
      <c r="J5" s="1538"/>
      <c r="K5" s="1975"/>
    </row>
    <row r="6" spans="1:13" ht="12.75" customHeight="1">
      <c r="A6" s="1961" t="s">
        <v>333</v>
      </c>
      <c r="B6" s="1962"/>
      <c r="C6" s="1538" t="s">
        <v>334</v>
      </c>
      <c r="D6" s="1538" t="s">
        <v>335</v>
      </c>
      <c r="E6" s="1952" t="s">
        <v>336</v>
      </c>
      <c r="F6" s="1538" t="s">
        <v>337</v>
      </c>
      <c r="G6" s="1538" t="s">
        <v>338</v>
      </c>
      <c r="H6" s="1538" t="s">
        <v>0</v>
      </c>
      <c r="I6" s="1952" t="s">
        <v>339</v>
      </c>
      <c r="J6" s="1538" t="s">
        <v>340</v>
      </c>
      <c r="K6" s="1975"/>
    </row>
    <row r="7" spans="1:13">
      <c r="A7" s="1961" t="s">
        <v>341</v>
      </c>
      <c r="B7" s="1962"/>
      <c r="C7" s="1538"/>
      <c r="D7" s="1538" t="s">
        <v>342</v>
      </c>
      <c r="E7" s="1953"/>
      <c r="F7" s="1538"/>
      <c r="G7" s="1538"/>
      <c r="H7" s="1538"/>
      <c r="I7" s="1953"/>
      <c r="J7" s="1538" t="s">
        <v>343</v>
      </c>
      <c r="K7" s="1975"/>
    </row>
    <row r="8" spans="1:13">
      <c r="A8" s="1961" t="s">
        <v>344</v>
      </c>
      <c r="B8" s="1962"/>
      <c r="C8" s="1538"/>
      <c r="D8" s="1538" t="s">
        <v>345</v>
      </c>
      <c r="E8" s="1953"/>
      <c r="F8" s="1538"/>
      <c r="G8" s="1538"/>
      <c r="H8" s="1538"/>
      <c r="I8" s="1953"/>
      <c r="J8" s="1538" t="s">
        <v>346</v>
      </c>
      <c r="K8" s="1975"/>
    </row>
    <row r="9" spans="1:13">
      <c r="A9" s="1547"/>
      <c r="B9" s="1548"/>
      <c r="C9" s="1538"/>
      <c r="D9" s="1538"/>
      <c r="E9" s="1953"/>
      <c r="F9" s="1538"/>
      <c r="G9" s="1538"/>
      <c r="H9" s="1538"/>
      <c r="I9" s="1538"/>
      <c r="J9" s="1538"/>
      <c r="K9" s="1975"/>
    </row>
    <row r="10" spans="1:13" ht="15" customHeight="1">
      <c r="A10" s="1549"/>
      <c r="B10" s="1550"/>
      <c r="C10" s="1945" t="s">
        <v>347</v>
      </c>
      <c r="D10" s="1945"/>
      <c r="E10" s="1945" t="s">
        <v>348</v>
      </c>
      <c r="F10" s="1945"/>
      <c r="G10" s="1945"/>
      <c r="H10" s="1945"/>
      <c r="I10" s="1945"/>
      <c r="J10" s="1945"/>
      <c r="K10" s="1945"/>
    </row>
    <row r="11" spans="1:13" ht="9" customHeight="1">
      <c r="A11" s="545"/>
      <c r="B11" s="545"/>
      <c r="C11" s="545"/>
      <c r="D11" s="545"/>
      <c r="E11" s="547"/>
    </row>
    <row r="12" spans="1:13" ht="12.75" customHeight="1">
      <c r="A12" s="546" t="s">
        <v>431</v>
      </c>
      <c r="B12" s="547"/>
      <c r="C12" s="548"/>
      <c r="D12" s="548"/>
      <c r="E12" s="547"/>
    </row>
    <row r="13" spans="1:13" ht="9" customHeight="1">
      <c r="A13" s="546"/>
      <c r="B13" s="547"/>
      <c r="C13" s="548"/>
      <c r="D13" s="548"/>
      <c r="E13" s="547"/>
      <c r="I13" s="647"/>
    </row>
    <row r="14" spans="1:13" s="551" customFormat="1" ht="11.25" customHeight="1">
      <c r="A14" s="546" t="s">
        <v>0</v>
      </c>
      <c r="B14" s="546"/>
      <c r="C14" s="576">
        <v>22691</v>
      </c>
      <c r="D14" s="576">
        <v>24673</v>
      </c>
      <c r="E14" s="576">
        <v>49925.258999999998</v>
      </c>
      <c r="F14" s="576">
        <v>18469.589</v>
      </c>
      <c r="G14" s="576">
        <v>243199.302</v>
      </c>
      <c r="H14" s="576">
        <v>451536.467</v>
      </c>
      <c r="I14" s="549">
        <v>21208.225999999999</v>
      </c>
      <c r="J14" s="576">
        <v>430328.24099999998</v>
      </c>
      <c r="K14" s="576">
        <v>120325.101</v>
      </c>
      <c r="L14" s="550"/>
      <c r="M14" s="550"/>
    </row>
    <row r="15" spans="1:13" ht="18" customHeight="1">
      <c r="A15" s="553" t="s">
        <v>350</v>
      </c>
      <c r="B15" s="547"/>
      <c r="C15" s="578">
        <v>22656</v>
      </c>
      <c r="D15" s="578">
        <v>23731</v>
      </c>
      <c r="E15" s="578">
        <v>31366.751</v>
      </c>
      <c r="F15" s="578">
        <v>13684.262000000001</v>
      </c>
      <c r="G15" s="578">
        <v>161017.19699999999</v>
      </c>
      <c r="H15" s="578">
        <v>333909.54100000003</v>
      </c>
      <c r="I15" s="554">
        <v>13574.873</v>
      </c>
      <c r="J15" s="578">
        <v>320334.66800000001</v>
      </c>
      <c r="K15" s="578">
        <v>114551.10400000001</v>
      </c>
      <c r="L15" s="556"/>
      <c r="M15" s="556"/>
    </row>
    <row r="16" spans="1:13" ht="12.95" customHeight="1">
      <c r="A16" s="557" t="s">
        <v>351</v>
      </c>
      <c r="B16" s="547"/>
      <c r="C16" s="578">
        <v>31</v>
      </c>
      <c r="D16" s="579">
        <v>542</v>
      </c>
      <c r="E16" s="579">
        <v>11776.636</v>
      </c>
      <c r="F16" s="579">
        <v>4197.9979999999996</v>
      </c>
      <c r="G16" s="579">
        <v>78202.979000000007</v>
      </c>
      <c r="H16" s="579">
        <v>103065.04</v>
      </c>
      <c r="I16" s="555">
        <v>4785.2060000000001</v>
      </c>
      <c r="J16" s="579">
        <v>98279.834000000003</v>
      </c>
      <c r="K16" s="579">
        <v>3753.8719999999998</v>
      </c>
      <c r="L16" s="556"/>
      <c r="M16" s="556"/>
    </row>
    <row r="17" spans="1:13" ht="12.95" customHeight="1">
      <c r="A17" s="557" t="s">
        <v>352</v>
      </c>
      <c r="B17" s="547"/>
      <c r="C17" s="578">
        <v>4</v>
      </c>
      <c r="D17" s="579">
        <v>400</v>
      </c>
      <c r="E17" s="579">
        <v>6781.8720000000003</v>
      </c>
      <c r="F17" s="579">
        <v>587.32899999999995</v>
      </c>
      <c r="G17" s="579">
        <v>3979.1260000000002</v>
      </c>
      <c r="H17" s="579">
        <v>14561.886</v>
      </c>
      <c r="I17" s="555">
        <v>2848.1469999999999</v>
      </c>
      <c r="J17" s="579">
        <v>11713.739</v>
      </c>
      <c r="K17" s="579">
        <v>2020.125</v>
      </c>
      <c r="L17" s="556"/>
      <c r="M17" s="556"/>
    </row>
    <row r="18" spans="1:13" ht="12.95" customHeight="1">
      <c r="A18" s="553" t="s">
        <v>353</v>
      </c>
      <c r="B18" s="547"/>
      <c r="C18" s="578">
        <v>0</v>
      </c>
      <c r="D18" s="578">
        <v>0</v>
      </c>
      <c r="E18" s="578">
        <v>0</v>
      </c>
      <c r="F18" s="578">
        <v>0</v>
      </c>
      <c r="G18" s="578">
        <v>0</v>
      </c>
      <c r="H18" s="578">
        <v>0</v>
      </c>
      <c r="I18" s="554">
        <v>0</v>
      </c>
      <c r="J18" s="578">
        <v>0</v>
      </c>
      <c r="K18" s="578">
        <v>0</v>
      </c>
      <c r="L18" s="556"/>
      <c r="M18" s="556"/>
    </row>
    <row r="19" spans="1:13" ht="11.25" customHeight="1">
      <c r="A19" s="553"/>
      <c r="B19" s="547"/>
      <c r="C19" s="558"/>
      <c r="D19" s="558"/>
      <c r="E19" s="558"/>
      <c r="F19" s="597"/>
      <c r="G19" s="597"/>
      <c r="H19" s="597"/>
      <c r="I19" s="597"/>
      <c r="J19" s="597"/>
      <c r="K19" s="597"/>
      <c r="L19" s="559"/>
      <c r="M19" s="556"/>
    </row>
    <row r="20" spans="1:13" ht="12.95" customHeight="1">
      <c r="A20" s="546" t="s">
        <v>432</v>
      </c>
      <c r="B20" s="571"/>
      <c r="C20" s="572"/>
      <c r="D20" s="572"/>
      <c r="E20" s="558"/>
      <c r="F20" s="597"/>
      <c r="G20" s="597"/>
      <c r="H20" s="597"/>
      <c r="I20" s="597"/>
      <c r="J20" s="597"/>
      <c r="K20" s="597"/>
      <c r="L20" s="559"/>
      <c r="M20" s="556"/>
    </row>
    <row r="21" spans="1:13" ht="12.95" customHeight="1">
      <c r="A21" s="546"/>
      <c r="B21" s="546"/>
      <c r="C21" s="575"/>
      <c r="D21" s="572"/>
      <c r="E21" s="558"/>
      <c r="F21" s="597"/>
      <c r="G21" s="597"/>
      <c r="H21" s="597"/>
      <c r="I21" s="597"/>
      <c r="J21" s="597"/>
      <c r="K21" s="597"/>
      <c r="L21" s="559"/>
      <c r="M21" s="556">
        <f t="shared" ref="M21:M22" si="0">H18-J18</f>
        <v>0</v>
      </c>
    </row>
    <row r="22" spans="1:13" ht="12.95" customHeight="1">
      <c r="A22" s="546" t="s">
        <v>0</v>
      </c>
      <c r="B22" s="546"/>
      <c r="C22" s="576">
        <v>16282</v>
      </c>
      <c r="D22" s="576">
        <v>17401</v>
      </c>
      <c r="E22" s="576">
        <v>27689.578000000001</v>
      </c>
      <c r="F22" s="576">
        <v>10209.91</v>
      </c>
      <c r="G22" s="576">
        <v>155446.12599999999</v>
      </c>
      <c r="H22" s="576">
        <v>287235.97499999998</v>
      </c>
      <c r="I22" s="576">
        <v>9740.6910000000007</v>
      </c>
      <c r="J22" s="576">
        <v>277495.28399999999</v>
      </c>
      <c r="K22" s="576">
        <v>82124.273000000001</v>
      </c>
      <c r="L22" s="559"/>
      <c r="M22" s="556">
        <f t="shared" si="0"/>
        <v>0</v>
      </c>
    </row>
    <row r="23" spans="1:13" ht="18" customHeight="1">
      <c r="A23" s="553" t="s">
        <v>350</v>
      </c>
      <c r="B23" s="547"/>
      <c r="C23" s="578">
        <v>16262</v>
      </c>
      <c r="D23" s="578">
        <v>16863</v>
      </c>
      <c r="E23" s="578">
        <v>18778.098000000002</v>
      </c>
      <c r="F23" s="578">
        <v>7577.8360000000002</v>
      </c>
      <c r="G23" s="578">
        <v>103645.67</v>
      </c>
      <c r="H23" s="578">
        <v>215915.48300000001</v>
      </c>
      <c r="I23" s="578">
        <v>5773.72</v>
      </c>
      <c r="J23" s="578">
        <v>210141.76300000001</v>
      </c>
      <c r="K23" s="578">
        <v>78249.039999999994</v>
      </c>
      <c r="L23" s="559"/>
    </row>
    <row r="24" spans="1:13" ht="12.95" customHeight="1">
      <c r="A24" s="557" t="s">
        <v>351</v>
      </c>
      <c r="B24" s="547"/>
      <c r="C24" s="578">
        <v>19</v>
      </c>
      <c r="D24" s="579" t="s">
        <v>371</v>
      </c>
      <c r="E24" s="579" t="s">
        <v>371</v>
      </c>
      <c r="F24" s="579" t="s">
        <v>371</v>
      </c>
      <c r="G24" s="579" t="s">
        <v>371</v>
      </c>
      <c r="H24" s="579" t="s">
        <v>371</v>
      </c>
      <c r="I24" s="579" t="s">
        <v>371</v>
      </c>
      <c r="J24" s="579" t="s">
        <v>371</v>
      </c>
      <c r="K24" s="579" t="s">
        <v>371</v>
      </c>
      <c r="L24" s="559"/>
    </row>
    <row r="25" spans="1:13" ht="12.95" customHeight="1">
      <c r="A25" s="557" t="s">
        <v>352</v>
      </c>
      <c r="B25" s="547"/>
      <c r="C25" s="578">
        <v>1</v>
      </c>
      <c r="D25" s="579" t="s">
        <v>371</v>
      </c>
      <c r="E25" s="579" t="s">
        <v>371</v>
      </c>
      <c r="F25" s="579" t="s">
        <v>371</v>
      </c>
      <c r="G25" s="579" t="s">
        <v>371</v>
      </c>
      <c r="H25" s="579" t="s">
        <v>371</v>
      </c>
      <c r="I25" s="579" t="s">
        <v>371</v>
      </c>
      <c r="J25" s="579" t="s">
        <v>371</v>
      </c>
      <c r="K25" s="579" t="s">
        <v>371</v>
      </c>
      <c r="L25" s="559"/>
    </row>
    <row r="26" spans="1:13" ht="12.95" customHeight="1">
      <c r="A26" s="553" t="s">
        <v>353</v>
      </c>
      <c r="B26" s="547"/>
      <c r="C26" s="578">
        <v>0</v>
      </c>
      <c r="D26" s="578">
        <v>0</v>
      </c>
      <c r="E26" s="578">
        <v>0</v>
      </c>
      <c r="F26" s="578">
        <v>0</v>
      </c>
      <c r="G26" s="578">
        <v>0</v>
      </c>
      <c r="H26" s="578">
        <v>0</v>
      </c>
      <c r="I26" s="578">
        <v>0</v>
      </c>
      <c r="J26" s="578">
        <v>0</v>
      </c>
      <c r="K26" s="578">
        <v>0</v>
      </c>
      <c r="L26" s="559"/>
    </row>
    <row r="27" spans="1:13" ht="8.25" customHeight="1">
      <c r="A27" s="553"/>
      <c r="B27" s="547"/>
      <c r="C27" s="598"/>
      <c r="D27" s="598"/>
      <c r="E27" s="558"/>
      <c r="F27" s="597"/>
      <c r="G27" s="597"/>
      <c r="H27" s="597"/>
      <c r="I27" s="597"/>
      <c r="J27" s="597"/>
      <c r="K27" s="597"/>
      <c r="L27" s="559"/>
    </row>
    <row r="28" spans="1:13" ht="12.95" customHeight="1">
      <c r="A28" s="546" t="s">
        <v>433</v>
      </c>
      <c r="B28" s="547"/>
      <c r="C28" s="598"/>
      <c r="D28" s="598"/>
      <c r="E28" s="558"/>
      <c r="F28" s="597"/>
      <c r="G28" s="597"/>
      <c r="H28" s="597"/>
      <c r="I28" s="597"/>
      <c r="J28" s="597"/>
      <c r="K28" s="597"/>
      <c r="L28" s="559"/>
    </row>
    <row r="29" spans="1:13" ht="7.5" customHeight="1">
      <c r="A29" s="546"/>
      <c r="B29" s="547"/>
      <c r="C29" s="598"/>
      <c r="D29" s="598"/>
      <c r="E29" s="558"/>
      <c r="F29" s="597"/>
      <c r="G29" s="597"/>
      <c r="H29" s="597"/>
      <c r="I29" s="597"/>
      <c r="J29" s="597"/>
      <c r="K29" s="597"/>
      <c r="L29" s="559"/>
    </row>
    <row r="30" spans="1:13" s="551" customFormat="1" ht="12.95" customHeight="1">
      <c r="A30" s="546" t="s">
        <v>0</v>
      </c>
      <c r="B30" s="546"/>
      <c r="C30" s="576">
        <v>668</v>
      </c>
      <c r="D30" s="576">
        <v>1117</v>
      </c>
      <c r="E30" s="576">
        <v>12378.916999999999</v>
      </c>
      <c r="F30" s="576">
        <v>5588.0910000000003</v>
      </c>
      <c r="G30" s="576">
        <v>62670.216</v>
      </c>
      <c r="H30" s="576">
        <v>92807.216</v>
      </c>
      <c r="I30" s="576">
        <v>5192.8370000000004</v>
      </c>
      <c r="J30" s="576">
        <v>87614.379000000001</v>
      </c>
      <c r="K30" s="576">
        <v>6420.8969999999999</v>
      </c>
      <c r="L30" s="582"/>
    </row>
    <row r="31" spans="1:13" ht="18" customHeight="1">
      <c r="A31" s="553" t="s">
        <v>350</v>
      </c>
      <c r="B31" s="547"/>
      <c r="C31" s="578">
        <v>660</v>
      </c>
      <c r="D31" s="578" t="s">
        <v>371</v>
      </c>
      <c r="E31" s="578" t="s">
        <v>371</v>
      </c>
      <c r="F31" s="578" t="s">
        <v>371</v>
      </c>
      <c r="G31" s="578" t="s">
        <v>371</v>
      </c>
      <c r="H31" s="578" t="s">
        <v>371</v>
      </c>
      <c r="I31" s="578" t="s">
        <v>371</v>
      </c>
      <c r="J31" s="578" t="s">
        <v>371</v>
      </c>
      <c r="K31" s="578" t="s">
        <v>371</v>
      </c>
      <c r="L31" s="559"/>
    </row>
    <row r="32" spans="1:13" ht="12.95" customHeight="1">
      <c r="A32" s="557" t="s">
        <v>351</v>
      </c>
      <c r="B32" s="547"/>
      <c r="C32" s="578">
        <v>6</v>
      </c>
      <c r="D32" s="578">
        <v>88</v>
      </c>
      <c r="E32" s="578">
        <v>2311.0149999999999</v>
      </c>
      <c r="F32" s="578">
        <v>1076.1600000000001</v>
      </c>
      <c r="G32" s="578">
        <v>23259.307000000001</v>
      </c>
      <c r="H32" s="578">
        <v>27898.898000000001</v>
      </c>
      <c r="I32" s="578">
        <v>619.29399999999998</v>
      </c>
      <c r="J32" s="578">
        <v>27279.603999999999</v>
      </c>
      <c r="K32" s="578">
        <v>472.47899999999998</v>
      </c>
      <c r="L32" s="559"/>
    </row>
    <row r="33" spans="1:12" ht="12.95" customHeight="1">
      <c r="A33" s="557" t="s">
        <v>352</v>
      </c>
      <c r="B33" s="547"/>
      <c r="C33" s="578">
        <v>2</v>
      </c>
      <c r="D33" s="578" t="s">
        <v>371</v>
      </c>
      <c r="E33" s="578" t="s">
        <v>371</v>
      </c>
      <c r="F33" s="578" t="s">
        <v>371</v>
      </c>
      <c r="G33" s="578" t="s">
        <v>371</v>
      </c>
      <c r="H33" s="578" t="s">
        <v>371</v>
      </c>
      <c r="I33" s="578" t="s">
        <v>371</v>
      </c>
      <c r="J33" s="578" t="s">
        <v>371</v>
      </c>
      <c r="K33" s="578" t="s">
        <v>371</v>
      </c>
      <c r="L33" s="559"/>
    </row>
    <row r="34" spans="1:12" ht="12.95" customHeight="1">
      <c r="A34" s="553" t="s">
        <v>353</v>
      </c>
      <c r="B34" s="547"/>
      <c r="C34" s="578">
        <v>0</v>
      </c>
      <c r="D34" s="578">
        <v>0</v>
      </c>
      <c r="E34" s="578">
        <v>0</v>
      </c>
      <c r="F34" s="578">
        <v>0</v>
      </c>
      <c r="G34" s="578">
        <v>0</v>
      </c>
      <c r="H34" s="578">
        <v>0</v>
      </c>
      <c r="I34" s="578">
        <v>0</v>
      </c>
      <c r="J34" s="578">
        <v>0</v>
      </c>
      <c r="K34" s="578">
        <v>0</v>
      </c>
      <c r="L34" s="559"/>
    </row>
    <row r="35" spans="1:12" ht="12.95" customHeight="1">
      <c r="A35" s="553"/>
      <c r="B35" s="547"/>
      <c r="C35" s="581"/>
      <c r="D35" s="581"/>
      <c r="E35" s="558"/>
      <c r="F35" s="597"/>
      <c r="G35" s="597"/>
      <c r="H35" s="597"/>
      <c r="I35" s="597"/>
      <c r="J35" s="597"/>
      <c r="K35" s="597"/>
      <c r="L35" s="559"/>
    </row>
    <row r="36" spans="1:12" ht="12.95" customHeight="1">
      <c r="A36" s="546" t="s">
        <v>434</v>
      </c>
      <c r="B36" s="547"/>
      <c r="C36" s="581"/>
      <c r="D36" s="581"/>
      <c r="E36" s="558"/>
      <c r="F36" s="597"/>
      <c r="G36" s="597"/>
      <c r="H36" s="597"/>
      <c r="I36" s="597"/>
      <c r="J36" s="597"/>
      <c r="K36" s="597"/>
      <c r="L36" s="559"/>
    </row>
    <row r="37" spans="1:12" ht="7.5" customHeight="1">
      <c r="A37" s="546"/>
      <c r="B37" s="547"/>
      <c r="C37" s="581"/>
      <c r="D37" s="581"/>
      <c r="E37" s="558"/>
      <c r="F37" s="597"/>
      <c r="G37" s="597"/>
      <c r="H37" s="597"/>
      <c r="I37" s="597"/>
      <c r="J37" s="597"/>
      <c r="K37" s="597"/>
      <c r="L37" s="559"/>
    </row>
    <row r="38" spans="1:12" s="551" customFormat="1" ht="12.95" customHeight="1">
      <c r="A38" s="546" t="s">
        <v>0</v>
      </c>
      <c r="B38" s="546"/>
      <c r="C38" s="576">
        <v>5691</v>
      </c>
      <c r="D38" s="576">
        <v>6054</v>
      </c>
      <c r="E38" s="576">
        <v>8755.4860000000008</v>
      </c>
      <c r="F38" s="576">
        <v>1997.2750000000001</v>
      </c>
      <c r="G38" s="576">
        <v>20972.13</v>
      </c>
      <c r="H38" s="576">
        <v>64812.756999999998</v>
      </c>
      <c r="I38" s="576">
        <v>5711.125</v>
      </c>
      <c r="J38" s="576">
        <v>59101.631999999998</v>
      </c>
      <c r="K38" s="576">
        <v>31690.784</v>
      </c>
      <c r="L38" s="582"/>
    </row>
    <row r="39" spans="1:12" ht="18" customHeight="1">
      <c r="A39" s="553" t="s">
        <v>350</v>
      </c>
      <c r="B39" s="547"/>
      <c r="C39" s="578">
        <v>5685</v>
      </c>
      <c r="D39" s="578">
        <v>5894</v>
      </c>
      <c r="E39" s="578">
        <v>5786.5429999999997</v>
      </c>
      <c r="F39" s="578">
        <v>1303.5730000000001</v>
      </c>
      <c r="G39" s="578">
        <v>16797.635999999999</v>
      </c>
      <c r="H39" s="578">
        <v>56646.851000000002</v>
      </c>
      <c r="I39" s="578">
        <v>2670.7080000000001</v>
      </c>
      <c r="J39" s="578">
        <v>53976.142999999996</v>
      </c>
      <c r="K39" s="578">
        <v>31472.537</v>
      </c>
      <c r="L39" s="559"/>
    </row>
    <row r="40" spans="1:12" ht="12.95" customHeight="1">
      <c r="A40" s="557" t="s">
        <v>351</v>
      </c>
      <c r="B40" s="547"/>
      <c r="C40" s="578">
        <v>5</v>
      </c>
      <c r="D40" s="578" t="s">
        <v>371</v>
      </c>
      <c r="E40" s="578" t="s">
        <v>371</v>
      </c>
      <c r="F40" s="578" t="s">
        <v>371</v>
      </c>
      <c r="G40" s="578" t="s">
        <v>371</v>
      </c>
      <c r="H40" s="578" t="s">
        <v>371</v>
      </c>
      <c r="I40" s="578" t="s">
        <v>371</v>
      </c>
      <c r="J40" s="578" t="s">
        <v>371</v>
      </c>
      <c r="K40" s="578" t="s">
        <v>371</v>
      </c>
      <c r="L40" s="559"/>
    </row>
    <row r="41" spans="1:12" ht="12.95" customHeight="1">
      <c r="A41" s="557" t="s">
        <v>352</v>
      </c>
      <c r="B41" s="547"/>
      <c r="C41" s="578">
        <v>1</v>
      </c>
      <c r="D41" s="578" t="s">
        <v>371</v>
      </c>
      <c r="E41" s="578" t="s">
        <v>371</v>
      </c>
      <c r="F41" s="578" t="s">
        <v>371</v>
      </c>
      <c r="G41" s="578" t="s">
        <v>371</v>
      </c>
      <c r="H41" s="578" t="s">
        <v>371</v>
      </c>
      <c r="I41" s="578" t="s">
        <v>371</v>
      </c>
      <c r="J41" s="578" t="s">
        <v>371</v>
      </c>
      <c r="K41" s="578" t="s">
        <v>371</v>
      </c>
      <c r="L41" s="559"/>
    </row>
    <row r="42" spans="1:12" ht="12.95" customHeight="1">
      <c r="A42" s="553" t="s">
        <v>353</v>
      </c>
      <c r="B42" s="547"/>
      <c r="C42" s="578">
        <v>0</v>
      </c>
      <c r="D42" s="578">
        <v>0</v>
      </c>
      <c r="E42" s="578">
        <v>0</v>
      </c>
      <c r="F42" s="578">
        <v>0</v>
      </c>
      <c r="G42" s="578">
        <v>0</v>
      </c>
      <c r="H42" s="578">
        <v>0</v>
      </c>
      <c r="I42" s="578">
        <v>0</v>
      </c>
      <c r="J42" s="578">
        <v>0</v>
      </c>
      <c r="K42" s="578">
        <v>0</v>
      </c>
      <c r="L42" s="559"/>
    </row>
    <row r="43" spans="1:12" ht="8.25" customHeight="1">
      <c r="A43" s="553"/>
      <c r="B43" s="547"/>
      <c r="C43" s="627"/>
      <c r="D43" s="627"/>
      <c r="E43" s="558"/>
      <c r="F43" s="597"/>
      <c r="G43" s="597"/>
      <c r="H43" s="597"/>
      <c r="I43" s="597"/>
      <c r="J43" s="597"/>
      <c r="K43" s="597"/>
      <c r="L43" s="559"/>
    </row>
    <row r="44" spans="1:12" ht="15.75" customHeight="1">
      <c r="A44" s="546" t="s">
        <v>435</v>
      </c>
      <c r="B44" s="571"/>
      <c r="C44" s="572"/>
      <c r="D44" s="572"/>
      <c r="E44" s="558"/>
      <c r="F44" s="597"/>
      <c r="G44" s="597"/>
      <c r="H44" s="597"/>
      <c r="I44" s="597"/>
      <c r="J44" s="597"/>
      <c r="K44" s="597"/>
      <c r="L44" s="559"/>
    </row>
    <row r="45" spans="1:12" ht="12.95" customHeight="1">
      <c r="A45" s="546"/>
      <c r="B45" s="546"/>
      <c r="C45" s="575"/>
      <c r="D45" s="572"/>
      <c r="E45" s="558"/>
      <c r="F45" s="597"/>
      <c r="G45" s="597"/>
      <c r="H45" s="597"/>
      <c r="I45" s="597"/>
      <c r="J45" s="597"/>
      <c r="K45" s="597"/>
      <c r="L45" s="559"/>
    </row>
    <row r="46" spans="1:12" ht="12.95" customHeight="1">
      <c r="A46" s="546" t="s">
        <v>0</v>
      </c>
      <c r="B46" s="546"/>
      <c r="C46" s="576">
        <v>50</v>
      </c>
      <c r="D46" s="576">
        <v>101</v>
      </c>
      <c r="E46" s="576">
        <v>1101.278</v>
      </c>
      <c r="F46" s="576">
        <v>674.31299999999999</v>
      </c>
      <c r="G46" s="576">
        <v>4110.83</v>
      </c>
      <c r="H46" s="576">
        <v>6680.5190000000002</v>
      </c>
      <c r="I46" s="576">
        <v>563.57299999999998</v>
      </c>
      <c r="J46" s="576">
        <v>6116.9459999999999</v>
      </c>
      <c r="K46" s="576">
        <v>89.147000000000006</v>
      </c>
      <c r="L46" s="559"/>
    </row>
    <row r="47" spans="1:12" ht="18" customHeight="1">
      <c r="A47" s="553" t="s">
        <v>350</v>
      </c>
      <c r="B47" s="547"/>
      <c r="C47" s="578">
        <v>49</v>
      </c>
      <c r="D47" s="578" t="s">
        <v>371</v>
      </c>
      <c r="E47" s="578" t="s">
        <v>371</v>
      </c>
      <c r="F47" s="578" t="s">
        <v>371</v>
      </c>
      <c r="G47" s="578" t="s">
        <v>371</v>
      </c>
      <c r="H47" s="578" t="s">
        <v>371</v>
      </c>
      <c r="I47" s="578" t="s">
        <v>371</v>
      </c>
      <c r="J47" s="578" t="s">
        <v>371</v>
      </c>
      <c r="K47" s="578" t="s">
        <v>371</v>
      </c>
      <c r="L47" s="559"/>
    </row>
    <row r="48" spans="1:12" ht="12.95" customHeight="1">
      <c r="A48" s="557" t="s">
        <v>351</v>
      </c>
      <c r="B48" s="547"/>
      <c r="C48" s="578">
        <v>1</v>
      </c>
      <c r="D48" s="578" t="s">
        <v>371</v>
      </c>
      <c r="E48" s="578" t="s">
        <v>371</v>
      </c>
      <c r="F48" s="578" t="s">
        <v>371</v>
      </c>
      <c r="G48" s="578" t="s">
        <v>371</v>
      </c>
      <c r="H48" s="578" t="s">
        <v>371</v>
      </c>
      <c r="I48" s="578" t="s">
        <v>371</v>
      </c>
      <c r="J48" s="578" t="s">
        <v>371</v>
      </c>
      <c r="K48" s="578" t="s">
        <v>371</v>
      </c>
      <c r="L48" s="559"/>
    </row>
    <row r="49" spans="1:12" ht="12.95" customHeight="1">
      <c r="A49" s="557" t="s">
        <v>352</v>
      </c>
      <c r="B49" s="547"/>
      <c r="C49" s="578">
        <v>0</v>
      </c>
      <c r="D49" s="578">
        <v>0</v>
      </c>
      <c r="E49" s="578">
        <v>0</v>
      </c>
      <c r="F49" s="578">
        <v>0</v>
      </c>
      <c r="G49" s="578">
        <v>0</v>
      </c>
      <c r="H49" s="578">
        <v>0</v>
      </c>
      <c r="I49" s="578">
        <v>0</v>
      </c>
      <c r="J49" s="578">
        <v>0</v>
      </c>
      <c r="K49" s="578">
        <v>0</v>
      </c>
      <c r="L49" s="559"/>
    </row>
    <row r="50" spans="1:12" ht="12.95" customHeight="1">
      <c r="A50" s="553" t="s">
        <v>353</v>
      </c>
      <c r="B50" s="547"/>
      <c r="C50" s="578">
        <v>0</v>
      </c>
      <c r="D50" s="578">
        <v>0</v>
      </c>
      <c r="E50" s="578">
        <v>0</v>
      </c>
      <c r="F50" s="578">
        <v>0</v>
      </c>
      <c r="G50" s="578">
        <v>0</v>
      </c>
      <c r="H50" s="578">
        <v>0</v>
      </c>
      <c r="I50" s="578">
        <v>0</v>
      </c>
      <c r="J50" s="578">
        <v>0</v>
      </c>
      <c r="K50" s="578">
        <v>0</v>
      </c>
      <c r="L50" s="559"/>
    </row>
    <row r="51" spans="1:12" ht="9" customHeight="1" thickBot="1">
      <c r="A51" s="1544"/>
      <c r="B51" s="1544"/>
      <c r="C51" s="1544"/>
      <c r="D51" s="1544"/>
      <c r="E51" s="1544"/>
      <c r="F51" s="1544"/>
      <c r="G51" s="1544"/>
      <c r="H51" s="1544"/>
      <c r="I51" s="1544"/>
      <c r="J51" s="1544"/>
      <c r="K51" s="1544"/>
    </row>
    <row r="52" spans="1:12" ht="3.75" customHeight="1" thickTop="1">
      <c r="A52" s="544"/>
      <c r="B52" s="544"/>
      <c r="C52" s="544"/>
      <c r="D52" s="544"/>
      <c r="E52" s="547"/>
    </row>
    <row r="53" spans="1:12" ht="12.95" customHeight="1">
      <c r="A53" s="1970" t="s">
        <v>355</v>
      </c>
      <c r="B53" s="1970"/>
      <c r="C53" s="1970"/>
      <c r="D53" s="1970"/>
      <c r="E53" s="547"/>
    </row>
    <row r="54" spans="1:12">
      <c r="A54" s="547"/>
      <c r="B54" s="547"/>
      <c r="C54" s="547"/>
      <c r="D54" s="547"/>
      <c r="E54" s="547"/>
    </row>
    <row r="55" spans="1:12">
      <c r="A55" s="547"/>
      <c r="B55" s="547"/>
      <c r="C55" s="547"/>
      <c r="D55" s="547"/>
      <c r="E55" s="547"/>
    </row>
    <row r="56" spans="1:12">
      <c r="A56" s="547"/>
      <c r="B56" s="547"/>
      <c r="C56" s="547"/>
      <c r="D56" s="547"/>
      <c r="E56" s="547"/>
    </row>
    <row r="57" spans="1:12">
      <c r="A57" s="547"/>
      <c r="B57" s="547"/>
      <c r="C57" s="547"/>
      <c r="D57" s="547"/>
      <c r="E57" s="547"/>
    </row>
    <row r="58" spans="1:12">
      <c r="A58" s="547"/>
      <c r="B58" s="547"/>
      <c r="C58" s="547"/>
      <c r="D58" s="547"/>
      <c r="E58" s="547"/>
    </row>
  </sheetData>
  <mergeCells count="13">
    <mergeCell ref="C10:D10"/>
    <mergeCell ref="E10:K10"/>
    <mergeCell ref="A53:D53"/>
    <mergeCell ref="A1:D1"/>
    <mergeCell ref="A2:K2"/>
    <mergeCell ref="E4:G4"/>
    <mergeCell ref="H4:J4"/>
    <mergeCell ref="K4:K9"/>
    <mergeCell ref="A6:B6"/>
    <mergeCell ref="E6:E9"/>
    <mergeCell ref="I6:I8"/>
    <mergeCell ref="A7:B7"/>
    <mergeCell ref="A8:B8"/>
  </mergeCells>
  <pageMargins left="0.78740157480314965" right="0.78740157480314965" top="1.1811023622047243" bottom="0.78740157480314965" header="0" footer="0"/>
  <pageSetup paperSize="9" orientation="portrait" horizontalDpi="300" verticalDpi="300" r:id="rId1"/>
  <headerFooter alignWithMargins="0"/>
</worksheet>
</file>

<file path=xl/worksheets/sheet24.xml><?xml version="1.0" encoding="utf-8"?>
<worksheet xmlns="http://schemas.openxmlformats.org/spreadsheetml/2006/main" xmlns:r="http://schemas.openxmlformats.org/officeDocument/2006/relationships">
  <sheetPr codeName="Sheet24"/>
  <dimension ref="A1:AB52"/>
  <sheetViews>
    <sheetView showGridLines="0" zoomScaleNormal="100" workbookViewId="0">
      <selection sqref="A1:C1"/>
    </sheetView>
  </sheetViews>
  <sheetFormatPr defaultColWidth="10.5703125" defaultRowHeight="12.75"/>
  <cols>
    <col min="1" max="1" width="24.140625" style="541" customWidth="1"/>
    <col min="2" max="2" width="7.5703125" style="541" customWidth="1"/>
    <col min="3" max="3" width="7" style="541" customWidth="1"/>
    <col min="4" max="4" width="7.85546875" style="541" customWidth="1"/>
    <col min="5" max="5" width="6.42578125" style="541" customWidth="1"/>
    <col min="6" max="6" width="6.140625" style="541" customWidth="1"/>
    <col min="7" max="7" width="6.42578125" style="541" customWidth="1"/>
    <col min="8" max="8" width="6.28515625" style="541" customWidth="1"/>
    <col min="9" max="9" width="7.7109375" style="541" customWidth="1"/>
    <col min="10" max="10" width="8.42578125" style="541" customWidth="1"/>
    <col min="11" max="16384" width="10.5703125" style="541"/>
  </cols>
  <sheetData>
    <row r="1" spans="1:28" ht="20.25" customHeight="1">
      <c r="A1" s="1959" t="s">
        <v>436</v>
      </c>
      <c r="B1" s="1959"/>
      <c r="C1" s="1959"/>
    </row>
    <row r="2" spans="1:28" ht="23.25" customHeight="1">
      <c r="A2" s="1977" t="s">
        <v>437</v>
      </c>
      <c r="B2" s="1977"/>
      <c r="C2" s="1977"/>
      <c r="D2" s="1977"/>
      <c r="E2" s="1977"/>
      <c r="F2" s="1977"/>
      <c r="G2" s="1977"/>
      <c r="H2" s="1977"/>
      <c r="I2" s="1977"/>
      <c r="J2" s="1977"/>
    </row>
    <row r="3" spans="1:28" ht="12.95" customHeight="1">
      <c r="A3" s="542">
        <v>2016</v>
      </c>
      <c r="B3" s="543"/>
      <c r="C3" s="544"/>
      <c r="D3" s="547"/>
    </row>
    <row r="4" spans="1:28" ht="20.25" customHeight="1">
      <c r="A4" s="1537"/>
      <c r="B4" s="1537"/>
      <c r="C4" s="1537"/>
      <c r="D4" s="1945" t="s">
        <v>330</v>
      </c>
      <c r="E4" s="1945"/>
      <c r="F4" s="1945"/>
      <c r="G4" s="1946" t="s">
        <v>331</v>
      </c>
      <c r="H4" s="1946"/>
      <c r="I4" s="1946"/>
      <c r="J4" s="1965" t="s">
        <v>332</v>
      </c>
    </row>
    <row r="5" spans="1:28">
      <c r="A5" s="1554"/>
      <c r="B5" s="1538"/>
      <c r="C5" s="1538"/>
      <c r="D5" s="1538"/>
      <c r="E5" s="1538"/>
      <c r="F5" s="1538"/>
      <c r="G5" s="1538"/>
      <c r="H5" s="1538"/>
      <c r="I5" s="1538"/>
      <c r="J5" s="1966"/>
    </row>
    <row r="6" spans="1:28" ht="12.75" customHeight="1">
      <c r="A6" s="1538" t="s">
        <v>333</v>
      </c>
      <c r="B6" s="1538" t="s">
        <v>334</v>
      </c>
      <c r="C6" s="1538" t="s">
        <v>335</v>
      </c>
      <c r="D6" s="1952" t="s">
        <v>336</v>
      </c>
      <c r="E6" s="1538" t="s">
        <v>337</v>
      </c>
      <c r="F6" s="1538" t="s">
        <v>338</v>
      </c>
      <c r="G6" s="1538" t="s">
        <v>0</v>
      </c>
      <c r="H6" s="1952" t="s">
        <v>339</v>
      </c>
      <c r="I6" s="1538" t="s">
        <v>340</v>
      </c>
      <c r="J6" s="1966"/>
    </row>
    <row r="7" spans="1:28">
      <c r="A7" s="1538" t="s">
        <v>358</v>
      </c>
      <c r="B7" s="1538"/>
      <c r="C7" s="1538" t="s">
        <v>342</v>
      </c>
      <c r="D7" s="1952"/>
      <c r="E7" s="1538"/>
      <c r="F7" s="1538"/>
      <c r="G7" s="1538"/>
      <c r="H7" s="1952"/>
      <c r="I7" s="1538" t="s">
        <v>343</v>
      </c>
      <c r="J7" s="1966"/>
    </row>
    <row r="8" spans="1:28">
      <c r="A8" s="1538" t="s">
        <v>359</v>
      </c>
      <c r="B8" s="1538"/>
      <c r="C8" s="1538" t="s">
        <v>345</v>
      </c>
      <c r="D8" s="1952"/>
      <c r="E8" s="1538"/>
      <c r="F8" s="1538"/>
      <c r="G8" s="1538"/>
      <c r="H8" s="1952"/>
      <c r="I8" s="1538" t="s">
        <v>346</v>
      </c>
      <c r="J8" s="1966"/>
    </row>
    <row r="9" spans="1:28">
      <c r="A9" s="1554"/>
      <c r="B9" s="1538"/>
      <c r="C9" s="1538"/>
      <c r="D9" s="1952"/>
      <c r="E9" s="1538"/>
      <c r="F9" s="1538"/>
      <c r="G9" s="1538"/>
      <c r="H9" s="1538"/>
      <c r="I9" s="1538"/>
      <c r="J9" s="1966"/>
    </row>
    <row r="10" spans="1:28" ht="15" customHeight="1">
      <c r="A10" s="1539"/>
      <c r="B10" s="1945" t="s">
        <v>347</v>
      </c>
      <c r="C10" s="1945"/>
      <c r="D10" s="1945" t="s">
        <v>348</v>
      </c>
      <c r="E10" s="1945"/>
      <c r="F10" s="1945"/>
      <c r="G10" s="1945"/>
      <c r="H10" s="1945"/>
      <c r="I10" s="1945"/>
      <c r="J10" s="1945"/>
    </row>
    <row r="11" spans="1:28" ht="9" customHeight="1">
      <c r="A11" s="545"/>
      <c r="B11" s="545"/>
      <c r="C11" s="545"/>
      <c r="D11" s="547"/>
    </row>
    <row r="12" spans="1:28" ht="12" customHeight="1">
      <c r="A12" s="546" t="s">
        <v>431</v>
      </c>
      <c r="B12" s="547"/>
      <c r="C12" s="547"/>
      <c r="D12" s="547"/>
    </row>
    <row r="13" spans="1:28" ht="9" customHeight="1">
      <c r="A13" s="547"/>
      <c r="B13" s="547"/>
      <c r="C13" s="547"/>
      <c r="D13" s="547"/>
    </row>
    <row r="14" spans="1:28" s="551" customFormat="1" ht="12" customHeight="1">
      <c r="A14" s="546" t="s">
        <v>258</v>
      </c>
      <c r="B14" s="576">
        <v>22691</v>
      </c>
      <c r="C14" s="576">
        <v>24673</v>
      </c>
      <c r="D14" s="576">
        <v>49925.258999999998</v>
      </c>
      <c r="E14" s="576">
        <v>18469.589</v>
      </c>
      <c r="F14" s="576">
        <v>243199.302</v>
      </c>
      <c r="G14" s="576">
        <v>451536.467</v>
      </c>
      <c r="H14" s="576">
        <v>21208.225999999999</v>
      </c>
      <c r="I14" s="576">
        <v>430328.24099999998</v>
      </c>
      <c r="J14" s="576">
        <v>120325.101</v>
      </c>
      <c r="K14" s="578"/>
      <c r="L14" s="578"/>
      <c r="M14" s="578"/>
      <c r="N14" s="578"/>
      <c r="O14" s="578"/>
      <c r="P14" s="578"/>
      <c r="Q14" s="578"/>
      <c r="R14" s="578"/>
      <c r="S14" s="578"/>
      <c r="T14" s="629"/>
      <c r="U14" s="629"/>
      <c r="V14" s="629"/>
      <c r="W14" s="629"/>
      <c r="X14" s="629"/>
      <c r="Y14" s="629"/>
      <c r="Z14" s="629"/>
      <c r="AA14" s="629"/>
      <c r="AB14" s="629"/>
    </row>
    <row r="15" spans="1:28" ht="20.100000000000001" customHeight="1">
      <c r="A15" s="546" t="s">
        <v>360</v>
      </c>
      <c r="B15" s="576">
        <v>21661</v>
      </c>
      <c r="C15" s="576">
        <v>23581</v>
      </c>
      <c r="D15" s="576">
        <v>48867.724999999999</v>
      </c>
      <c r="E15" s="576">
        <v>18259.467000000001</v>
      </c>
      <c r="F15" s="576">
        <v>239473.712</v>
      </c>
      <c r="G15" s="576">
        <v>441501.99200000003</v>
      </c>
      <c r="H15" s="576">
        <v>21099.654999999999</v>
      </c>
      <c r="I15" s="576">
        <v>420402.337</v>
      </c>
      <c r="J15" s="576">
        <v>115781.289</v>
      </c>
      <c r="K15" s="578"/>
      <c r="L15" s="578"/>
      <c r="M15" s="578"/>
      <c r="N15" s="578"/>
      <c r="O15" s="578"/>
      <c r="P15" s="578"/>
      <c r="Q15" s="578"/>
      <c r="R15" s="578"/>
      <c r="S15" s="578"/>
      <c r="T15" s="629"/>
      <c r="U15" s="629"/>
      <c r="V15" s="629"/>
      <c r="W15" s="629"/>
      <c r="X15" s="629"/>
      <c r="Y15" s="629"/>
      <c r="Z15" s="629"/>
      <c r="AA15" s="629"/>
      <c r="AB15" s="629"/>
    </row>
    <row r="16" spans="1:28" ht="20.100000000000001" customHeight="1">
      <c r="A16" s="565" t="s">
        <v>361</v>
      </c>
      <c r="B16" s="578">
        <v>5201</v>
      </c>
      <c r="C16" s="578" t="s">
        <v>371</v>
      </c>
      <c r="D16" s="578" t="s">
        <v>371</v>
      </c>
      <c r="E16" s="578" t="s">
        <v>371</v>
      </c>
      <c r="F16" s="578" t="s">
        <v>371</v>
      </c>
      <c r="G16" s="578" t="s">
        <v>371</v>
      </c>
      <c r="H16" s="578" t="s">
        <v>371</v>
      </c>
      <c r="I16" s="578" t="s">
        <v>371</v>
      </c>
      <c r="J16" s="578" t="s">
        <v>371</v>
      </c>
      <c r="K16" s="578"/>
      <c r="L16" s="578"/>
      <c r="M16" s="578"/>
      <c r="N16" s="578"/>
      <c r="O16" s="578"/>
      <c r="P16" s="578"/>
      <c r="Q16" s="578"/>
      <c r="R16" s="578"/>
      <c r="S16" s="578"/>
      <c r="T16" s="629"/>
      <c r="U16" s="629"/>
      <c r="V16" s="629"/>
      <c r="W16" s="629"/>
      <c r="X16" s="629"/>
      <c r="Y16" s="629"/>
      <c r="Z16" s="629"/>
      <c r="AA16" s="629"/>
      <c r="AB16" s="629"/>
    </row>
    <row r="17" spans="1:28" ht="12" customHeight="1">
      <c r="A17" s="565" t="s">
        <v>362</v>
      </c>
      <c r="B17" s="578">
        <v>3707</v>
      </c>
      <c r="C17" s="578">
        <v>3891</v>
      </c>
      <c r="D17" s="578">
        <v>4267.567</v>
      </c>
      <c r="E17" s="578">
        <v>2444.8519999999999</v>
      </c>
      <c r="F17" s="578">
        <v>26547.63</v>
      </c>
      <c r="G17" s="578">
        <v>49957.107000000004</v>
      </c>
      <c r="H17" s="578">
        <v>3758.3429999999998</v>
      </c>
      <c r="I17" s="578">
        <v>46198.764000000003</v>
      </c>
      <c r="J17" s="578">
        <v>14989.594999999999</v>
      </c>
      <c r="K17" s="578"/>
      <c r="L17" s="578"/>
      <c r="M17" s="578"/>
      <c r="N17" s="578"/>
      <c r="O17" s="578"/>
      <c r="P17" s="578"/>
      <c r="Q17" s="578"/>
      <c r="R17" s="578"/>
      <c r="S17" s="578"/>
      <c r="T17" s="629"/>
      <c r="U17" s="629"/>
      <c r="V17" s="629"/>
      <c r="W17" s="629"/>
      <c r="X17" s="629"/>
      <c r="Y17" s="629"/>
      <c r="Z17" s="629"/>
      <c r="AA17" s="629"/>
      <c r="AB17" s="629"/>
    </row>
    <row r="18" spans="1:28" ht="12" customHeight="1">
      <c r="A18" s="565" t="s">
        <v>363</v>
      </c>
      <c r="B18" s="578">
        <v>10510</v>
      </c>
      <c r="C18" s="578">
        <v>11812</v>
      </c>
      <c r="D18" s="578">
        <v>34359.243999999999</v>
      </c>
      <c r="E18" s="578">
        <v>8543.9290000000001</v>
      </c>
      <c r="F18" s="578">
        <v>161542.307</v>
      </c>
      <c r="G18" s="578">
        <v>283991.41200000001</v>
      </c>
      <c r="H18" s="578">
        <v>12022.384</v>
      </c>
      <c r="I18" s="578">
        <v>271969.02799999999</v>
      </c>
      <c r="J18" s="578">
        <v>64865.120999999999</v>
      </c>
      <c r="K18" s="578"/>
      <c r="L18" s="578"/>
      <c r="M18" s="578"/>
      <c r="N18" s="578"/>
      <c r="O18" s="578"/>
      <c r="P18" s="578"/>
      <c r="Q18" s="578"/>
      <c r="R18" s="578"/>
      <c r="S18" s="578"/>
      <c r="T18" s="629"/>
      <c r="U18" s="629"/>
      <c r="V18" s="629"/>
      <c r="W18" s="629"/>
      <c r="X18" s="629"/>
      <c r="Y18" s="629"/>
      <c r="Z18" s="629"/>
      <c r="AA18" s="629"/>
      <c r="AB18" s="629"/>
    </row>
    <row r="19" spans="1:28" ht="12" customHeight="1">
      <c r="A19" s="565" t="s">
        <v>364</v>
      </c>
      <c r="B19" s="578">
        <v>1070</v>
      </c>
      <c r="C19" s="648" t="s">
        <v>371</v>
      </c>
      <c r="D19" s="648" t="s">
        <v>371</v>
      </c>
      <c r="E19" s="648" t="s">
        <v>371</v>
      </c>
      <c r="F19" s="648" t="s">
        <v>371</v>
      </c>
      <c r="G19" s="648" t="s">
        <v>371</v>
      </c>
      <c r="H19" s="648" t="s">
        <v>371</v>
      </c>
      <c r="I19" s="648" t="s">
        <v>371</v>
      </c>
      <c r="J19" s="648" t="s">
        <v>371</v>
      </c>
      <c r="K19" s="578"/>
      <c r="L19" s="578"/>
      <c r="M19" s="578"/>
      <c r="N19" s="578"/>
      <c r="O19" s="578"/>
      <c r="P19" s="578"/>
      <c r="Q19" s="578"/>
      <c r="R19" s="578"/>
      <c r="S19" s="578"/>
      <c r="T19" s="629"/>
      <c r="U19" s="629"/>
      <c r="V19" s="629"/>
      <c r="W19" s="629"/>
      <c r="X19" s="629"/>
      <c r="Y19" s="629"/>
      <c r="Z19" s="629"/>
      <c r="AA19" s="629"/>
      <c r="AB19" s="629"/>
    </row>
    <row r="20" spans="1:28" ht="12" customHeight="1">
      <c r="A20" s="565" t="s">
        <v>365</v>
      </c>
      <c r="B20" s="578">
        <v>1173</v>
      </c>
      <c r="C20" s="578">
        <v>1223</v>
      </c>
      <c r="D20" s="648">
        <v>1177.4580000000001</v>
      </c>
      <c r="E20" s="648">
        <v>220.77500000000001</v>
      </c>
      <c r="F20" s="648">
        <v>6259.9089999999997</v>
      </c>
      <c r="G20" s="648">
        <v>14911.155000000001</v>
      </c>
      <c r="H20" s="648">
        <v>425.07400000000001</v>
      </c>
      <c r="I20" s="648">
        <v>14486.081</v>
      </c>
      <c r="J20" s="648">
        <v>6510.6809999999996</v>
      </c>
      <c r="K20" s="578"/>
      <c r="L20" s="578"/>
      <c r="M20" s="578"/>
      <c r="N20" s="578"/>
      <c r="O20" s="578"/>
      <c r="P20" s="578"/>
      <c r="Q20" s="578"/>
      <c r="R20" s="578"/>
      <c r="S20" s="578"/>
      <c r="T20" s="629"/>
      <c r="U20" s="629"/>
      <c r="V20" s="629"/>
      <c r="W20" s="629"/>
      <c r="X20" s="629"/>
      <c r="Y20" s="629"/>
      <c r="Z20" s="629"/>
      <c r="AA20" s="629"/>
      <c r="AB20" s="629"/>
    </row>
    <row r="21" spans="1:28" ht="20.100000000000001" customHeight="1">
      <c r="A21" s="635" t="s">
        <v>366</v>
      </c>
      <c r="B21" s="622">
        <v>487</v>
      </c>
      <c r="C21" s="617" t="s">
        <v>371</v>
      </c>
      <c r="D21" s="617" t="s">
        <v>371</v>
      </c>
      <c r="E21" s="617" t="s">
        <v>371</v>
      </c>
      <c r="F21" s="617" t="s">
        <v>371</v>
      </c>
      <c r="G21" s="617" t="s">
        <v>371</v>
      </c>
      <c r="H21" s="617" t="s">
        <v>371</v>
      </c>
      <c r="I21" s="617" t="s">
        <v>371</v>
      </c>
      <c r="J21" s="636" t="s">
        <v>371</v>
      </c>
      <c r="K21" s="622"/>
      <c r="L21" s="578"/>
      <c r="M21" s="578"/>
      <c r="N21" s="578"/>
      <c r="O21" s="578"/>
      <c r="P21" s="578"/>
      <c r="Q21" s="578"/>
      <c r="R21" s="578"/>
      <c r="S21" s="578"/>
      <c r="T21" s="629"/>
      <c r="U21" s="629"/>
      <c r="V21" s="629"/>
      <c r="W21" s="629"/>
      <c r="X21" s="629"/>
      <c r="Y21" s="629"/>
      <c r="Z21" s="629"/>
      <c r="AA21" s="629"/>
      <c r="AB21" s="629"/>
    </row>
    <row r="22" spans="1:28" ht="12.75" customHeight="1">
      <c r="A22" s="635" t="s">
        <v>367</v>
      </c>
      <c r="B22" s="617">
        <v>543</v>
      </c>
      <c r="C22" s="617" t="s">
        <v>371</v>
      </c>
      <c r="D22" s="617" t="s">
        <v>371</v>
      </c>
      <c r="E22" s="617" t="s">
        <v>371</v>
      </c>
      <c r="F22" s="617" t="s">
        <v>371</v>
      </c>
      <c r="G22" s="617" t="s">
        <v>371</v>
      </c>
      <c r="H22" s="617" t="s">
        <v>371</v>
      </c>
      <c r="I22" s="617" t="s">
        <v>371</v>
      </c>
      <c r="J22" s="636" t="s">
        <v>371</v>
      </c>
      <c r="K22" s="622"/>
      <c r="L22" s="578"/>
      <c r="M22" s="578"/>
      <c r="N22" s="578"/>
      <c r="O22" s="578"/>
      <c r="P22" s="578"/>
      <c r="Q22" s="578"/>
      <c r="R22" s="578"/>
      <c r="S22" s="578"/>
      <c r="T22" s="629"/>
      <c r="U22" s="629"/>
      <c r="V22" s="629"/>
      <c r="W22" s="629"/>
      <c r="X22" s="629"/>
      <c r="Y22" s="629"/>
      <c r="Z22" s="629"/>
      <c r="AA22" s="629"/>
      <c r="AB22" s="629"/>
    </row>
    <row r="23" spans="1:28" ht="12.75" customHeight="1">
      <c r="A23" s="635"/>
      <c r="B23" s="649"/>
      <c r="C23" s="649"/>
      <c r="D23" s="650"/>
      <c r="E23" s="651"/>
      <c r="F23" s="651"/>
      <c r="G23" s="651"/>
      <c r="H23" s="651"/>
      <c r="I23" s="651"/>
      <c r="J23" s="651"/>
      <c r="K23" s="622"/>
      <c r="L23" s="578"/>
      <c r="M23" s="578"/>
      <c r="N23" s="578"/>
      <c r="O23" s="578"/>
      <c r="P23" s="578"/>
      <c r="Q23" s="578"/>
      <c r="R23" s="578"/>
      <c r="S23" s="578"/>
    </row>
    <row r="24" spans="1:28" ht="13.5" customHeight="1">
      <c r="A24" s="546" t="s">
        <v>432</v>
      </c>
      <c r="B24" s="594"/>
      <c r="C24" s="594"/>
      <c r="D24" s="558"/>
      <c r="E24" s="599"/>
      <c r="F24" s="599"/>
      <c r="G24" s="599"/>
      <c r="H24" s="599"/>
      <c r="I24" s="599"/>
      <c r="J24" s="599"/>
    </row>
    <row r="25" spans="1:28" ht="9" customHeight="1">
      <c r="A25" s="546" t="s">
        <v>376</v>
      </c>
      <c r="B25" s="594"/>
      <c r="C25" s="594"/>
      <c r="D25" s="558"/>
      <c r="E25" s="599"/>
      <c r="F25" s="599"/>
      <c r="G25" s="599"/>
      <c r="H25" s="599"/>
      <c r="I25" s="599"/>
      <c r="J25" s="599"/>
    </row>
    <row r="26" spans="1:28" s="551" customFormat="1" ht="12" customHeight="1">
      <c r="A26" s="566" t="s">
        <v>258</v>
      </c>
      <c r="B26" s="576">
        <v>16282</v>
      </c>
      <c r="C26" s="576">
        <v>17401</v>
      </c>
      <c r="D26" s="576">
        <v>27689.578000000001</v>
      </c>
      <c r="E26" s="576">
        <v>10209.91</v>
      </c>
      <c r="F26" s="576">
        <v>155446.12599999999</v>
      </c>
      <c r="G26" s="576">
        <v>287235.97499999998</v>
      </c>
      <c r="H26" s="576">
        <v>9740.6910000000007</v>
      </c>
      <c r="I26" s="576">
        <v>277495.28399999999</v>
      </c>
      <c r="J26" s="576">
        <v>82124.273000000001</v>
      </c>
      <c r="K26" s="578"/>
      <c r="L26" s="578"/>
      <c r="M26" s="578"/>
      <c r="N26" s="578"/>
      <c r="O26" s="578"/>
      <c r="P26" s="578"/>
      <c r="Q26" s="578"/>
      <c r="R26" s="578"/>
      <c r="S26" s="578"/>
      <c r="T26" s="629"/>
      <c r="U26" s="629"/>
      <c r="V26" s="629"/>
      <c r="W26" s="629"/>
      <c r="X26" s="629"/>
      <c r="Y26" s="629"/>
      <c r="Z26" s="629"/>
      <c r="AA26" s="629"/>
      <c r="AB26" s="629"/>
    </row>
    <row r="27" spans="1:28" s="551" customFormat="1" ht="20.100000000000001" customHeight="1">
      <c r="A27" s="546" t="s">
        <v>360</v>
      </c>
      <c r="B27" s="576">
        <v>15510</v>
      </c>
      <c r="C27" s="576">
        <v>16613</v>
      </c>
      <c r="D27" s="576">
        <v>27301.643</v>
      </c>
      <c r="E27" s="576">
        <v>10046.682000000001</v>
      </c>
      <c r="F27" s="576">
        <v>153322.98499999999</v>
      </c>
      <c r="G27" s="576">
        <v>280872.98499999999</v>
      </c>
      <c r="H27" s="576">
        <v>9646.7189999999991</v>
      </c>
      <c r="I27" s="576">
        <v>271226.266</v>
      </c>
      <c r="J27" s="576">
        <v>78656.266000000003</v>
      </c>
      <c r="K27" s="578"/>
      <c r="L27" s="578"/>
      <c r="M27" s="578"/>
      <c r="N27" s="578"/>
      <c r="O27" s="578"/>
      <c r="P27" s="578"/>
      <c r="Q27" s="578"/>
      <c r="R27" s="578"/>
      <c r="S27" s="578"/>
      <c r="T27" s="629"/>
      <c r="U27" s="629"/>
      <c r="V27" s="629"/>
      <c r="W27" s="629"/>
      <c r="X27" s="629"/>
      <c r="Y27" s="629"/>
      <c r="Z27" s="629"/>
      <c r="AA27" s="629"/>
      <c r="AB27" s="629"/>
    </row>
    <row r="28" spans="1:28" ht="20.100000000000001" customHeight="1">
      <c r="A28" s="565" t="s">
        <v>361</v>
      </c>
      <c r="B28" s="578">
        <v>3665</v>
      </c>
      <c r="C28" s="578">
        <v>3851</v>
      </c>
      <c r="D28" s="578">
        <v>4453.5020000000004</v>
      </c>
      <c r="E28" s="578">
        <v>5687.12</v>
      </c>
      <c r="F28" s="578">
        <v>20156.912</v>
      </c>
      <c r="G28" s="578">
        <v>45270.029000000002</v>
      </c>
      <c r="H28" s="578">
        <v>2905.2159999999999</v>
      </c>
      <c r="I28" s="578">
        <v>42364.813000000002</v>
      </c>
      <c r="J28" s="578">
        <v>14646.053</v>
      </c>
      <c r="K28" s="578"/>
      <c r="U28" s="629"/>
      <c r="V28" s="629"/>
      <c r="W28" s="629"/>
      <c r="X28" s="629"/>
      <c r="Y28" s="629"/>
      <c r="Z28" s="629"/>
      <c r="AA28" s="629"/>
      <c r="AB28" s="629"/>
    </row>
    <row r="29" spans="1:28" ht="12" customHeight="1">
      <c r="A29" s="565" t="s">
        <v>362</v>
      </c>
      <c r="B29" s="578">
        <v>2798</v>
      </c>
      <c r="C29" s="578">
        <v>2906</v>
      </c>
      <c r="D29" s="578">
        <v>2572.192</v>
      </c>
      <c r="E29" s="578">
        <v>1704.0060000000001</v>
      </c>
      <c r="F29" s="578">
        <v>22053.978999999999</v>
      </c>
      <c r="G29" s="578">
        <v>38732.432999999997</v>
      </c>
      <c r="H29" s="578">
        <v>2885.5059999999999</v>
      </c>
      <c r="I29" s="578">
        <v>35846.927000000003</v>
      </c>
      <c r="J29" s="578">
        <v>11187.857</v>
      </c>
      <c r="K29" s="578"/>
      <c r="U29" s="629"/>
      <c r="V29" s="629"/>
      <c r="W29" s="629"/>
      <c r="X29" s="629"/>
      <c r="Y29" s="629"/>
      <c r="Z29" s="629"/>
      <c r="AA29" s="629"/>
      <c r="AB29" s="629"/>
    </row>
    <row r="30" spans="1:28" ht="12" customHeight="1">
      <c r="A30" s="565" t="s">
        <v>363</v>
      </c>
      <c r="B30" s="578">
        <v>7274</v>
      </c>
      <c r="C30" s="578">
        <v>8043</v>
      </c>
      <c r="D30" s="578">
        <v>19111.907999999999</v>
      </c>
      <c r="E30" s="578">
        <v>2345.4749999999999</v>
      </c>
      <c r="F30" s="578">
        <v>105069.61199999999</v>
      </c>
      <c r="G30" s="578">
        <v>180101.07800000001</v>
      </c>
      <c r="H30" s="578">
        <v>3458.723</v>
      </c>
      <c r="I30" s="578">
        <v>176642.35500000001</v>
      </c>
      <c r="J30" s="578">
        <v>44133.858</v>
      </c>
      <c r="K30" s="578"/>
      <c r="L30" s="578"/>
      <c r="M30" s="578"/>
      <c r="N30" s="578"/>
      <c r="O30" s="578"/>
      <c r="P30" s="578"/>
      <c r="Q30" s="578"/>
      <c r="R30" s="578"/>
      <c r="S30" s="578"/>
      <c r="T30" s="629"/>
      <c r="U30" s="629"/>
      <c r="V30" s="629"/>
      <c r="W30" s="629"/>
      <c r="X30" s="629"/>
      <c r="Y30" s="629"/>
      <c r="Z30" s="629"/>
      <c r="AA30" s="629"/>
      <c r="AB30" s="629"/>
    </row>
    <row r="31" spans="1:28" ht="12" customHeight="1">
      <c r="A31" s="565" t="s">
        <v>364</v>
      </c>
      <c r="B31" s="652">
        <v>824</v>
      </c>
      <c r="C31" s="652">
        <v>841</v>
      </c>
      <c r="D31" s="652">
        <v>438.56799999999998</v>
      </c>
      <c r="E31" s="652">
        <v>213.85300000000001</v>
      </c>
      <c r="F31" s="652">
        <v>2295.6309999999999</v>
      </c>
      <c r="G31" s="652">
        <v>6524.8549999999996</v>
      </c>
      <c r="H31" s="652">
        <v>174.14099999999999</v>
      </c>
      <c r="I31" s="652">
        <v>6350.7139999999999</v>
      </c>
      <c r="J31" s="652">
        <v>3364.7710000000002</v>
      </c>
      <c r="K31" s="578"/>
      <c r="L31" s="578"/>
      <c r="M31" s="578"/>
      <c r="N31" s="578"/>
      <c r="O31" s="578"/>
      <c r="P31" s="578"/>
      <c r="Q31" s="578"/>
      <c r="R31" s="578"/>
      <c r="S31" s="578"/>
      <c r="T31" s="629"/>
      <c r="U31" s="629"/>
      <c r="V31" s="629"/>
      <c r="W31" s="629"/>
      <c r="X31" s="629"/>
      <c r="Y31" s="629"/>
      <c r="Z31" s="629"/>
      <c r="AA31" s="629"/>
      <c r="AB31" s="629"/>
    </row>
    <row r="32" spans="1:28" ht="12" customHeight="1">
      <c r="A32" s="565" t="s">
        <v>365</v>
      </c>
      <c r="B32" s="652">
        <v>949</v>
      </c>
      <c r="C32" s="652">
        <v>972</v>
      </c>
      <c r="D32" s="652">
        <v>725.47299999999996</v>
      </c>
      <c r="E32" s="652">
        <v>96.227999999999994</v>
      </c>
      <c r="F32" s="652">
        <v>3746.8510000000001</v>
      </c>
      <c r="G32" s="652">
        <v>10244.59</v>
      </c>
      <c r="H32" s="652">
        <v>223.13300000000001</v>
      </c>
      <c r="I32" s="652">
        <v>10021.457</v>
      </c>
      <c r="J32" s="652">
        <v>5323.7269999999999</v>
      </c>
      <c r="K32" s="578"/>
      <c r="L32" s="578"/>
      <c r="M32" s="578"/>
      <c r="N32" s="578"/>
      <c r="O32" s="578"/>
      <c r="P32" s="578"/>
      <c r="Q32" s="578"/>
      <c r="R32" s="578"/>
      <c r="S32" s="578"/>
      <c r="T32" s="629"/>
      <c r="U32" s="629"/>
      <c r="V32" s="629"/>
      <c r="W32" s="629"/>
      <c r="X32" s="629"/>
      <c r="Y32" s="629"/>
      <c r="Z32" s="629"/>
      <c r="AA32" s="629"/>
      <c r="AB32" s="629"/>
    </row>
    <row r="33" spans="1:28" s="551" customFormat="1" ht="20.100000000000001" customHeight="1">
      <c r="A33" s="566" t="s">
        <v>377</v>
      </c>
      <c r="B33" s="610">
        <v>341</v>
      </c>
      <c r="C33" s="610">
        <v>352</v>
      </c>
      <c r="D33" s="610">
        <v>185.76599999999999</v>
      </c>
      <c r="E33" s="610">
        <v>134.922</v>
      </c>
      <c r="F33" s="610">
        <v>1068.9259999999999</v>
      </c>
      <c r="G33" s="610">
        <v>2613.569</v>
      </c>
      <c r="H33" s="610">
        <v>93.971999999999994</v>
      </c>
      <c r="I33" s="610">
        <v>2519.5970000000002</v>
      </c>
      <c r="J33" s="610">
        <v>1142.3109999999999</v>
      </c>
      <c r="K33" s="578"/>
      <c r="L33" s="578"/>
      <c r="M33" s="578"/>
      <c r="N33" s="578"/>
      <c r="O33" s="578"/>
      <c r="P33" s="578"/>
      <c r="Q33" s="578"/>
      <c r="R33" s="578"/>
      <c r="S33" s="578"/>
      <c r="T33" s="629"/>
      <c r="U33" s="629"/>
      <c r="V33" s="629"/>
      <c r="W33" s="629"/>
      <c r="X33" s="629"/>
      <c r="Y33" s="629"/>
      <c r="Z33" s="629"/>
      <c r="AA33" s="629"/>
      <c r="AB33" s="629"/>
    </row>
    <row r="34" spans="1:28" s="551" customFormat="1" ht="12" customHeight="1">
      <c r="A34" s="566" t="s">
        <v>379</v>
      </c>
      <c r="B34" s="610">
        <v>431</v>
      </c>
      <c r="C34" s="610">
        <v>436</v>
      </c>
      <c r="D34" s="610">
        <v>202.16900000000001</v>
      </c>
      <c r="E34" s="610">
        <v>28.306000000000001</v>
      </c>
      <c r="F34" s="610">
        <v>1054.2149999999999</v>
      </c>
      <c r="G34" s="610">
        <v>3749.4209999999998</v>
      </c>
      <c r="H34" s="610">
        <v>0</v>
      </c>
      <c r="I34" s="610">
        <v>3749.4209999999998</v>
      </c>
      <c r="J34" s="610">
        <v>2325.6959999999999</v>
      </c>
      <c r="K34" s="578"/>
      <c r="L34" s="578"/>
      <c r="M34" s="578"/>
      <c r="N34" s="578"/>
      <c r="O34" s="578"/>
      <c r="P34" s="578"/>
      <c r="Q34" s="578"/>
      <c r="R34" s="578"/>
      <c r="S34" s="578"/>
      <c r="T34" s="629"/>
      <c r="U34" s="629"/>
      <c r="V34" s="629"/>
      <c r="W34" s="629"/>
      <c r="X34" s="629"/>
      <c r="Y34" s="629"/>
      <c r="Z34" s="629"/>
      <c r="AA34" s="629"/>
      <c r="AB34" s="629"/>
    </row>
    <row r="35" spans="1:28" s="551" customFormat="1" ht="12" customHeight="1">
      <c r="A35" s="566"/>
      <c r="B35" s="593"/>
      <c r="C35" s="593"/>
      <c r="D35" s="653"/>
      <c r="E35" s="615"/>
      <c r="F35" s="615"/>
      <c r="G35" s="615"/>
      <c r="H35" s="615"/>
      <c r="I35" s="615"/>
      <c r="J35" s="615"/>
      <c r="K35" s="578"/>
      <c r="L35" s="578"/>
      <c r="M35" s="578"/>
      <c r="N35" s="578"/>
      <c r="O35" s="578"/>
      <c r="P35" s="578"/>
      <c r="Q35" s="578"/>
      <c r="R35" s="578"/>
      <c r="S35" s="578"/>
    </row>
    <row r="36" spans="1:28" ht="15.75" customHeight="1">
      <c r="A36" s="546" t="s">
        <v>433</v>
      </c>
      <c r="B36" s="594"/>
      <c r="C36" s="594"/>
      <c r="D36" s="558"/>
      <c r="E36" s="599"/>
      <c r="F36" s="599"/>
      <c r="G36" s="599"/>
      <c r="H36" s="599"/>
      <c r="I36" s="599"/>
      <c r="J36" s="599"/>
    </row>
    <row r="37" spans="1:28" ht="9" customHeight="1">
      <c r="A37" s="544"/>
      <c r="B37" s="594"/>
      <c r="C37" s="594"/>
      <c r="D37" s="558"/>
      <c r="E37" s="599"/>
      <c r="F37" s="599"/>
      <c r="G37" s="599"/>
      <c r="H37" s="599"/>
      <c r="I37" s="599"/>
      <c r="J37" s="599"/>
    </row>
    <row r="38" spans="1:28" s="551" customFormat="1" ht="12" customHeight="1">
      <c r="A38" s="566" t="s">
        <v>258</v>
      </c>
      <c r="B38" s="576">
        <v>668</v>
      </c>
      <c r="C38" s="576">
        <v>1117</v>
      </c>
      <c r="D38" s="576">
        <v>12378.916999999999</v>
      </c>
      <c r="E38" s="576">
        <v>5588.0910000000003</v>
      </c>
      <c r="F38" s="576">
        <v>62670.216</v>
      </c>
      <c r="G38" s="576">
        <v>92807.216</v>
      </c>
      <c r="H38" s="576">
        <v>5192.8370000000004</v>
      </c>
      <c r="I38" s="576">
        <v>87614.379000000001</v>
      </c>
      <c r="J38" s="576">
        <v>6420.8969999999999</v>
      </c>
      <c r="K38" s="578"/>
      <c r="L38" s="578"/>
      <c r="M38" s="578"/>
      <c r="N38" s="578"/>
      <c r="O38" s="578"/>
      <c r="P38" s="578"/>
      <c r="Q38" s="578"/>
      <c r="R38" s="578"/>
      <c r="S38" s="578"/>
      <c r="T38" s="629"/>
      <c r="U38" s="629"/>
      <c r="V38" s="629"/>
      <c r="W38" s="629"/>
      <c r="X38" s="629"/>
      <c r="Y38" s="629"/>
      <c r="Z38" s="629"/>
      <c r="AA38" s="629"/>
      <c r="AB38" s="629"/>
    </row>
    <row r="39" spans="1:28" s="551" customFormat="1" ht="20.100000000000001" customHeight="1">
      <c r="A39" s="546" t="s">
        <v>360</v>
      </c>
      <c r="B39" s="576">
        <v>648</v>
      </c>
      <c r="C39" s="576">
        <v>1088</v>
      </c>
      <c r="D39" s="576">
        <v>12241.950999999999</v>
      </c>
      <c r="E39" s="576">
        <v>5576.3879999999999</v>
      </c>
      <c r="F39" s="576">
        <v>62219.883000000002</v>
      </c>
      <c r="G39" s="576">
        <v>92041.05</v>
      </c>
      <c r="H39" s="576">
        <v>5178.2380000000003</v>
      </c>
      <c r="I39" s="576">
        <v>86862.812000000005</v>
      </c>
      <c r="J39" s="576">
        <v>6375.7510000000002</v>
      </c>
      <c r="K39" s="578"/>
      <c r="L39" s="578"/>
      <c r="M39" s="578"/>
      <c r="N39" s="578"/>
      <c r="O39" s="578"/>
      <c r="P39" s="578"/>
      <c r="Q39" s="578"/>
      <c r="R39" s="578"/>
      <c r="S39" s="578"/>
      <c r="T39" s="629"/>
      <c r="U39" s="629"/>
      <c r="V39" s="629"/>
      <c r="W39" s="629"/>
      <c r="X39" s="629"/>
      <c r="Y39" s="629"/>
      <c r="Z39" s="629"/>
      <c r="AA39" s="629"/>
      <c r="AB39" s="629"/>
    </row>
    <row r="40" spans="1:28" ht="20.100000000000001" customHeight="1">
      <c r="A40" s="565" t="s">
        <v>361</v>
      </c>
      <c r="B40" s="578">
        <v>171</v>
      </c>
      <c r="C40" s="578">
        <v>250</v>
      </c>
      <c r="D40" s="578">
        <v>1796.162</v>
      </c>
      <c r="E40" s="578">
        <v>224.959</v>
      </c>
      <c r="F40" s="578">
        <v>16261.126</v>
      </c>
      <c r="G40" s="578">
        <v>20316.776000000002</v>
      </c>
      <c r="H40" s="578">
        <v>343.88799999999998</v>
      </c>
      <c r="I40" s="578">
        <v>19972.887999999999</v>
      </c>
      <c r="J40" s="578">
        <v>823.46799999999996</v>
      </c>
      <c r="K40" s="578"/>
      <c r="L40" s="578"/>
      <c r="M40" s="578"/>
      <c r="N40" s="578"/>
      <c r="O40" s="578"/>
      <c r="P40" s="578"/>
      <c r="Q40" s="578"/>
      <c r="R40" s="578"/>
      <c r="S40" s="578"/>
      <c r="T40" s="629"/>
      <c r="U40" s="629"/>
      <c r="V40" s="629"/>
      <c r="W40" s="629"/>
      <c r="X40" s="629"/>
      <c r="Y40" s="629"/>
      <c r="Z40" s="629"/>
      <c r="AA40" s="629"/>
      <c r="AB40" s="629"/>
    </row>
    <row r="41" spans="1:28" ht="12" customHeight="1">
      <c r="A41" s="565" t="s">
        <v>362</v>
      </c>
      <c r="B41" s="578">
        <v>101</v>
      </c>
      <c r="C41" s="578">
        <v>136</v>
      </c>
      <c r="D41" s="578">
        <v>693.79</v>
      </c>
      <c r="E41" s="578">
        <v>433.47300000000001</v>
      </c>
      <c r="F41" s="578">
        <v>2720.94</v>
      </c>
      <c r="G41" s="578">
        <v>4499.9279999999999</v>
      </c>
      <c r="H41" s="578">
        <v>374.202</v>
      </c>
      <c r="I41" s="578">
        <v>4125.7259999999997</v>
      </c>
      <c r="J41" s="578">
        <v>546.15300000000002</v>
      </c>
      <c r="K41" s="578"/>
      <c r="L41" s="578"/>
      <c r="M41" s="578"/>
      <c r="N41" s="578"/>
      <c r="O41" s="578"/>
      <c r="P41" s="578"/>
      <c r="Q41" s="578"/>
      <c r="R41" s="578"/>
      <c r="S41" s="578"/>
      <c r="T41" s="629"/>
      <c r="U41" s="629"/>
      <c r="V41" s="629"/>
      <c r="W41" s="629"/>
      <c r="X41" s="629"/>
      <c r="Y41" s="629"/>
      <c r="Z41" s="629"/>
      <c r="AA41" s="629"/>
      <c r="AB41" s="629"/>
    </row>
    <row r="42" spans="1:28" ht="12" customHeight="1">
      <c r="A42" s="565" t="s">
        <v>363</v>
      </c>
      <c r="B42" s="578">
        <v>320</v>
      </c>
      <c r="C42" s="578">
        <v>624</v>
      </c>
      <c r="D42" s="578">
        <v>9233.0550000000003</v>
      </c>
      <c r="E42" s="578">
        <v>4766.4840000000004</v>
      </c>
      <c r="F42" s="578">
        <v>41020.896000000001</v>
      </c>
      <c r="G42" s="578">
        <v>63305.938000000002</v>
      </c>
      <c r="H42" s="578">
        <v>4240.9669999999996</v>
      </c>
      <c r="I42" s="578">
        <v>59064.970999999998</v>
      </c>
      <c r="J42" s="578">
        <v>4421.8109999999997</v>
      </c>
      <c r="K42" s="578"/>
      <c r="L42" s="578"/>
      <c r="M42" s="578"/>
      <c r="N42" s="578"/>
      <c r="O42" s="578"/>
      <c r="P42" s="578"/>
      <c r="Q42" s="578"/>
      <c r="R42" s="578"/>
      <c r="S42" s="578"/>
      <c r="T42" s="629"/>
      <c r="U42" s="629"/>
      <c r="V42" s="629"/>
      <c r="W42" s="629"/>
      <c r="X42" s="629"/>
      <c r="Y42" s="629"/>
      <c r="Z42" s="629"/>
      <c r="AA42" s="629"/>
      <c r="AB42" s="629"/>
    </row>
    <row r="43" spans="1:28" ht="12" customHeight="1">
      <c r="A43" s="565" t="s">
        <v>364</v>
      </c>
      <c r="B43" s="578">
        <v>30</v>
      </c>
      <c r="C43" s="578" t="s">
        <v>371</v>
      </c>
      <c r="D43" s="578" t="s">
        <v>371</v>
      </c>
      <c r="E43" s="578" t="s">
        <v>371</v>
      </c>
      <c r="F43" s="578" t="s">
        <v>371</v>
      </c>
      <c r="G43" s="578" t="s">
        <v>371</v>
      </c>
      <c r="H43" s="578" t="s">
        <v>371</v>
      </c>
      <c r="I43" s="578" t="s">
        <v>371</v>
      </c>
      <c r="J43" s="578" t="s">
        <v>371</v>
      </c>
      <c r="K43" s="578"/>
      <c r="L43" s="578"/>
      <c r="M43" s="578"/>
      <c r="N43" s="578"/>
      <c r="O43" s="578"/>
      <c r="P43" s="578"/>
      <c r="Q43" s="578"/>
      <c r="R43" s="578"/>
      <c r="S43" s="578"/>
      <c r="T43" s="629"/>
      <c r="U43" s="629"/>
      <c r="V43" s="629"/>
      <c r="W43" s="629"/>
      <c r="X43" s="629"/>
      <c r="Y43" s="629"/>
      <c r="Z43" s="629"/>
      <c r="AA43" s="629"/>
      <c r="AB43" s="629"/>
    </row>
    <row r="44" spans="1:28" ht="12" customHeight="1">
      <c r="A44" s="565" t="s">
        <v>365</v>
      </c>
      <c r="B44" s="578">
        <v>26</v>
      </c>
      <c r="C44" s="578" t="s">
        <v>371</v>
      </c>
      <c r="D44" s="578" t="s">
        <v>371</v>
      </c>
      <c r="E44" s="578" t="s">
        <v>371</v>
      </c>
      <c r="F44" s="578" t="s">
        <v>371</v>
      </c>
      <c r="G44" s="578" t="s">
        <v>371</v>
      </c>
      <c r="H44" s="578" t="s">
        <v>371</v>
      </c>
      <c r="I44" s="578" t="s">
        <v>371</v>
      </c>
      <c r="J44" s="578" t="s">
        <v>371</v>
      </c>
      <c r="K44" s="578"/>
      <c r="L44" s="578"/>
      <c r="M44" s="578"/>
      <c r="N44" s="578"/>
      <c r="O44" s="578"/>
      <c r="P44" s="578"/>
      <c r="Q44" s="578"/>
      <c r="R44" s="578"/>
      <c r="S44" s="578"/>
      <c r="T44" s="629"/>
      <c r="U44" s="629"/>
      <c r="V44" s="629"/>
      <c r="W44" s="629"/>
      <c r="X44" s="629"/>
      <c r="Y44" s="629"/>
      <c r="Z44" s="629"/>
      <c r="AA44" s="629"/>
      <c r="AB44" s="629"/>
    </row>
    <row r="45" spans="1:28" s="551" customFormat="1" ht="20.100000000000001" customHeight="1">
      <c r="A45" s="566" t="s">
        <v>377</v>
      </c>
      <c r="B45" s="615">
        <v>14</v>
      </c>
      <c r="C45" s="615" t="s">
        <v>371</v>
      </c>
      <c r="D45" s="615" t="s">
        <v>371</v>
      </c>
      <c r="E45" s="615" t="s">
        <v>371</v>
      </c>
      <c r="F45" s="615" t="s">
        <v>371</v>
      </c>
      <c r="G45" s="615" t="s">
        <v>371</v>
      </c>
      <c r="H45" s="615" t="s">
        <v>371</v>
      </c>
      <c r="I45" s="615" t="s">
        <v>371</v>
      </c>
      <c r="J45" s="615" t="s">
        <v>371</v>
      </c>
      <c r="K45" s="578"/>
      <c r="L45" s="578"/>
      <c r="M45" s="578"/>
      <c r="N45" s="578"/>
      <c r="O45" s="578"/>
      <c r="P45" s="578"/>
      <c r="Q45" s="578"/>
      <c r="R45" s="578"/>
      <c r="S45" s="578"/>
      <c r="T45" s="629"/>
      <c r="U45" s="629"/>
      <c r="V45" s="629"/>
      <c r="W45" s="629"/>
      <c r="X45" s="629"/>
      <c r="Y45" s="629"/>
      <c r="Z45" s="629"/>
      <c r="AA45" s="629"/>
      <c r="AB45" s="629"/>
    </row>
    <row r="46" spans="1:28" s="551" customFormat="1" ht="12" customHeight="1">
      <c r="A46" s="566" t="s">
        <v>379</v>
      </c>
      <c r="B46" s="615">
        <v>6</v>
      </c>
      <c r="C46" s="615" t="s">
        <v>371</v>
      </c>
      <c r="D46" s="615" t="s">
        <v>371</v>
      </c>
      <c r="E46" s="615" t="s">
        <v>371</v>
      </c>
      <c r="F46" s="615" t="s">
        <v>371</v>
      </c>
      <c r="G46" s="615" t="s">
        <v>371</v>
      </c>
      <c r="H46" s="615" t="s">
        <v>371</v>
      </c>
      <c r="I46" s="615" t="s">
        <v>371</v>
      </c>
      <c r="J46" s="615" t="s">
        <v>371</v>
      </c>
      <c r="K46" s="615"/>
      <c r="L46" s="578"/>
      <c r="M46" s="578"/>
      <c r="N46" s="578"/>
      <c r="O46" s="578"/>
      <c r="P46" s="578"/>
      <c r="Q46" s="578"/>
      <c r="R46" s="578"/>
      <c r="S46" s="578"/>
      <c r="T46" s="629"/>
      <c r="U46" s="629"/>
      <c r="V46" s="629"/>
      <c r="W46" s="629"/>
      <c r="X46" s="629"/>
      <c r="Y46" s="629"/>
      <c r="Z46" s="629"/>
      <c r="AA46" s="629"/>
      <c r="AB46" s="629"/>
    </row>
    <row r="47" spans="1:28" s="551" customFormat="1" ht="6.95" customHeight="1" thickBot="1">
      <c r="A47" s="1544"/>
      <c r="B47" s="1555"/>
      <c r="C47" s="1544"/>
      <c r="D47" s="1555"/>
      <c r="E47" s="1544"/>
      <c r="F47" s="1555"/>
      <c r="G47" s="1544"/>
      <c r="H47" s="1555"/>
      <c r="I47" s="1544"/>
      <c r="J47" s="1555"/>
      <c r="K47" s="615"/>
    </row>
    <row r="48" spans="1:28" s="551" customFormat="1" ht="3.75" customHeight="1" thickTop="1">
      <c r="A48" s="544"/>
      <c r="B48" s="605"/>
      <c r="C48" s="654"/>
      <c r="D48" s="576"/>
      <c r="E48" s="576"/>
      <c r="F48" s="576"/>
      <c r="G48" s="576"/>
      <c r="H48" s="576"/>
      <c r="I48" s="576"/>
      <c r="J48" s="576"/>
      <c r="K48" s="578"/>
    </row>
    <row r="49" spans="1:11" ht="12.95" customHeight="1">
      <c r="A49" s="561" t="s">
        <v>355</v>
      </c>
      <c r="B49" s="561"/>
      <c r="C49" s="561"/>
      <c r="D49" s="547"/>
    </row>
    <row r="50" spans="1:11" ht="16.5" customHeight="1">
      <c r="C50" s="576"/>
      <c r="D50" s="576"/>
      <c r="E50" s="576"/>
      <c r="F50" s="576"/>
      <c r="G50" s="576"/>
      <c r="H50" s="576"/>
      <c r="I50" s="576"/>
      <c r="J50" s="576"/>
      <c r="K50" s="578"/>
    </row>
    <row r="52" spans="1:11">
      <c r="C52" s="576"/>
      <c r="D52" s="576"/>
      <c r="E52" s="576"/>
      <c r="F52" s="576"/>
      <c r="G52" s="576"/>
      <c r="H52" s="576"/>
      <c r="I52" s="576"/>
      <c r="J52" s="576"/>
      <c r="K52" s="578"/>
    </row>
  </sheetData>
  <mergeCells count="9">
    <mergeCell ref="B10:C10"/>
    <mergeCell ref="D10:J10"/>
    <mergeCell ref="A1:C1"/>
    <mergeCell ref="A2:J2"/>
    <mergeCell ref="D4:F4"/>
    <mergeCell ref="G4:I4"/>
    <mergeCell ref="J4:J9"/>
    <mergeCell ref="D6:D9"/>
    <mergeCell ref="H6:H8"/>
  </mergeCells>
  <pageMargins left="0.78740157480314965" right="0.78740157480314965" top="1.1811023622047243" bottom="0.78740157480314965" header="0" footer="0"/>
  <pageSetup paperSize="9" orientation="portrait" verticalDpi="300" r:id="rId1"/>
  <headerFooter alignWithMargins="0"/>
</worksheet>
</file>

<file path=xl/worksheets/sheet25.xml><?xml version="1.0" encoding="utf-8"?>
<worksheet xmlns="http://schemas.openxmlformats.org/spreadsheetml/2006/main" xmlns:r="http://schemas.openxmlformats.org/officeDocument/2006/relationships">
  <sheetPr codeName="Sheet25"/>
  <dimension ref="A1:AC49"/>
  <sheetViews>
    <sheetView showGridLines="0" zoomScaleNormal="100" workbookViewId="0">
      <selection sqref="A1:K1"/>
    </sheetView>
  </sheetViews>
  <sheetFormatPr defaultColWidth="10.5703125" defaultRowHeight="12.75"/>
  <cols>
    <col min="1" max="1" width="9.5703125" style="541" customWidth="1"/>
    <col min="2" max="2" width="9.7109375" style="541" customWidth="1"/>
    <col min="3" max="3" width="7.85546875" style="541" customWidth="1"/>
    <col min="4" max="4" width="7.42578125" style="541" customWidth="1"/>
    <col min="5" max="5" width="8" style="541" customWidth="1"/>
    <col min="6" max="6" width="7" style="541" customWidth="1"/>
    <col min="7" max="7" width="6" style="541" customWidth="1"/>
    <col min="8" max="8" width="6.7109375" style="541" customWidth="1"/>
    <col min="9" max="9" width="7.140625" style="541" customWidth="1"/>
    <col min="10" max="10" width="8.28515625" style="541" customWidth="1"/>
    <col min="11" max="11" width="9.28515625" style="541" customWidth="1"/>
    <col min="12" max="12" width="10.5703125" style="541" customWidth="1"/>
    <col min="13" max="13" width="13.140625" style="541" customWidth="1"/>
    <col min="14" max="16384" width="10.5703125" style="541"/>
  </cols>
  <sheetData>
    <row r="1" spans="1:29" s="551" customFormat="1" ht="21" customHeight="1">
      <c r="A1" s="1959" t="s">
        <v>436</v>
      </c>
      <c r="B1" s="1959"/>
      <c r="C1" s="1959"/>
      <c r="D1" s="1959"/>
      <c r="E1" s="1959"/>
      <c r="F1" s="1959"/>
      <c r="G1" s="1959"/>
      <c r="H1" s="1959"/>
      <c r="I1" s="1959"/>
      <c r="J1" s="1959"/>
      <c r="K1" s="1959"/>
      <c r="L1" s="546"/>
    </row>
    <row r="2" spans="1:29" ht="26.25" customHeight="1">
      <c r="A2" s="1977" t="s">
        <v>438</v>
      </c>
      <c r="B2" s="1977"/>
      <c r="C2" s="1977"/>
      <c r="D2" s="1977"/>
      <c r="E2" s="1977"/>
      <c r="F2" s="1977"/>
      <c r="G2" s="1977"/>
      <c r="H2" s="1977"/>
      <c r="I2" s="1977"/>
      <c r="J2" s="1977"/>
      <c r="K2" s="1567"/>
    </row>
    <row r="3" spans="1:29" s="551" customFormat="1" ht="12.95" customHeight="1">
      <c r="A3" s="542">
        <v>2016</v>
      </c>
      <c r="B3" s="543"/>
      <c r="C3" s="543"/>
      <c r="D3" s="544"/>
      <c r="E3" s="544"/>
      <c r="F3" s="544"/>
      <c r="G3" s="569"/>
      <c r="H3" s="544"/>
      <c r="I3" s="544"/>
      <c r="J3" s="544"/>
      <c r="K3" s="544"/>
      <c r="L3" s="546"/>
    </row>
    <row r="4" spans="1:29" ht="20.25" customHeight="1">
      <c r="A4" s="1552"/>
      <c r="B4" s="1546"/>
      <c r="C4" s="1540"/>
      <c r="D4" s="1540"/>
      <c r="E4" s="1945" t="s">
        <v>330</v>
      </c>
      <c r="F4" s="1945"/>
      <c r="G4" s="1945"/>
      <c r="H4" s="1946" t="s">
        <v>331</v>
      </c>
      <c r="I4" s="1947"/>
      <c r="J4" s="1947"/>
      <c r="K4" s="1965" t="s">
        <v>332</v>
      </c>
    </row>
    <row r="5" spans="1:29">
      <c r="A5" s="1547"/>
      <c r="B5" s="1548"/>
      <c r="C5" s="1553"/>
      <c r="D5" s="1553"/>
      <c r="E5" s="1553"/>
      <c r="F5" s="1553"/>
      <c r="G5" s="1553"/>
      <c r="H5" s="1553"/>
      <c r="I5" s="1553"/>
      <c r="J5" s="1553"/>
      <c r="K5" s="1975"/>
    </row>
    <row r="6" spans="1:29" ht="12.75" customHeight="1">
      <c r="A6" s="1961" t="s">
        <v>333</v>
      </c>
      <c r="B6" s="1962"/>
      <c r="C6" s="1553" t="s">
        <v>334</v>
      </c>
      <c r="D6" s="1553" t="s">
        <v>335</v>
      </c>
      <c r="E6" s="1952" t="s">
        <v>336</v>
      </c>
      <c r="F6" s="1553" t="s">
        <v>337</v>
      </c>
      <c r="G6" s="1553" t="s">
        <v>338</v>
      </c>
      <c r="H6" s="1553" t="s">
        <v>0</v>
      </c>
      <c r="I6" s="1952" t="s">
        <v>339</v>
      </c>
      <c r="J6" s="1553" t="s">
        <v>340</v>
      </c>
      <c r="K6" s="1975"/>
    </row>
    <row r="7" spans="1:29">
      <c r="A7" s="1961" t="s">
        <v>358</v>
      </c>
      <c r="B7" s="1962"/>
      <c r="C7" s="1553"/>
      <c r="D7" s="1553" t="s">
        <v>342</v>
      </c>
      <c r="E7" s="1953"/>
      <c r="F7" s="1553"/>
      <c r="G7" s="1553"/>
      <c r="H7" s="1553"/>
      <c r="I7" s="1953"/>
      <c r="J7" s="1553" t="s">
        <v>343</v>
      </c>
      <c r="K7" s="1975"/>
    </row>
    <row r="8" spans="1:29">
      <c r="A8" s="1961" t="s">
        <v>359</v>
      </c>
      <c r="B8" s="1962"/>
      <c r="C8" s="1553"/>
      <c r="D8" s="1553" t="s">
        <v>345</v>
      </c>
      <c r="E8" s="1953"/>
      <c r="F8" s="1553"/>
      <c r="G8" s="1553"/>
      <c r="H8" s="1553"/>
      <c r="I8" s="1953"/>
      <c r="J8" s="1553" t="s">
        <v>346</v>
      </c>
      <c r="K8" s="1975"/>
    </row>
    <row r="9" spans="1:29">
      <c r="A9" s="1547"/>
      <c r="B9" s="1548"/>
      <c r="C9" s="1553"/>
      <c r="D9" s="1553"/>
      <c r="E9" s="1953"/>
      <c r="F9" s="1553"/>
      <c r="G9" s="1553"/>
      <c r="H9" s="1553"/>
      <c r="I9" s="1553"/>
      <c r="J9" s="1553"/>
      <c r="K9" s="1975"/>
    </row>
    <row r="10" spans="1:29" ht="15" customHeight="1">
      <c r="A10" s="1549"/>
      <c r="B10" s="1550"/>
      <c r="C10" s="1945" t="s">
        <v>347</v>
      </c>
      <c r="D10" s="1945"/>
      <c r="E10" s="1945" t="s">
        <v>348</v>
      </c>
      <c r="F10" s="1945"/>
      <c r="G10" s="1945"/>
      <c r="H10" s="1945"/>
      <c r="I10" s="1945"/>
      <c r="J10" s="1945"/>
      <c r="K10" s="1945"/>
    </row>
    <row r="11" spans="1:29" s="551" customFormat="1" ht="12" customHeight="1">
      <c r="A11" s="566"/>
      <c r="B11" s="546"/>
      <c r="C11" s="584"/>
      <c r="D11" s="584"/>
      <c r="E11" s="584"/>
      <c r="F11" s="584"/>
      <c r="G11" s="584"/>
      <c r="H11" s="584"/>
      <c r="I11" s="584"/>
      <c r="J11" s="584"/>
      <c r="K11" s="584"/>
      <c r="L11" s="546"/>
    </row>
    <row r="12" spans="1:29" s="551" customFormat="1" ht="12.95" customHeight="1">
      <c r="A12" s="546" t="s">
        <v>434</v>
      </c>
      <c r="B12" s="546"/>
      <c r="C12" s="584"/>
      <c r="D12" s="584"/>
      <c r="E12" s="584"/>
      <c r="F12" s="584"/>
      <c r="G12" s="584"/>
      <c r="H12" s="584"/>
      <c r="I12" s="584"/>
      <c r="J12" s="584"/>
      <c r="K12" s="584"/>
      <c r="L12" s="546"/>
    </row>
    <row r="13" spans="1:29" s="551" customFormat="1" ht="12.95" customHeight="1">
      <c r="A13" s="546" t="s">
        <v>376</v>
      </c>
      <c r="B13" s="546"/>
      <c r="C13" s="584"/>
      <c r="D13" s="584"/>
      <c r="E13" s="584"/>
      <c r="F13" s="584"/>
      <c r="G13" s="584"/>
      <c r="H13" s="584"/>
      <c r="I13" s="584"/>
      <c r="J13" s="584"/>
      <c r="K13" s="584"/>
      <c r="L13" s="546"/>
    </row>
    <row r="14" spans="1:29" s="551" customFormat="1" ht="12.95" customHeight="1">
      <c r="A14" s="566" t="s">
        <v>258</v>
      </c>
      <c r="B14" s="546"/>
      <c r="C14" s="584">
        <v>5691</v>
      </c>
      <c r="D14" s="584">
        <v>6054</v>
      </c>
      <c r="E14" s="584">
        <v>8755.4860000000008</v>
      </c>
      <c r="F14" s="584">
        <v>1997.2750000000001</v>
      </c>
      <c r="G14" s="584">
        <v>20972.13</v>
      </c>
      <c r="H14" s="584">
        <v>64812.756999999998</v>
      </c>
      <c r="I14" s="584">
        <v>5711.125</v>
      </c>
      <c r="J14" s="584">
        <v>59101.631999999998</v>
      </c>
      <c r="K14" s="584">
        <v>31690.784</v>
      </c>
      <c r="L14" s="578"/>
      <c r="M14" s="578"/>
      <c r="N14" s="578"/>
      <c r="O14" s="578"/>
      <c r="P14" s="578"/>
      <c r="Q14" s="578"/>
      <c r="R14" s="578"/>
      <c r="S14" s="578"/>
      <c r="T14" s="578"/>
      <c r="U14" s="629"/>
      <c r="V14" s="629"/>
      <c r="W14" s="629"/>
      <c r="X14" s="629"/>
      <c r="Y14" s="629"/>
      <c r="Z14" s="629"/>
      <c r="AA14" s="629"/>
      <c r="AB14" s="629"/>
      <c r="AC14" s="629"/>
    </row>
    <row r="15" spans="1:29" s="551" customFormat="1" ht="12.95" customHeight="1">
      <c r="A15" s="546" t="s">
        <v>360</v>
      </c>
      <c r="B15" s="546"/>
      <c r="C15" s="584">
        <v>5457</v>
      </c>
      <c r="D15" s="584">
        <v>5797</v>
      </c>
      <c r="E15" s="584">
        <v>8512.1640000000007</v>
      </c>
      <c r="F15" s="584">
        <v>1962.0840000000001</v>
      </c>
      <c r="G15" s="584">
        <v>20267.999</v>
      </c>
      <c r="H15" s="584">
        <v>62544.508999999998</v>
      </c>
      <c r="I15" s="584">
        <v>5711.125</v>
      </c>
      <c r="J15" s="584">
        <v>56833.383999999998</v>
      </c>
      <c r="K15" s="584">
        <v>30536.315999999999</v>
      </c>
      <c r="L15" s="578"/>
      <c r="M15" s="578"/>
      <c r="N15" s="578"/>
      <c r="O15" s="578"/>
      <c r="P15" s="578"/>
      <c r="Q15" s="578"/>
      <c r="R15" s="578"/>
      <c r="S15" s="578"/>
      <c r="T15" s="578"/>
      <c r="U15" s="629"/>
      <c r="V15" s="629"/>
      <c r="W15" s="629"/>
      <c r="X15" s="629"/>
      <c r="Y15" s="629"/>
      <c r="Z15" s="629"/>
      <c r="AA15" s="629"/>
      <c r="AB15" s="629"/>
      <c r="AC15" s="629"/>
    </row>
    <row r="16" spans="1:29" ht="12.95" customHeight="1">
      <c r="A16" s="565" t="s">
        <v>361</v>
      </c>
      <c r="B16" s="547"/>
      <c r="C16" s="585">
        <v>1351</v>
      </c>
      <c r="D16" s="585">
        <v>1423</v>
      </c>
      <c r="E16" s="585">
        <v>1497.7439999999999</v>
      </c>
      <c r="F16" s="585">
        <v>546.22799999999995</v>
      </c>
      <c r="G16" s="585">
        <v>3624.0630000000001</v>
      </c>
      <c r="H16" s="585">
        <v>12464.387000000001</v>
      </c>
      <c r="I16" s="585">
        <v>957.06500000000005</v>
      </c>
      <c r="J16" s="585">
        <v>11507.322</v>
      </c>
      <c r="K16" s="585">
        <v>7905.27</v>
      </c>
      <c r="L16" s="578"/>
      <c r="M16" s="578"/>
      <c r="N16" s="578"/>
      <c r="O16" s="578"/>
      <c r="P16" s="578"/>
      <c r="Q16" s="578"/>
      <c r="R16" s="578"/>
      <c r="S16" s="578"/>
      <c r="T16" s="578"/>
      <c r="U16" s="629"/>
      <c r="V16" s="629"/>
      <c r="W16" s="629"/>
      <c r="X16" s="629"/>
      <c r="Y16" s="629"/>
      <c r="Z16" s="629"/>
      <c r="AA16" s="629"/>
      <c r="AB16" s="629"/>
      <c r="AC16" s="629"/>
    </row>
    <row r="17" spans="1:29" ht="12.95" customHeight="1">
      <c r="A17" s="565" t="s">
        <v>362</v>
      </c>
      <c r="B17" s="547"/>
      <c r="C17" s="585">
        <v>801</v>
      </c>
      <c r="D17" s="585">
        <v>832</v>
      </c>
      <c r="E17" s="624">
        <v>781.19200000000001</v>
      </c>
      <c r="F17" s="624">
        <v>249.73699999999999</v>
      </c>
      <c r="G17" s="624">
        <v>1485.3040000000001</v>
      </c>
      <c r="H17" s="624">
        <v>5964.7619999999997</v>
      </c>
      <c r="I17" s="624">
        <v>319.37400000000002</v>
      </c>
      <c r="J17" s="624">
        <v>5645.3879999999999</v>
      </c>
      <c r="K17" s="624">
        <v>3347.6750000000002</v>
      </c>
      <c r="L17" s="578"/>
      <c r="M17" s="578"/>
      <c r="N17" s="578"/>
      <c r="O17" s="578"/>
      <c r="P17" s="578"/>
      <c r="Q17" s="578"/>
      <c r="R17" s="578"/>
      <c r="S17" s="578"/>
      <c r="T17" s="578"/>
      <c r="U17" s="629"/>
      <c r="V17" s="629"/>
      <c r="W17" s="629"/>
      <c r="X17" s="629"/>
      <c r="Y17" s="629"/>
      <c r="Z17" s="629"/>
      <c r="AA17" s="629"/>
      <c r="AB17" s="629"/>
      <c r="AC17" s="629"/>
    </row>
    <row r="18" spans="1:29" ht="12.95" customHeight="1">
      <c r="A18" s="565" t="s">
        <v>363</v>
      </c>
      <c r="B18" s="547"/>
      <c r="C18" s="585">
        <v>2895</v>
      </c>
      <c r="D18" s="585">
        <v>3108</v>
      </c>
      <c r="E18" s="585">
        <v>5591.9340000000002</v>
      </c>
      <c r="F18" s="578">
        <v>1049.616</v>
      </c>
      <c r="G18" s="585">
        <v>13391.445</v>
      </c>
      <c r="H18" s="585">
        <v>37202.760999999999</v>
      </c>
      <c r="I18" s="578">
        <v>4024.3429999999998</v>
      </c>
      <c r="J18" s="585">
        <v>33178.417999999998</v>
      </c>
      <c r="K18" s="585">
        <v>16027.156000000001</v>
      </c>
      <c r="L18" s="578"/>
      <c r="M18" s="578"/>
      <c r="N18" s="578"/>
      <c r="O18" s="578"/>
      <c r="P18" s="578"/>
      <c r="Q18" s="578"/>
      <c r="R18" s="578"/>
      <c r="S18" s="578"/>
      <c r="T18" s="578"/>
      <c r="U18" s="629"/>
      <c r="V18" s="629"/>
      <c r="W18" s="629"/>
      <c r="X18" s="629"/>
      <c r="Y18" s="629"/>
      <c r="Z18" s="629"/>
      <c r="AA18" s="629"/>
      <c r="AB18" s="629"/>
      <c r="AC18" s="629"/>
    </row>
    <row r="19" spans="1:29" ht="12.95" customHeight="1">
      <c r="A19" s="565" t="s">
        <v>364</v>
      </c>
      <c r="B19" s="547"/>
      <c r="C19" s="585">
        <v>214</v>
      </c>
      <c r="D19" s="585">
        <v>226</v>
      </c>
      <c r="E19" s="585">
        <v>481.98099999999999</v>
      </c>
      <c r="F19" s="585">
        <v>105.944</v>
      </c>
      <c r="G19" s="585">
        <v>1149.433</v>
      </c>
      <c r="H19" s="585">
        <v>5169.7619999999997</v>
      </c>
      <c r="I19" s="578">
        <v>357.08499999999998</v>
      </c>
      <c r="J19" s="585">
        <v>4812.6769999999997</v>
      </c>
      <c r="K19" s="585">
        <v>2358.1799999999998</v>
      </c>
      <c r="L19" s="578"/>
      <c r="M19" s="578"/>
      <c r="N19" s="578"/>
      <c r="O19" s="578"/>
      <c r="P19" s="578"/>
      <c r="Q19" s="578"/>
      <c r="R19" s="578"/>
      <c r="S19" s="578"/>
      <c r="T19" s="578"/>
      <c r="U19" s="629"/>
      <c r="V19" s="629"/>
      <c r="W19" s="629"/>
      <c r="X19" s="629"/>
      <c r="Y19" s="629"/>
      <c r="Z19" s="629"/>
      <c r="AA19" s="629"/>
      <c r="AB19" s="629"/>
      <c r="AC19" s="629"/>
    </row>
    <row r="20" spans="1:29" ht="12.95" customHeight="1">
      <c r="A20" s="565" t="s">
        <v>365</v>
      </c>
      <c r="B20" s="547"/>
      <c r="C20" s="585">
        <v>196</v>
      </c>
      <c r="D20" s="585">
        <v>208</v>
      </c>
      <c r="E20" s="585">
        <v>159.31299999999999</v>
      </c>
      <c r="F20" s="578">
        <v>10.558999999999999</v>
      </c>
      <c r="G20" s="585">
        <v>617.75400000000002</v>
      </c>
      <c r="H20" s="585">
        <v>1742.837</v>
      </c>
      <c r="I20" s="578">
        <v>53.258000000000003</v>
      </c>
      <c r="J20" s="585">
        <v>1689.579</v>
      </c>
      <c r="K20" s="585">
        <v>898.03499999999997</v>
      </c>
      <c r="L20" s="578"/>
      <c r="M20" s="578"/>
      <c r="N20" s="578"/>
      <c r="O20" s="578"/>
      <c r="P20" s="578"/>
      <c r="Q20" s="578"/>
      <c r="R20" s="578"/>
      <c r="S20" s="578"/>
      <c r="T20" s="578"/>
      <c r="U20" s="629"/>
      <c r="V20" s="629"/>
      <c r="W20" s="629"/>
      <c r="X20" s="629"/>
      <c r="Y20" s="629"/>
      <c r="Z20" s="629"/>
      <c r="AA20" s="629"/>
      <c r="AB20" s="629"/>
      <c r="AC20" s="629"/>
    </row>
    <row r="21" spans="1:29" s="551" customFormat="1" ht="12.95" customHeight="1">
      <c r="A21" s="566" t="s">
        <v>377</v>
      </c>
      <c r="B21" s="546"/>
      <c r="C21" s="615">
        <v>128</v>
      </c>
      <c r="D21" s="615">
        <v>145</v>
      </c>
      <c r="E21" s="642">
        <v>154.81899999999999</v>
      </c>
      <c r="F21" s="642">
        <v>34.929000000000002</v>
      </c>
      <c r="G21" s="642">
        <v>352.745</v>
      </c>
      <c r="H21" s="642">
        <v>1221.933</v>
      </c>
      <c r="I21" s="642">
        <v>0</v>
      </c>
      <c r="J21" s="642">
        <v>1221.933</v>
      </c>
      <c r="K21" s="642">
        <v>603.16700000000003</v>
      </c>
      <c r="L21" s="578"/>
      <c r="M21" s="578"/>
      <c r="N21" s="578"/>
      <c r="O21" s="578"/>
      <c r="P21" s="578"/>
      <c r="Q21" s="578"/>
      <c r="R21" s="578"/>
      <c r="S21" s="578"/>
      <c r="T21" s="578"/>
      <c r="U21" s="629"/>
      <c r="V21" s="629"/>
      <c r="W21" s="629"/>
      <c r="X21" s="629"/>
      <c r="Y21" s="629"/>
      <c r="Z21" s="629"/>
      <c r="AA21" s="629"/>
      <c r="AB21" s="629"/>
      <c r="AC21" s="629"/>
    </row>
    <row r="22" spans="1:29" s="551" customFormat="1" ht="12.95" customHeight="1">
      <c r="A22" s="566" t="s">
        <v>379</v>
      </c>
      <c r="B22" s="546"/>
      <c r="C22" s="615">
        <v>106</v>
      </c>
      <c r="D22" s="615">
        <v>112</v>
      </c>
      <c r="E22" s="642">
        <v>88.503</v>
      </c>
      <c r="F22" s="655" t="s">
        <v>378</v>
      </c>
      <c r="G22" s="642">
        <v>351.38600000000002</v>
      </c>
      <c r="H22" s="642">
        <v>1046.3150000000001</v>
      </c>
      <c r="I22" s="642">
        <v>0</v>
      </c>
      <c r="J22" s="642">
        <v>1046.3150000000001</v>
      </c>
      <c r="K22" s="642">
        <v>551.30100000000004</v>
      </c>
      <c r="L22" s="578"/>
      <c r="M22" s="578"/>
      <c r="N22" s="578"/>
      <c r="O22" s="552"/>
      <c r="P22" s="578"/>
      <c r="Q22" s="578"/>
      <c r="R22" s="578"/>
      <c r="S22" s="578"/>
      <c r="T22" s="578"/>
      <c r="U22" s="629"/>
      <c r="V22" s="629"/>
      <c r="W22" s="629"/>
      <c r="X22" s="629"/>
      <c r="Y22" s="629"/>
      <c r="Z22" s="629"/>
      <c r="AA22" s="629"/>
      <c r="AB22" s="629"/>
      <c r="AC22" s="629"/>
    </row>
    <row r="23" spans="1:29" ht="12.95" customHeight="1">
      <c r="A23" s="544"/>
      <c r="B23" s="547"/>
      <c r="C23" s="585"/>
      <c r="D23" s="585"/>
      <c r="E23" s="584"/>
      <c r="F23" s="585"/>
      <c r="G23" s="585"/>
      <c r="H23" s="585"/>
      <c r="I23" s="585"/>
      <c r="J23" s="584"/>
      <c r="K23" s="585"/>
      <c r="L23" s="578"/>
      <c r="M23" s="578"/>
      <c r="N23" s="578"/>
      <c r="O23" s="552"/>
      <c r="P23" s="578"/>
      <c r="Q23" s="578"/>
      <c r="R23" s="578"/>
      <c r="S23" s="578"/>
      <c r="T23" s="578"/>
    </row>
    <row r="24" spans="1:29" ht="12.95" customHeight="1">
      <c r="A24" s="546" t="s">
        <v>435</v>
      </c>
      <c r="B24" s="547"/>
      <c r="C24" s="585"/>
      <c r="D24" s="585"/>
      <c r="E24" s="584"/>
      <c r="F24" s="585"/>
      <c r="G24" s="585"/>
      <c r="H24" s="585"/>
      <c r="I24" s="585"/>
      <c r="J24" s="584"/>
      <c r="K24" s="585"/>
    </row>
    <row r="25" spans="1:29" ht="12.95" customHeight="1">
      <c r="A25" s="546" t="s">
        <v>376</v>
      </c>
      <c r="B25" s="547"/>
      <c r="C25" s="585"/>
      <c r="D25" s="585"/>
      <c r="E25" s="584"/>
      <c r="F25" s="585"/>
      <c r="G25" s="585"/>
      <c r="H25" s="585"/>
      <c r="I25" s="585"/>
      <c r="J25" s="584"/>
      <c r="K25" s="585"/>
    </row>
    <row r="26" spans="1:29" s="551" customFormat="1" ht="12.95" customHeight="1">
      <c r="A26" s="566" t="s">
        <v>258</v>
      </c>
      <c r="B26" s="546"/>
      <c r="C26" s="584">
        <v>50</v>
      </c>
      <c r="D26" s="584">
        <v>101</v>
      </c>
      <c r="E26" s="584">
        <v>1101.278</v>
      </c>
      <c r="F26" s="584">
        <v>674.31299999999999</v>
      </c>
      <c r="G26" s="584">
        <v>4110.83</v>
      </c>
      <c r="H26" s="584">
        <v>6680.5190000000002</v>
      </c>
      <c r="I26" s="584">
        <v>563.57299999999998</v>
      </c>
      <c r="J26" s="584">
        <v>6116.9459999999999</v>
      </c>
      <c r="K26" s="584">
        <v>89.147000000000006</v>
      </c>
      <c r="L26" s="578"/>
      <c r="M26" s="578"/>
      <c r="N26" s="578"/>
      <c r="O26" s="578"/>
      <c r="P26" s="578"/>
      <c r="Q26" s="578"/>
      <c r="R26" s="578"/>
      <c r="S26" s="578"/>
      <c r="T26" s="578"/>
      <c r="U26" s="629"/>
      <c r="V26" s="629"/>
      <c r="W26" s="629"/>
      <c r="X26" s="629"/>
      <c r="Y26" s="629"/>
      <c r="Z26" s="629"/>
      <c r="AA26" s="629"/>
      <c r="AB26" s="629"/>
      <c r="AC26" s="629"/>
    </row>
    <row r="27" spans="1:29" s="551" customFormat="1" ht="12.95" customHeight="1">
      <c r="A27" s="546" t="s">
        <v>360</v>
      </c>
      <c r="B27" s="546"/>
      <c r="C27" s="584">
        <v>46</v>
      </c>
      <c r="D27" s="584">
        <v>83</v>
      </c>
      <c r="E27" s="584">
        <v>811.96699999999998</v>
      </c>
      <c r="F27" s="584">
        <v>674.31299999999999</v>
      </c>
      <c r="G27" s="584">
        <v>3662.8449999999998</v>
      </c>
      <c r="H27" s="584">
        <v>6043.4480000000003</v>
      </c>
      <c r="I27" s="584">
        <v>563.57299999999998</v>
      </c>
      <c r="J27" s="584">
        <v>5479.875</v>
      </c>
      <c r="K27" s="584">
        <v>212.95599999999999</v>
      </c>
      <c r="L27" s="578"/>
      <c r="M27" s="578"/>
      <c r="N27" s="578"/>
      <c r="O27" s="578"/>
      <c r="P27" s="578"/>
      <c r="Q27" s="578"/>
      <c r="R27" s="578"/>
      <c r="S27" s="578"/>
      <c r="T27" s="578"/>
      <c r="U27" s="629"/>
      <c r="V27" s="629"/>
      <c r="W27" s="629"/>
      <c r="X27" s="629"/>
      <c r="Y27" s="629"/>
      <c r="Z27" s="629"/>
      <c r="AA27" s="629"/>
      <c r="AB27" s="629"/>
      <c r="AC27" s="629"/>
    </row>
    <row r="28" spans="1:29" ht="12.95" customHeight="1">
      <c r="A28" s="565" t="s">
        <v>361</v>
      </c>
      <c r="B28" s="547"/>
      <c r="C28" s="585">
        <v>14</v>
      </c>
      <c r="D28" s="585" t="s">
        <v>371</v>
      </c>
      <c r="E28" s="585" t="s">
        <v>371</v>
      </c>
      <c r="F28" s="585" t="s">
        <v>371</v>
      </c>
      <c r="G28" s="585" t="s">
        <v>371</v>
      </c>
      <c r="H28" s="585" t="s">
        <v>371</v>
      </c>
      <c r="I28" s="585" t="s">
        <v>371</v>
      </c>
      <c r="J28" s="585" t="s">
        <v>371</v>
      </c>
      <c r="K28" s="585" t="s">
        <v>371</v>
      </c>
      <c r="L28" s="578"/>
      <c r="M28" s="578"/>
      <c r="N28" s="578"/>
      <c r="O28" s="578"/>
      <c r="P28" s="578"/>
      <c r="Q28" s="578"/>
      <c r="R28" s="578"/>
      <c r="S28" s="578"/>
      <c r="T28" s="578"/>
      <c r="U28" s="629"/>
      <c r="V28" s="629"/>
      <c r="W28" s="629"/>
      <c r="X28" s="629"/>
      <c r="Y28" s="629"/>
      <c r="Z28" s="629"/>
      <c r="AA28" s="629"/>
      <c r="AB28" s="629"/>
      <c r="AC28" s="629"/>
    </row>
    <row r="29" spans="1:29" ht="12.95" customHeight="1">
      <c r="A29" s="565" t="s">
        <v>362</v>
      </c>
      <c r="B29" s="547"/>
      <c r="C29" s="585">
        <v>7</v>
      </c>
      <c r="D29" s="585">
        <v>17</v>
      </c>
      <c r="E29" s="585">
        <v>220.393</v>
      </c>
      <c r="F29" s="585">
        <v>57.636000000000003</v>
      </c>
      <c r="G29" s="585">
        <v>287.40699999999998</v>
      </c>
      <c r="H29" s="585">
        <v>759.98400000000004</v>
      </c>
      <c r="I29" s="585">
        <v>179.261</v>
      </c>
      <c r="J29" s="585">
        <v>580.72299999999996</v>
      </c>
      <c r="K29" s="585">
        <v>-92.09</v>
      </c>
      <c r="L29" s="578"/>
      <c r="M29" s="578"/>
      <c r="N29" s="578"/>
      <c r="O29" s="578"/>
      <c r="P29" s="578"/>
      <c r="Q29" s="578"/>
      <c r="R29" s="578"/>
      <c r="S29" s="578"/>
      <c r="T29" s="578"/>
      <c r="U29" s="629"/>
      <c r="V29" s="629"/>
      <c r="W29" s="629"/>
      <c r="X29" s="629"/>
      <c r="Y29" s="629"/>
      <c r="Z29" s="629"/>
      <c r="AA29" s="629"/>
      <c r="AB29" s="629"/>
      <c r="AC29" s="629"/>
    </row>
    <row r="30" spans="1:29" ht="12.95" customHeight="1">
      <c r="A30" s="565" t="s">
        <v>363</v>
      </c>
      <c r="B30" s="547"/>
      <c r="C30" s="585">
        <v>21</v>
      </c>
      <c r="D30" s="585">
        <v>37</v>
      </c>
      <c r="E30" s="585">
        <v>422.34699999999998</v>
      </c>
      <c r="F30" s="585">
        <v>382.35399999999998</v>
      </c>
      <c r="G30" s="585">
        <v>2060.3539999999998</v>
      </c>
      <c r="H30" s="585">
        <v>3381.6350000000002</v>
      </c>
      <c r="I30" s="585">
        <v>298.351</v>
      </c>
      <c r="J30" s="585">
        <v>3083.2840000000001</v>
      </c>
      <c r="K30" s="585">
        <v>282.29599999999999</v>
      </c>
      <c r="L30" s="578"/>
      <c r="M30" s="578"/>
      <c r="N30" s="578"/>
      <c r="O30" s="578"/>
      <c r="P30" s="578"/>
      <c r="Q30" s="578"/>
      <c r="R30" s="578"/>
      <c r="S30" s="578"/>
      <c r="T30" s="578"/>
      <c r="U30" s="629"/>
      <c r="V30" s="629"/>
      <c r="W30" s="629"/>
      <c r="X30" s="629"/>
      <c r="Y30" s="629"/>
      <c r="Z30" s="629"/>
      <c r="AA30" s="629"/>
      <c r="AB30" s="629"/>
      <c r="AC30" s="629"/>
    </row>
    <row r="31" spans="1:29" ht="12.95" customHeight="1">
      <c r="A31" s="565" t="s">
        <v>364</v>
      </c>
      <c r="B31" s="547"/>
      <c r="C31" s="656">
        <v>2</v>
      </c>
      <c r="D31" s="648" t="s">
        <v>371</v>
      </c>
      <c r="E31" s="648" t="s">
        <v>371</v>
      </c>
      <c r="F31" s="648" t="s">
        <v>371</v>
      </c>
      <c r="G31" s="648" t="s">
        <v>371</v>
      </c>
      <c r="H31" s="648" t="s">
        <v>371</v>
      </c>
      <c r="I31" s="648" t="s">
        <v>371</v>
      </c>
      <c r="J31" s="648" t="s">
        <v>371</v>
      </c>
      <c r="K31" s="648" t="s">
        <v>371</v>
      </c>
      <c r="L31" s="578"/>
      <c r="M31" s="578"/>
      <c r="N31" s="578"/>
      <c r="O31" s="578"/>
      <c r="P31" s="578"/>
      <c r="Q31" s="578"/>
      <c r="R31" s="578"/>
      <c r="S31" s="578"/>
      <c r="T31" s="578"/>
      <c r="U31" s="629"/>
      <c r="V31" s="629"/>
      <c r="W31" s="629"/>
      <c r="X31" s="629"/>
      <c r="Y31" s="629"/>
      <c r="Z31" s="629"/>
      <c r="AA31" s="629"/>
      <c r="AB31" s="629"/>
      <c r="AC31" s="629"/>
    </row>
    <row r="32" spans="1:29" ht="12.95" customHeight="1">
      <c r="A32" s="565" t="s">
        <v>365</v>
      </c>
      <c r="B32" s="547"/>
      <c r="C32" s="656">
        <v>2</v>
      </c>
      <c r="D32" s="656" t="s">
        <v>371</v>
      </c>
      <c r="E32" s="656" t="s">
        <v>371</v>
      </c>
      <c r="F32" s="656" t="s">
        <v>371</v>
      </c>
      <c r="G32" s="656" t="s">
        <v>371</v>
      </c>
      <c r="H32" s="656" t="s">
        <v>371</v>
      </c>
      <c r="I32" s="656" t="s">
        <v>371</v>
      </c>
      <c r="J32" s="656" t="s">
        <v>371</v>
      </c>
      <c r="K32" s="656" t="s">
        <v>371</v>
      </c>
      <c r="L32" s="578"/>
      <c r="M32" s="578"/>
      <c r="W32" s="629"/>
      <c r="X32" s="629"/>
      <c r="Y32" s="629"/>
      <c r="Z32" s="629"/>
      <c r="AA32" s="629"/>
      <c r="AB32" s="629"/>
      <c r="AC32" s="629"/>
    </row>
    <row r="33" spans="1:29" s="551" customFormat="1" ht="12.95" customHeight="1">
      <c r="A33" s="566" t="s">
        <v>377</v>
      </c>
      <c r="B33" s="546"/>
      <c r="C33" s="576">
        <v>4</v>
      </c>
      <c r="D33" s="576">
        <v>18</v>
      </c>
      <c r="E33" s="576">
        <v>289.31099999999998</v>
      </c>
      <c r="F33" s="576">
        <v>0</v>
      </c>
      <c r="G33" s="576">
        <v>447.98500000000001</v>
      </c>
      <c r="H33" s="576">
        <v>637.07100000000003</v>
      </c>
      <c r="I33" s="576">
        <v>0</v>
      </c>
      <c r="J33" s="603">
        <v>637.07100000000003</v>
      </c>
      <c r="K33" s="603">
        <v>-123.809</v>
      </c>
      <c r="L33" s="578"/>
      <c r="M33" s="578"/>
      <c r="W33" s="629"/>
      <c r="X33" s="629"/>
      <c r="Y33" s="629"/>
      <c r="Z33" s="629"/>
      <c r="AA33" s="629"/>
      <c r="AB33" s="629"/>
      <c r="AC33" s="629"/>
    </row>
    <row r="34" spans="1:29" s="551" customFormat="1" ht="12.95" customHeight="1">
      <c r="A34" s="566" t="s">
        <v>379</v>
      </c>
      <c r="B34" s="546"/>
      <c r="C34" s="576">
        <v>0</v>
      </c>
      <c r="D34" s="576">
        <v>0</v>
      </c>
      <c r="E34" s="576">
        <v>0</v>
      </c>
      <c r="F34" s="576">
        <v>0</v>
      </c>
      <c r="G34" s="576">
        <v>0</v>
      </c>
      <c r="H34" s="576">
        <v>0</v>
      </c>
      <c r="I34" s="576">
        <v>0</v>
      </c>
      <c r="J34" s="629">
        <v>0</v>
      </c>
      <c r="K34" s="629">
        <v>0</v>
      </c>
      <c r="L34" s="578"/>
      <c r="M34" s="578"/>
      <c r="N34" s="578"/>
      <c r="O34" s="578"/>
      <c r="P34" s="578"/>
      <c r="Q34" s="578"/>
      <c r="R34" s="578"/>
      <c r="S34" s="578"/>
      <c r="T34" s="578"/>
      <c r="U34" s="629"/>
      <c r="V34" s="629"/>
      <c r="W34" s="629"/>
      <c r="X34" s="629"/>
      <c r="Y34" s="629"/>
      <c r="Z34" s="629"/>
      <c r="AA34" s="629"/>
      <c r="AB34" s="629"/>
      <c r="AC34" s="629"/>
    </row>
    <row r="35" spans="1:29" ht="6.95" customHeight="1" thickBot="1">
      <c r="A35" s="1544"/>
      <c r="B35" s="1544"/>
      <c r="C35" s="1555"/>
      <c r="D35" s="1555"/>
      <c r="E35" s="1555"/>
      <c r="F35" s="1555"/>
      <c r="G35" s="1555"/>
      <c r="H35" s="1555"/>
      <c r="I35" s="1555"/>
      <c r="J35" s="1555"/>
      <c r="K35" s="1555"/>
      <c r="L35" s="547"/>
      <c r="U35" s="629"/>
      <c r="V35" s="629"/>
      <c r="W35" s="629"/>
      <c r="X35" s="629"/>
      <c r="Y35" s="629"/>
      <c r="Z35" s="629"/>
      <c r="AA35" s="629"/>
      <c r="AB35" s="629"/>
      <c r="AC35" s="629"/>
    </row>
    <row r="36" spans="1:29" ht="3.75" customHeight="1" thickTop="1">
      <c r="A36" s="544"/>
      <c r="B36" s="544"/>
      <c r="C36" s="605"/>
      <c r="D36" s="605"/>
      <c r="E36" s="605"/>
      <c r="F36" s="605"/>
      <c r="G36" s="605"/>
      <c r="H36" s="605"/>
      <c r="I36" s="605"/>
      <c r="J36" s="605"/>
      <c r="K36" s="605"/>
      <c r="L36" s="547"/>
    </row>
    <row r="37" spans="1:29" ht="12.95" customHeight="1">
      <c r="A37" s="1970" t="s">
        <v>355</v>
      </c>
      <c r="B37" s="1970"/>
      <c r="C37" s="1970"/>
      <c r="D37" s="1970"/>
      <c r="E37" s="1970"/>
      <c r="F37" s="1970"/>
      <c r="G37" s="1970"/>
      <c r="H37" s="1970"/>
      <c r="I37" s="1970"/>
      <c r="J37" s="1970"/>
      <c r="K37" s="1970"/>
      <c r="L37" s="547"/>
    </row>
    <row r="38" spans="1:29" ht="21" customHeight="1">
      <c r="A38" s="547"/>
      <c r="B38" s="547"/>
      <c r="C38" s="547"/>
      <c r="D38" s="547"/>
      <c r="E38" s="547"/>
      <c r="F38" s="547"/>
      <c r="G38" s="547"/>
      <c r="H38" s="547"/>
      <c r="I38" s="547"/>
      <c r="J38" s="547"/>
      <c r="K38" s="547"/>
      <c r="L38" s="547"/>
    </row>
    <row r="39" spans="1:29" ht="21" customHeight="1">
      <c r="A39" s="547"/>
      <c r="B39" s="547"/>
      <c r="C39" s="547"/>
      <c r="D39" s="547"/>
      <c r="E39" s="547"/>
      <c r="F39" s="547"/>
      <c r="G39" s="547"/>
      <c r="H39" s="547"/>
      <c r="I39" s="547"/>
      <c r="J39" s="547"/>
      <c r="K39" s="547"/>
      <c r="L39" s="547"/>
    </row>
    <row r="40" spans="1:29" ht="21" customHeight="1">
      <c r="A40" s="547"/>
      <c r="B40" s="547"/>
      <c r="C40" s="547"/>
      <c r="D40" s="547"/>
      <c r="E40" s="547"/>
      <c r="F40" s="547"/>
      <c r="G40" s="547"/>
      <c r="H40" s="547"/>
      <c r="I40" s="547"/>
      <c r="J40" s="547"/>
      <c r="K40" s="547"/>
      <c r="L40" s="547"/>
    </row>
    <row r="41" spans="1:29" ht="21" customHeight="1">
      <c r="A41" s="547"/>
      <c r="B41" s="547"/>
      <c r="C41" s="547"/>
      <c r="D41" s="547"/>
      <c r="E41" s="547"/>
      <c r="F41" s="547"/>
      <c r="G41" s="547"/>
      <c r="H41" s="547"/>
      <c r="I41" s="547"/>
      <c r="J41" s="547"/>
      <c r="K41" s="547"/>
      <c r="L41" s="547"/>
    </row>
    <row r="42" spans="1:29" ht="21" customHeight="1">
      <c r="A42" s="547"/>
      <c r="B42" s="547"/>
      <c r="C42" s="547"/>
      <c r="D42" s="547"/>
      <c r="E42" s="547"/>
      <c r="F42" s="547"/>
      <c r="G42" s="547"/>
      <c r="H42" s="547"/>
      <c r="I42" s="547"/>
      <c r="J42" s="547"/>
      <c r="K42" s="547"/>
      <c r="L42" s="547"/>
    </row>
    <row r="43" spans="1:29" ht="21" customHeight="1"/>
    <row r="44" spans="1:29" ht="21" customHeight="1"/>
    <row r="45" spans="1:29" ht="21" customHeight="1"/>
    <row r="46" spans="1:29" ht="21" customHeight="1"/>
    <row r="47" spans="1:29" ht="21" customHeight="1"/>
    <row r="48" spans="1:29" ht="21" customHeight="1"/>
    <row r="49" ht="21" customHeight="1"/>
  </sheetData>
  <mergeCells count="13">
    <mergeCell ref="C10:D10"/>
    <mergeCell ref="E10:K10"/>
    <mergeCell ref="A37:K37"/>
    <mergeCell ref="A1:K1"/>
    <mergeCell ref="E4:G4"/>
    <mergeCell ref="H4:J4"/>
    <mergeCell ref="K4:K9"/>
    <mergeCell ref="A6:B6"/>
    <mergeCell ref="E6:E9"/>
    <mergeCell ref="I6:I8"/>
    <mergeCell ref="A7:B7"/>
    <mergeCell ref="A8:B8"/>
    <mergeCell ref="A2:J2"/>
  </mergeCells>
  <pageMargins left="0.78740157480314965" right="0.78740157480314965" top="1.1811023622047243" bottom="0.78740157480314965" header="0" footer="0"/>
  <pageSetup paperSize="9"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sheetPr codeName="Sheet26"/>
  <dimension ref="A1:N50"/>
  <sheetViews>
    <sheetView showGridLines="0" workbookViewId="0">
      <selection sqref="A1:D1"/>
    </sheetView>
  </sheetViews>
  <sheetFormatPr defaultColWidth="10.5703125" defaultRowHeight="12.75"/>
  <cols>
    <col min="1" max="1" width="9.7109375" style="541" customWidth="1"/>
    <col min="2" max="2" width="5.28515625" style="541" customWidth="1"/>
    <col min="3" max="4" width="7.42578125" style="541" customWidth="1"/>
    <col min="5" max="5" width="9.7109375" style="541" customWidth="1"/>
    <col min="6" max="6" width="7.5703125" style="541" customWidth="1"/>
    <col min="7" max="7" width="7.85546875" style="541" customWidth="1"/>
    <col min="8" max="8" width="6.5703125" style="541" customWidth="1"/>
    <col min="9" max="9" width="6.85546875" style="541" customWidth="1"/>
    <col min="10" max="10" width="9.42578125" style="541" customWidth="1"/>
    <col min="11" max="11" width="8.85546875" style="541" customWidth="1"/>
    <col min="12" max="16384" width="10.5703125" style="541"/>
  </cols>
  <sheetData>
    <row r="1" spans="1:13" ht="18" customHeight="1">
      <c r="A1" s="1959" t="s">
        <v>439</v>
      </c>
      <c r="B1" s="1959"/>
      <c r="C1" s="1959"/>
      <c r="D1" s="1959"/>
    </row>
    <row r="2" spans="1:13" ht="27.75" customHeight="1">
      <c r="A2" s="1977" t="s">
        <v>440</v>
      </c>
      <c r="B2" s="1977"/>
      <c r="C2" s="1977"/>
      <c r="D2" s="1977"/>
      <c r="E2" s="1977"/>
      <c r="F2" s="1977"/>
      <c r="G2" s="1977"/>
      <c r="H2" s="1977"/>
      <c r="I2" s="1977"/>
      <c r="J2" s="1977"/>
      <c r="K2" s="1556"/>
    </row>
    <row r="3" spans="1:13" ht="12.95" customHeight="1">
      <c r="A3" s="542">
        <v>2016</v>
      </c>
      <c r="B3" s="543"/>
      <c r="C3" s="543"/>
      <c r="D3" s="544"/>
      <c r="E3" s="547"/>
    </row>
    <row r="4" spans="1:13" ht="15" customHeight="1">
      <c r="A4" s="1552"/>
      <c r="B4" s="1546"/>
      <c r="C4" s="1540"/>
      <c r="D4" s="1540"/>
      <c r="E4" s="1945" t="s">
        <v>330</v>
      </c>
      <c r="F4" s="1945"/>
      <c r="G4" s="1945"/>
      <c r="H4" s="1946" t="s">
        <v>331</v>
      </c>
      <c r="I4" s="1947"/>
      <c r="J4" s="1947"/>
      <c r="K4" s="1965" t="s">
        <v>332</v>
      </c>
    </row>
    <row r="5" spans="1:13">
      <c r="A5" s="1547"/>
      <c r="B5" s="1548"/>
      <c r="C5" s="1553"/>
      <c r="D5" s="1553"/>
      <c r="E5" s="1553"/>
      <c r="F5" s="1553"/>
      <c r="G5" s="1553"/>
      <c r="H5" s="1553"/>
      <c r="I5" s="1553"/>
      <c r="J5" s="1553"/>
      <c r="K5" s="1975"/>
    </row>
    <row r="6" spans="1:13" ht="12.75" customHeight="1">
      <c r="A6" s="1961" t="s">
        <v>333</v>
      </c>
      <c r="B6" s="1962"/>
      <c r="C6" s="1553" t="s">
        <v>334</v>
      </c>
      <c r="D6" s="1553" t="s">
        <v>335</v>
      </c>
      <c r="E6" s="1952" t="s">
        <v>336</v>
      </c>
      <c r="F6" s="1553" t="s">
        <v>337</v>
      </c>
      <c r="G6" s="1553" t="s">
        <v>338</v>
      </c>
      <c r="H6" s="1553" t="s">
        <v>0</v>
      </c>
      <c r="I6" s="1952" t="s">
        <v>339</v>
      </c>
      <c r="J6" s="1553" t="s">
        <v>340</v>
      </c>
      <c r="K6" s="1975"/>
    </row>
    <row r="7" spans="1:13">
      <c r="A7" s="1961" t="s">
        <v>341</v>
      </c>
      <c r="B7" s="1962"/>
      <c r="C7" s="1553"/>
      <c r="D7" s="1553" t="s">
        <v>342</v>
      </c>
      <c r="E7" s="1953"/>
      <c r="F7" s="1553"/>
      <c r="G7" s="1553"/>
      <c r="H7" s="1553"/>
      <c r="I7" s="1953"/>
      <c r="J7" s="1553" t="s">
        <v>343</v>
      </c>
      <c r="K7" s="1975"/>
    </row>
    <row r="8" spans="1:13">
      <c r="A8" s="1961" t="s">
        <v>344</v>
      </c>
      <c r="B8" s="1962"/>
      <c r="C8" s="1553"/>
      <c r="D8" s="1553" t="s">
        <v>345</v>
      </c>
      <c r="E8" s="1953"/>
      <c r="F8" s="1553"/>
      <c r="G8" s="1553"/>
      <c r="H8" s="1553"/>
      <c r="I8" s="1953"/>
      <c r="J8" s="1553" t="s">
        <v>346</v>
      </c>
      <c r="K8" s="1975"/>
    </row>
    <row r="9" spans="1:13">
      <c r="A9" s="1547"/>
      <c r="B9" s="1548"/>
      <c r="C9" s="1553"/>
      <c r="D9" s="1553"/>
      <c r="E9" s="1953"/>
      <c r="F9" s="1553"/>
      <c r="G9" s="1553"/>
      <c r="H9" s="1553"/>
      <c r="I9" s="1553"/>
      <c r="J9" s="1553"/>
      <c r="K9" s="1975"/>
    </row>
    <row r="10" spans="1:13" ht="15" customHeight="1">
      <c r="A10" s="1549"/>
      <c r="B10" s="1550"/>
      <c r="C10" s="1945" t="s">
        <v>347</v>
      </c>
      <c r="D10" s="1945"/>
      <c r="E10" s="1945" t="s">
        <v>348</v>
      </c>
      <c r="F10" s="1945"/>
      <c r="G10" s="1945"/>
      <c r="H10" s="1945"/>
      <c r="I10" s="1945"/>
      <c r="J10" s="1945"/>
      <c r="K10" s="1945"/>
    </row>
    <row r="11" spans="1:13" ht="12.95" customHeight="1">
      <c r="A11" s="545"/>
      <c r="B11" s="545"/>
      <c r="C11" s="545"/>
      <c r="D11" s="545"/>
      <c r="E11" s="547"/>
    </row>
    <row r="12" spans="1:13" ht="12.95" customHeight="1">
      <c r="A12" s="546" t="s">
        <v>441</v>
      </c>
      <c r="B12" s="547"/>
      <c r="C12" s="548"/>
      <c r="D12" s="548"/>
      <c r="E12" s="547"/>
    </row>
    <row r="13" spans="1:13" ht="12.95" customHeight="1">
      <c r="A13" s="546"/>
      <c r="B13" s="547"/>
      <c r="C13" s="548"/>
      <c r="D13" s="548"/>
      <c r="E13" s="547"/>
    </row>
    <row r="14" spans="1:13" s="551" customFormat="1" ht="12.95" customHeight="1">
      <c r="A14" s="546" t="s">
        <v>0</v>
      </c>
      <c r="B14" s="546"/>
      <c r="C14" s="576">
        <v>195</v>
      </c>
      <c r="D14" s="576">
        <v>1797</v>
      </c>
      <c r="E14" s="576">
        <v>30386.405999999999</v>
      </c>
      <c r="F14" s="576">
        <v>4636.8140000000003</v>
      </c>
      <c r="G14" s="576">
        <v>41712.879999999997</v>
      </c>
      <c r="H14" s="576">
        <v>88026.653999999995</v>
      </c>
      <c r="I14" s="549">
        <v>3488.8820000000001</v>
      </c>
      <c r="J14" s="576">
        <v>84537.771999999997</v>
      </c>
      <c r="K14" s="576">
        <v>10278.075000000001</v>
      </c>
      <c r="L14" s="550"/>
      <c r="M14" s="550"/>
    </row>
    <row r="15" spans="1:13" ht="12.95" customHeight="1">
      <c r="A15" s="553" t="s">
        <v>350</v>
      </c>
      <c r="B15" s="547"/>
      <c r="C15" s="578">
        <v>171</v>
      </c>
      <c r="D15" s="579">
        <v>253</v>
      </c>
      <c r="E15" s="579">
        <v>1643.4480000000001</v>
      </c>
      <c r="F15" s="579">
        <v>290.471</v>
      </c>
      <c r="G15" s="579">
        <v>2748.3820000000001</v>
      </c>
      <c r="H15" s="579">
        <v>5380.62</v>
      </c>
      <c r="I15" s="555">
        <v>444.30799999999999</v>
      </c>
      <c r="J15" s="579">
        <v>4936.3119999999999</v>
      </c>
      <c r="K15" s="579">
        <v>143.19200000000001</v>
      </c>
      <c r="L15" s="556"/>
      <c r="M15" s="556"/>
    </row>
    <row r="16" spans="1:13" ht="12.95" customHeight="1">
      <c r="A16" s="557" t="s">
        <v>351</v>
      </c>
      <c r="B16" s="547"/>
      <c r="C16" s="578">
        <v>17</v>
      </c>
      <c r="D16" s="578" t="s">
        <v>371</v>
      </c>
      <c r="E16" s="578" t="s">
        <v>371</v>
      </c>
      <c r="F16" s="578" t="s">
        <v>371</v>
      </c>
      <c r="G16" s="578" t="s">
        <v>371</v>
      </c>
      <c r="H16" s="578" t="s">
        <v>371</v>
      </c>
      <c r="I16" s="554" t="s">
        <v>371</v>
      </c>
      <c r="J16" s="578" t="s">
        <v>371</v>
      </c>
      <c r="K16" s="578" t="s">
        <v>371</v>
      </c>
      <c r="L16" s="556"/>
      <c r="M16" s="556"/>
    </row>
    <row r="17" spans="1:14" ht="12.95" customHeight="1">
      <c r="A17" s="557" t="s">
        <v>352</v>
      </c>
      <c r="B17" s="547"/>
      <c r="C17" s="578">
        <v>5</v>
      </c>
      <c r="D17" s="579">
        <v>612</v>
      </c>
      <c r="E17" s="579">
        <v>9551.2569999999996</v>
      </c>
      <c r="F17" s="579">
        <v>1466.1759999999999</v>
      </c>
      <c r="G17" s="579">
        <v>13834.093000000001</v>
      </c>
      <c r="H17" s="579">
        <v>32176.988000000001</v>
      </c>
      <c r="I17" s="555">
        <v>970.88099999999997</v>
      </c>
      <c r="J17" s="579">
        <v>31206.107</v>
      </c>
      <c r="K17" s="579">
        <v>3147.6750000000002</v>
      </c>
      <c r="L17" s="556"/>
      <c r="M17" s="556"/>
    </row>
    <row r="18" spans="1:14" ht="12.95" customHeight="1">
      <c r="A18" s="553" t="s">
        <v>353</v>
      </c>
      <c r="B18" s="547"/>
      <c r="C18" s="578">
        <v>2</v>
      </c>
      <c r="D18" s="579" t="s">
        <v>371</v>
      </c>
      <c r="E18" s="579" t="s">
        <v>371</v>
      </c>
      <c r="F18" s="579" t="s">
        <v>371</v>
      </c>
      <c r="G18" s="579" t="s">
        <v>371</v>
      </c>
      <c r="H18" s="579" t="s">
        <v>371</v>
      </c>
      <c r="I18" s="555" t="s">
        <v>371</v>
      </c>
      <c r="J18" s="579" t="s">
        <v>371</v>
      </c>
      <c r="K18" s="579" t="s">
        <v>371</v>
      </c>
      <c r="L18" s="556"/>
      <c r="M18" s="556"/>
      <c r="N18" s="604"/>
    </row>
    <row r="19" spans="1:14" ht="12.95" customHeight="1">
      <c r="A19" s="553"/>
      <c r="B19" s="547"/>
      <c r="C19" s="594"/>
      <c r="D19" s="594"/>
      <c r="E19" s="594"/>
      <c r="F19" s="624"/>
      <c r="G19" s="624"/>
      <c r="H19" s="624"/>
      <c r="I19" s="624"/>
      <c r="J19" s="624"/>
      <c r="K19" s="624"/>
      <c r="L19" s="559"/>
      <c r="N19" s="604"/>
    </row>
    <row r="20" spans="1:14" ht="12.95" customHeight="1">
      <c r="A20" s="546" t="s">
        <v>442</v>
      </c>
      <c r="B20" s="571"/>
      <c r="C20" s="594"/>
      <c r="D20" s="594"/>
      <c r="E20" s="594"/>
      <c r="F20" s="624"/>
      <c r="G20" s="624"/>
      <c r="H20" s="624"/>
      <c r="I20" s="624"/>
      <c r="J20" s="624"/>
      <c r="K20" s="624"/>
      <c r="L20" s="559"/>
      <c r="N20" s="604"/>
    </row>
    <row r="21" spans="1:14" ht="12.95" customHeight="1">
      <c r="A21" s="546"/>
      <c r="B21" s="546"/>
      <c r="C21" s="593"/>
      <c r="D21" s="594"/>
      <c r="E21" s="594"/>
      <c r="F21" s="624"/>
      <c r="G21" s="624"/>
      <c r="H21" s="624"/>
      <c r="I21" s="624"/>
      <c r="J21" s="624"/>
      <c r="K21" s="624"/>
      <c r="L21" s="559"/>
      <c r="N21" s="604"/>
    </row>
    <row r="22" spans="1:14" ht="12.95" customHeight="1">
      <c r="A22" s="546" t="s">
        <v>0</v>
      </c>
      <c r="B22" s="546"/>
      <c r="C22" s="576">
        <v>25</v>
      </c>
      <c r="D22" s="576">
        <v>113</v>
      </c>
      <c r="E22" s="576">
        <v>1587.57</v>
      </c>
      <c r="F22" s="576">
        <v>85.125</v>
      </c>
      <c r="G22" s="576">
        <v>2439.6089999999999</v>
      </c>
      <c r="H22" s="576">
        <v>5847.98</v>
      </c>
      <c r="I22" s="576">
        <v>1.9159999999999999</v>
      </c>
      <c r="J22" s="576">
        <v>5846.0640000000003</v>
      </c>
      <c r="K22" s="576">
        <v>836.95799999999997</v>
      </c>
      <c r="L22" s="559"/>
    </row>
    <row r="23" spans="1:14" ht="12.95" customHeight="1">
      <c r="A23" s="553" t="s">
        <v>350</v>
      </c>
      <c r="B23" s="547"/>
      <c r="C23" s="578">
        <v>23</v>
      </c>
      <c r="D23" s="578" t="s">
        <v>371</v>
      </c>
      <c r="E23" s="578" t="s">
        <v>371</v>
      </c>
      <c r="F23" s="578" t="s">
        <v>371</v>
      </c>
      <c r="G23" s="578" t="s">
        <v>371</v>
      </c>
      <c r="H23" s="578" t="s">
        <v>371</v>
      </c>
      <c r="I23" s="578" t="s">
        <v>371</v>
      </c>
      <c r="J23" s="578" t="s">
        <v>371</v>
      </c>
      <c r="K23" s="578" t="s">
        <v>371</v>
      </c>
      <c r="L23" s="559"/>
    </row>
    <row r="24" spans="1:14" ht="12.95" customHeight="1">
      <c r="A24" s="557" t="s">
        <v>351</v>
      </c>
      <c r="B24" s="547"/>
      <c r="C24" s="578">
        <v>1</v>
      </c>
      <c r="D24" s="578" t="s">
        <v>371</v>
      </c>
      <c r="E24" s="578" t="s">
        <v>371</v>
      </c>
      <c r="F24" s="578" t="s">
        <v>371</v>
      </c>
      <c r="G24" s="578" t="s">
        <v>371</v>
      </c>
      <c r="H24" s="578" t="s">
        <v>371</v>
      </c>
      <c r="I24" s="578" t="s">
        <v>371</v>
      </c>
      <c r="J24" s="578" t="s">
        <v>371</v>
      </c>
      <c r="K24" s="578" t="s">
        <v>371</v>
      </c>
      <c r="L24" s="559"/>
    </row>
    <row r="25" spans="1:14" ht="12.95" customHeight="1">
      <c r="A25" s="557" t="s">
        <v>352</v>
      </c>
      <c r="B25" s="547"/>
      <c r="C25" s="578">
        <v>1</v>
      </c>
      <c r="D25" s="578" t="s">
        <v>371</v>
      </c>
      <c r="E25" s="578" t="s">
        <v>371</v>
      </c>
      <c r="F25" s="578" t="s">
        <v>371</v>
      </c>
      <c r="G25" s="578" t="s">
        <v>371</v>
      </c>
      <c r="H25" s="578" t="s">
        <v>371</v>
      </c>
      <c r="I25" s="578" t="s">
        <v>371</v>
      </c>
      <c r="J25" s="578" t="s">
        <v>371</v>
      </c>
      <c r="K25" s="578" t="s">
        <v>371</v>
      </c>
      <c r="L25" s="559"/>
    </row>
    <row r="26" spans="1:14" ht="12.95" customHeight="1">
      <c r="A26" s="553" t="s">
        <v>353</v>
      </c>
      <c r="B26" s="547"/>
      <c r="C26" s="578">
        <v>0</v>
      </c>
      <c r="D26" s="578">
        <v>0</v>
      </c>
      <c r="E26" s="578">
        <v>0</v>
      </c>
      <c r="F26" s="578">
        <v>0</v>
      </c>
      <c r="G26" s="578">
        <v>0</v>
      </c>
      <c r="H26" s="578">
        <v>0</v>
      </c>
      <c r="I26" s="578">
        <v>0</v>
      </c>
      <c r="J26" s="578">
        <v>0</v>
      </c>
      <c r="K26" s="578">
        <v>0</v>
      </c>
      <c r="L26" s="559"/>
    </row>
    <row r="27" spans="1:14" ht="12.95" customHeight="1">
      <c r="A27" s="553"/>
      <c r="B27" s="547"/>
      <c r="C27" s="627"/>
      <c r="D27" s="627"/>
      <c r="E27" s="594"/>
      <c r="F27" s="624"/>
      <c r="G27" s="624"/>
      <c r="H27" s="624"/>
      <c r="I27" s="624"/>
      <c r="J27" s="624"/>
      <c r="K27" s="624"/>
      <c r="L27" s="559"/>
    </row>
    <row r="28" spans="1:14" ht="12.95" customHeight="1">
      <c r="A28" s="546" t="s">
        <v>443</v>
      </c>
      <c r="B28" s="547"/>
      <c r="C28" s="627"/>
      <c r="D28" s="627"/>
      <c r="E28" s="594"/>
      <c r="F28" s="624"/>
      <c r="G28" s="624"/>
      <c r="H28" s="624"/>
      <c r="I28" s="624"/>
      <c r="J28" s="624"/>
      <c r="K28" s="624"/>
      <c r="L28" s="559"/>
    </row>
    <row r="29" spans="1:14" ht="12.95" customHeight="1">
      <c r="A29" s="546"/>
      <c r="B29" s="547"/>
      <c r="C29" s="627"/>
      <c r="D29" s="627"/>
      <c r="E29" s="594"/>
      <c r="F29" s="624"/>
      <c r="G29" s="624"/>
      <c r="H29" s="624"/>
      <c r="I29" s="624"/>
      <c r="J29" s="624"/>
      <c r="K29" s="624"/>
      <c r="L29" s="559"/>
    </row>
    <row r="30" spans="1:14" s="551" customFormat="1" ht="12.95" customHeight="1">
      <c r="A30" s="546" t="s">
        <v>0</v>
      </c>
      <c r="B30" s="546"/>
      <c r="C30" s="576">
        <v>65</v>
      </c>
      <c r="D30" s="576">
        <v>647</v>
      </c>
      <c r="E30" s="576">
        <v>10320.047</v>
      </c>
      <c r="F30" s="576">
        <v>467.51600000000002</v>
      </c>
      <c r="G30" s="576">
        <v>15535.768</v>
      </c>
      <c r="H30" s="576">
        <v>18000.151000000002</v>
      </c>
      <c r="I30" s="576">
        <v>767.89700000000005</v>
      </c>
      <c r="J30" s="576">
        <v>17232.254000000001</v>
      </c>
      <c r="K30" s="576">
        <v>-321.90300000000002</v>
      </c>
      <c r="L30" s="582"/>
    </row>
    <row r="31" spans="1:14" ht="12.95" customHeight="1">
      <c r="A31" s="553" t="s">
        <v>350</v>
      </c>
      <c r="B31" s="547"/>
      <c r="C31" s="578">
        <v>59</v>
      </c>
      <c r="D31" s="579">
        <v>80</v>
      </c>
      <c r="E31" s="579">
        <v>423.48399999999998</v>
      </c>
      <c r="F31" s="579">
        <v>61.902000000000001</v>
      </c>
      <c r="G31" s="579">
        <v>626.41800000000001</v>
      </c>
      <c r="H31" s="579">
        <v>1050.7049999999999</v>
      </c>
      <c r="I31" s="579">
        <v>251.58799999999999</v>
      </c>
      <c r="J31" s="579">
        <v>799.11699999999996</v>
      </c>
      <c r="K31" s="579">
        <v>-235.71100000000001</v>
      </c>
      <c r="L31" s="559"/>
    </row>
    <row r="32" spans="1:14" ht="12.95" customHeight="1">
      <c r="A32" s="557" t="s">
        <v>351</v>
      </c>
      <c r="B32" s="547"/>
      <c r="C32" s="578">
        <v>4</v>
      </c>
      <c r="D32" s="579" t="s">
        <v>371</v>
      </c>
      <c r="E32" s="579" t="s">
        <v>371</v>
      </c>
      <c r="F32" s="579" t="s">
        <v>371</v>
      </c>
      <c r="G32" s="579" t="s">
        <v>371</v>
      </c>
      <c r="H32" s="579" t="s">
        <v>371</v>
      </c>
      <c r="I32" s="579" t="s">
        <v>371</v>
      </c>
      <c r="J32" s="579" t="s">
        <v>371</v>
      </c>
      <c r="K32" s="579" t="s">
        <v>371</v>
      </c>
      <c r="L32" s="559"/>
    </row>
    <row r="33" spans="1:12" ht="12.95" customHeight="1">
      <c r="A33" s="557" t="s">
        <v>352</v>
      </c>
      <c r="B33" s="547"/>
      <c r="C33" s="578">
        <v>1</v>
      </c>
      <c r="D33" s="578" t="s">
        <v>371</v>
      </c>
      <c r="E33" s="578" t="s">
        <v>371</v>
      </c>
      <c r="F33" s="578" t="s">
        <v>371</v>
      </c>
      <c r="G33" s="578" t="s">
        <v>371</v>
      </c>
      <c r="H33" s="578" t="s">
        <v>371</v>
      </c>
      <c r="I33" s="578" t="s">
        <v>371</v>
      </c>
      <c r="J33" s="578" t="s">
        <v>371</v>
      </c>
      <c r="K33" s="578" t="s">
        <v>371</v>
      </c>
      <c r="L33" s="559"/>
    </row>
    <row r="34" spans="1:12" ht="12.95" customHeight="1">
      <c r="A34" s="553" t="s">
        <v>353</v>
      </c>
      <c r="B34" s="547"/>
      <c r="C34" s="578">
        <v>1</v>
      </c>
      <c r="D34" s="578" t="s">
        <v>371</v>
      </c>
      <c r="E34" s="578" t="s">
        <v>371</v>
      </c>
      <c r="F34" s="578" t="s">
        <v>371</v>
      </c>
      <c r="G34" s="578" t="s">
        <v>371</v>
      </c>
      <c r="H34" s="578" t="s">
        <v>371</v>
      </c>
      <c r="I34" s="578" t="s">
        <v>371</v>
      </c>
      <c r="J34" s="578" t="s">
        <v>371</v>
      </c>
      <c r="K34" s="578" t="s">
        <v>371</v>
      </c>
      <c r="L34" s="559"/>
    </row>
    <row r="35" spans="1:12" ht="12.95" customHeight="1">
      <c r="A35" s="553"/>
      <c r="B35" s="547"/>
      <c r="C35" s="627"/>
      <c r="D35" s="627"/>
      <c r="E35" s="594"/>
      <c r="F35" s="624"/>
      <c r="G35" s="624"/>
      <c r="H35" s="624"/>
      <c r="I35" s="624"/>
      <c r="J35" s="624"/>
      <c r="K35" s="624"/>
      <c r="L35" s="559"/>
    </row>
    <row r="36" spans="1:12" ht="12.95" customHeight="1">
      <c r="A36" s="546" t="s">
        <v>444</v>
      </c>
      <c r="B36" s="571"/>
      <c r="C36" s="594"/>
      <c r="D36" s="594"/>
      <c r="E36" s="594"/>
      <c r="F36" s="624"/>
      <c r="G36" s="624"/>
      <c r="H36" s="624"/>
      <c r="I36" s="624"/>
      <c r="J36" s="624"/>
      <c r="K36" s="624"/>
      <c r="L36" s="559"/>
    </row>
    <row r="37" spans="1:12" ht="12.95" customHeight="1">
      <c r="A37" s="546"/>
      <c r="B37" s="546"/>
      <c r="C37" s="593"/>
      <c r="D37" s="594"/>
      <c r="E37" s="594"/>
      <c r="F37" s="624"/>
      <c r="G37" s="624"/>
      <c r="H37" s="624"/>
      <c r="I37" s="624"/>
      <c r="J37" s="624"/>
      <c r="K37" s="624"/>
      <c r="L37" s="559"/>
    </row>
    <row r="38" spans="1:12" ht="12.95" customHeight="1">
      <c r="A38" s="546" t="s">
        <v>0</v>
      </c>
      <c r="B38" s="546"/>
      <c r="C38" s="576">
        <v>89</v>
      </c>
      <c r="D38" s="576">
        <v>309</v>
      </c>
      <c r="E38" s="576">
        <v>4040.4789999999998</v>
      </c>
      <c r="F38" s="576">
        <v>759.17</v>
      </c>
      <c r="G38" s="576">
        <v>4384.9440000000004</v>
      </c>
      <c r="H38" s="576">
        <v>9766.7260000000006</v>
      </c>
      <c r="I38" s="576">
        <v>266.86200000000002</v>
      </c>
      <c r="J38" s="576">
        <v>9499.8639999999996</v>
      </c>
      <c r="K38" s="576">
        <v>325.66699999999997</v>
      </c>
      <c r="L38" s="559"/>
    </row>
    <row r="39" spans="1:12" ht="12.95" customHeight="1">
      <c r="A39" s="553" t="s">
        <v>350</v>
      </c>
      <c r="B39" s="547"/>
      <c r="C39" s="578">
        <v>81</v>
      </c>
      <c r="D39" s="579" t="s">
        <v>371</v>
      </c>
      <c r="E39" s="579" t="s">
        <v>371</v>
      </c>
      <c r="F39" s="579" t="s">
        <v>371</v>
      </c>
      <c r="G39" s="579" t="s">
        <v>371</v>
      </c>
      <c r="H39" s="579" t="s">
        <v>371</v>
      </c>
      <c r="I39" s="579" t="s">
        <v>371</v>
      </c>
      <c r="J39" s="579" t="s">
        <v>371</v>
      </c>
      <c r="K39" s="579" t="s">
        <v>371</v>
      </c>
      <c r="L39" s="559"/>
    </row>
    <row r="40" spans="1:12" ht="12.95" customHeight="1">
      <c r="A40" s="557" t="s">
        <v>351</v>
      </c>
      <c r="B40" s="547"/>
      <c r="C40" s="578">
        <v>7</v>
      </c>
      <c r="D40" s="578">
        <v>138</v>
      </c>
      <c r="E40" s="578">
        <v>2400.8510000000001</v>
      </c>
      <c r="F40" s="578">
        <v>465.95499999999998</v>
      </c>
      <c r="G40" s="578">
        <v>2043.2850000000001</v>
      </c>
      <c r="H40" s="578">
        <v>5368.1270000000004</v>
      </c>
      <c r="I40" s="578">
        <v>169.38300000000001</v>
      </c>
      <c r="J40" s="578">
        <v>5198.7439999999997</v>
      </c>
      <c r="K40" s="578">
        <v>319.22800000000001</v>
      </c>
      <c r="L40" s="559"/>
    </row>
    <row r="41" spans="1:12" ht="12.95" customHeight="1">
      <c r="A41" s="557" t="s">
        <v>352</v>
      </c>
      <c r="B41" s="547"/>
      <c r="C41" s="578">
        <v>1</v>
      </c>
      <c r="D41" s="579" t="s">
        <v>371</v>
      </c>
      <c r="E41" s="579" t="s">
        <v>371</v>
      </c>
      <c r="F41" s="579" t="s">
        <v>371</v>
      </c>
      <c r="G41" s="579" t="s">
        <v>371</v>
      </c>
      <c r="H41" s="579" t="s">
        <v>371</v>
      </c>
      <c r="I41" s="579" t="s">
        <v>371</v>
      </c>
      <c r="J41" s="579" t="s">
        <v>371</v>
      </c>
      <c r="K41" s="579" t="s">
        <v>371</v>
      </c>
      <c r="L41" s="559"/>
    </row>
    <row r="42" spans="1:12" ht="12.95" customHeight="1">
      <c r="A42" s="553" t="s">
        <v>353</v>
      </c>
      <c r="B42" s="547"/>
      <c r="C42" s="578">
        <v>0</v>
      </c>
      <c r="D42" s="578">
        <v>0</v>
      </c>
      <c r="E42" s="578">
        <v>0</v>
      </c>
      <c r="F42" s="578">
        <v>0</v>
      </c>
      <c r="G42" s="578">
        <v>0</v>
      </c>
      <c r="H42" s="578">
        <v>0</v>
      </c>
      <c r="I42" s="578">
        <v>0</v>
      </c>
      <c r="J42" s="578">
        <v>0</v>
      </c>
      <c r="K42" s="578">
        <v>0</v>
      </c>
      <c r="L42" s="559"/>
    </row>
    <row r="43" spans="1:12" ht="6.95" customHeight="1" thickBot="1">
      <c r="A43" s="1544"/>
      <c r="B43" s="1544"/>
      <c r="C43" s="1544"/>
      <c r="D43" s="1544"/>
      <c r="E43" s="1544"/>
      <c r="F43" s="1544"/>
      <c r="G43" s="1544"/>
      <c r="H43" s="1544"/>
      <c r="I43" s="1544"/>
      <c r="J43" s="1544"/>
      <c r="K43" s="1544"/>
    </row>
    <row r="44" spans="1:12" ht="3.75" customHeight="1" thickTop="1">
      <c r="A44" s="544"/>
      <c r="B44" s="544"/>
      <c r="C44" s="544"/>
      <c r="D44" s="544"/>
      <c r="E44" s="547"/>
    </row>
    <row r="45" spans="1:12" ht="12.95" customHeight="1">
      <c r="A45" s="561" t="s">
        <v>355</v>
      </c>
      <c r="B45" s="561"/>
      <c r="C45" s="561"/>
      <c r="D45" s="561"/>
      <c r="E45" s="547"/>
    </row>
    <row r="46" spans="1:12" ht="22.5" customHeight="1">
      <c r="A46" s="547"/>
      <c r="B46" s="547"/>
      <c r="C46" s="547"/>
      <c r="D46" s="547"/>
      <c r="E46" s="547"/>
    </row>
    <row r="47" spans="1:12">
      <c r="A47" s="547"/>
      <c r="B47" s="547"/>
      <c r="C47" s="547"/>
      <c r="D47" s="547"/>
      <c r="E47" s="547"/>
    </row>
    <row r="48" spans="1:12">
      <c r="A48" s="547"/>
      <c r="B48" s="547"/>
      <c r="C48" s="547"/>
      <c r="D48" s="547"/>
      <c r="E48" s="547"/>
    </row>
    <row r="49" spans="1:5">
      <c r="A49" s="547"/>
      <c r="B49" s="547"/>
      <c r="C49" s="547"/>
      <c r="D49" s="547"/>
      <c r="E49" s="547"/>
    </row>
    <row r="50" spans="1:5">
      <c r="A50" s="547"/>
      <c r="B50" s="547"/>
      <c r="C50" s="547"/>
      <c r="D50" s="547"/>
      <c r="E50" s="547"/>
    </row>
  </sheetData>
  <mergeCells count="12">
    <mergeCell ref="C10:D10"/>
    <mergeCell ref="E10:K10"/>
    <mergeCell ref="A1:D1"/>
    <mergeCell ref="E4:G4"/>
    <mergeCell ref="H4:J4"/>
    <mergeCell ref="K4:K9"/>
    <mergeCell ref="A6:B6"/>
    <mergeCell ref="E6:E9"/>
    <mergeCell ref="I6:I8"/>
    <mergeCell ref="A7:B7"/>
    <mergeCell ref="A8:B8"/>
    <mergeCell ref="A2:J2"/>
  </mergeCells>
  <pageMargins left="0.78740157480314965" right="0.78740157480314965" top="1.1811023622047243" bottom="0.78740157480314965" header="0" footer="0"/>
  <pageSetup paperSize="9"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sheetPr codeName="Sheet27"/>
  <dimension ref="A1:AC66"/>
  <sheetViews>
    <sheetView showGridLines="0" zoomScaleNormal="100" workbookViewId="0">
      <selection sqref="A1:D1"/>
    </sheetView>
  </sheetViews>
  <sheetFormatPr defaultColWidth="10.5703125" defaultRowHeight="12.75"/>
  <cols>
    <col min="1" max="1" width="10.5703125" style="541" customWidth="1"/>
    <col min="2" max="2" width="8.5703125" style="541" customWidth="1"/>
    <col min="3" max="3" width="7.42578125" style="541" customWidth="1"/>
    <col min="4" max="4" width="6.85546875" style="541" customWidth="1"/>
    <col min="5" max="5" width="10" style="541" customWidth="1"/>
    <col min="6" max="6" width="7" style="541" customWidth="1"/>
    <col min="7" max="7" width="5.85546875" style="541" customWidth="1"/>
    <col min="8" max="8" width="6.5703125" style="541" customWidth="1"/>
    <col min="9" max="9" width="6.85546875" style="541" customWidth="1"/>
    <col min="10" max="10" width="8" style="541" customWidth="1"/>
    <col min="11" max="11" width="9.28515625" style="541" customWidth="1"/>
    <col min="12" max="16384" width="10.5703125" style="541"/>
  </cols>
  <sheetData>
    <row r="1" spans="1:29" ht="18.75" customHeight="1">
      <c r="A1" s="1959" t="s">
        <v>445</v>
      </c>
      <c r="B1" s="1959"/>
      <c r="C1" s="1959"/>
      <c r="D1" s="1959"/>
    </row>
    <row r="2" spans="1:29" ht="27.75" customHeight="1">
      <c r="A2" s="1977" t="s">
        <v>446</v>
      </c>
      <c r="B2" s="1977"/>
      <c r="C2" s="1977"/>
      <c r="D2" s="1977"/>
      <c r="E2" s="1977"/>
      <c r="F2" s="1977"/>
      <c r="G2" s="1977"/>
      <c r="H2" s="1977"/>
      <c r="I2" s="1977"/>
      <c r="J2" s="1977"/>
      <c r="K2" s="1556"/>
    </row>
    <row r="3" spans="1:29" ht="12.95" customHeight="1">
      <c r="A3" s="657">
        <v>2016</v>
      </c>
      <c r="B3" s="543"/>
      <c r="C3" s="543"/>
      <c r="D3" s="544"/>
      <c r="E3" s="547"/>
    </row>
    <row r="4" spans="1:29" ht="15.75" customHeight="1">
      <c r="A4" s="1552"/>
      <c r="B4" s="1546"/>
      <c r="C4" s="1540"/>
      <c r="D4" s="1540"/>
      <c r="E4" s="1945" t="s">
        <v>330</v>
      </c>
      <c r="F4" s="1945"/>
      <c r="G4" s="1945"/>
      <c r="H4" s="1946" t="s">
        <v>331</v>
      </c>
      <c r="I4" s="1947"/>
      <c r="J4" s="1947"/>
      <c r="K4" s="1965" t="s">
        <v>332</v>
      </c>
    </row>
    <row r="5" spans="1:29" ht="4.5" customHeight="1">
      <c r="A5" s="1547"/>
      <c r="B5" s="1548"/>
      <c r="C5" s="1553"/>
      <c r="D5" s="1553"/>
      <c r="E5" s="1553"/>
      <c r="F5" s="1553"/>
      <c r="G5" s="1553"/>
      <c r="H5" s="1553"/>
      <c r="I5" s="1553"/>
      <c r="J5" s="1553"/>
      <c r="K5" s="1975"/>
    </row>
    <row r="6" spans="1:29" ht="12.75" customHeight="1">
      <c r="A6" s="1961" t="s">
        <v>333</v>
      </c>
      <c r="B6" s="1962"/>
      <c r="C6" s="1553" t="s">
        <v>334</v>
      </c>
      <c r="D6" s="1553" t="s">
        <v>335</v>
      </c>
      <c r="E6" s="1952" t="s">
        <v>336</v>
      </c>
      <c r="F6" s="1553" t="s">
        <v>337</v>
      </c>
      <c r="G6" s="1553" t="s">
        <v>338</v>
      </c>
      <c r="H6" s="1553" t="s">
        <v>0</v>
      </c>
      <c r="I6" s="1952" t="s">
        <v>339</v>
      </c>
      <c r="J6" s="1553" t="s">
        <v>340</v>
      </c>
      <c r="K6" s="1975"/>
    </row>
    <row r="7" spans="1:29">
      <c r="A7" s="1961" t="s">
        <v>358</v>
      </c>
      <c r="B7" s="1962"/>
      <c r="C7" s="1553"/>
      <c r="D7" s="1553" t="s">
        <v>342</v>
      </c>
      <c r="E7" s="1953"/>
      <c r="F7" s="1553"/>
      <c r="G7" s="1553"/>
      <c r="H7" s="1553"/>
      <c r="I7" s="1953"/>
      <c r="J7" s="1553" t="s">
        <v>343</v>
      </c>
      <c r="K7" s="1975"/>
    </row>
    <row r="8" spans="1:29">
      <c r="A8" s="1961" t="s">
        <v>359</v>
      </c>
      <c r="B8" s="1962"/>
      <c r="C8" s="1553"/>
      <c r="D8" s="1553" t="s">
        <v>345</v>
      </c>
      <c r="E8" s="1953"/>
      <c r="F8" s="1553"/>
      <c r="G8" s="1553"/>
      <c r="H8" s="1553"/>
      <c r="I8" s="1953"/>
      <c r="J8" s="1553" t="s">
        <v>346</v>
      </c>
      <c r="K8" s="1975"/>
    </row>
    <row r="9" spans="1:29" ht="4.5" customHeight="1">
      <c r="A9" s="1547"/>
      <c r="B9" s="1548"/>
      <c r="C9" s="1553"/>
      <c r="D9" s="1553"/>
      <c r="E9" s="1953"/>
      <c r="F9" s="1553"/>
      <c r="G9" s="1553"/>
      <c r="H9" s="1553"/>
      <c r="I9" s="1553"/>
      <c r="J9" s="1553"/>
      <c r="K9" s="1975"/>
    </row>
    <row r="10" spans="1:29" ht="15" customHeight="1">
      <c r="A10" s="1549"/>
      <c r="B10" s="1550"/>
      <c r="C10" s="1945" t="s">
        <v>347</v>
      </c>
      <c r="D10" s="1945"/>
      <c r="E10" s="1945" t="s">
        <v>348</v>
      </c>
      <c r="F10" s="1945"/>
      <c r="G10" s="1945"/>
      <c r="H10" s="1945"/>
      <c r="I10" s="1945"/>
      <c r="J10" s="1945"/>
      <c r="K10" s="1945"/>
    </row>
    <row r="11" spans="1:29" ht="5.25" customHeight="1">
      <c r="A11" s="545"/>
      <c r="B11" s="545"/>
      <c r="C11" s="545"/>
      <c r="D11" s="545"/>
      <c r="E11" s="547"/>
    </row>
    <row r="12" spans="1:29" ht="12.95" customHeight="1">
      <c r="A12" s="546" t="s">
        <v>441</v>
      </c>
      <c r="B12" s="547"/>
      <c r="C12" s="547"/>
      <c r="D12" s="547"/>
      <c r="E12" s="547"/>
    </row>
    <row r="13" spans="1:29" ht="4.5" customHeight="1">
      <c r="A13" s="547"/>
      <c r="B13" s="547"/>
      <c r="C13" s="547"/>
      <c r="D13" s="547"/>
      <c r="E13" s="547"/>
    </row>
    <row r="14" spans="1:29" s="551" customFormat="1" ht="12.95" customHeight="1">
      <c r="A14" s="546" t="s">
        <v>258</v>
      </c>
      <c r="B14" s="546"/>
      <c r="C14" s="576">
        <v>195</v>
      </c>
      <c r="D14" s="576">
        <v>1797</v>
      </c>
      <c r="E14" s="576">
        <v>30386.405999999999</v>
      </c>
      <c r="F14" s="576">
        <v>4636.8140000000003</v>
      </c>
      <c r="G14" s="576">
        <v>41712.879999999997</v>
      </c>
      <c r="H14" s="576">
        <v>88026.653999999995</v>
      </c>
      <c r="I14" s="576">
        <v>3488.8820000000001</v>
      </c>
      <c r="J14" s="576">
        <v>84537.771999999997</v>
      </c>
      <c r="K14" s="576">
        <v>10278.075000000001</v>
      </c>
      <c r="L14" s="578"/>
      <c r="M14" s="578"/>
      <c r="N14" s="578"/>
      <c r="O14" s="578"/>
      <c r="P14" s="578"/>
      <c r="Q14" s="578"/>
      <c r="R14" s="578"/>
      <c r="S14" s="578"/>
      <c r="T14" s="578"/>
      <c r="U14" s="629"/>
      <c r="V14" s="629"/>
      <c r="W14" s="629"/>
      <c r="X14" s="629"/>
      <c r="Y14" s="629"/>
      <c r="Z14" s="629"/>
      <c r="AA14" s="629"/>
      <c r="AB14" s="629"/>
      <c r="AC14" s="629"/>
    </row>
    <row r="15" spans="1:29" ht="12.95" customHeight="1">
      <c r="A15" s="546" t="s">
        <v>360</v>
      </c>
      <c r="B15" s="547"/>
      <c r="C15" s="576">
        <v>188</v>
      </c>
      <c r="D15" s="576">
        <v>1737</v>
      </c>
      <c r="E15" s="576">
        <v>29676.507000000001</v>
      </c>
      <c r="F15" s="576">
        <v>4599.7150000000001</v>
      </c>
      <c r="G15" s="576">
        <v>41312.055999999997</v>
      </c>
      <c r="H15" s="576">
        <v>86016.740999999995</v>
      </c>
      <c r="I15" s="576">
        <v>3244.0650000000001</v>
      </c>
      <c r="J15" s="576">
        <v>82772.676000000007</v>
      </c>
      <c r="K15" s="576">
        <v>9581.2389999999996</v>
      </c>
      <c r="L15" s="578"/>
      <c r="M15" s="578"/>
      <c r="N15" s="578"/>
      <c r="O15" s="578"/>
      <c r="P15" s="578"/>
      <c r="Q15" s="578"/>
      <c r="R15" s="578"/>
      <c r="S15" s="578"/>
      <c r="T15" s="578"/>
      <c r="U15" s="629"/>
      <c r="V15" s="629"/>
      <c r="W15" s="629"/>
      <c r="X15" s="629"/>
      <c r="Y15" s="629"/>
      <c r="Z15" s="629"/>
      <c r="AA15" s="629"/>
      <c r="AB15" s="629"/>
      <c r="AC15" s="629"/>
    </row>
    <row r="16" spans="1:29" ht="12.95" customHeight="1">
      <c r="A16" s="565" t="s">
        <v>361</v>
      </c>
      <c r="B16" s="547"/>
      <c r="C16" s="578">
        <v>37</v>
      </c>
      <c r="D16" s="578" t="s">
        <v>371</v>
      </c>
      <c r="E16" s="578" t="s">
        <v>371</v>
      </c>
      <c r="F16" s="578" t="s">
        <v>371</v>
      </c>
      <c r="G16" s="578" t="s">
        <v>371</v>
      </c>
      <c r="H16" s="578" t="s">
        <v>371</v>
      </c>
      <c r="I16" s="578" t="s">
        <v>371</v>
      </c>
      <c r="J16" s="578" t="s">
        <v>371</v>
      </c>
      <c r="K16" s="578" t="s">
        <v>371</v>
      </c>
      <c r="L16" s="578"/>
      <c r="M16" s="578"/>
      <c r="N16" s="578"/>
      <c r="O16" s="578"/>
      <c r="P16" s="578"/>
      <c r="Q16" s="578"/>
      <c r="R16" s="578"/>
      <c r="S16" s="578"/>
      <c r="T16" s="578"/>
      <c r="U16" s="629"/>
      <c r="V16" s="629"/>
      <c r="W16" s="629"/>
      <c r="X16" s="629"/>
      <c r="Y16" s="629"/>
      <c r="Z16" s="629"/>
      <c r="AA16" s="629"/>
      <c r="AB16" s="629"/>
      <c r="AC16" s="629"/>
    </row>
    <row r="17" spans="1:29" ht="12.95" customHeight="1">
      <c r="A17" s="565" t="s">
        <v>362</v>
      </c>
      <c r="B17" s="547"/>
      <c r="C17" s="578">
        <v>56</v>
      </c>
      <c r="D17" s="578">
        <v>192</v>
      </c>
      <c r="E17" s="578">
        <v>2212.2640000000001</v>
      </c>
      <c r="F17" s="578">
        <v>502.20400000000001</v>
      </c>
      <c r="G17" s="578">
        <v>1544.8340000000001</v>
      </c>
      <c r="H17" s="578">
        <v>4349.3360000000002</v>
      </c>
      <c r="I17" s="578">
        <v>278.89999999999998</v>
      </c>
      <c r="J17" s="578">
        <v>4070.4360000000001</v>
      </c>
      <c r="K17" s="578">
        <v>-31.03</v>
      </c>
      <c r="L17" s="578"/>
      <c r="M17" s="578"/>
      <c r="N17" s="578"/>
      <c r="O17" s="578"/>
      <c r="P17" s="578"/>
      <c r="Q17" s="578"/>
      <c r="R17" s="578"/>
      <c r="S17" s="578"/>
      <c r="T17" s="578"/>
      <c r="U17" s="629"/>
      <c r="V17" s="629"/>
      <c r="W17" s="629"/>
      <c r="X17" s="629"/>
      <c r="Y17" s="629"/>
      <c r="Z17" s="629"/>
      <c r="AA17" s="629"/>
      <c r="AB17" s="629"/>
      <c r="AC17" s="629"/>
    </row>
    <row r="18" spans="1:29" ht="12.95" customHeight="1">
      <c r="A18" s="565" t="s">
        <v>363</v>
      </c>
      <c r="B18" s="547"/>
      <c r="C18" s="578">
        <v>75</v>
      </c>
      <c r="D18" s="578">
        <v>1303</v>
      </c>
      <c r="E18" s="578">
        <v>24327.772000000001</v>
      </c>
      <c r="F18" s="578">
        <v>3224.3829999999998</v>
      </c>
      <c r="G18" s="578">
        <v>36505.322</v>
      </c>
      <c r="H18" s="578">
        <v>74491.944000000003</v>
      </c>
      <c r="I18" s="578">
        <v>2388.8609999999999</v>
      </c>
      <c r="J18" s="578">
        <v>72103.082999999999</v>
      </c>
      <c r="K18" s="578">
        <v>10414.892</v>
      </c>
      <c r="L18" s="578"/>
      <c r="M18" s="578"/>
      <c r="N18" s="578"/>
      <c r="O18" s="578"/>
      <c r="P18" s="578"/>
      <c r="Q18" s="578"/>
      <c r="R18" s="578"/>
      <c r="S18" s="578"/>
      <c r="T18" s="578"/>
      <c r="U18" s="629"/>
      <c r="V18" s="629"/>
      <c r="W18" s="629"/>
      <c r="X18" s="629"/>
      <c r="Y18" s="629"/>
      <c r="Z18" s="629"/>
      <c r="AA18" s="629"/>
      <c r="AB18" s="629"/>
      <c r="AC18" s="629"/>
    </row>
    <row r="19" spans="1:29" ht="12.95" customHeight="1">
      <c r="A19" s="565" t="s">
        <v>364</v>
      </c>
      <c r="B19" s="547"/>
      <c r="C19" s="578">
        <v>17</v>
      </c>
      <c r="D19" s="579" t="s">
        <v>371</v>
      </c>
      <c r="E19" s="579" t="s">
        <v>371</v>
      </c>
      <c r="F19" s="579" t="s">
        <v>371</v>
      </c>
      <c r="G19" s="579" t="s">
        <v>371</v>
      </c>
      <c r="H19" s="579" t="s">
        <v>371</v>
      </c>
      <c r="I19" s="579" t="s">
        <v>371</v>
      </c>
      <c r="J19" s="579" t="s">
        <v>371</v>
      </c>
      <c r="K19" s="579" t="s">
        <v>371</v>
      </c>
      <c r="L19" s="578"/>
      <c r="M19" s="578"/>
      <c r="N19" s="578"/>
      <c r="O19" s="578"/>
      <c r="P19" s="578"/>
      <c r="Q19" s="578"/>
      <c r="R19" s="578"/>
      <c r="S19" s="578"/>
      <c r="T19" s="578"/>
      <c r="U19" s="629"/>
      <c r="V19" s="629"/>
      <c r="W19" s="629"/>
      <c r="X19" s="629"/>
      <c r="Y19" s="629"/>
      <c r="Z19" s="629"/>
      <c r="AA19" s="629"/>
      <c r="AB19" s="629"/>
      <c r="AC19" s="629"/>
    </row>
    <row r="20" spans="1:29" ht="12.95" customHeight="1">
      <c r="A20" s="565" t="s">
        <v>365</v>
      </c>
      <c r="B20" s="547"/>
      <c r="C20" s="578">
        <v>3</v>
      </c>
      <c r="D20" s="579">
        <v>19</v>
      </c>
      <c r="E20" s="579">
        <v>198.916</v>
      </c>
      <c r="F20" s="579">
        <v>207.89099999999999</v>
      </c>
      <c r="G20" s="579">
        <v>230.83500000000001</v>
      </c>
      <c r="H20" s="579">
        <v>633.24800000000005</v>
      </c>
      <c r="I20" s="579">
        <v>68.742999999999995</v>
      </c>
      <c r="J20" s="579">
        <v>564.505</v>
      </c>
      <c r="K20" s="579">
        <v>-24.873999999999999</v>
      </c>
      <c r="L20" s="578"/>
      <c r="M20" s="578"/>
      <c r="N20" s="578"/>
      <c r="O20" s="578"/>
      <c r="P20" s="578"/>
      <c r="Q20" s="578"/>
      <c r="R20" s="578"/>
      <c r="S20" s="578"/>
      <c r="T20" s="578"/>
      <c r="U20" s="629"/>
      <c r="V20" s="629"/>
      <c r="W20" s="629"/>
      <c r="X20" s="629"/>
      <c r="Y20" s="629"/>
      <c r="Z20" s="629"/>
      <c r="AA20" s="629"/>
      <c r="AB20" s="629"/>
      <c r="AC20" s="629"/>
    </row>
    <row r="21" spans="1:29" ht="12.95" customHeight="1">
      <c r="A21" s="635" t="s">
        <v>366</v>
      </c>
      <c r="B21" s="621"/>
      <c r="C21" s="658">
        <v>5</v>
      </c>
      <c r="D21" s="658" t="s">
        <v>371</v>
      </c>
      <c r="E21" s="658" t="s">
        <v>371</v>
      </c>
      <c r="F21" s="658" t="s">
        <v>371</v>
      </c>
      <c r="G21" s="658" t="s">
        <v>371</v>
      </c>
      <c r="H21" s="658" t="s">
        <v>371</v>
      </c>
      <c r="I21" s="658" t="s">
        <v>371</v>
      </c>
      <c r="J21" s="658" t="s">
        <v>371</v>
      </c>
      <c r="K21" s="658" t="s">
        <v>371</v>
      </c>
      <c r="L21" s="578"/>
      <c r="M21" s="578"/>
      <c r="N21" s="578"/>
      <c r="O21" s="578"/>
      <c r="P21" s="578"/>
      <c r="Q21" s="578"/>
      <c r="R21" s="578"/>
      <c r="S21" s="578"/>
      <c r="T21" s="578"/>
      <c r="U21" s="629"/>
      <c r="V21" s="629"/>
      <c r="W21" s="629"/>
      <c r="X21" s="629"/>
      <c r="Y21" s="629"/>
      <c r="Z21" s="629"/>
      <c r="AA21" s="629"/>
      <c r="AB21" s="629"/>
      <c r="AC21" s="629"/>
    </row>
    <row r="22" spans="1:29" ht="12.95" customHeight="1">
      <c r="A22" s="635" t="s">
        <v>367</v>
      </c>
      <c r="B22" s="621"/>
      <c r="C22" s="658">
        <v>2</v>
      </c>
      <c r="D22" s="658" t="s">
        <v>371</v>
      </c>
      <c r="E22" s="658" t="s">
        <v>371</v>
      </c>
      <c r="F22" s="658" t="s">
        <v>371</v>
      </c>
      <c r="G22" s="658" t="s">
        <v>371</v>
      </c>
      <c r="H22" s="658" t="s">
        <v>371</v>
      </c>
      <c r="I22" s="658" t="s">
        <v>371</v>
      </c>
      <c r="J22" s="658" t="s">
        <v>371</v>
      </c>
      <c r="K22" s="658" t="s">
        <v>371</v>
      </c>
      <c r="L22" s="578"/>
      <c r="M22" s="578"/>
      <c r="N22" s="578"/>
      <c r="O22" s="578"/>
      <c r="P22" s="578"/>
      <c r="Q22" s="578"/>
      <c r="R22" s="578"/>
      <c r="S22" s="578"/>
      <c r="T22" s="578"/>
      <c r="U22" s="629"/>
      <c r="V22" s="629"/>
      <c r="W22" s="629"/>
      <c r="X22" s="629"/>
      <c r="Y22" s="629"/>
      <c r="Z22" s="629"/>
      <c r="AA22" s="629"/>
      <c r="AB22" s="629"/>
      <c r="AC22" s="629"/>
    </row>
    <row r="23" spans="1:29" ht="6" customHeight="1">
      <c r="A23" s="635"/>
      <c r="B23" s="621"/>
      <c r="C23" s="649"/>
      <c r="D23" s="649"/>
      <c r="E23" s="659"/>
      <c r="F23" s="637"/>
      <c r="G23" s="637"/>
      <c r="H23" s="637"/>
      <c r="I23" s="637"/>
      <c r="J23" s="637"/>
      <c r="K23" s="637"/>
      <c r="L23" s="578"/>
      <c r="M23" s="578"/>
      <c r="N23" s="578"/>
      <c r="O23" s="578"/>
      <c r="P23" s="578"/>
      <c r="Q23" s="578"/>
      <c r="R23" s="578"/>
      <c r="S23" s="578"/>
      <c r="T23" s="578"/>
    </row>
    <row r="24" spans="1:29" ht="12.95" customHeight="1">
      <c r="A24" s="546" t="s">
        <v>442</v>
      </c>
      <c r="B24" s="547"/>
      <c r="C24" s="594"/>
      <c r="D24" s="594"/>
      <c r="E24" s="594"/>
      <c r="F24" s="624"/>
      <c r="G24" s="624"/>
      <c r="H24" s="624"/>
      <c r="I24" s="624"/>
      <c r="J24" s="624"/>
      <c r="K24" s="624"/>
    </row>
    <row r="25" spans="1:29" ht="4.5" customHeight="1">
      <c r="A25" s="546" t="s">
        <v>376</v>
      </c>
      <c r="B25" s="547"/>
      <c r="C25" s="594"/>
      <c r="D25" s="594"/>
      <c r="E25" s="594"/>
      <c r="F25" s="624"/>
      <c r="G25" s="624"/>
      <c r="H25" s="624"/>
      <c r="I25" s="624"/>
      <c r="J25" s="624"/>
      <c r="K25" s="624"/>
    </row>
    <row r="26" spans="1:29" s="551" customFormat="1" ht="12.95" customHeight="1">
      <c r="A26" s="566" t="s">
        <v>258</v>
      </c>
      <c r="B26" s="546"/>
      <c r="C26" s="576">
        <v>25</v>
      </c>
      <c r="D26" s="576">
        <v>113</v>
      </c>
      <c r="E26" s="576">
        <v>1587.57</v>
      </c>
      <c r="F26" s="576">
        <v>85.125</v>
      </c>
      <c r="G26" s="576">
        <v>2439.6089999999999</v>
      </c>
      <c r="H26" s="576">
        <v>5847.98</v>
      </c>
      <c r="I26" s="576">
        <v>1.9159999999999999</v>
      </c>
      <c r="J26" s="576">
        <v>5846.0640000000003</v>
      </c>
      <c r="K26" s="576">
        <v>836.95799999999997</v>
      </c>
      <c r="L26" s="578"/>
      <c r="M26" s="578"/>
      <c r="N26" s="578"/>
      <c r="O26" s="552"/>
      <c r="P26" s="578"/>
      <c r="Q26" s="578"/>
      <c r="R26" s="578"/>
      <c r="S26" s="578"/>
      <c r="T26" s="578"/>
      <c r="U26" s="629"/>
      <c r="V26" s="629"/>
      <c r="W26" s="629"/>
      <c r="X26" s="629"/>
      <c r="Y26" s="629"/>
      <c r="Z26" s="629"/>
      <c r="AA26" s="629"/>
      <c r="AB26" s="629"/>
      <c r="AC26" s="629"/>
    </row>
    <row r="27" spans="1:29" s="551" customFormat="1" ht="12.95" customHeight="1">
      <c r="A27" s="546" t="s">
        <v>360</v>
      </c>
      <c r="B27" s="546"/>
      <c r="C27" s="576">
        <v>25</v>
      </c>
      <c r="D27" s="614">
        <v>113</v>
      </c>
      <c r="E27" s="614">
        <v>1587.57</v>
      </c>
      <c r="F27" s="614">
        <v>85.125</v>
      </c>
      <c r="G27" s="614">
        <v>2439.6089999999999</v>
      </c>
      <c r="H27" s="614">
        <v>5847.98</v>
      </c>
      <c r="I27" s="614">
        <v>1.9159999999999999</v>
      </c>
      <c r="J27" s="614">
        <v>5846.0640000000003</v>
      </c>
      <c r="K27" s="614">
        <v>836.95799999999997</v>
      </c>
      <c r="L27" s="578"/>
      <c r="M27" s="578"/>
      <c r="N27" s="578"/>
      <c r="O27" s="552"/>
      <c r="P27" s="578"/>
      <c r="Q27" s="578"/>
      <c r="R27" s="578"/>
      <c r="S27" s="578"/>
      <c r="T27" s="578"/>
      <c r="U27" s="629"/>
      <c r="V27" s="629"/>
      <c r="W27" s="629"/>
      <c r="X27" s="629"/>
      <c r="Y27" s="629"/>
      <c r="Z27" s="629"/>
      <c r="AA27" s="629"/>
      <c r="AB27" s="629"/>
      <c r="AC27" s="629"/>
    </row>
    <row r="28" spans="1:29" ht="12.95" customHeight="1">
      <c r="A28" s="565" t="s">
        <v>361</v>
      </c>
      <c r="B28" s="547"/>
      <c r="C28" s="578">
        <v>5</v>
      </c>
      <c r="D28" s="579" t="s">
        <v>371</v>
      </c>
      <c r="E28" s="579" t="s">
        <v>371</v>
      </c>
      <c r="F28" s="579" t="s">
        <v>371</v>
      </c>
      <c r="G28" s="579" t="s">
        <v>371</v>
      </c>
      <c r="H28" s="579" t="s">
        <v>371</v>
      </c>
      <c r="I28" s="579" t="s">
        <v>371</v>
      </c>
      <c r="J28" s="579" t="s">
        <v>371</v>
      </c>
      <c r="K28" s="579" t="s">
        <v>371</v>
      </c>
      <c r="L28" s="578"/>
      <c r="M28" s="578"/>
      <c r="N28" s="578"/>
      <c r="O28" s="578"/>
      <c r="P28" s="578"/>
      <c r="Q28" s="578"/>
      <c r="R28" s="578"/>
      <c r="S28" s="578"/>
      <c r="T28" s="578"/>
      <c r="U28" s="629"/>
      <c r="V28" s="629"/>
      <c r="W28" s="629"/>
      <c r="X28" s="629"/>
      <c r="Y28" s="629"/>
      <c r="Z28" s="629"/>
      <c r="AA28" s="629"/>
      <c r="AB28" s="629"/>
      <c r="AC28" s="629"/>
    </row>
    <row r="29" spans="1:29" ht="12.95" customHeight="1">
      <c r="A29" s="565" t="s">
        <v>362</v>
      </c>
      <c r="B29" s="547"/>
      <c r="C29" s="578">
        <v>8</v>
      </c>
      <c r="D29" s="579" t="s">
        <v>371</v>
      </c>
      <c r="E29" s="579" t="s">
        <v>371</v>
      </c>
      <c r="F29" s="579" t="s">
        <v>371</v>
      </c>
      <c r="G29" s="579" t="s">
        <v>371</v>
      </c>
      <c r="H29" s="579" t="s">
        <v>371</v>
      </c>
      <c r="I29" s="579" t="s">
        <v>371</v>
      </c>
      <c r="J29" s="579" t="s">
        <v>371</v>
      </c>
      <c r="K29" s="579" t="s">
        <v>371</v>
      </c>
      <c r="L29" s="578"/>
      <c r="M29" s="578"/>
      <c r="N29" s="578"/>
      <c r="O29" s="578"/>
      <c r="P29" s="578"/>
      <c r="Q29" s="578"/>
      <c r="R29" s="578"/>
      <c r="S29" s="578"/>
      <c r="T29" s="578"/>
      <c r="U29" s="629"/>
      <c r="V29" s="629"/>
      <c r="W29" s="629"/>
      <c r="X29" s="629"/>
      <c r="Y29" s="629"/>
      <c r="Z29" s="629"/>
      <c r="AA29" s="629"/>
      <c r="AB29" s="629"/>
      <c r="AC29" s="629"/>
    </row>
    <row r="30" spans="1:29" ht="12.95" customHeight="1">
      <c r="A30" s="565" t="s">
        <v>363</v>
      </c>
      <c r="B30" s="547"/>
      <c r="C30" s="578">
        <v>11</v>
      </c>
      <c r="D30" s="579" t="s">
        <v>371</v>
      </c>
      <c r="E30" s="579" t="s">
        <v>371</v>
      </c>
      <c r="F30" s="579" t="s">
        <v>371</v>
      </c>
      <c r="G30" s="579" t="s">
        <v>371</v>
      </c>
      <c r="H30" s="579" t="s">
        <v>371</v>
      </c>
      <c r="I30" s="579" t="s">
        <v>371</v>
      </c>
      <c r="J30" s="579" t="s">
        <v>371</v>
      </c>
      <c r="K30" s="579" t="s">
        <v>371</v>
      </c>
      <c r="L30" s="578"/>
      <c r="M30" s="578"/>
      <c r="N30" s="578"/>
      <c r="O30" s="552"/>
      <c r="P30" s="578"/>
      <c r="Q30" s="578"/>
      <c r="R30" s="578"/>
      <c r="S30" s="578"/>
      <c r="T30" s="578"/>
      <c r="U30" s="629"/>
      <c r="V30" s="629"/>
      <c r="W30" s="629"/>
      <c r="X30" s="629"/>
      <c r="Y30" s="629"/>
      <c r="Z30" s="629"/>
      <c r="AA30" s="629"/>
      <c r="AB30" s="629"/>
      <c r="AC30" s="629"/>
    </row>
    <row r="31" spans="1:29" ht="12.95" customHeight="1">
      <c r="A31" s="565" t="s">
        <v>364</v>
      </c>
      <c r="B31" s="547"/>
      <c r="C31" s="578">
        <v>1</v>
      </c>
      <c r="D31" s="579" t="s">
        <v>371</v>
      </c>
      <c r="E31" s="579" t="s">
        <v>371</v>
      </c>
      <c r="F31" s="579" t="s">
        <v>371</v>
      </c>
      <c r="G31" s="579" t="s">
        <v>371</v>
      </c>
      <c r="H31" s="579" t="s">
        <v>371</v>
      </c>
      <c r="I31" s="579" t="s">
        <v>371</v>
      </c>
      <c r="J31" s="579" t="s">
        <v>371</v>
      </c>
      <c r="K31" s="579" t="s">
        <v>371</v>
      </c>
      <c r="L31" s="578"/>
      <c r="M31" s="578"/>
      <c r="N31" s="578"/>
      <c r="O31" s="578"/>
      <c r="P31" s="578"/>
      <c r="Q31" s="578"/>
      <c r="R31" s="578"/>
      <c r="S31" s="578"/>
      <c r="T31" s="578"/>
      <c r="U31" s="629"/>
      <c r="V31" s="629"/>
      <c r="W31" s="629"/>
      <c r="X31" s="629"/>
      <c r="Y31" s="629"/>
      <c r="Z31" s="629"/>
      <c r="AA31" s="629"/>
      <c r="AB31" s="629"/>
      <c r="AC31" s="629"/>
    </row>
    <row r="32" spans="1:29" ht="12.95" customHeight="1">
      <c r="A32" s="565" t="s">
        <v>365</v>
      </c>
      <c r="B32" s="547"/>
      <c r="C32" s="578">
        <v>0</v>
      </c>
      <c r="D32" s="579">
        <v>0</v>
      </c>
      <c r="E32" s="579">
        <v>0</v>
      </c>
      <c r="F32" s="579">
        <v>0</v>
      </c>
      <c r="G32" s="579">
        <v>0</v>
      </c>
      <c r="H32" s="579">
        <v>0</v>
      </c>
      <c r="I32" s="579">
        <v>0</v>
      </c>
      <c r="J32" s="579">
        <v>0</v>
      </c>
      <c r="K32" s="579">
        <v>0</v>
      </c>
      <c r="L32" s="578"/>
      <c r="M32" s="578"/>
      <c r="N32" s="578"/>
      <c r="O32" s="578"/>
      <c r="P32" s="578"/>
      <c r="Q32" s="578"/>
      <c r="R32" s="578"/>
      <c r="S32" s="578"/>
      <c r="T32" s="578"/>
      <c r="U32" s="629"/>
      <c r="V32" s="629"/>
      <c r="W32" s="629"/>
      <c r="X32" s="629"/>
      <c r="Y32" s="629"/>
      <c r="Z32" s="629"/>
      <c r="AA32" s="629"/>
      <c r="AB32" s="629"/>
      <c r="AC32" s="629"/>
    </row>
    <row r="33" spans="1:29" s="551" customFormat="1" ht="12.95" customHeight="1">
      <c r="A33" s="566" t="s">
        <v>377</v>
      </c>
      <c r="B33" s="546"/>
      <c r="C33" s="551">
        <v>0</v>
      </c>
      <c r="D33" s="551">
        <v>0</v>
      </c>
      <c r="E33" s="551">
        <v>0</v>
      </c>
      <c r="F33" s="551">
        <v>0</v>
      </c>
      <c r="G33" s="551">
        <v>0</v>
      </c>
      <c r="H33" s="551">
        <v>0</v>
      </c>
      <c r="I33" s="551">
        <v>0</v>
      </c>
      <c r="J33" s="551">
        <v>0</v>
      </c>
      <c r="K33" s="551">
        <v>0</v>
      </c>
      <c r="L33" s="578"/>
      <c r="M33" s="578"/>
      <c r="N33" s="578"/>
      <c r="O33" s="578"/>
      <c r="P33" s="578"/>
      <c r="Q33" s="578"/>
      <c r="R33" s="578"/>
      <c r="S33" s="578"/>
      <c r="T33" s="578"/>
      <c r="U33" s="629"/>
      <c r="V33" s="629"/>
      <c r="W33" s="629"/>
      <c r="X33" s="629"/>
      <c r="Y33" s="629"/>
      <c r="Z33" s="629"/>
      <c r="AA33" s="629"/>
      <c r="AB33" s="629"/>
      <c r="AC33" s="629"/>
    </row>
    <row r="34" spans="1:29" s="551" customFormat="1" ht="12.95" customHeight="1">
      <c r="A34" s="566" t="s">
        <v>379</v>
      </c>
      <c r="B34" s="546"/>
      <c r="C34" s="551">
        <v>0</v>
      </c>
      <c r="D34" s="551">
        <v>0</v>
      </c>
      <c r="E34" s="551">
        <v>0</v>
      </c>
      <c r="F34" s="551">
        <v>0</v>
      </c>
      <c r="G34" s="551">
        <v>0</v>
      </c>
      <c r="H34" s="551">
        <v>0</v>
      </c>
      <c r="I34" s="551">
        <v>0</v>
      </c>
      <c r="J34" s="551">
        <v>0</v>
      </c>
      <c r="K34" s="551">
        <v>0</v>
      </c>
      <c r="L34" s="578"/>
      <c r="M34" s="578"/>
      <c r="N34" s="578"/>
      <c r="O34" s="578"/>
      <c r="P34" s="578"/>
      <c r="Q34" s="578"/>
      <c r="R34" s="578"/>
      <c r="S34" s="578"/>
      <c r="T34" s="578"/>
      <c r="U34" s="629"/>
      <c r="V34" s="629"/>
      <c r="W34" s="629"/>
      <c r="X34" s="629"/>
      <c r="Y34" s="629"/>
      <c r="Z34" s="629"/>
      <c r="AA34" s="629"/>
      <c r="AB34" s="629"/>
      <c r="AC34" s="629"/>
    </row>
    <row r="35" spans="1:29" s="551" customFormat="1" ht="6" customHeight="1">
      <c r="A35" s="566"/>
      <c r="B35" s="546"/>
      <c r="C35" s="593"/>
      <c r="D35" s="593"/>
      <c r="E35" s="593"/>
      <c r="F35" s="603"/>
      <c r="G35" s="603"/>
      <c r="H35" s="603"/>
      <c r="I35" s="603"/>
      <c r="J35" s="603"/>
      <c r="K35" s="603"/>
      <c r="L35" s="578"/>
      <c r="M35" s="578"/>
      <c r="N35" s="578"/>
      <c r="O35" s="578"/>
      <c r="P35" s="578"/>
      <c r="Q35" s="578"/>
      <c r="R35" s="578"/>
      <c r="S35" s="578"/>
      <c r="T35" s="578"/>
    </row>
    <row r="36" spans="1:29" ht="12.95" customHeight="1">
      <c r="A36" s="546" t="s">
        <v>443</v>
      </c>
      <c r="B36" s="547"/>
      <c r="C36" s="594"/>
      <c r="D36" s="594"/>
      <c r="E36" s="594"/>
      <c r="F36" s="624"/>
      <c r="G36" s="624"/>
      <c r="H36" s="624"/>
      <c r="I36" s="624"/>
      <c r="J36" s="624"/>
      <c r="K36" s="624"/>
    </row>
    <row r="37" spans="1:29" ht="4.5" customHeight="1">
      <c r="A37" s="546" t="s">
        <v>376</v>
      </c>
      <c r="B37" s="547"/>
      <c r="C37" s="594"/>
      <c r="D37" s="594"/>
      <c r="E37" s="594"/>
      <c r="F37" s="624"/>
      <c r="G37" s="624"/>
      <c r="H37" s="624"/>
      <c r="I37" s="624"/>
      <c r="J37" s="624"/>
      <c r="K37" s="624"/>
    </row>
    <row r="38" spans="1:29" s="551" customFormat="1" ht="12.95" customHeight="1">
      <c r="A38" s="566" t="s">
        <v>258</v>
      </c>
      <c r="B38" s="546"/>
      <c r="C38" s="576">
        <v>65</v>
      </c>
      <c r="D38" s="576">
        <v>647</v>
      </c>
      <c r="E38" s="576">
        <v>10320.047</v>
      </c>
      <c r="F38" s="576">
        <v>467.51600000000002</v>
      </c>
      <c r="G38" s="576">
        <v>15535.768</v>
      </c>
      <c r="H38" s="576">
        <v>18000.151000000002</v>
      </c>
      <c r="I38" s="576">
        <v>767.89700000000005</v>
      </c>
      <c r="J38" s="576">
        <v>17232.254000000001</v>
      </c>
      <c r="K38" s="576">
        <v>-321.90300000000002</v>
      </c>
      <c r="L38" s="578"/>
      <c r="M38" s="578"/>
      <c r="N38" s="578"/>
      <c r="O38" s="578"/>
      <c r="P38" s="578"/>
      <c r="Q38" s="578"/>
      <c r="R38" s="578"/>
      <c r="S38" s="578"/>
      <c r="T38" s="578"/>
      <c r="U38" s="629"/>
      <c r="V38" s="629"/>
      <c r="W38" s="629"/>
      <c r="X38" s="629"/>
      <c r="Y38" s="629"/>
      <c r="Z38" s="629"/>
      <c r="AA38" s="629"/>
      <c r="AB38" s="629"/>
      <c r="AC38" s="629"/>
    </row>
    <row r="39" spans="1:29" s="551" customFormat="1" ht="12.95" customHeight="1">
      <c r="A39" s="546" t="s">
        <v>360</v>
      </c>
      <c r="B39" s="546"/>
      <c r="C39" s="576">
        <v>61</v>
      </c>
      <c r="D39" s="576">
        <v>642</v>
      </c>
      <c r="E39" s="576">
        <v>10313.285</v>
      </c>
      <c r="F39" s="576">
        <v>467.51600000000002</v>
      </c>
      <c r="G39" s="576">
        <v>15530.126</v>
      </c>
      <c r="H39" s="576">
        <v>17806.151000000002</v>
      </c>
      <c r="I39" s="576">
        <v>573.89700000000005</v>
      </c>
      <c r="J39" s="576">
        <v>17232.254000000001</v>
      </c>
      <c r="K39" s="576">
        <v>-460.00900000000001</v>
      </c>
      <c r="L39" s="578"/>
      <c r="M39" s="578"/>
      <c r="N39" s="578"/>
      <c r="O39" s="578"/>
      <c r="P39" s="578"/>
      <c r="Q39" s="578"/>
      <c r="R39" s="578"/>
      <c r="S39" s="578"/>
      <c r="T39" s="578"/>
      <c r="U39" s="629"/>
      <c r="V39" s="629"/>
      <c r="W39" s="629"/>
      <c r="X39" s="629"/>
      <c r="Y39" s="629"/>
      <c r="Z39" s="629"/>
      <c r="AA39" s="629"/>
      <c r="AB39" s="629"/>
      <c r="AC39" s="629"/>
    </row>
    <row r="40" spans="1:29" ht="12.95" customHeight="1">
      <c r="A40" s="565" t="s">
        <v>361</v>
      </c>
      <c r="B40" s="547"/>
      <c r="C40" s="578">
        <v>13</v>
      </c>
      <c r="D40" s="579" t="s">
        <v>371</v>
      </c>
      <c r="E40" s="579" t="s">
        <v>371</v>
      </c>
      <c r="F40" s="579" t="s">
        <v>371</v>
      </c>
      <c r="G40" s="579" t="s">
        <v>371</v>
      </c>
      <c r="H40" s="579" t="s">
        <v>371</v>
      </c>
      <c r="I40" s="579" t="s">
        <v>371</v>
      </c>
      <c r="J40" s="579" t="s">
        <v>371</v>
      </c>
      <c r="K40" s="579" t="s">
        <v>371</v>
      </c>
      <c r="L40" s="578"/>
      <c r="M40" s="578"/>
      <c r="N40" s="578"/>
      <c r="O40" s="578"/>
      <c r="P40" s="578"/>
      <c r="Q40" s="578"/>
      <c r="R40" s="578"/>
      <c r="S40" s="578"/>
      <c r="T40" s="578"/>
      <c r="U40" s="629"/>
      <c r="V40" s="629"/>
      <c r="W40" s="629"/>
      <c r="X40" s="629"/>
      <c r="Y40" s="629"/>
      <c r="Z40" s="629"/>
      <c r="AA40" s="629"/>
      <c r="AB40" s="629"/>
      <c r="AC40" s="629"/>
    </row>
    <row r="41" spans="1:29" ht="12.95" customHeight="1">
      <c r="A41" s="565" t="s">
        <v>362</v>
      </c>
      <c r="B41" s="547"/>
      <c r="C41" s="578">
        <v>12</v>
      </c>
      <c r="D41" s="579">
        <v>50</v>
      </c>
      <c r="E41" s="579">
        <v>644.88900000000001</v>
      </c>
      <c r="F41" s="579">
        <v>65.587999999999994</v>
      </c>
      <c r="G41" s="579">
        <v>234.02500000000001</v>
      </c>
      <c r="H41" s="579">
        <v>913.226</v>
      </c>
      <c r="I41" s="579">
        <v>109.43300000000001</v>
      </c>
      <c r="J41" s="579">
        <v>803.79300000000001</v>
      </c>
      <c r="K41" s="579">
        <v>16.173999999999999</v>
      </c>
      <c r="L41" s="578"/>
      <c r="M41" s="578"/>
      <c r="N41" s="578"/>
      <c r="O41" s="578"/>
      <c r="P41" s="578"/>
      <c r="Q41" s="578"/>
      <c r="R41" s="578"/>
      <c r="S41" s="578"/>
      <c r="T41" s="578"/>
      <c r="U41" s="629"/>
      <c r="V41" s="629"/>
      <c r="W41" s="629"/>
      <c r="X41" s="629"/>
      <c r="Y41" s="629"/>
      <c r="Z41" s="629"/>
      <c r="AA41" s="629"/>
      <c r="AB41" s="629"/>
      <c r="AC41" s="629"/>
    </row>
    <row r="42" spans="1:29" ht="12.95" customHeight="1">
      <c r="A42" s="565" t="s">
        <v>363</v>
      </c>
      <c r="B42" s="547"/>
      <c r="C42" s="578">
        <v>28</v>
      </c>
      <c r="D42" s="579">
        <v>562</v>
      </c>
      <c r="E42" s="579">
        <v>9557.1039999999994</v>
      </c>
      <c r="F42" s="579">
        <v>379.166</v>
      </c>
      <c r="G42" s="579">
        <v>15061.576999999999</v>
      </c>
      <c r="H42" s="579">
        <v>16647.972000000002</v>
      </c>
      <c r="I42" s="579">
        <v>431.69400000000002</v>
      </c>
      <c r="J42" s="579">
        <v>16216.278</v>
      </c>
      <c r="K42" s="579">
        <v>-190.62</v>
      </c>
      <c r="L42" s="578"/>
      <c r="M42" s="578"/>
      <c r="N42" s="578"/>
      <c r="O42" s="578"/>
      <c r="P42" s="578"/>
      <c r="Q42" s="578"/>
      <c r="R42" s="578"/>
      <c r="S42" s="578"/>
      <c r="T42" s="578"/>
      <c r="U42" s="629"/>
      <c r="V42" s="629"/>
      <c r="W42" s="629"/>
      <c r="X42" s="629"/>
      <c r="Y42" s="629"/>
      <c r="Z42" s="629"/>
      <c r="AA42" s="629"/>
      <c r="AB42" s="629"/>
      <c r="AC42" s="629"/>
    </row>
    <row r="43" spans="1:29" ht="12.95" customHeight="1">
      <c r="A43" s="565" t="s">
        <v>364</v>
      </c>
      <c r="B43" s="547"/>
      <c r="C43" s="578">
        <v>7</v>
      </c>
      <c r="D43" s="579">
        <v>8</v>
      </c>
      <c r="E43" s="579">
        <v>3.1230000000000002</v>
      </c>
      <c r="F43" s="579">
        <v>0</v>
      </c>
      <c r="G43" s="579">
        <v>22.533999999999999</v>
      </c>
      <c r="H43" s="579">
        <v>43.158000000000001</v>
      </c>
      <c r="I43" s="579">
        <v>0</v>
      </c>
      <c r="J43" s="579">
        <v>43.158000000000001</v>
      </c>
      <c r="K43" s="579">
        <v>16.399999999999999</v>
      </c>
      <c r="L43" s="578"/>
      <c r="M43" s="578"/>
      <c r="N43" s="578"/>
      <c r="O43" s="578"/>
      <c r="P43" s="578"/>
      <c r="Q43" s="578"/>
      <c r="R43" s="578"/>
      <c r="S43" s="578"/>
      <c r="T43" s="578"/>
      <c r="U43" s="629"/>
      <c r="V43" s="629"/>
      <c r="W43" s="629"/>
      <c r="X43" s="629"/>
      <c r="Y43" s="629"/>
      <c r="Z43" s="629"/>
      <c r="AA43" s="629"/>
      <c r="AB43" s="629"/>
      <c r="AC43" s="629"/>
    </row>
    <row r="44" spans="1:29" ht="12.95" customHeight="1">
      <c r="A44" s="565" t="s">
        <v>365</v>
      </c>
      <c r="B44" s="547"/>
      <c r="C44" s="578">
        <v>1</v>
      </c>
      <c r="D44" s="578" t="s">
        <v>371</v>
      </c>
      <c r="E44" s="578" t="s">
        <v>371</v>
      </c>
      <c r="F44" s="578" t="s">
        <v>371</v>
      </c>
      <c r="G44" s="578" t="s">
        <v>371</v>
      </c>
      <c r="H44" s="578" t="s">
        <v>371</v>
      </c>
      <c r="I44" s="578" t="s">
        <v>371</v>
      </c>
      <c r="J44" s="578" t="s">
        <v>371</v>
      </c>
      <c r="K44" s="578" t="s">
        <v>371</v>
      </c>
      <c r="L44" s="578"/>
      <c r="M44" s="578"/>
      <c r="N44" s="578"/>
      <c r="O44" s="578"/>
      <c r="P44" s="578"/>
      <c r="Q44" s="578"/>
      <c r="R44" s="578"/>
      <c r="S44" s="578"/>
      <c r="T44" s="578"/>
      <c r="U44" s="629"/>
      <c r="V44" s="629"/>
      <c r="W44" s="629"/>
      <c r="X44" s="629"/>
      <c r="Y44" s="629"/>
      <c r="Z44" s="629"/>
      <c r="AA44" s="629"/>
      <c r="AB44" s="629"/>
      <c r="AC44" s="629"/>
    </row>
    <row r="45" spans="1:29" s="551" customFormat="1" ht="12.95" customHeight="1">
      <c r="A45" s="566" t="s">
        <v>377</v>
      </c>
      <c r="B45" s="546"/>
      <c r="C45" s="615">
        <v>4</v>
      </c>
      <c r="D45" s="615">
        <v>5</v>
      </c>
      <c r="E45" s="615">
        <v>7</v>
      </c>
      <c r="F45" s="615">
        <v>0</v>
      </c>
      <c r="G45" s="615">
        <v>6</v>
      </c>
      <c r="H45" s="615">
        <v>194</v>
      </c>
      <c r="I45" s="615">
        <v>194</v>
      </c>
      <c r="J45" s="615">
        <v>0</v>
      </c>
      <c r="K45" s="615">
        <v>138</v>
      </c>
      <c r="L45" s="578"/>
      <c r="M45" s="578"/>
      <c r="N45" s="578"/>
      <c r="O45" s="578"/>
      <c r="P45" s="578"/>
      <c r="Q45" s="578"/>
      <c r="R45" s="578"/>
      <c r="S45" s="578"/>
      <c r="T45" s="578"/>
      <c r="U45" s="629"/>
      <c r="V45" s="629"/>
      <c r="W45" s="629"/>
      <c r="X45" s="629"/>
      <c r="Y45" s="629"/>
      <c r="Z45" s="629"/>
      <c r="AA45" s="629"/>
      <c r="AB45" s="629"/>
      <c r="AC45" s="629"/>
    </row>
    <row r="46" spans="1:29" s="551" customFormat="1" ht="12.95" customHeight="1">
      <c r="A46" s="566" t="s">
        <v>379</v>
      </c>
      <c r="B46" s="546"/>
      <c r="C46" s="593">
        <v>0</v>
      </c>
      <c r="D46" s="593">
        <v>0</v>
      </c>
      <c r="E46" s="593">
        <v>0</v>
      </c>
      <c r="F46" s="593">
        <v>0</v>
      </c>
      <c r="G46" s="593">
        <v>0</v>
      </c>
      <c r="H46" s="593">
        <v>0</v>
      </c>
      <c r="I46" s="593">
        <v>0</v>
      </c>
      <c r="J46" s="593">
        <v>0</v>
      </c>
      <c r="K46" s="593">
        <v>0</v>
      </c>
      <c r="L46" s="578"/>
      <c r="M46" s="578"/>
      <c r="N46" s="578"/>
      <c r="O46" s="578"/>
      <c r="P46" s="578"/>
      <c r="Q46" s="578"/>
      <c r="R46" s="578"/>
      <c r="S46" s="578"/>
      <c r="T46" s="578"/>
      <c r="U46" s="629"/>
      <c r="V46" s="629"/>
      <c r="W46" s="629"/>
      <c r="X46" s="629"/>
      <c r="Y46" s="629"/>
      <c r="Z46" s="629"/>
      <c r="AA46" s="629"/>
      <c r="AB46" s="629"/>
      <c r="AC46" s="629"/>
    </row>
    <row r="47" spans="1:29" ht="6" customHeight="1">
      <c r="A47" s="544"/>
      <c r="B47" s="547"/>
      <c r="C47" s="593"/>
      <c r="D47" s="593"/>
      <c r="E47" s="593"/>
      <c r="F47" s="593"/>
      <c r="G47" s="593"/>
      <c r="H47" s="593"/>
      <c r="I47" s="593"/>
      <c r="J47" s="593"/>
      <c r="K47" s="593"/>
      <c r="L47" s="578"/>
      <c r="M47" s="578"/>
      <c r="N47" s="578"/>
      <c r="O47" s="578"/>
      <c r="P47" s="578"/>
      <c r="Q47" s="578"/>
      <c r="R47" s="578"/>
      <c r="S47" s="578"/>
      <c r="T47" s="578"/>
    </row>
    <row r="48" spans="1:29" ht="12.95" customHeight="1">
      <c r="A48" s="546" t="s">
        <v>444</v>
      </c>
      <c r="B48" s="547"/>
      <c r="C48" s="654"/>
      <c r="D48" s="576"/>
      <c r="E48" s="576"/>
      <c r="F48" s="576"/>
      <c r="G48" s="576"/>
      <c r="H48" s="576"/>
      <c r="I48" s="576"/>
      <c r="J48" s="576"/>
      <c r="K48" s="576"/>
    </row>
    <row r="49" spans="1:29" ht="4.5" customHeight="1">
      <c r="A49" s="546" t="s">
        <v>376</v>
      </c>
      <c r="B49" s="547"/>
      <c r="C49" s="594"/>
      <c r="D49" s="594"/>
      <c r="E49" s="594"/>
      <c r="F49" s="624"/>
      <c r="G49" s="624"/>
      <c r="H49" s="624"/>
      <c r="I49" s="624"/>
      <c r="J49" s="624"/>
      <c r="K49" s="624"/>
    </row>
    <row r="50" spans="1:29" s="551" customFormat="1" ht="12.95" customHeight="1">
      <c r="A50" s="566" t="s">
        <v>258</v>
      </c>
      <c r="B50" s="546"/>
      <c r="C50" s="576">
        <v>89</v>
      </c>
      <c r="D50" s="576">
        <v>309</v>
      </c>
      <c r="E50" s="576">
        <v>4040.4789999999998</v>
      </c>
      <c r="F50" s="576">
        <v>759.17</v>
      </c>
      <c r="G50" s="576">
        <v>4384.9440000000004</v>
      </c>
      <c r="H50" s="576">
        <v>9766.7260000000006</v>
      </c>
      <c r="I50" s="576">
        <v>266.86200000000002</v>
      </c>
      <c r="J50" s="576">
        <v>9499.8639999999996</v>
      </c>
      <c r="K50" s="576">
        <v>325.66699999999997</v>
      </c>
      <c r="L50" s="578"/>
      <c r="M50" s="578"/>
      <c r="N50" s="578"/>
      <c r="O50" s="578"/>
      <c r="P50" s="578"/>
      <c r="Q50" s="578"/>
      <c r="R50" s="578"/>
      <c r="S50" s="578"/>
      <c r="T50" s="578"/>
      <c r="U50" s="629"/>
      <c r="V50" s="629"/>
      <c r="W50" s="629"/>
      <c r="X50" s="629"/>
      <c r="Y50" s="629"/>
      <c r="Z50" s="629"/>
      <c r="AA50" s="629"/>
      <c r="AB50" s="629"/>
      <c r="AC50" s="629"/>
    </row>
    <row r="51" spans="1:29" s="551" customFormat="1" ht="12.95" customHeight="1">
      <c r="A51" s="546" t="s">
        <v>360</v>
      </c>
      <c r="B51" s="546"/>
      <c r="C51" s="576">
        <v>88</v>
      </c>
      <c r="D51" s="614" t="s">
        <v>371</v>
      </c>
      <c r="E51" s="614" t="s">
        <v>371</v>
      </c>
      <c r="F51" s="614" t="s">
        <v>371</v>
      </c>
      <c r="G51" s="614" t="s">
        <v>371</v>
      </c>
      <c r="H51" s="614" t="s">
        <v>371</v>
      </c>
      <c r="I51" s="614" t="s">
        <v>371</v>
      </c>
      <c r="J51" s="614" t="s">
        <v>371</v>
      </c>
      <c r="K51" s="614" t="s">
        <v>371</v>
      </c>
      <c r="L51" s="578"/>
      <c r="M51" s="578"/>
      <c r="N51" s="578"/>
      <c r="O51" s="578"/>
      <c r="P51" s="578"/>
      <c r="Q51" s="578"/>
      <c r="R51" s="578"/>
      <c r="S51" s="578"/>
      <c r="T51" s="578"/>
      <c r="U51" s="629"/>
      <c r="V51" s="629"/>
      <c r="W51" s="629"/>
      <c r="X51" s="629"/>
      <c r="Y51" s="629"/>
      <c r="Z51" s="629"/>
      <c r="AA51" s="629"/>
      <c r="AB51" s="629"/>
      <c r="AC51" s="629"/>
    </row>
    <row r="52" spans="1:29" ht="12.95" customHeight="1">
      <c r="A52" s="565" t="s">
        <v>361</v>
      </c>
      <c r="B52" s="547"/>
      <c r="C52" s="576">
        <v>15</v>
      </c>
      <c r="D52" s="576">
        <v>100</v>
      </c>
      <c r="E52" s="576">
        <v>1587.511</v>
      </c>
      <c r="F52" s="576">
        <v>186.62299999999999</v>
      </c>
      <c r="G52" s="576">
        <v>1737.547</v>
      </c>
      <c r="H52" s="576">
        <v>3486.5720000000001</v>
      </c>
      <c r="I52" s="576">
        <v>18.427</v>
      </c>
      <c r="J52" s="576">
        <v>3468.145</v>
      </c>
      <c r="K52" s="576">
        <v>66.525000000000006</v>
      </c>
      <c r="L52" s="578"/>
      <c r="M52" s="578"/>
      <c r="N52" s="578"/>
      <c r="O52" s="578"/>
      <c r="P52" s="578"/>
      <c r="Q52" s="578"/>
      <c r="R52" s="578"/>
      <c r="S52" s="578"/>
      <c r="T52" s="578"/>
      <c r="U52" s="629"/>
      <c r="V52" s="629"/>
      <c r="W52" s="629"/>
      <c r="X52" s="629"/>
      <c r="Y52" s="629"/>
      <c r="Z52" s="629"/>
      <c r="AA52" s="629"/>
      <c r="AB52" s="629"/>
      <c r="AC52" s="629"/>
    </row>
    <row r="53" spans="1:29" ht="12.95" customHeight="1">
      <c r="A53" s="565" t="s">
        <v>362</v>
      </c>
      <c r="B53" s="547"/>
      <c r="C53" s="578">
        <v>33</v>
      </c>
      <c r="D53" s="579">
        <v>114</v>
      </c>
      <c r="E53" s="579">
        <v>1399.096</v>
      </c>
      <c r="F53" s="579">
        <v>389.964</v>
      </c>
      <c r="G53" s="579">
        <v>1236.4860000000001</v>
      </c>
      <c r="H53" s="579">
        <v>3304.5450000000001</v>
      </c>
      <c r="I53" s="579">
        <v>156.99299999999999</v>
      </c>
      <c r="J53" s="579">
        <v>3147.5520000000001</v>
      </c>
      <c r="K53" s="579">
        <v>-20.526</v>
      </c>
      <c r="L53" s="578"/>
      <c r="M53" s="578"/>
      <c r="N53" s="578"/>
      <c r="O53" s="578"/>
      <c r="P53" s="578"/>
      <c r="Q53" s="578"/>
      <c r="R53" s="578"/>
      <c r="S53" s="578"/>
      <c r="T53" s="578"/>
      <c r="U53" s="629"/>
      <c r="V53" s="629"/>
      <c r="W53" s="629"/>
      <c r="X53" s="629"/>
      <c r="Y53" s="629"/>
      <c r="Z53" s="629"/>
      <c r="AA53" s="629"/>
      <c r="AB53" s="629"/>
      <c r="AC53" s="629"/>
    </row>
    <row r="54" spans="1:29" ht="12.95" customHeight="1">
      <c r="A54" s="565" t="s">
        <v>363</v>
      </c>
      <c r="B54" s="547"/>
      <c r="C54" s="578">
        <v>33</v>
      </c>
      <c r="D54" s="578" t="s">
        <v>371</v>
      </c>
      <c r="E54" s="578" t="s">
        <v>371</v>
      </c>
      <c r="F54" s="578" t="s">
        <v>371</v>
      </c>
      <c r="G54" s="578" t="s">
        <v>371</v>
      </c>
      <c r="H54" s="578" t="s">
        <v>371</v>
      </c>
      <c r="I54" s="578" t="s">
        <v>371</v>
      </c>
      <c r="J54" s="578" t="s">
        <v>371</v>
      </c>
      <c r="K54" s="578" t="s">
        <v>371</v>
      </c>
      <c r="L54" s="578"/>
      <c r="M54" s="578"/>
      <c r="N54" s="578"/>
      <c r="O54" s="578"/>
      <c r="P54" s="578"/>
      <c r="Q54" s="578"/>
      <c r="R54" s="578"/>
      <c r="S54" s="578"/>
      <c r="T54" s="578"/>
      <c r="U54" s="629"/>
      <c r="V54" s="629"/>
      <c r="W54" s="629"/>
      <c r="X54" s="629"/>
      <c r="Y54" s="629"/>
      <c r="Z54" s="629"/>
      <c r="AA54" s="629"/>
      <c r="AB54" s="629"/>
      <c r="AC54" s="629"/>
    </row>
    <row r="55" spans="1:29" ht="12.95" customHeight="1">
      <c r="A55" s="565" t="s">
        <v>364</v>
      </c>
      <c r="B55" s="547"/>
      <c r="C55" s="578">
        <v>7</v>
      </c>
      <c r="D55" s="578" t="s">
        <v>371</v>
      </c>
      <c r="E55" s="578" t="s">
        <v>371</v>
      </c>
      <c r="F55" s="578" t="s">
        <v>371</v>
      </c>
      <c r="G55" s="578" t="s">
        <v>371</v>
      </c>
      <c r="H55" s="578" t="s">
        <v>371</v>
      </c>
      <c r="I55" s="578" t="s">
        <v>371</v>
      </c>
      <c r="J55" s="578" t="s">
        <v>371</v>
      </c>
      <c r="K55" s="578" t="s">
        <v>371</v>
      </c>
      <c r="L55" s="578"/>
      <c r="M55" s="578"/>
      <c r="N55" s="578"/>
      <c r="O55" s="578"/>
      <c r="P55" s="578"/>
      <c r="Q55" s="578"/>
      <c r="R55" s="578"/>
      <c r="S55" s="578"/>
      <c r="T55" s="578"/>
      <c r="U55" s="629"/>
      <c r="V55" s="629"/>
      <c r="W55" s="629"/>
      <c r="X55" s="629"/>
      <c r="Y55" s="629"/>
      <c r="Z55" s="629"/>
      <c r="AA55" s="629"/>
      <c r="AB55" s="629"/>
      <c r="AC55" s="629"/>
    </row>
    <row r="56" spans="1:29" ht="12.95" customHeight="1">
      <c r="A56" s="565" t="s">
        <v>365</v>
      </c>
      <c r="B56" s="547"/>
      <c r="C56" s="578">
        <v>0</v>
      </c>
      <c r="D56" s="579">
        <v>0</v>
      </c>
      <c r="E56" s="579">
        <v>0</v>
      </c>
      <c r="F56" s="579">
        <v>0</v>
      </c>
      <c r="G56" s="579">
        <v>0</v>
      </c>
      <c r="H56" s="579">
        <v>0</v>
      </c>
      <c r="I56" s="579">
        <v>0</v>
      </c>
      <c r="J56" s="579">
        <v>0</v>
      </c>
      <c r="K56" s="579">
        <v>0</v>
      </c>
      <c r="L56" s="578"/>
      <c r="M56" s="578"/>
      <c r="N56" s="578"/>
      <c r="O56" s="578"/>
      <c r="P56" s="578"/>
      <c r="Q56" s="578"/>
      <c r="R56" s="578"/>
      <c r="S56" s="578"/>
      <c r="T56" s="578"/>
      <c r="U56" s="629"/>
      <c r="V56" s="629"/>
      <c r="W56" s="629"/>
      <c r="X56" s="629"/>
      <c r="Y56" s="629"/>
      <c r="Z56" s="629"/>
      <c r="AA56" s="629"/>
      <c r="AB56" s="629"/>
      <c r="AC56" s="629"/>
    </row>
    <row r="57" spans="1:29" s="551" customFormat="1" ht="12.95" customHeight="1">
      <c r="A57" s="566" t="s">
        <v>377</v>
      </c>
      <c r="B57" s="546"/>
      <c r="C57" s="615">
        <v>0</v>
      </c>
      <c r="D57" s="615">
        <v>0</v>
      </c>
      <c r="E57" s="615">
        <v>0</v>
      </c>
      <c r="F57" s="615">
        <v>0</v>
      </c>
      <c r="G57" s="615">
        <v>0</v>
      </c>
      <c r="H57" s="615">
        <v>0</v>
      </c>
      <c r="I57" s="615">
        <v>0</v>
      </c>
      <c r="J57" s="615">
        <v>0</v>
      </c>
      <c r="K57" s="615">
        <v>0</v>
      </c>
      <c r="L57" s="578"/>
      <c r="M57" s="578"/>
      <c r="N57" s="578"/>
      <c r="O57" s="578"/>
      <c r="P57" s="578"/>
      <c r="Q57" s="578"/>
      <c r="R57" s="578"/>
      <c r="S57" s="578"/>
      <c r="T57" s="578"/>
      <c r="U57" s="629"/>
      <c r="V57" s="629"/>
      <c r="W57" s="629"/>
      <c r="X57" s="629"/>
      <c r="Y57" s="629"/>
      <c r="Z57" s="629"/>
      <c r="AA57" s="629"/>
      <c r="AB57" s="629"/>
      <c r="AC57" s="629"/>
    </row>
    <row r="58" spans="1:29" s="551" customFormat="1" ht="12.95" customHeight="1">
      <c r="A58" s="566" t="s">
        <v>379</v>
      </c>
      <c r="B58" s="546"/>
      <c r="C58" s="615">
        <v>1</v>
      </c>
      <c r="D58" s="615" t="s">
        <v>371</v>
      </c>
      <c r="E58" s="615" t="s">
        <v>371</v>
      </c>
      <c r="F58" s="615" t="s">
        <v>371</v>
      </c>
      <c r="G58" s="615" t="s">
        <v>371</v>
      </c>
      <c r="H58" s="615" t="s">
        <v>371</v>
      </c>
      <c r="I58" s="615" t="s">
        <v>371</v>
      </c>
      <c r="J58" s="615" t="s">
        <v>371</v>
      </c>
      <c r="K58" s="615" t="s">
        <v>371</v>
      </c>
      <c r="L58" s="578"/>
      <c r="M58" s="578"/>
      <c r="N58" s="578"/>
      <c r="O58" s="578"/>
      <c r="P58" s="578"/>
      <c r="Q58" s="578"/>
      <c r="R58" s="578"/>
      <c r="S58" s="578"/>
      <c r="T58" s="578"/>
      <c r="U58" s="629"/>
      <c r="V58" s="629"/>
      <c r="W58" s="629"/>
      <c r="X58" s="629"/>
      <c r="Y58" s="629"/>
      <c r="Z58" s="629"/>
      <c r="AA58" s="629"/>
      <c r="AB58" s="629"/>
      <c r="AC58" s="629"/>
    </row>
    <row r="59" spans="1:29" ht="2.25" customHeight="1" thickBot="1">
      <c r="A59" s="1544"/>
      <c r="B59" s="1544"/>
      <c r="C59" s="1555"/>
      <c r="D59" s="1555"/>
      <c r="E59" s="1555"/>
      <c r="F59" s="1555"/>
      <c r="G59" s="1555"/>
      <c r="H59" s="1555"/>
      <c r="I59" s="1555"/>
      <c r="J59" s="1555"/>
      <c r="K59" s="1555"/>
    </row>
    <row r="60" spans="1:29" ht="3.75" customHeight="1" thickTop="1">
      <c r="A60" s="544"/>
      <c r="B60" s="544"/>
      <c r="C60" s="605"/>
      <c r="D60" s="605"/>
      <c r="E60" s="547"/>
    </row>
    <row r="61" spans="1:29" ht="12" customHeight="1">
      <c r="A61" s="561" t="s">
        <v>355</v>
      </c>
      <c r="B61" s="561"/>
      <c r="C61" s="561"/>
      <c r="D61" s="561"/>
      <c r="E61" s="547"/>
    </row>
    <row r="62" spans="1:29" ht="15.75" customHeight="1">
      <c r="A62" s="547"/>
      <c r="B62" s="547"/>
      <c r="C62" s="547"/>
      <c r="D62" s="547"/>
      <c r="E62" s="547"/>
    </row>
    <row r="63" spans="1:29">
      <c r="A63" s="547"/>
      <c r="B63" s="547"/>
      <c r="C63" s="547"/>
      <c r="D63" s="547"/>
      <c r="E63" s="547"/>
    </row>
    <row r="64" spans="1:29">
      <c r="A64" s="547"/>
      <c r="B64" s="547"/>
      <c r="C64" s="547"/>
      <c r="D64" s="547"/>
      <c r="E64" s="547"/>
    </row>
    <row r="65" spans="1:5">
      <c r="A65" s="547"/>
      <c r="B65" s="547"/>
      <c r="C65" s="547"/>
      <c r="D65" s="547"/>
      <c r="E65" s="547"/>
    </row>
    <row r="66" spans="1:5">
      <c r="A66" s="547"/>
      <c r="B66" s="547"/>
      <c r="C66" s="547"/>
      <c r="D66" s="547"/>
      <c r="E66" s="547"/>
    </row>
  </sheetData>
  <mergeCells count="12">
    <mergeCell ref="C10:D10"/>
    <mergeCell ref="E10:K10"/>
    <mergeCell ref="A1:D1"/>
    <mergeCell ref="E4:G4"/>
    <mergeCell ref="H4:J4"/>
    <mergeCell ref="K4:K9"/>
    <mergeCell ref="A6:B6"/>
    <mergeCell ref="E6:E9"/>
    <mergeCell ref="I6:I8"/>
    <mergeCell ref="A7:B7"/>
    <mergeCell ref="A8:B8"/>
    <mergeCell ref="A2:J2"/>
  </mergeCells>
  <pageMargins left="0.78740157480314965" right="0.78740157480314965" top="1.1811023622047243" bottom="0.78740157480314965" header="0" footer="0"/>
  <pageSetup paperSize="9"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sheetPr codeName="Sheet28"/>
  <dimension ref="A1:M56"/>
  <sheetViews>
    <sheetView showGridLines="0" workbookViewId="0">
      <selection sqref="A1:G1"/>
    </sheetView>
  </sheetViews>
  <sheetFormatPr defaultColWidth="10.5703125" defaultRowHeight="12.75"/>
  <cols>
    <col min="1" max="1" width="32" style="541" customWidth="1"/>
    <col min="2" max="2" width="6.85546875" style="541" customWidth="1"/>
    <col min="3" max="3" width="10.5703125" style="541" customWidth="1"/>
    <col min="4" max="4" width="10.42578125" style="541" customWidth="1"/>
    <col min="5" max="5" width="6.85546875" style="541" customWidth="1"/>
    <col min="6" max="6" width="9.140625" style="541" customWidth="1"/>
    <col min="7" max="7" width="11.140625" style="541" customWidth="1"/>
    <col min="8" max="8" width="10.42578125" style="541" customWidth="1"/>
    <col min="9" max="12" width="10.5703125" style="647"/>
    <col min="13" max="16384" width="10.5703125" style="541"/>
  </cols>
  <sheetData>
    <row r="1" spans="1:13" ht="15.75" customHeight="1">
      <c r="A1" s="1959" t="s">
        <v>447</v>
      </c>
      <c r="B1" s="1959"/>
      <c r="C1" s="1959"/>
      <c r="D1" s="1959"/>
      <c r="E1" s="1959"/>
      <c r="F1" s="1959"/>
      <c r="G1" s="1959"/>
    </row>
    <row r="2" spans="1:13" ht="27" customHeight="1">
      <c r="A2" s="1977" t="s">
        <v>448</v>
      </c>
      <c r="B2" s="1977"/>
      <c r="C2" s="1977"/>
      <c r="D2" s="1977"/>
      <c r="E2" s="1977"/>
      <c r="F2" s="1977"/>
      <c r="G2" s="1977"/>
    </row>
    <row r="3" spans="1:13" ht="9.75" customHeight="1">
      <c r="A3" s="568"/>
      <c r="B3" s="543"/>
      <c r="C3" s="544"/>
      <c r="D3" s="544"/>
      <c r="E3" s="544"/>
      <c r="F3" s="544"/>
      <c r="G3" s="544"/>
    </row>
    <row r="4" spans="1:13" ht="15" customHeight="1">
      <c r="A4" s="1945" t="s">
        <v>449</v>
      </c>
      <c r="B4" s="1945">
        <v>2016</v>
      </c>
      <c r="C4" s="1945"/>
      <c r="D4" s="1945"/>
      <c r="E4" s="1945">
        <v>2015</v>
      </c>
      <c r="F4" s="1945"/>
      <c r="G4" s="1945"/>
    </row>
    <row r="5" spans="1:13" ht="9" customHeight="1">
      <c r="A5" s="1945"/>
      <c r="B5" s="1945" t="s">
        <v>334</v>
      </c>
      <c r="C5" s="1946" t="s">
        <v>450</v>
      </c>
      <c r="D5" s="1946" t="s">
        <v>451</v>
      </c>
      <c r="E5" s="1945" t="s">
        <v>334</v>
      </c>
      <c r="F5" s="1992" t="s">
        <v>450</v>
      </c>
      <c r="G5" s="1946" t="s">
        <v>451</v>
      </c>
    </row>
    <row r="6" spans="1:13" ht="9" customHeight="1">
      <c r="A6" s="1945"/>
      <c r="B6" s="1945"/>
      <c r="C6" s="1946"/>
      <c r="D6" s="1946"/>
      <c r="E6" s="1945"/>
      <c r="F6" s="1992"/>
      <c r="G6" s="1946"/>
    </row>
    <row r="7" spans="1:13" ht="9" customHeight="1">
      <c r="A7" s="1945"/>
      <c r="B7" s="1945"/>
      <c r="C7" s="1946"/>
      <c r="D7" s="1946"/>
      <c r="E7" s="1945"/>
      <c r="F7" s="1992"/>
      <c r="G7" s="1946"/>
    </row>
    <row r="8" spans="1:13" ht="9" customHeight="1">
      <c r="A8" s="1945"/>
      <c r="B8" s="1945"/>
      <c r="C8" s="1946"/>
      <c r="D8" s="1946"/>
      <c r="E8" s="1945"/>
      <c r="F8" s="1992"/>
      <c r="G8" s="1946"/>
    </row>
    <row r="9" spans="1:13" ht="32.25" customHeight="1">
      <c r="A9" s="1945"/>
      <c r="B9" s="1945"/>
      <c r="C9" s="1946"/>
      <c r="D9" s="1946"/>
      <c r="E9" s="1945"/>
      <c r="F9" s="1992"/>
      <c r="G9" s="1946"/>
    </row>
    <row r="10" spans="1:13" ht="15" customHeight="1">
      <c r="A10" s="1945"/>
      <c r="B10" s="1533" t="s">
        <v>347</v>
      </c>
      <c r="C10" s="1945" t="s">
        <v>348</v>
      </c>
      <c r="D10" s="1945"/>
      <c r="E10" s="1533" t="s">
        <v>347</v>
      </c>
      <c r="F10" s="1945" t="s">
        <v>348</v>
      </c>
      <c r="G10" s="1945"/>
      <c r="K10" s="1572"/>
      <c r="L10" s="1573"/>
      <c r="M10" s="1573"/>
    </row>
    <row r="11" spans="1:13" ht="12.95" customHeight="1">
      <c r="A11" s="545"/>
      <c r="B11" s="545"/>
      <c r="C11" s="545"/>
      <c r="D11" s="545"/>
      <c r="E11" s="545"/>
      <c r="F11" s="545"/>
      <c r="G11" s="545"/>
    </row>
    <row r="12" spans="1:13" ht="12.95" customHeight="1">
      <c r="A12" s="660" t="s">
        <v>452</v>
      </c>
      <c r="B12" s="629">
        <v>55959</v>
      </c>
      <c r="C12" s="629">
        <v>86373.513000000006</v>
      </c>
      <c r="D12" s="629">
        <v>7017.4310000000005</v>
      </c>
      <c r="E12" s="629">
        <v>52827</v>
      </c>
      <c r="F12" s="629">
        <v>45290.474999999999</v>
      </c>
      <c r="G12" s="629">
        <v>4960.7989999999991</v>
      </c>
      <c r="H12" s="661"/>
      <c r="I12" s="662"/>
    </row>
    <row r="13" spans="1:13" ht="12.95" customHeight="1">
      <c r="A13" s="545"/>
      <c r="B13" s="604"/>
      <c r="C13" s="661"/>
      <c r="D13" s="661"/>
      <c r="E13" s="604"/>
      <c r="F13" s="661"/>
      <c r="G13" s="661"/>
      <c r="H13" s="661"/>
    </row>
    <row r="14" spans="1:13" ht="24" customHeight="1">
      <c r="A14" s="663" t="s">
        <v>51</v>
      </c>
      <c r="B14" s="662">
        <v>635</v>
      </c>
      <c r="C14" s="662">
        <v>71.668000000000006</v>
      </c>
      <c r="D14" s="612">
        <v>0</v>
      </c>
      <c r="E14" s="612">
        <v>658</v>
      </c>
      <c r="F14" s="612">
        <v>73.003</v>
      </c>
      <c r="G14" s="612">
        <v>0</v>
      </c>
      <c r="H14" s="661"/>
      <c r="I14" s="664"/>
    </row>
    <row r="15" spans="1:13" ht="7.5" customHeight="1">
      <c r="A15" s="1990" t="s">
        <v>52</v>
      </c>
      <c r="B15" s="612"/>
      <c r="C15" s="612"/>
      <c r="D15" s="612"/>
      <c r="E15" s="612"/>
      <c r="F15" s="612"/>
      <c r="G15" s="612"/>
      <c r="H15" s="661"/>
      <c r="I15" s="664"/>
      <c r="J15" s="664"/>
    </row>
    <row r="16" spans="1:13" ht="21" customHeight="1">
      <c r="A16" s="1990"/>
      <c r="B16" s="662">
        <v>4381</v>
      </c>
      <c r="C16" s="662">
        <v>1.603</v>
      </c>
      <c r="D16" s="612">
        <v>6.0640000000000001</v>
      </c>
      <c r="E16" s="612">
        <v>4537</v>
      </c>
      <c r="F16" s="612">
        <v>1.68</v>
      </c>
      <c r="G16" s="612">
        <v>39.911999999999999</v>
      </c>
      <c r="H16" s="661"/>
      <c r="I16" s="664" t="s">
        <v>192</v>
      </c>
      <c r="J16" s="664"/>
      <c r="K16" s="664"/>
    </row>
    <row r="17" spans="1:12" ht="7.5" customHeight="1">
      <c r="A17" s="1990" t="s">
        <v>453</v>
      </c>
      <c r="B17" s="612"/>
      <c r="C17" s="612"/>
      <c r="D17" s="612"/>
      <c r="E17" s="612"/>
      <c r="F17" s="612"/>
      <c r="G17" s="612"/>
      <c r="H17" s="661"/>
      <c r="I17" s="664"/>
      <c r="J17" s="664"/>
      <c r="K17" s="664"/>
    </row>
    <row r="18" spans="1:12" ht="21" customHeight="1">
      <c r="A18" s="1990"/>
      <c r="B18" s="662">
        <v>87</v>
      </c>
      <c r="C18" s="662">
        <v>6.6000000000000003E-2</v>
      </c>
      <c r="D18" s="612">
        <v>156.18</v>
      </c>
      <c r="E18" s="665">
        <v>90</v>
      </c>
      <c r="F18" s="665">
        <v>0.437</v>
      </c>
      <c r="G18" s="665">
        <v>57.820999999999998</v>
      </c>
      <c r="H18" s="661"/>
      <c r="I18" s="664"/>
      <c r="J18" s="664"/>
    </row>
    <row r="19" spans="1:12" ht="15" customHeight="1">
      <c r="A19" s="666" t="s">
        <v>54</v>
      </c>
      <c r="B19" s="662">
        <v>445</v>
      </c>
      <c r="C19" s="662">
        <v>16819.388999999999</v>
      </c>
      <c r="D19" s="612">
        <v>606.52099999999996</v>
      </c>
      <c r="E19" s="612">
        <v>430</v>
      </c>
      <c r="F19" s="612">
        <v>16533.322</v>
      </c>
      <c r="G19" s="612">
        <v>718.52300000000002</v>
      </c>
      <c r="H19" s="661"/>
      <c r="I19" s="664"/>
      <c r="J19" s="664"/>
    </row>
    <row r="20" spans="1:12" ht="15" customHeight="1">
      <c r="A20" s="666" t="s">
        <v>55</v>
      </c>
      <c r="B20" s="662">
        <v>304</v>
      </c>
      <c r="C20" s="662">
        <v>1184.183</v>
      </c>
      <c r="D20" s="612">
        <v>0</v>
      </c>
      <c r="E20" s="612">
        <v>304</v>
      </c>
      <c r="F20" s="612">
        <v>1088.326</v>
      </c>
      <c r="G20" s="612">
        <v>0</v>
      </c>
      <c r="H20" s="661"/>
      <c r="I20" s="664"/>
      <c r="J20" s="664"/>
    </row>
    <row r="21" spans="1:12" ht="15" customHeight="1">
      <c r="A21" s="667" t="s">
        <v>56</v>
      </c>
      <c r="B21" s="668">
        <v>422</v>
      </c>
      <c r="C21" s="668">
        <v>1700.222</v>
      </c>
      <c r="D21" s="669" t="s">
        <v>378</v>
      </c>
      <c r="E21" s="670">
        <v>426</v>
      </c>
      <c r="F21" s="670">
        <v>1950.6990000000001</v>
      </c>
      <c r="G21" s="670">
        <v>3.1629999999999998</v>
      </c>
      <c r="H21" s="671"/>
      <c r="I21" s="672"/>
      <c r="J21" s="672"/>
      <c r="K21" s="673"/>
    </row>
    <row r="22" spans="1:12" ht="15" customHeight="1">
      <c r="A22" s="667" t="s">
        <v>57</v>
      </c>
      <c r="B22" s="668">
        <v>27</v>
      </c>
      <c r="C22" s="668">
        <v>0</v>
      </c>
      <c r="D22" s="670">
        <v>0</v>
      </c>
      <c r="E22" s="670">
        <v>21</v>
      </c>
      <c r="F22" s="670">
        <v>0.45900000000000002</v>
      </c>
      <c r="G22" s="674" t="s">
        <v>454</v>
      </c>
      <c r="H22" s="671"/>
      <c r="I22" s="672"/>
      <c r="J22" s="672"/>
      <c r="K22" s="672"/>
      <c r="L22" s="675"/>
    </row>
    <row r="23" spans="1:12" ht="15" customHeight="1">
      <c r="A23" s="1990" t="s">
        <v>58</v>
      </c>
      <c r="B23" s="668">
        <v>1847</v>
      </c>
      <c r="C23" s="668">
        <v>6491.924</v>
      </c>
      <c r="D23" s="670">
        <v>1554.885</v>
      </c>
      <c r="E23" s="670">
        <v>1685</v>
      </c>
      <c r="F23" s="670">
        <v>6474.1610000000001</v>
      </c>
      <c r="G23" s="670">
        <v>536.43200000000002</v>
      </c>
      <c r="H23" s="671"/>
      <c r="I23" s="672"/>
      <c r="J23" s="672"/>
      <c r="K23" s="672"/>
    </row>
    <row r="24" spans="1:12" ht="7.5" customHeight="1">
      <c r="A24" s="1990"/>
      <c r="B24" s="612"/>
      <c r="C24" s="612"/>
      <c r="D24" s="612"/>
      <c r="E24" s="612"/>
      <c r="F24" s="612"/>
      <c r="G24" s="612"/>
      <c r="H24" s="661"/>
      <c r="I24" s="664"/>
      <c r="J24" s="664"/>
    </row>
    <row r="25" spans="1:12" s="639" customFormat="1" ht="9" customHeight="1">
      <c r="A25" s="1989" t="s">
        <v>94</v>
      </c>
      <c r="B25" s="676"/>
      <c r="C25" s="676"/>
      <c r="D25" s="676"/>
      <c r="E25" s="676"/>
      <c r="F25" s="676"/>
      <c r="G25" s="676"/>
      <c r="H25" s="661"/>
      <c r="I25" s="664"/>
      <c r="J25" s="664"/>
    </row>
    <row r="26" spans="1:12" s="639" customFormat="1" ht="15" customHeight="1">
      <c r="A26" s="1989"/>
      <c r="B26" s="662">
        <v>286</v>
      </c>
      <c r="C26" s="662">
        <v>11.616</v>
      </c>
      <c r="D26" s="676">
        <v>0</v>
      </c>
      <c r="E26" s="665">
        <v>242</v>
      </c>
      <c r="F26" s="665">
        <v>10.205</v>
      </c>
      <c r="G26" s="665">
        <v>0</v>
      </c>
      <c r="H26" s="661"/>
      <c r="I26" s="664"/>
      <c r="J26" s="664"/>
    </row>
    <row r="27" spans="1:12" ht="18" customHeight="1">
      <c r="A27" s="1989" t="s">
        <v>59</v>
      </c>
      <c r="B27" s="662">
        <v>64</v>
      </c>
      <c r="C27" s="662">
        <v>6736.12</v>
      </c>
      <c r="D27" s="676">
        <v>1734.056</v>
      </c>
      <c r="E27" s="612">
        <v>65</v>
      </c>
      <c r="F27" s="612">
        <v>4513.6260000000002</v>
      </c>
      <c r="G27" s="612">
        <v>1424.7380000000001</v>
      </c>
      <c r="H27" s="661"/>
      <c r="I27" s="664"/>
      <c r="J27" s="664"/>
    </row>
    <row r="28" spans="1:12" ht="7.5" customHeight="1">
      <c r="A28" s="1989"/>
      <c r="B28" s="612"/>
      <c r="C28" s="612"/>
      <c r="D28" s="612"/>
      <c r="E28" s="612"/>
      <c r="F28" s="612"/>
      <c r="G28" s="612"/>
      <c r="H28" s="661"/>
      <c r="I28" s="664"/>
      <c r="J28" s="664"/>
    </row>
    <row r="29" spans="1:12" ht="15" customHeight="1">
      <c r="A29" s="666" t="s">
        <v>170</v>
      </c>
      <c r="B29" s="662">
        <v>62</v>
      </c>
      <c r="C29" s="662">
        <v>1201.248</v>
      </c>
      <c r="D29" s="612">
        <v>0</v>
      </c>
      <c r="E29" s="612">
        <v>73</v>
      </c>
      <c r="F29" s="612">
        <v>1021.697</v>
      </c>
      <c r="G29" s="612">
        <v>0</v>
      </c>
      <c r="H29" s="661"/>
      <c r="I29" s="664"/>
      <c r="J29" s="664"/>
      <c r="K29" s="664"/>
    </row>
    <row r="30" spans="1:12" ht="15" customHeight="1">
      <c r="A30" s="666" t="s">
        <v>95</v>
      </c>
      <c r="B30" s="662">
        <v>370</v>
      </c>
      <c r="C30" s="662">
        <v>1089.0250000000001</v>
      </c>
      <c r="D30" s="612">
        <v>845.26099999999997</v>
      </c>
      <c r="E30" s="612">
        <v>351</v>
      </c>
      <c r="F30" s="612">
        <v>1002.07</v>
      </c>
      <c r="G30" s="612">
        <v>1119.819</v>
      </c>
      <c r="H30" s="661"/>
      <c r="I30" s="664"/>
      <c r="J30" s="664"/>
    </row>
    <row r="31" spans="1:12" ht="15" customHeight="1">
      <c r="A31" s="666" t="s">
        <v>96</v>
      </c>
      <c r="B31" s="662">
        <v>273</v>
      </c>
      <c r="C31" s="662">
        <v>703.29399999999998</v>
      </c>
      <c r="D31" s="612">
        <v>0</v>
      </c>
      <c r="E31" s="612">
        <v>271</v>
      </c>
      <c r="F31" s="612">
        <v>703.57</v>
      </c>
      <c r="G31" s="612">
        <v>0</v>
      </c>
      <c r="H31" s="661"/>
      <c r="I31" s="664"/>
      <c r="J31" s="664"/>
    </row>
    <row r="32" spans="1:12" ht="15" customHeight="1">
      <c r="A32" s="666" t="s">
        <v>455</v>
      </c>
      <c r="B32" s="662">
        <v>62</v>
      </c>
      <c r="C32" s="662">
        <v>3338.9749999999999</v>
      </c>
      <c r="D32" s="612">
        <v>250.751</v>
      </c>
      <c r="E32" s="612">
        <v>80</v>
      </c>
      <c r="F32" s="612">
        <v>4095.0360000000001</v>
      </c>
      <c r="G32" s="612">
        <v>210.46199999999999</v>
      </c>
      <c r="H32" s="661"/>
      <c r="I32" s="664"/>
      <c r="J32" s="664"/>
    </row>
    <row r="33" spans="1:12" ht="15" customHeight="1">
      <c r="A33" s="666" t="s">
        <v>98</v>
      </c>
      <c r="B33" s="662">
        <v>39</v>
      </c>
      <c r="C33" s="662">
        <v>1.339</v>
      </c>
      <c r="D33" s="612">
        <v>0</v>
      </c>
      <c r="E33" s="612">
        <v>38</v>
      </c>
      <c r="F33" s="612">
        <v>0.377</v>
      </c>
      <c r="G33" s="612">
        <v>0</v>
      </c>
      <c r="H33" s="661"/>
      <c r="I33" s="664"/>
      <c r="J33" s="664"/>
    </row>
    <row r="34" spans="1:12" ht="15" customHeight="1">
      <c r="A34" s="666" t="s">
        <v>107</v>
      </c>
      <c r="B34" s="662">
        <v>8568</v>
      </c>
      <c r="C34" s="662">
        <v>126.456</v>
      </c>
      <c r="D34" s="612">
        <v>112.816</v>
      </c>
      <c r="E34" s="612">
        <v>8110</v>
      </c>
      <c r="F34" s="612">
        <v>80.561000000000007</v>
      </c>
      <c r="G34" s="612">
        <v>25.552</v>
      </c>
      <c r="H34" s="661"/>
      <c r="I34" s="677"/>
      <c r="J34" s="664"/>
    </row>
    <row r="35" spans="1:12" ht="15" customHeight="1">
      <c r="A35" s="541" t="s">
        <v>81</v>
      </c>
      <c r="B35" s="662">
        <v>3587</v>
      </c>
      <c r="C35" s="662">
        <v>6179.6030000000001</v>
      </c>
      <c r="D35" s="612">
        <v>58.55</v>
      </c>
      <c r="E35" s="612">
        <v>3500</v>
      </c>
      <c r="F35" s="612">
        <v>6379.4350000000004</v>
      </c>
      <c r="G35" s="612">
        <v>53.68</v>
      </c>
      <c r="H35" s="661"/>
      <c r="I35" s="664"/>
      <c r="J35" s="677"/>
    </row>
    <row r="36" spans="1:12" ht="15" customHeight="1">
      <c r="A36" s="666" t="s">
        <v>100</v>
      </c>
      <c r="B36" s="662">
        <v>5101</v>
      </c>
      <c r="C36" s="662">
        <v>149.51599999999999</v>
      </c>
      <c r="D36" s="612">
        <v>176.28399999999999</v>
      </c>
      <c r="E36" s="612">
        <v>4555</v>
      </c>
      <c r="F36" s="612">
        <v>435.14699999999999</v>
      </c>
      <c r="G36" s="612">
        <v>37.387999999999998</v>
      </c>
      <c r="H36" s="661"/>
      <c r="I36" s="664"/>
      <c r="J36" s="664"/>
    </row>
    <row r="37" spans="1:12" ht="15" customHeight="1">
      <c r="A37" s="666" t="s">
        <v>101</v>
      </c>
      <c r="B37" s="662">
        <v>2471</v>
      </c>
      <c r="C37" s="662">
        <v>3.427</v>
      </c>
      <c r="D37" s="612">
        <v>0</v>
      </c>
      <c r="E37" s="612">
        <v>2244</v>
      </c>
      <c r="F37" s="612">
        <v>8.7149999999999999</v>
      </c>
      <c r="G37" s="612">
        <v>0</v>
      </c>
      <c r="H37" s="678"/>
      <c r="I37" s="664"/>
      <c r="J37" s="664"/>
    </row>
    <row r="38" spans="1:12" ht="15" customHeight="1">
      <c r="A38" s="541" t="s">
        <v>106</v>
      </c>
      <c r="B38" s="662">
        <v>3140</v>
      </c>
      <c r="C38" s="662">
        <v>18.869</v>
      </c>
      <c r="D38" s="612">
        <v>0</v>
      </c>
      <c r="E38" s="612">
        <v>3062</v>
      </c>
      <c r="F38" s="612">
        <v>17.516999999999999</v>
      </c>
      <c r="G38" s="612">
        <v>0</v>
      </c>
      <c r="H38" s="661"/>
      <c r="I38" s="664"/>
      <c r="J38" s="664"/>
    </row>
    <row r="39" spans="1:12" s="551" customFormat="1" ht="15" customHeight="1">
      <c r="A39" s="666" t="s">
        <v>60</v>
      </c>
      <c r="B39" s="662">
        <v>24</v>
      </c>
      <c r="C39" s="662">
        <v>0</v>
      </c>
      <c r="D39" s="612">
        <v>0</v>
      </c>
      <c r="E39" s="612">
        <v>28</v>
      </c>
      <c r="F39" s="612">
        <v>0</v>
      </c>
      <c r="G39" s="612">
        <v>0</v>
      </c>
      <c r="H39" s="661"/>
      <c r="I39" s="664"/>
      <c r="J39" s="664"/>
    </row>
    <row r="40" spans="1:12" ht="15" customHeight="1">
      <c r="A40" s="666" t="s">
        <v>103</v>
      </c>
      <c r="B40" s="662">
        <v>357</v>
      </c>
      <c r="C40" s="662">
        <v>10.246</v>
      </c>
      <c r="D40" s="612">
        <v>0</v>
      </c>
      <c r="E40" s="612">
        <v>317</v>
      </c>
      <c r="F40" s="612">
        <v>13.3</v>
      </c>
      <c r="G40" s="612">
        <v>0</v>
      </c>
      <c r="H40" s="661"/>
      <c r="I40" s="664"/>
      <c r="J40" s="664"/>
      <c r="K40" s="664"/>
    </row>
    <row r="41" spans="1:12" ht="15" customHeight="1">
      <c r="A41" s="679" t="s">
        <v>93</v>
      </c>
      <c r="B41" s="662">
        <v>16282</v>
      </c>
      <c r="C41" s="662">
        <v>635.03099999999995</v>
      </c>
      <c r="D41" s="612">
        <v>151.50399999999999</v>
      </c>
      <c r="E41" s="612">
        <v>15540</v>
      </c>
      <c r="F41" s="612">
        <v>733.56200000000001</v>
      </c>
      <c r="G41" s="612">
        <v>401.23099999999999</v>
      </c>
      <c r="H41" s="661"/>
      <c r="I41" s="664"/>
      <c r="J41" s="664"/>
    </row>
    <row r="42" spans="1:12" ht="15" customHeight="1">
      <c r="A42" s="679" t="s">
        <v>104</v>
      </c>
      <c r="B42" s="662">
        <v>668</v>
      </c>
      <c r="C42" s="662">
        <v>15.010999999999999</v>
      </c>
      <c r="D42" s="612">
        <v>78.254999999999995</v>
      </c>
      <c r="E42" s="612">
        <v>543</v>
      </c>
      <c r="F42" s="612">
        <v>71.575000000000003</v>
      </c>
      <c r="G42" s="612">
        <v>226.607</v>
      </c>
      <c r="H42" s="661"/>
      <c r="J42" s="664"/>
    </row>
    <row r="43" spans="1:12" ht="15" customHeight="1">
      <c r="A43" s="666" t="s">
        <v>61</v>
      </c>
      <c r="B43" s="662">
        <v>5691</v>
      </c>
      <c r="C43" s="662">
        <v>0.79600000000000004</v>
      </c>
      <c r="D43" s="612">
        <v>53.561</v>
      </c>
      <c r="E43" s="612">
        <v>5457</v>
      </c>
      <c r="F43" s="680" t="s">
        <v>454</v>
      </c>
      <c r="G43" s="612">
        <v>43.789000000000001</v>
      </c>
      <c r="H43" s="661"/>
    </row>
    <row r="44" spans="1:12" ht="15" customHeight="1">
      <c r="A44" s="1990" t="s">
        <v>105</v>
      </c>
      <c r="B44" s="1991">
        <v>50</v>
      </c>
      <c r="C44" s="1991">
        <v>4.5439999999999996</v>
      </c>
      <c r="D44" s="1991">
        <v>1</v>
      </c>
      <c r="E44" s="1991">
        <v>49</v>
      </c>
      <c r="F44" s="1991">
        <v>0</v>
      </c>
      <c r="G44" s="1991">
        <v>21.591999999999999</v>
      </c>
      <c r="H44" s="661"/>
    </row>
    <row r="45" spans="1:12" ht="15" customHeight="1">
      <c r="A45" s="1990"/>
      <c r="B45" s="1991"/>
      <c r="C45" s="1991"/>
      <c r="D45" s="1991"/>
      <c r="E45" s="1991"/>
      <c r="F45" s="1991"/>
      <c r="G45" s="1991"/>
      <c r="H45" s="661"/>
    </row>
    <row r="46" spans="1:12" ht="15" customHeight="1">
      <c r="A46" s="666" t="s">
        <v>90</v>
      </c>
      <c r="B46" s="612">
        <v>25</v>
      </c>
      <c r="C46" s="612">
        <v>0</v>
      </c>
      <c r="D46" s="612">
        <v>0</v>
      </c>
      <c r="E46" s="612">
        <v>24</v>
      </c>
      <c r="F46" s="612">
        <v>0</v>
      </c>
      <c r="G46" s="612">
        <v>0</v>
      </c>
      <c r="H46" s="612"/>
      <c r="I46" s="612"/>
      <c r="J46" s="612"/>
      <c r="K46" s="612"/>
    </row>
    <row r="47" spans="1:12" ht="15" customHeight="1">
      <c r="A47" s="666" t="s">
        <v>91</v>
      </c>
      <c r="B47" s="612">
        <v>65</v>
      </c>
      <c r="C47" s="612">
        <v>94.091999999999999</v>
      </c>
      <c r="D47" s="612">
        <v>10</v>
      </c>
      <c r="E47" s="612">
        <v>61</v>
      </c>
      <c r="F47" s="612">
        <v>81.912999999999997</v>
      </c>
      <c r="G47" s="612">
        <v>40</v>
      </c>
      <c r="H47" s="612"/>
      <c r="I47" s="612"/>
      <c r="J47" s="612"/>
      <c r="K47" s="612"/>
    </row>
    <row r="48" spans="1:12" ht="15" customHeight="1">
      <c r="A48" s="666" t="s">
        <v>456</v>
      </c>
      <c r="B48" s="612">
        <v>89</v>
      </c>
      <c r="C48" s="681" t="s">
        <v>378</v>
      </c>
      <c r="D48" s="612">
        <v>0</v>
      </c>
      <c r="E48" s="612">
        <v>66</v>
      </c>
      <c r="F48" s="612">
        <v>0</v>
      </c>
      <c r="G48" s="612">
        <v>0</v>
      </c>
      <c r="H48" s="661"/>
      <c r="I48" s="664"/>
      <c r="J48" s="664"/>
      <c r="K48" s="551"/>
      <c r="L48" s="682"/>
    </row>
    <row r="49" spans="1:11" ht="8.25" customHeight="1" thickBot="1">
      <c r="A49" s="1544"/>
      <c r="B49" s="1544"/>
      <c r="C49" s="1574"/>
      <c r="D49" s="1575"/>
      <c r="E49" s="1575"/>
      <c r="F49" s="1574"/>
      <c r="G49" s="1575"/>
    </row>
    <row r="50" spans="1:11" ht="3.75" customHeight="1" thickTop="1">
      <c r="A50" s="544"/>
      <c r="B50" s="544"/>
      <c r="C50" s="662"/>
      <c r="D50" s="612"/>
      <c r="E50" s="612"/>
      <c r="F50" s="612"/>
      <c r="G50" s="612"/>
      <c r="H50" s="661"/>
      <c r="I50" s="664"/>
      <c r="J50" s="664"/>
      <c r="K50" s="551"/>
    </row>
    <row r="51" spans="1:11" ht="12.95" customHeight="1">
      <c r="A51" s="1970" t="s">
        <v>355</v>
      </c>
      <c r="B51" s="1970"/>
      <c r="C51" s="1970"/>
      <c r="D51" s="1970"/>
      <c r="E51" s="1970"/>
      <c r="F51" s="1970"/>
      <c r="G51" s="1970"/>
    </row>
    <row r="52" spans="1:11">
      <c r="A52" s="547"/>
      <c r="B52" s="547"/>
      <c r="C52" s="662"/>
      <c r="D52" s="612"/>
      <c r="E52" s="612"/>
      <c r="F52" s="612"/>
      <c r="G52" s="612"/>
      <c r="H52" s="661"/>
      <c r="I52" s="664"/>
      <c r="J52" s="664"/>
      <c r="K52" s="551"/>
    </row>
    <row r="53" spans="1:11">
      <c r="A53" s="547"/>
      <c r="B53" s="547"/>
      <c r="C53" s="547"/>
      <c r="D53" s="547"/>
      <c r="E53" s="547"/>
      <c r="F53" s="547"/>
      <c r="G53" s="547"/>
    </row>
    <row r="54" spans="1:11">
      <c r="A54" s="547"/>
      <c r="B54" s="547"/>
      <c r="C54" s="547"/>
      <c r="D54" s="547"/>
      <c r="E54" s="547"/>
      <c r="F54" s="547"/>
      <c r="G54" s="547"/>
    </row>
    <row r="55" spans="1:11">
      <c r="A55" s="547"/>
      <c r="B55" s="547"/>
      <c r="C55" s="547"/>
      <c r="D55" s="547"/>
      <c r="E55" s="547"/>
      <c r="F55" s="547"/>
      <c r="G55" s="547"/>
    </row>
    <row r="56" spans="1:11">
      <c r="A56" s="547"/>
      <c r="B56" s="547"/>
      <c r="C56" s="547"/>
      <c r="D56" s="547"/>
      <c r="E56" s="547"/>
      <c r="F56" s="547"/>
      <c r="G56" s="547"/>
    </row>
  </sheetData>
  <mergeCells count="26">
    <mergeCell ref="A1:G1"/>
    <mergeCell ref="A2:G2"/>
    <mergeCell ref="B4:D4"/>
    <mergeCell ref="E4:G4"/>
    <mergeCell ref="C10:D10"/>
    <mergeCell ref="F10:G10"/>
    <mergeCell ref="F5:F9"/>
    <mergeCell ref="G5:G9"/>
    <mergeCell ref="B5:B9"/>
    <mergeCell ref="C5:C9"/>
    <mergeCell ref="D5:D9"/>
    <mergeCell ref="E5:E9"/>
    <mergeCell ref="F44:F45"/>
    <mergeCell ref="G44:G45"/>
    <mergeCell ref="A51:G51"/>
    <mergeCell ref="A27:A28"/>
    <mergeCell ref="A44:A45"/>
    <mergeCell ref="B44:B45"/>
    <mergeCell ref="C44:C45"/>
    <mergeCell ref="D44:D45"/>
    <mergeCell ref="E44:E45"/>
    <mergeCell ref="A25:A26"/>
    <mergeCell ref="A15:A16"/>
    <mergeCell ref="A17:A18"/>
    <mergeCell ref="A23:A24"/>
    <mergeCell ref="A4:A10"/>
  </mergeCells>
  <pageMargins left="0.78740157480314965" right="0.78740157480314965" top="1.1811023622047243" bottom="0.78740157480314965" header="0" footer="0"/>
  <pageSetup paperSize="9" orientation="portrait" verticalDpi="300" r:id="rId1"/>
  <headerFooter alignWithMargins="0"/>
</worksheet>
</file>

<file path=xl/worksheets/sheet29.xml><?xml version="1.0" encoding="utf-8"?>
<worksheet xmlns="http://schemas.openxmlformats.org/spreadsheetml/2006/main" xmlns:r="http://schemas.openxmlformats.org/officeDocument/2006/relationships">
  <sheetPr codeName="Sheet29"/>
  <dimension ref="A1:I35"/>
  <sheetViews>
    <sheetView showGridLines="0" workbookViewId="0">
      <selection sqref="A1:G1"/>
    </sheetView>
  </sheetViews>
  <sheetFormatPr defaultColWidth="9.140625" defaultRowHeight="12.75"/>
  <cols>
    <col min="1" max="1" width="21.7109375" style="683" customWidth="1"/>
    <col min="2" max="6" width="10.85546875" style="683" customWidth="1"/>
    <col min="7" max="7" width="11.140625" style="683" customWidth="1"/>
    <col min="8" max="16384" width="9.140625" style="683"/>
  </cols>
  <sheetData>
    <row r="1" spans="1:9" ht="23.25" customHeight="1">
      <c r="A1" s="1994" t="s">
        <v>464</v>
      </c>
      <c r="B1" s="1994"/>
      <c r="C1" s="1994"/>
      <c r="D1" s="1994"/>
      <c r="E1" s="1994"/>
      <c r="F1" s="1994"/>
      <c r="G1" s="1994"/>
    </row>
    <row r="2" spans="1:9" ht="23.25" customHeight="1">
      <c r="A2" s="1995" t="s">
        <v>465</v>
      </c>
      <c r="B2" s="1995"/>
      <c r="C2" s="1995"/>
      <c r="D2" s="1995"/>
      <c r="E2" s="1995"/>
      <c r="F2" s="1995"/>
      <c r="G2" s="1995"/>
    </row>
    <row r="3" spans="1:9" ht="13.5" customHeight="1">
      <c r="A3" s="684"/>
      <c r="B3" s="685"/>
      <c r="C3" s="685"/>
      <c r="D3" s="685"/>
      <c r="E3" s="686"/>
      <c r="F3" s="685"/>
      <c r="G3" s="686" t="s">
        <v>466</v>
      </c>
    </row>
    <row r="4" spans="1:9" ht="29.25" customHeight="1">
      <c r="A4" s="1965" t="s">
        <v>467</v>
      </c>
      <c r="B4" s="1945" t="s">
        <v>468</v>
      </c>
      <c r="C4" s="1945"/>
      <c r="D4" s="1945"/>
      <c r="E4" s="1945" t="s">
        <v>469</v>
      </c>
      <c r="F4" s="1945"/>
      <c r="G4" s="1945"/>
    </row>
    <row r="5" spans="1:9" ht="11.25" customHeight="1">
      <c r="A5" s="1966"/>
      <c r="B5" s="1996" t="s">
        <v>470</v>
      </c>
      <c r="C5" s="1996" t="s">
        <v>254</v>
      </c>
      <c r="D5" s="1996" t="s">
        <v>255</v>
      </c>
      <c r="E5" s="1996" t="s">
        <v>470</v>
      </c>
      <c r="F5" s="1996" t="s">
        <v>254</v>
      </c>
      <c r="G5" s="1996" t="s">
        <v>255</v>
      </c>
    </row>
    <row r="6" spans="1:9" ht="11.25" customHeight="1">
      <c r="A6" s="1967"/>
      <c r="B6" s="1974"/>
      <c r="C6" s="1974"/>
      <c r="D6" s="1974"/>
      <c r="E6" s="1974"/>
      <c r="F6" s="1974"/>
      <c r="G6" s="1974"/>
    </row>
    <row r="7" spans="1:9" ht="12.95" customHeight="1">
      <c r="A7" s="687"/>
      <c r="B7" s="688"/>
      <c r="C7" s="687"/>
      <c r="D7" s="687"/>
      <c r="E7" s="687"/>
      <c r="F7" s="687"/>
      <c r="G7" s="687"/>
    </row>
    <row r="8" spans="1:9" ht="12.95" customHeight="1">
      <c r="A8" s="689" t="s">
        <v>0</v>
      </c>
      <c r="B8" s="690">
        <v>25718</v>
      </c>
      <c r="C8" s="690">
        <v>21448</v>
      </c>
      <c r="D8" s="690">
        <v>33412</v>
      </c>
      <c r="E8" s="690">
        <v>39343</v>
      </c>
      <c r="F8" s="691">
        <v>41068</v>
      </c>
      <c r="G8" s="691">
        <v>41385</v>
      </c>
      <c r="I8" s="692"/>
    </row>
    <row r="9" spans="1:9" ht="12.95" customHeight="1">
      <c r="A9" s="687"/>
      <c r="B9" s="692"/>
      <c r="C9" s="692"/>
      <c r="D9" s="692"/>
      <c r="E9" s="692"/>
      <c r="F9" s="693"/>
      <c r="G9" s="693"/>
      <c r="I9" s="692"/>
    </row>
    <row r="10" spans="1:9" ht="12.95" customHeight="1">
      <c r="A10" s="687" t="s">
        <v>471</v>
      </c>
      <c r="B10" s="692">
        <v>6410</v>
      </c>
      <c r="C10" s="692">
        <v>4739</v>
      </c>
      <c r="D10" s="692">
        <v>6562</v>
      </c>
      <c r="E10" s="692">
        <v>34781</v>
      </c>
      <c r="F10" s="693">
        <v>36323</v>
      </c>
      <c r="G10" s="693">
        <v>36018</v>
      </c>
      <c r="I10" s="692"/>
    </row>
    <row r="11" spans="1:9" ht="12.95" customHeight="1">
      <c r="A11" s="687"/>
      <c r="B11" s="692"/>
      <c r="C11" s="692"/>
      <c r="D11" s="692"/>
      <c r="E11" s="692"/>
      <c r="F11" s="693"/>
      <c r="G11" s="693"/>
      <c r="I11" s="692"/>
    </row>
    <row r="12" spans="1:9" ht="12.95" customHeight="1">
      <c r="A12" s="687" t="s">
        <v>472</v>
      </c>
      <c r="B12" s="692">
        <v>412</v>
      </c>
      <c r="C12" s="692">
        <v>216</v>
      </c>
      <c r="D12" s="692">
        <v>736</v>
      </c>
      <c r="E12" s="692">
        <v>676</v>
      </c>
      <c r="F12" s="693">
        <v>343</v>
      </c>
      <c r="G12" s="693">
        <v>103</v>
      </c>
      <c r="I12" s="692"/>
    </row>
    <row r="13" spans="1:9" ht="12.95" customHeight="1">
      <c r="A13" s="687"/>
      <c r="B13" s="692"/>
      <c r="C13" s="692"/>
      <c r="D13" s="692"/>
      <c r="E13" s="692"/>
      <c r="F13" s="693"/>
      <c r="G13" s="693"/>
      <c r="I13" s="692"/>
    </row>
    <row r="14" spans="1:9" ht="12.95" customHeight="1">
      <c r="A14" s="694" t="s">
        <v>473</v>
      </c>
      <c r="B14" s="1993">
        <v>15000</v>
      </c>
      <c r="C14" s="1993">
        <v>12428</v>
      </c>
      <c r="D14" s="1993">
        <v>22058</v>
      </c>
      <c r="E14" s="1993">
        <v>12</v>
      </c>
      <c r="F14" s="1993">
        <v>24</v>
      </c>
      <c r="G14" s="1993">
        <v>22</v>
      </c>
      <c r="I14" s="692"/>
    </row>
    <row r="15" spans="1:9" ht="12.95" customHeight="1">
      <c r="A15" s="694" t="s">
        <v>474</v>
      </c>
      <c r="B15" s="1993"/>
      <c r="C15" s="1993"/>
      <c r="D15" s="1993"/>
      <c r="E15" s="1993"/>
      <c r="F15" s="1993"/>
      <c r="G15" s="1993"/>
      <c r="I15" s="692"/>
    </row>
    <row r="16" spans="1:9" ht="12.95" customHeight="1">
      <c r="A16" s="694"/>
      <c r="B16" s="692"/>
      <c r="C16" s="692"/>
      <c r="D16" s="695"/>
      <c r="E16" s="692"/>
      <c r="F16" s="692"/>
      <c r="G16" s="692"/>
      <c r="I16" s="692"/>
    </row>
    <row r="17" spans="1:9" ht="12.95" customHeight="1">
      <c r="A17" s="687" t="s">
        <v>475</v>
      </c>
      <c r="B17" s="692">
        <v>41</v>
      </c>
      <c r="C17" s="692">
        <v>49</v>
      </c>
      <c r="D17" s="692">
        <v>53</v>
      </c>
      <c r="E17" s="692">
        <v>37</v>
      </c>
      <c r="F17" s="696">
        <v>8</v>
      </c>
      <c r="G17" s="696">
        <v>3</v>
      </c>
      <c r="I17" s="692"/>
    </row>
    <row r="18" spans="1:9" ht="12.95" customHeight="1">
      <c r="A18" s="687"/>
      <c r="B18" s="692"/>
      <c r="C18" s="692"/>
      <c r="D18" s="692"/>
      <c r="E18" s="692"/>
      <c r="F18" s="697"/>
      <c r="G18" s="697"/>
      <c r="I18" s="692"/>
    </row>
    <row r="19" spans="1:9" ht="12.95" customHeight="1">
      <c r="A19" s="687" t="s">
        <v>476</v>
      </c>
      <c r="B19" s="692">
        <v>160</v>
      </c>
      <c r="C19" s="692">
        <v>156</v>
      </c>
      <c r="D19" s="692">
        <v>163</v>
      </c>
      <c r="E19" s="692">
        <v>1270</v>
      </c>
      <c r="F19" s="696">
        <v>1134</v>
      </c>
      <c r="G19" s="696">
        <v>1618</v>
      </c>
      <c r="I19" s="692"/>
    </row>
    <row r="20" spans="1:9" ht="12.95" customHeight="1">
      <c r="A20" s="687"/>
      <c r="B20" s="692"/>
      <c r="C20" s="692"/>
      <c r="D20" s="692"/>
      <c r="E20" s="692"/>
      <c r="F20" s="693"/>
      <c r="G20" s="693"/>
      <c r="I20" s="692"/>
    </row>
    <row r="21" spans="1:9" ht="12.95" customHeight="1">
      <c r="A21" s="687" t="s">
        <v>477</v>
      </c>
      <c r="B21" s="692">
        <v>2277</v>
      </c>
      <c r="C21" s="692">
        <v>1842</v>
      </c>
      <c r="D21" s="692">
        <v>2628</v>
      </c>
      <c r="E21" s="692">
        <v>963</v>
      </c>
      <c r="F21" s="693">
        <v>1524</v>
      </c>
      <c r="G21" s="693">
        <v>1297</v>
      </c>
      <c r="I21" s="692"/>
    </row>
    <row r="22" spans="1:9" ht="12.95" customHeight="1">
      <c r="A22" s="687"/>
      <c r="B22" s="692"/>
      <c r="C22" s="692"/>
      <c r="D22" s="692"/>
      <c r="E22" s="692"/>
      <c r="F22" s="693"/>
      <c r="G22" s="693"/>
      <c r="I22" s="692"/>
    </row>
    <row r="23" spans="1:9" ht="12.95" customHeight="1">
      <c r="A23" s="687" t="s">
        <v>478</v>
      </c>
      <c r="B23" s="692">
        <v>19</v>
      </c>
      <c r="C23" s="692">
        <v>10</v>
      </c>
      <c r="D23" s="692">
        <v>8</v>
      </c>
      <c r="E23" s="692">
        <v>40</v>
      </c>
      <c r="F23" s="692">
        <v>19</v>
      </c>
      <c r="G23" s="692">
        <v>15</v>
      </c>
      <c r="I23" s="692"/>
    </row>
    <row r="24" spans="1:9" ht="12.95" customHeight="1">
      <c r="A24" s="687"/>
      <c r="B24" s="692"/>
      <c r="C24" s="692"/>
      <c r="D24" s="692"/>
      <c r="E24" s="692"/>
      <c r="F24" s="692"/>
      <c r="G24" s="692"/>
      <c r="I24" s="692"/>
    </row>
    <row r="25" spans="1:9" ht="12.95" customHeight="1">
      <c r="A25" s="687" t="s">
        <v>479</v>
      </c>
      <c r="B25" s="692">
        <v>1400</v>
      </c>
      <c r="C25" s="692">
        <v>2008</v>
      </c>
      <c r="D25" s="692">
        <v>1204</v>
      </c>
      <c r="E25" s="692">
        <v>1564</v>
      </c>
      <c r="F25" s="698">
        <v>1694</v>
      </c>
      <c r="G25" s="698">
        <v>2310</v>
      </c>
      <c r="I25" s="692"/>
    </row>
    <row r="26" spans="1:9" ht="6.95" customHeight="1" thickBot="1">
      <c r="A26" s="1576"/>
      <c r="B26" s="1577"/>
      <c r="C26" s="1578"/>
      <c r="D26" s="1578"/>
      <c r="E26" s="1579"/>
      <c r="F26" s="1580"/>
      <c r="G26" s="1580"/>
    </row>
    <row r="27" spans="1:9" ht="3.75" customHeight="1" thickTop="1">
      <c r="A27" s="685"/>
      <c r="B27" s="699"/>
      <c r="C27" s="700"/>
      <c r="D27" s="700"/>
      <c r="E27" s="700"/>
      <c r="F27" s="685"/>
      <c r="G27" s="700"/>
    </row>
    <row r="28" spans="1:9" ht="14.25" customHeight="1">
      <c r="A28" s="689" t="s">
        <v>480</v>
      </c>
      <c r="B28" s="540"/>
      <c r="C28" s="540"/>
      <c r="D28" s="540"/>
      <c r="E28" s="540"/>
      <c r="F28" s="540"/>
      <c r="G28" s="540"/>
    </row>
    <row r="29" spans="1:9" ht="13.5" customHeight="1">
      <c r="B29" s="701"/>
      <c r="C29" s="701"/>
      <c r="D29" s="701"/>
      <c r="E29" s="701"/>
      <c r="F29" s="701"/>
      <c r="G29" s="701"/>
    </row>
    <row r="30" spans="1:9">
      <c r="A30" s="687"/>
      <c r="B30" s="701"/>
      <c r="C30" s="701"/>
      <c r="D30" s="701"/>
      <c r="E30" s="701"/>
      <c r="F30" s="701"/>
      <c r="G30" s="701"/>
    </row>
    <row r="31" spans="1:9">
      <c r="A31" s="687"/>
      <c r="B31" s="687"/>
      <c r="C31" s="687"/>
      <c r="D31" s="687"/>
      <c r="E31" s="687"/>
      <c r="F31" s="687"/>
      <c r="G31" s="687"/>
    </row>
    <row r="33" spans="2:3">
      <c r="B33" s="619"/>
      <c r="C33" s="619"/>
    </row>
    <row r="34" spans="2:3">
      <c r="B34" s="619"/>
      <c r="C34" s="619"/>
    </row>
    <row r="35" spans="2:3">
      <c r="B35" s="619"/>
      <c r="C35" s="619"/>
    </row>
  </sheetData>
  <mergeCells count="17">
    <mergeCell ref="A1:G1"/>
    <mergeCell ref="A2:G2"/>
    <mergeCell ref="A4:A6"/>
    <mergeCell ref="B4:D4"/>
    <mergeCell ref="E4:G4"/>
    <mergeCell ref="B5:B6"/>
    <mergeCell ref="C5:C6"/>
    <mergeCell ref="D5:D6"/>
    <mergeCell ref="E5:E6"/>
    <mergeCell ref="F5:F6"/>
    <mergeCell ref="G5:G6"/>
    <mergeCell ref="G14:G15"/>
    <mergeCell ref="B14:B15"/>
    <mergeCell ref="C14:C15"/>
    <mergeCell ref="D14:D15"/>
    <mergeCell ref="E14:E15"/>
    <mergeCell ref="F14:F15"/>
  </mergeCells>
  <pageMargins left="0.78740157480314965" right="0.78740157480314965" top="1.1811023622047245" bottom="0.78740157480314965" header="0" footer="0"/>
  <pageSetup paperSize="9" orientation="portrait" horizontalDpi="2400" verticalDpi="2400" r:id="rId1"/>
  <headerFooter alignWithMargins="0"/>
</worksheet>
</file>

<file path=xl/worksheets/sheet3.xml><?xml version="1.0" encoding="utf-8"?>
<worksheet xmlns="http://schemas.openxmlformats.org/spreadsheetml/2006/main" xmlns:r="http://schemas.openxmlformats.org/officeDocument/2006/relationships">
  <sheetPr codeName="Sheet3"/>
  <dimension ref="A1:N70"/>
  <sheetViews>
    <sheetView workbookViewId="0">
      <selection sqref="A1:I1"/>
    </sheetView>
  </sheetViews>
  <sheetFormatPr defaultColWidth="9.7109375" defaultRowHeight="9"/>
  <cols>
    <col min="1" max="1" width="24.7109375" style="514" customWidth="1"/>
    <col min="2" max="2" width="7.7109375" style="514" customWidth="1"/>
    <col min="3" max="3" width="7.85546875" style="514" customWidth="1"/>
    <col min="4" max="4" width="7.7109375" style="514" customWidth="1"/>
    <col min="5" max="5" width="7.85546875" style="514" customWidth="1"/>
    <col min="6" max="6" width="7.7109375" style="514" customWidth="1"/>
    <col min="7" max="7" width="7.85546875" style="514" customWidth="1"/>
    <col min="8" max="8" width="7.7109375" style="514" customWidth="1"/>
    <col min="9" max="9" width="7.85546875" style="514" customWidth="1"/>
    <col min="10" max="13" width="9.7109375" style="513"/>
    <col min="14" max="16384" width="9.7109375" style="514"/>
  </cols>
  <sheetData>
    <row r="1" spans="1:14" ht="23.25" customHeight="1">
      <c r="A1" s="1926" t="s">
        <v>250</v>
      </c>
      <c r="B1" s="1926"/>
      <c r="C1" s="1926"/>
      <c r="D1" s="1926"/>
      <c r="E1" s="1926"/>
      <c r="F1" s="1926"/>
      <c r="G1" s="1926"/>
      <c r="H1" s="1926"/>
      <c r="I1" s="1926"/>
    </row>
    <row r="2" spans="1:14" ht="23.25" customHeight="1">
      <c r="A2" s="1927" t="s">
        <v>251</v>
      </c>
      <c r="B2" s="1927"/>
      <c r="C2" s="1927"/>
      <c r="D2" s="1927"/>
      <c r="E2" s="1927"/>
      <c r="F2" s="1927"/>
      <c r="G2" s="1927"/>
      <c r="H2" s="1927"/>
      <c r="I2" s="1927"/>
    </row>
    <row r="3" spans="1:14" ht="12.75" customHeight="1">
      <c r="A3" s="515"/>
      <c r="B3" s="515"/>
      <c r="C3" s="515"/>
      <c r="D3" s="515"/>
      <c r="E3" s="515"/>
      <c r="F3" s="515"/>
      <c r="G3" s="515"/>
      <c r="H3" s="515"/>
      <c r="I3" s="515"/>
    </row>
    <row r="4" spans="1:14" ht="34.5" customHeight="1">
      <c r="A4" s="1928" t="s">
        <v>252</v>
      </c>
      <c r="B4" s="1929" t="s">
        <v>253</v>
      </c>
      <c r="C4" s="1929"/>
      <c r="D4" s="1929" t="s">
        <v>254</v>
      </c>
      <c r="E4" s="1929"/>
      <c r="F4" s="1929" t="s">
        <v>255</v>
      </c>
      <c r="G4" s="1929"/>
      <c r="H4" s="1929" t="s">
        <v>256</v>
      </c>
      <c r="I4" s="1929"/>
    </row>
    <row r="5" spans="1:14" ht="45" customHeight="1">
      <c r="A5" s="1928"/>
      <c r="B5" s="1459" t="s">
        <v>0</v>
      </c>
      <c r="C5" s="1460" t="s">
        <v>257</v>
      </c>
      <c r="D5" s="1459" t="s">
        <v>0</v>
      </c>
      <c r="E5" s="1460" t="s">
        <v>257</v>
      </c>
      <c r="F5" s="1459" t="s">
        <v>0</v>
      </c>
      <c r="G5" s="1460" t="s">
        <v>257</v>
      </c>
      <c r="H5" s="1459" t="s">
        <v>0</v>
      </c>
      <c r="I5" s="1460" t="s">
        <v>257</v>
      </c>
      <c r="N5" s="514" t="s">
        <v>192</v>
      </c>
    </row>
    <row r="6" spans="1:14" ht="9" customHeight="1">
      <c r="A6" s="516"/>
      <c r="B6" s="516"/>
      <c r="C6" s="516"/>
      <c r="D6" s="516"/>
      <c r="E6" s="516"/>
      <c r="F6" s="516"/>
      <c r="G6" s="516"/>
      <c r="H6" s="516"/>
      <c r="I6" s="516"/>
    </row>
    <row r="7" spans="1:14" ht="18" customHeight="1">
      <c r="A7" s="1461" t="s">
        <v>258</v>
      </c>
      <c r="B7" s="1462">
        <v>4756.6000000000004</v>
      </c>
      <c r="C7" s="1463">
        <v>81.3</v>
      </c>
      <c r="D7" s="1462">
        <v>4605.2</v>
      </c>
      <c r="E7" s="1463">
        <v>81.7</v>
      </c>
      <c r="F7" s="1462">
        <v>4548.7</v>
      </c>
      <c r="G7" s="1463">
        <v>85.2</v>
      </c>
      <c r="H7" s="1462">
        <v>4499.5</v>
      </c>
      <c r="I7" s="1464">
        <v>78.400000000000006</v>
      </c>
      <c r="K7" s="517"/>
    </row>
    <row r="8" spans="1:14" ht="11.25" customHeight="1">
      <c r="A8" s="1465"/>
      <c r="B8" s="1466"/>
      <c r="C8" s="1467"/>
      <c r="D8" s="1466"/>
      <c r="E8" s="1467"/>
      <c r="F8" s="1466"/>
      <c r="G8" s="1467"/>
      <c r="H8" s="1466"/>
      <c r="I8" s="1468"/>
    </row>
    <row r="9" spans="1:14" ht="15" customHeight="1">
      <c r="A9" s="1469" t="s">
        <v>259</v>
      </c>
      <c r="B9" s="1470">
        <v>4526.5</v>
      </c>
      <c r="C9" s="1471">
        <v>78</v>
      </c>
      <c r="D9" s="1470">
        <v>4383.5</v>
      </c>
      <c r="E9" s="1472" t="s">
        <v>260</v>
      </c>
      <c r="F9" s="1470">
        <v>4329.5</v>
      </c>
      <c r="G9" s="1471">
        <v>81.600000000000009</v>
      </c>
      <c r="H9" s="1470">
        <v>4286.2</v>
      </c>
      <c r="I9" s="1464">
        <v>74.699999999999989</v>
      </c>
    </row>
    <row r="10" spans="1:14" ht="12" customHeight="1">
      <c r="A10" s="1465"/>
      <c r="B10" s="1466"/>
      <c r="C10" s="1467"/>
      <c r="D10" s="1466"/>
      <c r="E10" s="1467"/>
      <c r="F10" s="1466"/>
      <c r="G10" s="1467"/>
      <c r="H10" s="1466"/>
      <c r="I10" s="1468"/>
    </row>
    <row r="11" spans="1:14" ht="15" customHeight="1">
      <c r="A11" s="1473" t="s">
        <v>261</v>
      </c>
      <c r="B11" s="1474">
        <v>1654</v>
      </c>
      <c r="C11" s="1475">
        <v>20.100000000000001</v>
      </c>
      <c r="D11" s="1474">
        <v>1594.2</v>
      </c>
      <c r="E11" s="1475">
        <v>19.2</v>
      </c>
      <c r="F11" s="1474">
        <v>1573.3</v>
      </c>
      <c r="G11" s="1475">
        <v>23.3</v>
      </c>
      <c r="H11" s="1474">
        <v>1562.2</v>
      </c>
      <c r="I11" s="1476">
        <v>20</v>
      </c>
    </row>
    <row r="12" spans="1:14" ht="15" customHeight="1">
      <c r="A12" s="1473" t="s">
        <v>262</v>
      </c>
      <c r="B12" s="1474">
        <v>1073</v>
      </c>
      <c r="C12" s="1475">
        <v>11.3</v>
      </c>
      <c r="D12" s="1474">
        <v>1051</v>
      </c>
      <c r="E12" s="1475">
        <v>10.1</v>
      </c>
      <c r="F12" s="1474">
        <v>1054.3</v>
      </c>
      <c r="G12" s="1475">
        <v>12</v>
      </c>
      <c r="H12" s="1474">
        <v>1045.8</v>
      </c>
      <c r="I12" s="1476">
        <v>11.5</v>
      </c>
    </row>
    <row r="13" spans="1:14" ht="15" customHeight="1">
      <c r="A13" s="1473" t="s">
        <v>263</v>
      </c>
      <c r="B13" s="1474">
        <v>1270.5999999999999</v>
      </c>
      <c r="C13" s="1475">
        <v>39.799999999999997</v>
      </c>
      <c r="D13" s="1474">
        <v>1233.3</v>
      </c>
      <c r="E13" s="1475">
        <v>43.9</v>
      </c>
      <c r="F13" s="1474">
        <v>1205</v>
      </c>
      <c r="G13" s="1475">
        <v>40.6</v>
      </c>
      <c r="H13" s="1474">
        <v>1177</v>
      </c>
      <c r="I13" s="1476">
        <v>35.6</v>
      </c>
    </row>
    <row r="14" spans="1:14" ht="15" customHeight="1">
      <c r="A14" s="1473" t="s">
        <v>264</v>
      </c>
      <c r="B14" s="1474">
        <v>317.39999999999998</v>
      </c>
      <c r="C14" s="1477" t="s">
        <v>27</v>
      </c>
      <c r="D14" s="1474">
        <v>301.60000000000002</v>
      </c>
      <c r="E14" s="1477" t="s">
        <v>27</v>
      </c>
      <c r="F14" s="1474">
        <v>303</v>
      </c>
      <c r="G14" s="1477" t="s">
        <v>27</v>
      </c>
      <c r="H14" s="1474">
        <v>306.8</v>
      </c>
      <c r="I14" s="1476">
        <v>4.5999999999999996</v>
      </c>
    </row>
    <row r="15" spans="1:14" ht="15" customHeight="1">
      <c r="A15" s="1473" t="s">
        <v>265</v>
      </c>
      <c r="B15" s="1474">
        <v>211.5</v>
      </c>
      <c r="C15" s="1477" t="s">
        <v>27</v>
      </c>
      <c r="D15" s="1474">
        <v>203.4</v>
      </c>
      <c r="E15" s="1477" t="s">
        <v>27</v>
      </c>
      <c r="F15" s="1474">
        <v>193.9</v>
      </c>
      <c r="G15" s="1477" t="s">
        <v>27</v>
      </c>
      <c r="H15" s="1474">
        <v>194.4</v>
      </c>
      <c r="I15" s="1477" t="s">
        <v>27</v>
      </c>
    </row>
    <row r="16" spans="1:14" ht="15" customHeight="1">
      <c r="A16" s="1465"/>
      <c r="B16" s="1466"/>
      <c r="C16" s="1467"/>
      <c r="D16" s="1466"/>
      <c r="E16" s="1467"/>
      <c r="F16" s="1466"/>
      <c r="G16" s="1467"/>
      <c r="H16" s="1466"/>
      <c r="I16" s="1478"/>
    </row>
    <row r="17" spans="1:13" ht="15" customHeight="1">
      <c r="A17" s="1469" t="s">
        <v>266</v>
      </c>
      <c r="B17" s="1470">
        <v>111.2</v>
      </c>
      <c r="C17" s="1479" t="s">
        <v>27</v>
      </c>
      <c r="D17" s="1470">
        <v>107.3</v>
      </c>
      <c r="E17" s="1479" t="s">
        <v>27</v>
      </c>
      <c r="F17" s="1470">
        <v>106.7</v>
      </c>
      <c r="G17" s="1479" t="s">
        <v>27</v>
      </c>
      <c r="H17" s="1470">
        <v>101.8</v>
      </c>
      <c r="I17" s="1479" t="s">
        <v>27</v>
      </c>
    </row>
    <row r="18" spans="1:13" ht="13.5" customHeight="1">
      <c r="A18" s="1465"/>
      <c r="B18" s="1466"/>
      <c r="C18" s="1467"/>
      <c r="D18" s="1466"/>
      <c r="E18" s="1467"/>
      <c r="F18" s="1466"/>
      <c r="G18" s="1467"/>
      <c r="H18" s="1466"/>
      <c r="I18" s="1480"/>
    </row>
    <row r="19" spans="1:13" ht="15" customHeight="1">
      <c r="A19" s="1469" t="s">
        <v>267</v>
      </c>
      <c r="B19" s="1470">
        <v>118.8</v>
      </c>
      <c r="C19" s="1479" t="s">
        <v>27</v>
      </c>
      <c r="D19" s="1470">
        <v>114.4</v>
      </c>
      <c r="E19" s="1479" t="s">
        <v>27</v>
      </c>
      <c r="F19" s="1470">
        <v>112.4</v>
      </c>
      <c r="G19" s="1479" t="s">
        <v>27</v>
      </c>
      <c r="H19" s="1470">
        <v>111.7</v>
      </c>
      <c r="I19" s="1479" t="s">
        <v>27</v>
      </c>
    </row>
    <row r="20" spans="1:13" ht="8.1" customHeight="1" thickBot="1">
      <c r="A20" s="1481"/>
      <c r="B20" s="1481"/>
      <c r="C20" s="1481"/>
      <c r="D20" s="1481"/>
      <c r="E20" s="1481"/>
      <c r="F20" s="1481"/>
      <c r="G20" s="1481"/>
      <c r="H20" s="1481"/>
      <c r="I20" s="1481"/>
    </row>
    <row r="21" spans="1:13" ht="3" customHeight="1" thickTop="1">
      <c r="A21" s="518"/>
      <c r="B21" s="518"/>
      <c r="C21" s="518"/>
      <c r="D21" s="518"/>
      <c r="E21" s="518"/>
      <c r="F21" s="518"/>
      <c r="G21" s="518"/>
      <c r="H21" s="519"/>
      <c r="I21" s="519"/>
    </row>
    <row r="22" spans="1:13" s="521" customFormat="1" ht="23.25" customHeight="1">
      <c r="A22" s="1923" t="s">
        <v>268</v>
      </c>
      <c r="B22" s="1923"/>
      <c r="C22" s="1923"/>
      <c r="D22" s="1923"/>
      <c r="E22" s="1923"/>
      <c r="F22" s="1923"/>
      <c r="G22" s="1923"/>
      <c r="H22" s="1923"/>
      <c r="I22" s="1923"/>
      <c r="J22" s="520"/>
      <c r="K22" s="520"/>
      <c r="L22" s="520"/>
      <c r="M22" s="520"/>
    </row>
    <row r="23" spans="1:13" ht="15.75" customHeight="1">
      <c r="A23" s="1924" t="s">
        <v>269</v>
      </c>
      <c r="B23" s="1924"/>
      <c r="C23" s="1924"/>
      <c r="D23" s="1924"/>
      <c r="E23" s="1924"/>
      <c r="F23" s="1924"/>
      <c r="G23" s="1924"/>
      <c r="H23" s="1924"/>
      <c r="I23" s="1924"/>
    </row>
    <row r="24" spans="1:13" ht="11.25" customHeight="1">
      <c r="A24" s="1925" t="s">
        <v>270</v>
      </c>
      <c r="B24" s="1925"/>
      <c r="C24" s="1925"/>
      <c r="D24" s="1925"/>
      <c r="E24" s="1925"/>
      <c r="F24" s="1925"/>
      <c r="G24" s="1925"/>
      <c r="H24" s="1925"/>
      <c r="I24" s="1925"/>
    </row>
    <row r="25" spans="1:13" ht="7.5" customHeight="1">
      <c r="A25" s="522"/>
      <c r="B25" s="522"/>
      <c r="C25" s="522"/>
      <c r="D25" s="522"/>
      <c r="E25" s="522"/>
      <c r="F25" s="522"/>
      <c r="G25" s="522"/>
      <c r="H25" s="523"/>
      <c r="I25" s="523"/>
    </row>
    <row r="26" spans="1:13" ht="12" customHeight="1">
      <c r="A26" s="524" t="s">
        <v>271</v>
      </c>
      <c r="B26" s="524"/>
      <c r="C26" s="524"/>
      <c r="D26" s="524"/>
      <c r="E26" s="524"/>
      <c r="F26" s="524"/>
      <c r="G26" s="524"/>
      <c r="H26" s="525"/>
      <c r="I26" s="525"/>
    </row>
    <row r="27" spans="1:13" ht="17.100000000000001" customHeight="1">
      <c r="A27" s="526"/>
      <c r="B27" s="526"/>
      <c r="C27" s="526"/>
      <c r="D27" s="526"/>
      <c r="E27" s="526"/>
      <c r="F27" s="526"/>
      <c r="G27" s="526"/>
      <c r="H27" s="526"/>
      <c r="I27" s="526"/>
    </row>
    <row r="28" spans="1:13" ht="17.100000000000001" customHeight="1"/>
    <row r="29" spans="1:13" ht="17.100000000000001" customHeight="1"/>
    <row r="30" spans="1:13" ht="17.100000000000001" customHeight="1"/>
    <row r="31" spans="1:13" ht="17.100000000000001" customHeight="1"/>
    <row r="32" spans="1:13" ht="17.100000000000001" customHeight="1"/>
    <row r="33" ht="17.100000000000001" customHeight="1"/>
    <row r="34" ht="17.100000000000001" customHeight="1"/>
    <row r="35" ht="17.100000000000001" customHeight="1"/>
    <row r="36" ht="17.100000000000001" customHeight="1"/>
    <row r="37" ht="17.100000000000001" customHeight="1"/>
    <row r="38" ht="17.100000000000001" customHeight="1"/>
    <row r="39" ht="17.100000000000001" customHeight="1"/>
    <row r="40" ht="17.100000000000001" customHeight="1"/>
    <row r="41" ht="17.100000000000001" customHeight="1"/>
    <row r="42" ht="17.100000000000001" customHeight="1"/>
    <row r="43" ht="17.100000000000001" customHeight="1"/>
    <row r="44" ht="17.100000000000001" customHeight="1"/>
    <row r="45" ht="17.100000000000001" customHeight="1"/>
    <row r="46" ht="17.100000000000001" customHeight="1"/>
    <row r="47" ht="17.100000000000001" customHeight="1"/>
    <row r="48"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row r="55" ht="17.100000000000001" customHeight="1"/>
    <row r="56" ht="17.100000000000001" customHeight="1"/>
    <row r="57" ht="17.100000000000001" customHeight="1"/>
    <row r="58" ht="17.100000000000001" customHeight="1"/>
    <row r="59" ht="17.100000000000001" customHeight="1"/>
    <row r="60" ht="17.100000000000001" customHeight="1"/>
    <row r="61" ht="17.100000000000001" customHeight="1"/>
    <row r="62" ht="17.100000000000001" customHeight="1"/>
    <row r="63" ht="17.100000000000001" customHeight="1"/>
    <row r="64" ht="17.100000000000001" customHeight="1"/>
    <row r="65" ht="17.100000000000001" customHeight="1"/>
    <row r="66" ht="17.100000000000001" customHeight="1"/>
    <row r="67" ht="17.100000000000001" customHeight="1"/>
    <row r="68" ht="17.100000000000001" customHeight="1"/>
    <row r="69" ht="17.100000000000001" customHeight="1"/>
    <row r="70" ht="17.100000000000001" customHeight="1"/>
  </sheetData>
  <mergeCells count="10">
    <mergeCell ref="A22:I22"/>
    <mergeCell ref="A23:I23"/>
    <mergeCell ref="A24:I24"/>
    <mergeCell ref="A1:I1"/>
    <mergeCell ref="A2:I2"/>
    <mergeCell ref="A4:A5"/>
    <mergeCell ref="B4:C4"/>
    <mergeCell ref="D4:E4"/>
    <mergeCell ref="F4:G4"/>
    <mergeCell ref="H4:I4"/>
  </mergeCells>
  <pageMargins left="0.78740157480314965" right="0.78740157480314965" top="1.1811023622047245" bottom="0.78740157480314965" header="0" footer="0"/>
  <pageSetup paperSize="9" orientation="portrait" verticalDpi="1200" r:id="rId1"/>
  <headerFooter alignWithMargins="0"/>
</worksheet>
</file>

<file path=xl/worksheets/sheet30.xml><?xml version="1.0" encoding="utf-8"?>
<worksheet xmlns="http://schemas.openxmlformats.org/spreadsheetml/2006/main" xmlns:r="http://schemas.openxmlformats.org/officeDocument/2006/relationships">
  <sheetPr codeName="Sheet30"/>
  <dimension ref="A1:G55"/>
  <sheetViews>
    <sheetView showGridLines="0" zoomScaleNormal="100" workbookViewId="0">
      <selection sqref="A1:G1"/>
    </sheetView>
  </sheetViews>
  <sheetFormatPr defaultColWidth="9.140625" defaultRowHeight="12.75"/>
  <cols>
    <col min="1" max="1" width="21.7109375" style="687" customWidth="1"/>
    <col min="2" max="7" width="10.85546875" style="687" customWidth="1"/>
    <col min="8" max="16384" width="9.140625" style="687"/>
  </cols>
  <sheetData>
    <row r="1" spans="1:7" ht="23.25" customHeight="1">
      <c r="A1" s="1994" t="s">
        <v>481</v>
      </c>
      <c r="B1" s="1994"/>
      <c r="C1" s="1994"/>
      <c r="D1" s="1994"/>
      <c r="E1" s="1994"/>
      <c r="F1" s="1994"/>
      <c r="G1" s="1994"/>
    </row>
    <row r="2" spans="1:7" ht="23.25" customHeight="1">
      <c r="A2" s="1995" t="s">
        <v>482</v>
      </c>
      <c r="B2" s="1995"/>
      <c r="C2" s="1995"/>
      <c r="D2" s="1995"/>
      <c r="E2" s="1995"/>
      <c r="F2" s="1995"/>
      <c r="G2" s="1995"/>
    </row>
    <row r="3" spans="1:7" ht="13.5" customHeight="1">
      <c r="A3" s="702"/>
      <c r="B3" s="685"/>
      <c r="C3" s="685"/>
      <c r="D3" s="685"/>
      <c r="E3" s="685"/>
      <c r="F3" s="685"/>
      <c r="G3" s="703" t="s">
        <v>483</v>
      </c>
    </row>
    <row r="4" spans="1:7" ht="29.25" customHeight="1">
      <c r="A4" s="1948" t="s">
        <v>467</v>
      </c>
      <c r="B4" s="1945" t="s">
        <v>468</v>
      </c>
      <c r="C4" s="1945"/>
      <c r="D4" s="1945"/>
      <c r="E4" s="1945" t="s">
        <v>469</v>
      </c>
      <c r="F4" s="1945"/>
      <c r="G4" s="1945"/>
    </row>
    <row r="5" spans="1:7" ht="11.25" customHeight="1">
      <c r="A5" s="1998"/>
      <c r="B5" s="2000" t="s">
        <v>470</v>
      </c>
      <c r="C5" s="2000" t="s">
        <v>254</v>
      </c>
      <c r="D5" s="2000" t="s">
        <v>255</v>
      </c>
      <c r="E5" s="2000" t="s">
        <v>470</v>
      </c>
      <c r="F5" s="2000" t="s">
        <v>254</v>
      </c>
      <c r="G5" s="2000" t="s">
        <v>255</v>
      </c>
    </row>
    <row r="6" spans="1:7" ht="11.25" customHeight="1">
      <c r="A6" s="1999"/>
      <c r="B6" s="1945"/>
      <c r="C6" s="1945"/>
      <c r="D6" s="1945"/>
      <c r="E6" s="1945"/>
      <c r="F6" s="1945"/>
      <c r="G6" s="1945"/>
    </row>
    <row r="7" spans="1:7" ht="12.95" customHeight="1">
      <c r="A7" s="704"/>
      <c r="B7" s="814"/>
      <c r="C7" s="814"/>
      <c r="D7" s="814"/>
      <c r="E7" s="814"/>
      <c r="F7" s="814"/>
      <c r="G7" s="814"/>
    </row>
    <row r="8" spans="1:7" ht="12.95" customHeight="1">
      <c r="A8" s="705" t="s">
        <v>0</v>
      </c>
      <c r="B8" s="1581">
        <v>5062</v>
      </c>
      <c r="C8" s="1581">
        <v>4010</v>
      </c>
      <c r="D8" s="1581">
        <v>4145</v>
      </c>
      <c r="E8" s="1581">
        <v>51176</v>
      </c>
      <c r="F8" s="1581">
        <v>64301</v>
      </c>
      <c r="G8" s="1581">
        <v>66620</v>
      </c>
    </row>
    <row r="9" spans="1:7" ht="12.95" customHeight="1">
      <c r="A9" s="704"/>
      <c r="B9" s="1582"/>
      <c r="C9" s="1582"/>
      <c r="D9" s="1582"/>
      <c r="E9" s="1582"/>
      <c r="F9" s="1582"/>
      <c r="G9" s="1582"/>
    </row>
    <row r="10" spans="1:7" ht="12.95" customHeight="1">
      <c r="A10" s="687" t="s">
        <v>471</v>
      </c>
      <c r="B10" s="1582">
        <v>2889</v>
      </c>
      <c r="C10" s="1582">
        <v>2288</v>
      </c>
      <c r="D10" s="1583">
        <v>1788</v>
      </c>
      <c r="E10" s="1582">
        <v>50388</v>
      </c>
      <c r="F10" s="1582">
        <v>63323</v>
      </c>
      <c r="G10" s="1582">
        <v>65521</v>
      </c>
    </row>
    <row r="11" spans="1:7" ht="12.95" customHeight="1">
      <c r="B11" s="1582"/>
      <c r="C11" s="1582"/>
      <c r="D11" s="1583"/>
      <c r="E11" s="1582"/>
      <c r="F11" s="1582"/>
      <c r="G11" s="1582"/>
    </row>
    <row r="12" spans="1:7" ht="12.95" customHeight="1">
      <c r="A12" s="687" t="s">
        <v>472</v>
      </c>
      <c r="B12" s="1582">
        <v>292</v>
      </c>
      <c r="C12" s="1582">
        <v>475</v>
      </c>
      <c r="D12" s="1584">
        <v>545</v>
      </c>
      <c r="E12" s="1582">
        <v>11</v>
      </c>
      <c r="F12" s="1582">
        <v>8</v>
      </c>
      <c r="G12" s="1585">
        <v>9</v>
      </c>
    </row>
    <row r="13" spans="1:7" ht="12.95" customHeight="1">
      <c r="B13" s="1582"/>
      <c r="C13" s="1582"/>
      <c r="D13" s="1583"/>
      <c r="E13" s="1582"/>
      <c r="F13" s="1582"/>
      <c r="G13" s="1582"/>
    </row>
    <row r="14" spans="1:7" ht="12.95" customHeight="1">
      <c r="A14" s="694" t="s">
        <v>473</v>
      </c>
      <c r="B14" s="1997">
        <v>1655</v>
      </c>
      <c r="C14" s="1997">
        <v>999</v>
      </c>
      <c r="D14" s="1997">
        <v>1565</v>
      </c>
      <c r="E14" s="1997">
        <v>5</v>
      </c>
      <c r="F14" s="1997">
        <v>3</v>
      </c>
      <c r="G14" s="1997" t="s">
        <v>484</v>
      </c>
    </row>
    <row r="15" spans="1:7" ht="12.95" customHeight="1">
      <c r="A15" s="694" t="s">
        <v>474</v>
      </c>
      <c r="B15" s="1997"/>
      <c r="C15" s="1997"/>
      <c r="D15" s="1997"/>
      <c r="E15" s="1997"/>
      <c r="F15" s="1997"/>
      <c r="G15" s="1997"/>
    </row>
    <row r="16" spans="1:7" ht="12.95" customHeight="1">
      <c r="A16" s="694"/>
      <c r="B16" s="1582"/>
      <c r="C16" s="1582"/>
      <c r="D16" s="1582"/>
      <c r="E16" s="1582"/>
      <c r="F16" s="1582"/>
      <c r="G16" s="1582"/>
    </row>
    <row r="17" spans="1:7" ht="12.95" customHeight="1">
      <c r="A17" s="687" t="s">
        <v>475</v>
      </c>
      <c r="B17" s="1582">
        <v>7</v>
      </c>
      <c r="C17" s="1582">
        <v>10</v>
      </c>
      <c r="D17" s="1586">
        <v>22</v>
      </c>
      <c r="E17" s="1585">
        <v>1</v>
      </c>
      <c r="F17" s="1585">
        <v>1</v>
      </c>
      <c r="G17" s="1585">
        <v>0</v>
      </c>
    </row>
    <row r="18" spans="1:7" ht="12.95" customHeight="1">
      <c r="B18" s="1582"/>
      <c r="C18" s="1582"/>
      <c r="D18" s="1583"/>
      <c r="E18" s="1582"/>
      <c r="F18" s="1582"/>
      <c r="G18" s="1585"/>
    </row>
    <row r="19" spans="1:7" ht="12.95" customHeight="1">
      <c r="A19" s="687" t="s">
        <v>476</v>
      </c>
      <c r="B19" s="1582">
        <v>21</v>
      </c>
      <c r="C19" s="1582">
        <v>27</v>
      </c>
      <c r="D19" s="1583">
        <v>36</v>
      </c>
      <c r="E19" s="1582">
        <v>641</v>
      </c>
      <c r="F19" s="1582">
        <v>701</v>
      </c>
      <c r="G19" s="1582">
        <v>381</v>
      </c>
    </row>
    <row r="20" spans="1:7" ht="12.95" customHeight="1">
      <c r="B20" s="1582"/>
      <c r="C20" s="1582"/>
      <c r="D20" s="1583"/>
      <c r="E20" s="1582"/>
      <c r="F20" s="1582"/>
      <c r="G20" s="1582"/>
    </row>
    <row r="21" spans="1:7" ht="12.95" customHeight="1">
      <c r="A21" s="687" t="s">
        <v>477</v>
      </c>
      <c r="B21" s="1582">
        <v>154</v>
      </c>
      <c r="C21" s="1582">
        <v>169</v>
      </c>
      <c r="D21" s="1583">
        <v>145</v>
      </c>
      <c r="E21" s="1582">
        <v>112</v>
      </c>
      <c r="F21" s="1582">
        <v>243</v>
      </c>
      <c r="G21" s="1582">
        <v>672</v>
      </c>
    </row>
    <row r="22" spans="1:7" ht="12.95" customHeight="1">
      <c r="B22" s="1582"/>
      <c r="C22" s="1582"/>
      <c r="D22" s="1582"/>
      <c r="E22" s="1582"/>
      <c r="F22" s="1582"/>
      <c r="G22" s="1582"/>
    </row>
    <row r="23" spans="1:7" ht="12.95" customHeight="1">
      <c r="A23" s="687" t="s">
        <v>478</v>
      </c>
      <c r="B23" s="1585" t="s">
        <v>484</v>
      </c>
      <c r="C23" s="1585">
        <v>0</v>
      </c>
      <c r="D23" s="1584">
        <v>1</v>
      </c>
      <c r="E23" s="1585">
        <v>1</v>
      </c>
      <c r="F23" s="1585">
        <v>1</v>
      </c>
      <c r="G23" s="1585" t="s">
        <v>484</v>
      </c>
    </row>
    <row r="24" spans="1:7" ht="12.95" customHeight="1">
      <c r="B24" s="1582"/>
      <c r="C24" s="1582"/>
      <c r="D24" s="1583"/>
      <c r="E24" s="1582"/>
      <c r="F24" s="1582"/>
      <c r="G24" s="1582"/>
    </row>
    <row r="25" spans="1:7" ht="12.95" customHeight="1">
      <c r="A25" s="687" t="s">
        <v>479</v>
      </c>
      <c r="B25" s="1582">
        <v>44</v>
      </c>
      <c r="C25" s="1582">
        <v>43</v>
      </c>
      <c r="D25" s="1587">
        <v>42</v>
      </c>
      <c r="E25" s="1582">
        <v>17</v>
      </c>
      <c r="F25" s="1582">
        <v>20</v>
      </c>
      <c r="G25" s="1582">
        <v>36</v>
      </c>
    </row>
    <row r="26" spans="1:7" ht="6.95" customHeight="1" thickBot="1">
      <c r="A26" s="1588"/>
      <c r="B26" s="1589"/>
      <c r="C26" s="1589"/>
      <c r="D26" s="1589"/>
      <c r="E26" s="1589"/>
      <c r="F26" s="1589"/>
      <c r="G26" s="1590"/>
    </row>
    <row r="27" spans="1:7" ht="3.75" customHeight="1" thickTop="1">
      <c r="A27" s="706"/>
      <c r="B27" s="707"/>
      <c r="C27" s="707"/>
      <c r="D27" s="707"/>
      <c r="E27" s="707"/>
      <c r="F27" s="707"/>
      <c r="G27" s="685"/>
    </row>
    <row r="28" spans="1:7" ht="12.95" customHeight="1">
      <c r="A28" s="689" t="s">
        <v>480</v>
      </c>
      <c r="B28" s="701"/>
      <c r="C28" s="701"/>
      <c r="D28" s="701"/>
      <c r="E28" s="701"/>
      <c r="F28" s="701"/>
      <c r="G28" s="701"/>
    </row>
    <row r="29" spans="1:7" ht="15" customHeight="1"/>
    <row r="30" spans="1:7" ht="15" customHeight="1"/>
    <row r="31" spans="1:7" ht="15" customHeight="1">
      <c r="B31" s="708"/>
      <c r="C31" s="708"/>
      <c r="D31" s="708"/>
    </row>
    <row r="32" spans="1:7" ht="15" customHeight="1">
      <c r="B32" s="708"/>
      <c r="C32" s="708"/>
      <c r="D32" s="708"/>
    </row>
    <row r="33" spans="1:1" ht="15" customHeight="1"/>
    <row r="34" spans="1:1" ht="9.9499999999999993" customHeight="1"/>
    <row r="35" spans="1:1" ht="15" customHeight="1"/>
    <row r="36" spans="1:1" ht="12" customHeight="1">
      <c r="A36" s="709"/>
    </row>
    <row r="37" spans="1:1" ht="12" customHeight="1">
      <c r="A37" s="710"/>
    </row>
    <row r="38" spans="1:1" ht="12" customHeight="1">
      <c r="A38" s="598"/>
    </row>
    <row r="39" spans="1:1" ht="12" customHeight="1">
      <c r="A39" s="598"/>
    </row>
    <row r="40" spans="1:1" ht="12" customHeight="1">
      <c r="A40" s="598"/>
    </row>
    <row r="41" spans="1:1" ht="12" customHeight="1">
      <c r="A41" s="598"/>
    </row>
    <row r="42" spans="1:1" ht="12" customHeight="1">
      <c r="A42" s="598"/>
    </row>
    <row r="43" spans="1:1" ht="12" customHeight="1">
      <c r="A43" s="598"/>
    </row>
    <row r="44" spans="1:1" ht="12" customHeight="1">
      <c r="A44" s="598"/>
    </row>
    <row r="45" spans="1:1" ht="12" customHeight="1">
      <c r="A45" s="598"/>
    </row>
    <row r="46" spans="1:1" ht="12" customHeight="1">
      <c r="A46" s="598"/>
    </row>
    <row r="47" spans="1:1" ht="12" customHeight="1">
      <c r="A47" s="598"/>
    </row>
    <row r="48" spans="1:1" ht="12" customHeight="1">
      <c r="A48" s="598"/>
    </row>
    <row r="49" spans="1:1" ht="12" customHeight="1">
      <c r="A49" s="598"/>
    </row>
    <row r="50" spans="1:1" ht="12" customHeight="1">
      <c r="A50" s="598"/>
    </row>
    <row r="51" spans="1:1" ht="12" customHeight="1">
      <c r="A51" s="598"/>
    </row>
    <row r="52" spans="1:1" ht="12" customHeight="1">
      <c r="A52" s="598"/>
    </row>
    <row r="53" spans="1:1" ht="12" customHeight="1">
      <c r="A53" s="598"/>
    </row>
    <row r="54" spans="1:1" ht="12" customHeight="1"/>
    <row r="55" spans="1:1" ht="15.75" customHeight="1"/>
  </sheetData>
  <mergeCells count="17">
    <mergeCell ref="A1:G1"/>
    <mergeCell ref="A2:G2"/>
    <mergeCell ref="A4:A6"/>
    <mergeCell ref="B4:D4"/>
    <mergeCell ref="E4:G4"/>
    <mergeCell ref="B5:B6"/>
    <mergeCell ref="C5:C6"/>
    <mergeCell ref="D5:D6"/>
    <mergeCell ref="E5:E6"/>
    <mergeCell ref="F5:F6"/>
    <mergeCell ref="G5:G6"/>
    <mergeCell ref="G14:G15"/>
    <mergeCell ref="B14:B15"/>
    <mergeCell ref="C14:C15"/>
    <mergeCell ref="D14:D15"/>
    <mergeCell ref="E14:E15"/>
    <mergeCell ref="F14:F15"/>
  </mergeCells>
  <printOptions gridLinesSet="0"/>
  <pageMargins left="0.78740157480314965" right="0.78740157480314965" top="1.1811023622047243" bottom="0.78740157480314965" header="0" footer="0"/>
  <pageSetup paperSize="9"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sheetPr codeName="Sheet31"/>
  <dimension ref="A1:H36"/>
  <sheetViews>
    <sheetView showGridLines="0" workbookViewId="0">
      <selection sqref="A1:G1"/>
    </sheetView>
  </sheetViews>
  <sheetFormatPr defaultColWidth="9.140625" defaultRowHeight="12.75"/>
  <cols>
    <col min="1" max="1" width="21.7109375" style="683" customWidth="1"/>
    <col min="2" max="7" width="10.85546875" style="683" customWidth="1"/>
    <col min="8" max="16384" width="9.140625" style="683"/>
  </cols>
  <sheetData>
    <row r="1" spans="1:8" ht="23.25" customHeight="1">
      <c r="A1" s="1994" t="s">
        <v>485</v>
      </c>
      <c r="B1" s="1994"/>
      <c r="C1" s="1994"/>
      <c r="D1" s="1994"/>
      <c r="E1" s="1994"/>
      <c r="F1" s="1994"/>
      <c r="G1" s="1994"/>
    </row>
    <row r="2" spans="1:8" ht="23.25" customHeight="1">
      <c r="A2" s="1995" t="s">
        <v>486</v>
      </c>
      <c r="B2" s="1995"/>
      <c r="C2" s="1995"/>
      <c r="D2" s="1995"/>
      <c r="E2" s="1995"/>
      <c r="F2" s="1995"/>
      <c r="G2" s="1995"/>
    </row>
    <row r="3" spans="1:8" ht="13.5" customHeight="1">
      <c r="A3" s="684"/>
      <c r="B3" s="685"/>
      <c r="C3" s="685"/>
      <c r="D3" s="685"/>
      <c r="E3" s="686"/>
      <c r="F3" s="685"/>
      <c r="G3" s="686" t="s">
        <v>466</v>
      </c>
    </row>
    <row r="4" spans="1:8" ht="29.25" customHeight="1">
      <c r="A4" s="1948" t="s">
        <v>467</v>
      </c>
      <c r="B4" s="1945" t="s">
        <v>468</v>
      </c>
      <c r="C4" s="1945"/>
      <c r="D4" s="1945"/>
      <c r="E4" s="1945" t="s">
        <v>469</v>
      </c>
      <c r="F4" s="1945"/>
      <c r="G4" s="1945"/>
    </row>
    <row r="5" spans="1:8" ht="11.25" customHeight="1">
      <c r="A5" s="1998"/>
      <c r="B5" s="2000" t="s">
        <v>470</v>
      </c>
      <c r="C5" s="2000" t="s">
        <v>254</v>
      </c>
      <c r="D5" s="2000" t="s">
        <v>255</v>
      </c>
      <c r="E5" s="2000" t="s">
        <v>470</v>
      </c>
      <c r="F5" s="2000" t="s">
        <v>254</v>
      </c>
      <c r="G5" s="2000" t="s">
        <v>255</v>
      </c>
    </row>
    <row r="6" spans="1:8" ht="11.25" customHeight="1">
      <c r="A6" s="1999"/>
      <c r="B6" s="1945"/>
      <c r="C6" s="1945"/>
      <c r="D6" s="1945"/>
      <c r="E6" s="1945"/>
      <c r="F6" s="1945"/>
      <c r="G6" s="1945"/>
    </row>
    <row r="7" spans="1:8" ht="12.95" customHeight="1">
      <c r="A7" s="687"/>
      <c r="B7" s="688"/>
      <c r="C7" s="687"/>
      <c r="D7" s="687"/>
      <c r="E7" s="687"/>
      <c r="F7" s="687"/>
      <c r="G7" s="687"/>
    </row>
    <row r="8" spans="1:8" ht="12.95" customHeight="1">
      <c r="A8" s="689" t="s">
        <v>0</v>
      </c>
      <c r="B8" s="691">
        <v>7787</v>
      </c>
      <c r="C8" s="691">
        <v>2007</v>
      </c>
      <c r="D8" s="691">
        <v>2184</v>
      </c>
      <c r="E8" s="691">
        <v>52099</v>
      </c>
      <c r="F8" s="691">
        <v>11410</v>
      </c>
      <c r="G8" s="691">
        <v>10007</v>
      </c>
    </row>
    <row r="9" spans="1:8" ht="12.95" customHeight="1">
      <c r="A9" s="687"/>
      <c r="B9" s="693"/>
      <c r="C9" s="693"/>
      <c r="D9" s="693"/>
      <c r="E9" s="693"/>
      <c r="F9" s="693"/>
      <c r="G9" s="693"/>
    </row>
    <row r="10" spans="1:8" ht="12.95" customHeight="1">
      <c r="A10" s="687" t="s">
        <v>471</v>
      </c>
      <c r="B10" s="693">
        <v>6407</v>
      </c>
      <c r="C10" s="693">
        <v>585</v>
      </c>
      <c r="D10" s="693">
        <v>945</v>
      </c>
      <c r="E10" s="696">
        <v>51609</v>
      </c>
      <c r="F10" s="696">
        <v>11184</v>
      </c>
      <c r="G10" s="696">
        <v>9777</v>
      </c>
      <c r="H10" s="692"/>
    </row>
    <row r="11" spans="1:8" ht="12.95" customHeight="1">
      <c r="A11" s="687"/>
      <c r="B11" s="693"/>
      <c r="C11" s="693"/>
      <c r="D11" s="693"/>
      <c r="E11" s="696"/>
      <c r="F11" s="696"/>
      <c r="G11" s="696"/>
    </row>
    <row r="12" spans="1:8" ht="12.95" customHeight="1">
      <c r="A12" s="687" t="s">
        <v>472</v>
      </c>
      <c r="B12" s="693">
        <v>34</v>
      </c>
      <c r="C12" s="693">
        <v>1</v>
      </c>
      <c r="D12" s="693">
        <v>2</v>
      </c>
      <c r="E12" s="696">
        <v>13</v>
      </c>
      <c r="F12" s="696">
        <v>13</v>
      </c>
      <c r="G12" s="696">
        <v>7</v>
      </c>
    </row>
    <row r="13" spans="1:8" ht="12.95" customHeight="1">
      <c r="A13" s="687"/>
      <c r="B13" s="693"/>
      <c r="C13" s="693"/>
      <c r="D13" s="693"/>
      <c r="E13" s="696"/>
      <c r="F13" s="695"/>
      <c r="G13" s="696"/>
    </row>
    <row r="14" spans="1:8" ht="12.95" customHeight="1">
      <c r="A14" s="694" t="s">
        <v>473</v>
      </c>
      <c r="B14" s="1993">
        <v>1112</v>
      </c>
      <c r="C14" s="1993">
        <v>666</v>
      </c>
      <c r="D14" s="1993">
        <v>733</v>
      </c>
      <c r="E14" s="1993">
        <v>2</v>
      </c>
      <c r="F14" s="1993">
        <v>1</v>
      </c>
      <c r="G14" s="1993">
        <v>1</v>
      </c>
    </row>
    <row r="15" spans="1:8" ht="12.95" customHeight="1">
      <c r="A15" s="694" t="s">
        <v>474</v>
      </c>
      <c r="B15" s="1993"/>
      <c r="C15" s="1993"/>
      <c r="D15" s="1993"/>
      <c r="E15" s="1993"/>
      <c r="F15" s="1993"/>
      <c r="G15" s="1993"/>
    </row>
    <row r="16" spans="1:8" ht="12.95" customHeight="1">
      <c r="A16" s="694"/>
      <c r="B16" s="692"/>
      <c r="C16" s="695"/>
      <c r="D16" s="692"/>
      <c r="E16" s="696"/>
      <c r="F16" s="696"/>
      <c r="G16" s="696"/>
    </row>
    <row r="17" spans="1:7" ht="12.95" customHeight="1">
      <c r="A17" s="687" t="s">
        <v>475</v>
      </c>
      <c r="B17" s="693">
        <v>8</v>
      </c>
      <c r="C17" s="695">
        <v>4</v>
      </c>
      <c r="D17" s="693">
        <v>7</v>
      </c>
      <c r="E17" s="696" t="s">
        <v>484</v>
      </c>
      <c r="F17" s="696" t="s">
        <v>484</v>
      </c>
      <c r="G17" s="696">
        <v>1</v>
      </c>
    </row>
    <row r="18" spans="1:7" ht="12.95" customHeight="1">
      <c r="A18" s="687"/>
      <c r="B18" s="692"/>
      <c r="C18" s="692"/>
      <c r="D18" s="692"/>
      <c r="E18" s="652"/>
      <c r="F18" s="652"/>
      <c r="G18" s="652"/>
    </row>
    <row r="19" spans="1:7" ht="12.95" customHeight="1">
      <c r="A19" s="687" t="s">
        <v>476</v>
      </c>
      <c r="B19" s="693">
        <v>194</v>
      </c>
      <c r="C19" s="693">
        <v>690</v>
      </c>
      <c r="D19" s="693">
        <v>472</v>
      </c>
      <c r="E19" s="696">
        <v>318</v>
      </c>
      <c r="F19" s="696">
        <v>140</v>
      </c>
      <c r="G19" s="696">
        <v>118</v>
      </c>
    </row>
    <row r="20" spans="1:7" ht="12.95" customHeight="1">
      <c r="A20" s="687"/>
      <c r="B20" s="693"/>
      <c r="C20" s="693"/>
      <c r="D20" s="693"/>
      <c r="E20" s="696"/>
      <c r="F20" s="696"/>
      <c r="G20" s="696"/>
    </row>
    <row r="21" spans="1:7" ht="12.95" customHeight="1">
      <c r="A21" s="687" t="s">
        <v>477</v>
      </c>
      <c r="B21" s="696">
        <v>3</v>
      </c>
      <c r="C21" s="696">
        <v>1</v>
      </c>
      <c r="D21" s="696">
        <v>1</v>
      </c>
      <c r="E21" s="696">
        <v>3</v>
      </c>
      <c r="F21" s="696">
        <v>10</v>
      </c>
      <c r="G21" s="696">
        <v>20</v>
      </c>
    </row>
    <row r="22" spans="1:7" ht="12.95" customHeight="1">
      <c r="A22" s="687"/>
      <c r="B22" s="693"/>
      <c r="C22" s="693"/>
      <c r="D22" s="693"/>
      <c r="E22" s="696"/>
      <c r="F22" s="696"/>
      <c r="G22" s="696"/>
    </row>
    <row r="23" spans="1:7" ht="12.95" customHeight="1">
      <c r="A23" s="687" t="s">
        <v>478</v>
      </c>
      <c r="B23" s="693">
        <v>16</v>
      </c>
      <c r="C23" s="693">
        <v>22</v>
      </c>
      <c r="D23" s="693">
        <v>4</v>
      </c>
      <c r="E23" s="696">
        <v>20</v>
      </c>
      <c r="F23" s="696">
        <v>5</v>
      </c>
      <c r="G23" s="696">
        <v>4</v>
      </c>
    </row>
    <row r="24" spans="1:7" ht="12.95" customHeight="1">
      <c r="A24" s="687"/>
      <c r="B24" s="693"/>
      <c r="C24" s="693"/>
      <c r="D24" s="693"/>
      <c r="E24" s="696"/>
      <c r="F24" s="696"/>
      <c r="G24" s="696"/>
    </row>
    <row r="25" spans="1:7" ht="12.95" customHeight="1">
      <c r="A25" s="687" t="s">
        <v>479</v>
      </c>
      <c r="B25" s="693">
        <v>13</v>
      </c>
      <c r="C25" s="693">
        <v>37</v>
      </c>
      <c r="D25" s="693">
        <v>20</v>
      </c>
      <c r="E25" s="696">
        <v>134</v>
      </c>
      <c r="F25" s="696">
        <v>57</v>
      </c>
      <c r="G25" s="693">
        <v>79</v>
      </c>
    </row>
    <row r="26" spans="1:7" ht="6.95" customHeight="1" thickBot="1">
      <c r="A26" s="1576"/>
      <c r="B26" s="1577"/>
      <c r="C26" s="1578"/>
      <c r="D26" s="1578"/>
      <c r="E26" s="1578"/>
      <c r="F26" s="1578"/>
      <c r="G26" s="1576"/>
    </row>
    <row r="27" spans="1:7" ht="3.75" customHeight="1" thickTop="1">
      <c r="A27" s="685"/>
      <c r="B27" s="699"/>
      <c r="C27" s="700"/>
      <c r="D27" s="700"/>
      <c r="E27" s="700"/>
      <c r="F27" s="685"/>
      <c r="G27" s="700"/>
    </row>
    <row r="28" spans="1:7" s="687" customFormat="1" ht="12.95" customHeight="1">
      <c r="A28" s="689" t="s">
        <v>480</v>
      </c>
      <c r="B28" s="701"/>
      <c r="C28" s="701"/>
      <c r="D28" s="701"/>
      <c r="E28" s="701"/>
      <c r="F28" s="701"/>
      <c r="G28" s="701"/>
    </row>
    <row r="29" spans="1:7" s="619" customFormat="1" ht="8.25" customHeight="1">
      <c r="B29" s="708"/>
      <c r="C29" s="708"/>
      <c r="D29" s="708"/>
      <c r="E29" s="708"/>
      <c r="F29" s="708"/>
      <c r="G29" s="708"/>
    </row>
    <row r="30" spans="1:7">
      <c r="B30" s="701"/>
      <c r="C30" s="701"/>
      <c r="D30" s="701"/>
      <c r="E30" s="701"/>
      <c r="F30" s="701"/>
      <c r="G30" s="701"/>
    </row>
    <row r="31" spans="1:7">
      <c r="A31" s="687"/>
      <c r="B31" s="701"/>
      <c r="C31" s="701"/>
      <c r="D31" s="701"/>
      <c r="E31" s="701"/>
      <c r="F31" s="701"/>
      <c r="G31" s="701"/>
    </row>
    <row r="32" spans="1:7">
      <c r="A32" s="687"/>
      <c r="B32" s="687"/>
      <c r="C32" s="687"/>
      <c r="D32" s="687"/>
      <c r="E32" s="687"/>
      <c r="F32" s="687"/>
      <c r="G32" s="687"/>
    </row>
    <row r="34" spans="2:3">
      <c r="B34" s="619"/>
      <c r="C34" s="619"/>
    </row>
    <row r="35" spans="2:3">
      <c r="B35" s="619"/>
      <c r="C35" s="619"/>
    </row>
    <row r="36" spans="2:3">
      <c r="B36" s="619"/>
      <c r="C36" s="619"/>
    </row>
  </sheetData>
  <mergeCells count="17">
    <mergeCell ref="D14:D15"/>
    <mergeCell ref="E14:E15"/>
    <mergeCell ref="F14:F15"/>
    <mergeCell ref="B4:D4"/>
    <mergeCell ref="G14:G15"/>
    <mergeCell ref="B14:B15"/>
    <mergeCell ref="C14:C15"/>
    <mergeCell ref="A1:G1"/>
    <mergeCell ref="A2:G2"/>
    <mergeCell ref="A4:A6"/>
    <mergeCell ref="E4:G4"/>
    <mergeCell ref="B5:B6"/>
    <mergeCell ref="C5:C6"/>
    <mergeCell ref="D5:D6"/>
    <mergeCell ref="E5:E6"/>
    <mergeCell ref="F5:F6"/>
    <mergeCell ref="G5:G6"/>
  </mergeCells>
  <pageMargins left="0.78740157480314965" right="0.78740157480314965" top="1.1811023622047245" bottom="0.78740157480314965" header="0.17" footer="0"/>
  <pageSetup paperSize="9" orientation="portrait" horizontalDpi="2400" verticalDpi="2400" r:id="rId1"/>
  <headerFooter alignWithMargins="0"/>
</worksheet>
</file>

<file path=xl/worksheets/sheet32.xml><?xml version="1.0" encoding="utf-8"?>
<worksheet xmlns="http://schemas.openxmlformats.org/spreadsheetml/2006/main" xmlns:r="http://schemas.openxmlformats.org/officeDocument/2006/relationships">
  <sheetPr codeName="Sheet32"/>
  <dimension ref="A1:G37"/>
  <sheetViews>
    <sheetView showGridLines="0" workbookViewId="0">
      <selection sqref="A1:G1"/>
    </sheetView>
  </sheetViews>
  <sheetFormatPr defaultColWidth="9.140625" defaultRowHeight="12.75"/>
  <cols>
    <col min="1" max="1" width="21.7109375" style="683" customWidth="1"/>
    <col min="2" max="7" width="10.85546875" style="683" customWidth="1"/>
    <col min="8" max="16384" width="9.140625" style="683"/>
  </cols>
  <sheetData>
    <row r="1" spans="1:7" ht="23.25" customHeight="1">
      <c r="A1" s="1994" t="s">
        <v>487</v>
      </c>
      <c r="B1" s="1994"/>
      <c r="C1" s="1994"/>
      <c r="D1" s="1994"/>
      <c r="E1" s="1994"/>
      <c r="F1" s="1994"/>
      <c r="G1" s="1994"/>
    </row>
    <row r="2" spans="1:7" ht="23.25" customHeight="1">
      <c r="A2" s="1995" t="s">
        <v>488</v>
      </c>
      <c r="B2" s="1995"/>
      <c r="C2" s="1995"/>
      <c r="D2" s="1995"/>
      <c r="E2" s="1995"/>
      <c r="F2" s="1995"/>
      <c r="G2" s="1995"/>
    </row>
    <row r="3" spans="1:7" ht="13.5" customHeight="1">
      <c r="A3" s="684"/>
      <c r="B3" s="685"/>
      <c r="C3" s="685"/>
      <c r="D3" s="685"/>
      <c r="E3" s="686"/>
      <c r="F3" s="685"/>
      <c r="G3" s="686" t="s">
        <v>466</v>
      </c>
    </row>
    <row r="4" spans="1:7" ht="29.25" customHeight="1">
      <c r="A4" s="1948" t="s">
        <v>467</v>
      </c>
      <c r="B4" s="1945" t="s">
        <v>468</v>
      </c>
      <c r="C4" s="1945"/>
      <c r="D4" s="1945"/>
      <c r="E4" s="1945" t="s">
        <v>469</v>
      </c>
      <c r="F4" s="1945"/>
      <c r="G4" s="1945"/>
    </row>
    <row r="5" spans="1:7" ht="11.25" customHeight="1">
      <c r="A5" s="1998"/>
      <c r="B5" s="1996" t="s">
        <v>470</v>
      </c>
      <c r="C5" s="1996" t="s">
        <v>254</v>
      </c>
      <c r="D5" s="1996" t="s">
        <v>255</v>
      </c>
      <c r="E5" s="1996" t="s">
        <v>470</v>
      </c>
      <c r="F5" s="1996" t="s">
        <v>254</v>
      </c>
      <c r="G5" s="1996" t="s">
        <v>255</v>
      </c>
    </row>
    <row r="6" spans="1:7" ht="11.25" customHeight="1">
      <c r="A6" s="1999"/>
      <c r="B6" s="1974"/>
      <c r="C6" s="1974"/>
      <c r="D6" s="1974"/>
      <c r="E6" s="1974"/>
      <c r="F6" s="1974"/>
      <c r="G6" s="1974"/>
    </row>
    <row r="7" spans="1:7" ht="12.95" customHeight="1">
      <c r="A7" s="687"/>
      <c r="B7" s="688"/>
      <c r="C7" s="688"/>
      <c r="D7" s="687"/>
      <c r="E7" s="687"/>
      <c r="F7" s="687"/>
      <c r="G7" s="687"/>
    </row>
    <row r="8" spans="1:7" ht="12.95" customHeight="1">
      <c r="A8" s="689" t="s">
        <v>0</v>
      </c>
      <c r="B8" s="711">
        <v>6153</v>
      </c>
      <c r="C8" s="711">
        <v>4504</v>
      </c>
      <c r="D8" s="711">
        <v>5536</v>
      </c>
      <c r="E8" s="711">
        <v>29300</v>
      </c>
      <c r="F8" s="711">
        <v>29051</v>
      </c>
      <c r="G8" s="711">
        <v>26217</v>
      </c>
    </row>
    <row r="9" spans="1:7" ht="12.95" customHeight="1">
      <c r="A9" s="687"/>
      <c r="B9" s="712"/>
      <c r="C9" s="712"/>
      <c r="D9" s="712"/>
      <c r="E9" s="712"/>
      <c r="F9" s="712"/>
      <c r="G9" s="712"/>
    </row>
    <row r="10" spans="1:7" ht="12.95" customHeight="1">
      <c r="A10" s="687" t="s">
        <v>471</v>
      </c>
      <c r="B10" s="712">
        <v>4487</v>
      </c>
      <c r="C10" s="712">
        <v>3962</v>
      </c>
      <c r="D10" s="712">
        <v>3593</v>
      </c>
      <c r="E10" s="712">
        <v>27766</v>
      </c>
      <c r="F10" s="712">
        <v>27450</v>
      </c>
      <c r="G10" s="712">
        <v>24932</v>
      </c>
    </row>
    <row r="11" spans="1:7" ht="12.95" customHeight="1">
      <c r="A11" s="687"/>
      <c r="B11" s="712"/>
      <c r="C11" s="712"/>
      <c r="D11" s="712"/>
      <c r="E11" s="712"/>
      <c r="F11" s="712"/>
      <c r="G11" s="712"/>
    </row>
    <row r="12" spans="1:7" ht="12.95" customHeight="1">
      <c r="A12" s="687" t="s">
        <v>472</v>
      </c>
      <c r="B12" s="712">
        <v>134</v>
      </c>
      <c r="C12" s="712">
        <v>74</v>
      </c>
      <c r="D12" s="712">
        <v>273</v>
      </c>
      <c r="E12" s="712">
        <v>43</v>
      </c>
      <c r="F12" s="712">
        <v>45</v>
      </c>
      <c r="G12" s="712">
        <v>51</v>
      </c>
    </row>
    <row r="13" spans="1:7" ht="12.95" customHeight="1">
      <c r="A13" s="687"/>
      <c r="B13" s="712"/>
      <c r="C13" s="712"/>
      <c r="D13" s="712"/>
      <c r="E13" s="712"/>
      <c r="F13" s="712"/>
      <c r="G13" s="712"/>
    </row>
    <row r="14" spans="1:7" ht="12.95" customHeight="1">
      <c r="A14" s="694" t="s">
        <v>473</v>
      </c>
      <c r="B14" s="2001">
        <v>1116</v>
      </c>
      <c r="C14" s="2001">
        <v>269</v>
      </c>
      <c r="D14" s="2001">
        <v>1412</v>
      </c>
      <c r="E14" s="2001">
        <v>2</v>
      </c>
      <c r="F14" s="2001" t="s">
        <v>484</v>
      </c>
      <c r="G14" s="2001">
        <v>1</v>
      </c>
    </row>
    <row r="15" spans="1:7" ht="12.95" customHeight="1">
      <c r="A15" s="694" t="s">
        <v>474</v>
      </c>
      <c r="B15" s="2001"/>
      <c r="C15" s="2001"/>
      <c r="D15" s="2001"/>
      <c r="E15" s="2001"/>
      <c r="F15" s="2001"/>
      <c r="G15" s="2001"/>
    </row>
    <row r="16" spans="1:7" ht="12.95" customHeight="1">
      <c r="A16" s="694"/>
      <c r="B16" s="712"/>
      <c r="C16" s="712"/>
    </row>
    <row r="17" spans="1:7" ht="12.95" customHeight="1">
      <c r="A17" s="687" t="s">
        <v>475</v>
      </c>
      <c r="B17" s="713">
        <v>7</v>
      </c>
      <c r="C17" s="713">
        <v>3</v>
      </c>
      <c r="D17" s="627">
        <v>1</v>
      </c>
      <c r="E17" s="714">
        <v>7</v>
      </c>
      <c r="F17" s="714">
        <v>6</v>
      </c>
      <c r="G17" s="714">
        <v>17</v>
      </c>
    </row>
    <row r="18" spans="1:7" ht="12.95" customHeight="1">
      <c r="A18" s="687"/>
      <c r="B18" s="712"/>
      <c r="C18" s="712"/>
      <c r="D18" s="627"/>
      <c r="E18" s="714"/>
      <c r="F18" s="714"/>
      <c r="G18" s="714"/>
    </row>
    <row r="19" spans="1:7" ht="12.95" customHeight="1">
      <c r="A19" s="687" t="s">
        <v>476</v>
      </c>
      <c r="B19" s="627">
        <v>132</v>
      </c>
      <c r="C19" s="627">
        <v>52</v>
      </c>
      <c r="D19" s="712">
        <v>178</v>
      </c>
      <c r="E19" s="627">
        <v>816</v>
      </c>
      <c r="F19" s="627">
        <v>762</v>
      </c>
      <c r="G19" s="627">
        <v>631</v>
      </c>
    </row>
    <row r="20" spans="1:7" ht="12.95" customHeight="1">
      <c r="A20" s="687"/>
      <c r="B20" s="712"/>
      <c r="C20" s="712"/>
      <c r="D20" s="708"/>
      <c r="E20" s="627"/>
      <c r="F20" s="627"/>
      <c r="G20" s="627"/>
    </row>
    <row r="21" spans="1:7" ht="12.95" customHeight="1">
      <c r="A21" s="687" t="s">
        <v>477</v>
      </c>
      <c r="B21" s="708">
        <v>2</v>
      </c>
      <c r="C21" s="708">
        <v>5</v>
      </c>
      <c r="D21" s="712">
        <v>3</v>
      </c>
      <c r="E21" s="627">
        <v>39</v>
      </c>
      <c r="F21" s="627">
        <v>39</v>
      </c>
      <c r="G21" s="627">
        <v>24</v>
      </c>
    </row>
    <row r="22" spans="1:7" ht="12.95" customHeight="1">
      <c r="A22" s="687"/>
      <c r="B22" s="712"/>
      <c r="C22" s="712"/>
      <c r="D22" s="712"/>
      <c r="E22" s="712"/>
      <c r="F22" s="712"/>
      <c r="G22" s="712"/>
    </row>
    <row r="23" spans="1:7" ht="12.95" customHeight="1">
      <c r="A23" s="687" t="s">
        <v>478</v>
      </c>
      <c r="B23" s="712">
        <v>181</v>
      </c>
      <c r="C23" s="712">
        <v>55</v>
      </c>
      <c r="D23" s="712">
        <v>19</v>
      </c>
      <c r="E23" s="712">
        <v>117</v>
      </c>
      <c r="F23" s="712">
        <v>326</v>
      </c>
      <c r="G23" s="712">
        <v>164</v>
      </c>
    </row>
    <row r="24" spans="1:7" ht="12.95" customHeight="1">
      <c r="A24" s="687"/>
      <c r="B24" s="712"/>
      <c r="C24" s="712"/>
      <c r="D24" s="712"/>
      <c r="E24" s="712"/>
      <c r="F24" s="712"/>
      <c r="G24" s="712"/>
    </row>
    <row r="25" spans="1:7" ht="12.95" customHeight="1">
      <c r="A25" s="687" t="s">
        <v>479</v>
      </c>
      <c r="B25" s="712">
        <v>95</v>
      </c>
      <c r="C25" s="712">
        <v>84</v>
      </c>
      <c r="D25" s="712">
        <v>56</v>
      </c>
      <c r="E25" s="712">
        <v>511</v>
      </c>
      <c r="F25" s="712">
        <v>423</v>
      </c>
      <c r="G25" s="712">
        <v>397</v>
      </c>
    </row>
    <row r="26" spans="1:7" ht="6.95" customHeight="1" thickBot="1">
      <c r="A26" s="1576"/>
      <c r="B26" s="1577"/>
      <c r="C26" s="1578"/>
      <c r="D26" s="1578"/>
      <c r="E26" s="1578"/>
      <c r="F26" s="1578"/>
      <c r="G26" s="1576"/>
    </row>
    <row r="27" spans="1:7" ht="3.75" customHeight="1" thickTop="1">
      <c r="A27" s="685"/>
      <c r="B27" s="699"/>
      <c r="C27" s="700"/>
      <c r="D27" s="700"/>
      <c r="E27" s="700"/>
      <c r="F27" s="685"/>
      <c r="G27" s="700"/>
    </row>
    <row r="28" spans="1:7" s="687" customFormat="1" ht="12.95" customHeight="1">
      <c r="A28" s="689" t="s">
        <v>480</v>
      </c>
      <c r="B28" s="701"/>
      <c r="C28" s="701"/>
      <c r="D28" s="701"/>
      <c r="E28" s="701"/>
      <c r="F28" s="701"/>
      <c r="G28" s="701"/>
    </row>
    <row r="29" spans="1:7" s="619" customFormat="1" ht="8.25" customHeight="1">
      <c r="B29" s="708"/>
      <c r="C29" s="708"/>
      <c r="D29" s="708"/>
      <c r="E29" s="708"/>
      <c r="F29" s="708"/>
      <c r="G29" s="708"/>
    </row>
    <row r="30" spans="1:7">
      <c r="B30" s="701"/>
      <c r="C30" s="701"/>
      <c r="D30" s="701"/>
      <c r="E30" s="701"/>
      <c r="F30" s="701"/>
      <c r="G30" s="701"/>
    </row>
    <row r="31" spans="1:7">
      <c r="A31" s="687"/>
      <c r="B31" s="701"/>
      <c r="C31" s="701"/>
      <c r="D31" s="701"/>
      <c r="E31" s="701"/>
      <c r="F31" s="701"/>
      <c r="G31" s="701"/>
    </row>
    <row r="32" spans="1:7">
      <c r="A32" s="687"/>
      <c r="B32" s="701"/>
      <c r="C32" s="701"/>
      <c r="D32" s="701"/>
      <c r="E32" s="701"/>
      <c r="F32" s="701"/>
      <c r="G32" s="701"/>
    </row>
    <row r="33" spans="1:7">
      <c r="A33" s="687"/>
      <c r="B33" s="687"/>
      <c r="C33" s="687"/>
      <c r="D33" s="687"/>
      <c r="E33" s="687"/>
      <c r="F33" s="687"/>
      <c r="G33" s="687"/>
    </row>
    <row r="35" spans="1:7">
      <c r="B35" s="619"/>
      <c r="C35" s="619"/>
    </row>
    <row r="36" spans="1:7">
      <c r="B36" s="619"/>
      <c r="C36" s="619"/>
    </row>
    <row r="37" spans="1:7">
      <c r="B37" s="619"/>
      <c r="C37" s="619"/>
    </row>
  </sheetData>
  <mergeCells count="17">
    <mergeCell ref="D14:D15"/>
    <mergeCell ref="E14:E15"/>
    <mergeCell ref="F14:F15"/>
    <mergeCell ref="B4:D4"/>
    <mergeCell ref="G14:G15"/>
    <mergeCell ref="B14:B15"/>
    <mergeCell ref="C14:C15"/>
    <mergeCell ref="A1:G1"/>
    <mergeCell ref="A2:G2"/>
    <mergeCell ref="A4:A6"/>
    <mergeCell ref="E4:G4"/>
    <mergeCell ref="B5:B6"/>
    <mergeCell ref="C5:C6"/>
    <mergeCell ref="D5:D6"/>
    <mergeCell ref="E5:E6"/>
    <mergeCell ref="F5:F6"/>
    <mergeCell ref="G5:G6"/>
  </mergeCells>
  <pageMargins left="0.78740157480314965" right="0.78740157480314965" top="1.1811023622047245" bottom="0.78740157480314965" header="0" footer="0"/>
  <pageSetup paperSize="9" orientation="portrait" horizontalDpi="2400" verticalDpi="2400" r:id="rId1"/>
  <headerFooter alignWithMargins="0"/>
</worksheet>
</file>

<file path=xl/worksheets/sheet33.xml><?xml version="1.0" encoding="utf-8"?>
<worksheet xmlns="http://schemas.openxmlformats.org/spreadsheetml/2006/main" xmlns:r="http://schemas.openxmlformats.org/officeDocument/2006/relationships">
  <sheetPr codeName="Sheet33"/>
  <dimension ref="A1:H97"/>
  <sheetViews>
    <sheetView workbookViewId="0">
      <selection sqref="A1:G1"/>
    </sheetView>
  </sheetViews>
  <sheetFormatPr defaultColWidth="9.7109375" defaultRowHeight="12.75"/>
  <cols>
    <col min="1" max="1" width="21.7109375" style="522" customWidth="1"/>
    <col min="2" max="7" width="10.85546875" style="522" customWidth="1"/>
    <col min="8" max="16384" width="9.7109375" style="522"/>
  </cols>
  <sheetData>
    <row r="1" spans="1:8" ht="23.25" customHeight="1">
      <c r="A1" s="1926" t="s">
        <v>489</v>
      </c>
      <c r="B1" s="1926"/>
      <c r="C1" s="1926"/>
      <c r="D1" s="1926"/>
      <c r="E1" s="1926"/>
      <c r="F1" s="1926"/>
      <c r="G1" s="1926"/>
    </row>
    <row r="2" spans="1:8" ht="23.25" customHeight="1">
      <c r="A2" s="1995" t="s">
        <v>490</v>
      </c>
      <c r="B2" s="1995"/>
      <c r="C2" s="1995"/>
      <c r="D2" s="1995"/>
      <c r="E2" s="1995"/>
      <c r="F2" s="1995"/>
      <c r="G2" s="1995"/>
    </row>
    <row r="3" spans="1:8" ht="13.5" customHeight="1">
      <c r="A3" s="515"/>
      <c r="B3" s="515"/>
      <c r="C3" s="515"/>
      <c r="D3" s="515"/>
      <c r="E3" s="715"/>
      <c r="F3" s="716"/>
      <c r="G3" s="717" t="s">
        <v>491</v>
      </c>
    </row>
    <row r="4" spans="1:8" ht="29.25" customHeight="1">
      <c r="A4" s="2003" t="s">
        <v>467</v>
      </c>
      <c r="B4" s="2006" t="s">
        <v>468</v>
      </c>
      <c r="C4" s="2006"/>
      <c r="D4" s="2006"/>
      <c r="E4" s="2006" t="s">
        <v>469</v>
      </c>
      <c r="F4" s="2006"/>
      <c r="G4" s="2006"/>
    </row>
    <row r="5" spans="1:8" ht="11.25" customHeight="1">
      <c r="A5" s="2004"/>
      <c r="B5" s="2007" t="s">
        <v>470</v>
      </c>
      <c r="C5" s="2007" t="s">
        <v>254</v>
      </c>
      <c r="D5" s="2007" t="s">
        <v>255</v>
      </c>
      <c r="E5" s="2007" t="s">
        <v>470</v>
      </c>
      <c r="F5" s="2007" t="s">
        <v>254</v>
      </c>
      <c r="G5" s="2007" t="s">
        <v>255</v>
      </c>
    </row>
    <row r="6" spans="1:8" ht="11.25" customHeight="1">
      <c r="A6" s="2005"/>
      <c r="B6" s="1974"/>
      <c r="C6" s="1974"/>
      <c r="D6" s="1974"/>
      <c r="E6" s="1974"/>
      <c r="F6" s="1974"/>
      <c r="G6" s="1974"/>
    </row>
    <row r="7" spans="1:8" ht="12.75" customHeight="1">
      <c r="A7" s="516"/>
      <c r="B7" s="516"/>
      <c r="C7" s="516"/>
      <c r="D7" s="516"/>
      <c r="E7" s="516"/>
      <c r="F7" s="516"/>
      <c r="G7" s="516"/>
    </row>
    <row r="8" spans="1:8" ht="12.75" customHeight="1">
      <c r="A8" s="718" t="s">
        <v>0</v>
      </c>
      <c r="B8" s="1591">
        <v>12693</v>
      </c>
      <c r="C8" s="1591">
        <v>10968</v>
      </c>
      <c r="D8" s="1591">
        <v>11597</v>
      </c>
      <c r="E8" s="1591">
        <v>8762</v>
      </c>
      <c r="F8" s="1591">
        <v>8101</v>
      </c>
      <c r="G8" s="1591">
        <v>5217</v>
      </c>
    </row>
    <row r="9" spans="1:8" ht="12.75" customHeight="1">
      <c r="A9" s="519"/>
      <c r="B9" s="1592"/>
      <c r="C9" s="1592"/>
      <c r="D9" s="1592"/>
      <c r="E9" s="1593"/>
      <c r="F9" s="1593"/>
      <c r="G9" s="1593"/>
    </row>
    <row r="10" spans="1:8" ht="12.75" customHeight="1">
      <c r="A10" s="719" t="s">
        <v>471</v>
      </c>
      <c r="B10" s="1594">
        <v>7655</v>
      </c>
      <c r="C10" s="1594">
        <v>7615</v>
      </c>
      <c r="D10" s="1594">
        <v>5258</v>
      </c>
      <c r="E10" s="1594">
        <v>3043</v>
      </c>
      <c r="F10" s="1594">
        <v>1341</v>
      </c>
      <c r="G10" s="1594">
        <v>3022</v>
      </c>
      <c r="H10" s="539"/>
    </row>
    <row r="11" spans="1:8" ht="12.75" customHeight="1">
      <c r="A11" s="720"/>
      <c r="B11" s="1594"/>
      <c r="C11" s="1594"/>
      <c r="D11" s="1594"/>
      <c r="E11" s="1594"/>
      <c r="F11" s="1594"/>
      <c r="G11" s="1594"/>
      <c r="H11" s="539"/>
    </row>
    <row r="12" spans="1:8" ht="12.75" customHeight="1">
      <c r="A12" s="720" t="s">
        <v>472</v>
      </c>
      <c r="B12" s="1594">
        <v>407</v>
      </c>
      <c r="C12" s="1594">
        <v>443</v>
      </c>
      <c r="D12" s="1594">
        <v>335</v>
      </c>
      <c r="E12" s="1594">
        <v>381</v>
      </c>
      <c r="F12" s="1594">
        <v>927</v>
      </c>
      <c r="G12" s="1594">
        <v>165</v>
      </c>
      <c r="H12" s="539"/>
    </row>
    <row r="13" spans="1:8" ht="12.75" customHeight="1">
      <c r="A13" s="530"/>
      <c r="B13" s="1594"/>
      <c r="C13" s="1594"/>
      <c r="D13" s="1594"/>
      <c r="E13" s="1594"/>
      <c r="F13" s="1594"/>
      <c r="G13" s="1594"/>
      <c r="H13" s="539"/>
    </row>
    <row r="14" spans="1:8" ht="12.75" customHeight="1">
      <c r="A14" s="694" t="s">
        <v>473</v>
      </c>
      <c r="B14" s="2002">
        <v>729</v>
      </c>
      <c r="C14" s="2002">
        <v>396</v>
      </c>
      <c r="D14" s="2002">
        <v>695</v>
      </c>
      <c r="E14" s="2002">
        <v>68</v>
      </c>
      <c r="F14" s="2002">
        <v>58</v>
      </c>
      <c r="G14" s="2002">
        <v>98</v>
      </c>
      <c r="H14" s="539"/>
    </row>
    <row r="15" spans="1:8" ht="12.75" customHeight="1">
      <c r="A15" s="694" t="s">
        <v>474</v>
      </c>
      <c r="B15" s="2002"/>
      <c r="C15" s="2002"/>
      <c r="D15" s="2002"/>
      <c r="E15" s="2002"/>
      <c r="F15" s="2002"/>
      <c r="G15" s="2002"/>
      <c r="H15" s="539"/>
    </row>
    <row r="16" spans="1:8" ht="12.75" customHeight="1">
      <c r="A16" s="530"/>
      <c r="B16" s="1504"/>
      <c r="C16" s="1504"/>
      <c r="D16" s="1504"/>
      <c r="E16" s="1504"/>
      <c r="F16" s="1504"/>
      <c r="G16" s="1504"/>
      <c r="H16" s="539"/>
    </row>
    <row r="17" spans="1:8" ht="12.75" customHeight="1">
      <c r="A17" s="530" t="s">
        <v>475</v>
      </c>
      <c r="B17" s="1594">
        <v>75</v>
      </c>
      <c r="C17" s="1594">
        <v>41</v>
      </c>
      <c r="D17" s="1594">
        <v>20</v>
      </c>
      <c r="E17" s="1594">
        <v>113</v>
      </c>
      <c r="F17" s="1594">
        <v>151</v>
      </c>
      <c r="G17" s="1594">
        <v>288</v>
      </c>
      <c r="H17" s="539"/>
    </row>
    <row r="18" spans="1:8" ht="12.75" customHeight="1">
      <c r="A18" s="530"/>
      <c r="B18" s="1594"/>
      <c r="C18" s="1594"/>
      <c r="D18" s="1594"/>
      <c r="E18" s="1594"/>
      <c r="F18" s="1594"/>
      <c r="G18" s="1594"/>
      <c r="H18" s="539"/>
    </row>
    <row r="19" spans="1:8" ht="12.75" customHeight="1">
      <c r="A19" s="530" t="s">
        <v>476</v>
      </c>
      <c r="B19" s="1594">
        <v>1017</v>
      </c>
      <c r="C19" s="1594">
        <v>982</v>
      </c>
      <c r="D19" s="1594">
        <v>2279</v>
      </c>
      <c r="E19" s="1594">
        <v>3631</v>
      </c>
      <c r="F19" s="1594">
        <v>4165</v>
      </c>
      <c r="G19" s="1594">
        <v>756</v>
      </c>
      <c r="H19" s="539"/>
    </row>
    <row r="20" spans="1:8" ht="12.75" customHeight="1">
      <c r="A20" s="530"/>
      <c r="B20" s="1594"/>
      <c r="C20" s="1594"/>
      <c r="D20" s="1594"/>
      <c r="E20" s="1594"/>
      <c r="F20" s="1594"/>
      <c r="G20" s="1594"/>
      <c r="H20" s="539"/>
    </row>
    <row r="21" spans="1:8" ht="12.75" customHeight="1">
      <c r="A21" s="530" t="s">
        <v>477</v>
      </c>
      <c r="B21" s="1594">
        <v>263</v>
      </c>
      <c r="C21" s="1594">
        <v>7</v>
      </c>
      <c r="D21" s="1594">
        <v>414</v>
      </c>
      <c r="E21" s="1594">
        <v>799</v>
      </c>
      <c r="F21" s="1594">
        <v>458</v>
      </c>
      <c r="G21" s="1594">
        <v>314</v>
      </c>
      <c r="H21" s="539"/>
    </row>
    <row r="22" spans="1:8" ht="12.75" customHeight="1">
      <c r="A22" s="530"/>
      <c r="B22" s="1594"/>
      <c r="C22" s="1594"/>
      <c r="D22" s="1594"/>
      <c r="E22" s="1594"/>
      <c r="F22" s="1594"/>
      <c r="G22" s="1594"/>
      <c r="H22" s="539"/>
    </row>
    <row r="23" spans="1:8" ht="12.75" customHeight="1">
      <c r="A23" s="530" t="s">
        <v>478</v>
      </c>
      <c r="B23" s="1594">
        <v>3</v>
      </c>
      <c r="C23" s="1594">
        <v>9</v>
      </c>
      <c r="D23" s="1594">
        <v>74</v>
      </c>
      <c r="E23" s="1594">
        <v>14</v>
      </c>
      <c r="F23" s="1594">
        <v>559</v>
      </c>
      <c r="G23" s="1594">
        <v>23</v>
      </c>
      <c r="H23" s="539"/>
    </row>
    <row r="24" spans="1:8" ht="12.75" customHeight="1">
      <c r="A24" s="530"/>
      <c r="B24" s="1594"/>
      <c r="C24" s="1594"/>
      <c r="D24" s="1594"/>
      <c r="E24" s="1594"/>
      <c r="F24" s="1594"/>
      <c r="G24" s="1594"/>
      <c r="H24" s="539"/>
    </row>
    <row r="25" spans="1:8" ht="12.75" customHeight="1">
      <c r="A25" s="721" t="s">
        <v>479</v>
      </c>
      <c r="B25" s="1594">
        <v>2543</v>
      </c>
      <c r="C25" s="1594">
        <v>1474</v>
      </c>
      <c r="D25" s="1594">
        <v>2523</v>
      </c>
      <c r="E25" s="1594">
        <v>714</v>
      </c>
      <c r="F25" s="1594">
        <v>442</v>
      </c>
      <c r="G25" s="1594">
        <v>551</v>
      </c>
      <c r="H25" s="539"/>
    </row>
    <row r="26" spans="1:8" ht="6.95" customHeight="1" thickBot="1">
      <c r="A26" s="1481"/>
      <c r="B26" s="1502"/>
      <c r="C26" s="1502"/>
      <c r="D26" s="1502"/>
      <c r="E26" s="1595"/>
      <c r="F26" s="1502"/>
      <c r="G26" s="1596"/>
    </row>
    <row r="27" spans="1:8" ht="3.75" customHeight="1" thickTop="1">
      <c r="A27" s="518"/>
      <c r="B27" s="519"/>
      <c r="C27" s="519"/>
      <c r="D27" s="519"/>
      <c r="E27" s="519"/>
      <c r="F27" s="519"/>
      <c r="G27" s="519"/>
    </row>
    <row r="28" spans="1:8" s="721" customFormat="1" ht="12.95" customHeight="1">
      <c r="A28" s="722" t="s">
        <v>480</v>
      </c>
      <c r="B28" s="723"/>
      <c r="C28" s="723"/>
      <c r="D28" s="723"/>
      <c r="E28" s="723"/>
      <c r="F28" s="723"/>
      <c r="G28" s="723"/>
      <c r="H28" s="724"/>
    </row>
    <row r="29" spans="1:8" ht="17.100000000000001" customHeight="1">
      <c r="A29" s="519"/>
      <c r="B29" s="519"/>
      <c r="C29" s="519"/>
      <c r="D29" s="519"/>
      <c r="E29" s="519"/>
      <c r="F29" s="519"/>
      <c r="G29" s="519"/>
    </row>
    <row r="30" spans="1:8" ht="17.100000000000001" customHeight="1"/>
    <row r="31" spans="1:8" ht="17.100000000000001" customHeight="1"/>
    <row r="32" spans="1:8" ht="17.100000000000001" customHeight="1"/>
    <row r="33" ht="17.100000000000001" customHeight="1"/>
    <row r="34" ht="17.100000000000001" customHeight="1"/>
    <row r="35" ht="17.100000000000001" customHeight="1"/>
    <row r="36" ht="17.100000000000001" customHeight="1"/>
    <row r="37" ht="17.100000000000001" customHeight="1"/>
    <row r="38" ht="17.100000000000001" customHeight="1"/>
    <row r="39" ht="17.100000000000001" customHeight="1"/>
    <row r="40" ht="17.100000000000001" customHeight="1"/>
    <row r="41" ht="17.100000000000001" customHeight="1"/>
    <row r="42" ht="17.100000000000001" customHeight="1"/>
    <row r="43" ht="17.100000000000001" customHeight="1"/>
    <row r="44" ht="17.100000000000001" customHeight="1"/>
    <row r="45" ht="17.100000000000001" customHeight="1"/>
    <row r="46" ht="17.100000000000001" customHeight="1"/>
    <row r="47" ht="17.100000000000001" customHeight="1"/>
    <row r="48"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row r="55" ht="17.100000000000001" customHeight="1"/>
    <row r="56" ht="17.100000000000001" customHeight="1"/>
    <row r="57" ht="17.100000000000001" customHeight="1"/>
    <row r="58" ht="17.100000000000001" customHeight="1"/>
    <row r="59" ht="17.100000000000001" customHeight="1"/>
    <row r="60" ht="17.100000000000001" customHeight="1"/>
    <row r="61" ht="17.100000000000001" customHeight="1"/>
    <row r="62" ht="17.100000000000001" customHeight="1"/>
    <row r="63" ht="17.100000000000001" customHeight="1"/>
    <row r="64" ht="17.100000000000001" customHeight="1"/>
    <row r="65" ht="17.100000000000001" customHeight="1"/>
    <row r="66" ht="17.100000000000001" customHeight="1"/>
    <row r="67" ht="17.100000000000001" customHeight="1"/>
    <row r="68" ht="17.100000000000001" customHeight="1"/>
    <row r="69" ht="17.100000000000001" customHeight="1"/>
    <row r="70" ht="17.100000000000001" customHeight="1"/>
    <row r="71" ht="17.100000000000001" customHeight="1"/>
    <row r="72" ht="17.100000000000001" customHeight="1"/>
    <row r="73" ht="17.100000000000001" customHeight="1"/>
    <row r="74" ht="17.100000000000001" customHeight="1"/>
    <row r="75" ht="17.100000000000001" customHeight="1"/>
    <row r="76" ht="17.100000000000001" customHeight="1"/>
    <row r="77" ht="17.100000000000001" customHeight="1"/>
    <row r="78" ht="17.100000000000001" customHeight="1"/>
    <row r="79" ht="17.100000000000001" customHeight="1"/>
    <row r="80" ht="17.100000000000001" customHeight="1"/>
    <row r="81" ht="17.100000000000001" customHeight="1"/>
    <row r="82" ht="17.100000000000001" customHeight="1"/>
    <row r="83" ht="17.100000000000001" customHeight="1"/>
    <row r="84" ht="17.100000000000001" customHeight="1"/>
    <row r="85" ht="17.100000000000001" customHeight="1"/>
    <row r="86" ht="17.100000000000001" customHeight="1"/>
    <row r="87" ht="17.100000000000001" customHeight="1"/>
    <row r="88" ht="17.100000000000001" customHeight="1"/>
    <row r="89" ht="17.100000000000001" customHeight="1"/>
    <row r="90" ht="17.100000000000001" customHeight="1"/>
    <row r="91" ht="17.100000000000001" customHeight="1"/>
    <row r="92" ht="17.100000000000001" customHeight="1"/>
    <row r="93" ht="17.100000000000001" customHeight="1"/>
    <row r="94" ht="17.100000000000001" customHeight="1"/>
    <row r="95" ht="17.100000000000001" customHeight="1"/>
    <row r="96" ht="17.100000000000001" customHeight="1"/>
    <row r="97" ht="17.100000000000001" customHeight="1"/>
  </sheetData>
  <mergeCells count="17">
    <mergeCell ref="A1:G1"/>
    <mergeCell ref="A2:G2"/>
    <mergeCell ref="A4:A6"/>
    <mergeCell ref="B4:D4"/>
    <mergeCell ref="E4:G4"/>
    <mergeCell ref="B5:B6"/>
    <mergeCell ref="C5:C6"/>
    <mergeCell ref="D5:D6"/>
    <mergeCell ref="E5:E6"/>
    <mergeCell ref="F5:F6"/>
    <mergeCell ref="G5:G6"/>
    <mergeCell ref="G14:G15"/>
    <mergeCell ref="B14:B15"/>
    <mergeCell ref="C14:C15"/>
    <mergeCell ref="D14:D15"/>
    <mergeCell ref="E14:E15"/>
    <mergeCell ref="F14:F15"/>
  </mergeCells>
  <pageMargins left="0.78740157480314965" right="0.78740157480314965" top="1.1811023622047245" bottom="0.78740157480314965" header="0" footer="0"/>
  <pageSetup paperSize="9" orientation="portrait" horizontalDpi="4294967292" verticalDpi="2400" r:id="rId1"/>
  <headerFooter alignWithMargins="0"/>
</worksheet>
</file>

<file path=xl/worksheets/sheet34.xml><?xml version="1.0" encoding="utf-8"?>
<worksheet xmlns="http://schemas.openxmlformats.org/spreadsheetml/2006/main" xmlns:r="http://schemas.openxmlformats.org/officeDocument/2006/relationships">
  <sheetPr codeName="Sheet34"/>
  <dimension ref="A1:U97"/>
  <sheetViews>
    <sheetView workbookViewId="0">
      <selection sqref="A1:G1"/>
    </sheetView>
  </sheetViews>
  <sheetFormatPr defaultColWidth="9.7109375" defaultRowHeight="12.75"/>
  <cols>
    <col min="1" max="1" width="21.7109375" style="522" customWidth="1"/>
    <col min="2" max="7" width="10.85546875" style="522" customWidth="1"/>
    <col min="8" max="16384" width="9.7109375" style="522"/>
  </cols>
  <sheetData>
    <row r="1" spans="1:8" ht="23.25" customHeight="1">
      <c r="A1" s="1926" t="s">
        <v>492</v>
      </c>
      <c r="B1" s="1926"/>
      <c r="C1" s="1926"/>
      <c r="D1" s="1926"/>
      <c r="E1" s="1926"/>
      <c r="F1" s="1926"/>
      <c r="G1" s="1926"/>
    </row>
    <row r="2" spans="1:8" ht="23.25" customHeight="1">
      <c r="A2" s="1927" t="s">
        <v>493</v>
      </c>
      <c r="B2" s="1927"/>
      <c r="C2" s="1927"/>
      <c r="D2" s="1927"/>
      <c r="E2" s="1927"/>
      <c r="F2" s="1927"/>
      <c r="G2" s="1927"/>
    </row>
    <row r="3" spans="1:8" ht="13.5" customHeight="1">
      <c r="A3" s="515"/>
      <c r="B3" s="515"/>
      <c r="C3" s="515"/>
      <c r="D3" s="515"/>
      <c r="E3" s="715"/>
      <c r="F3" s="716"/>
      <c r="G3" s="717" t="s">
        <v>491</v>
      </c>
    </row>
    <row r="4" spans="1:8" ht="29.25" customHeight="1">
      <c r="A4" s="2008" t="s">
        <v>467</v>
      </c>
      <c r="B4" s="2009" t="s">
        <v>468</v>
      </c>
      <c r="C4" s="2009"/>
      <c r="D4" s="2009"/>
      <c r="E4" s="2009" t="s">
        <v>469</v>
      </c>
      <c r="F4" s="2009"/>
      <c r="G4" s="2009"/>
    </row>
    <row r="5" spans="1:8" ht="11.25" customHeight="1">
      <c r="A5" s="1928"/>
      <c r="B5" s="2000" t="s">
        <v>470</v>
      </c>
      <c r="C5" s="2000" t="s">
        <v>254</v>
      </c>
      <c r="D5" s="2000" t="s">
        <v>255</v>
      </c>
      <c r="E5" s="2000" t="s">
        <v>470</v>
      </c>
      <c r="F5" s="2000" t="s">
        <v>254</v>
      </c>
      <c r="G5" s="2000" t="s">
        <v>255</v>
      </c>
    </row>
    <row r="6" spans="1:8" ht="11.25" customHeight="1">
      <c r="A6" s="1928"/>
      <c r="B6" s="1945"/>
      <c r="C6" s="1945"/>
      <c r="D6" s="1945"/>
      <c r="E6" s="1945"/>
      <c r="F6" s="1945"/>
      <c r="G6" s="1945"/>
    </row>
    <row r="7" spans="1:8" ht="12.95" customHeight="1">
      <c r="A7" s="516"/>
      <c r="B7" s="516"/>
      <c r="C7" s="516"/>
      <c r="D7" s="516"/>
      <c r="E7" s="516"/>
      <c r="F7" s="516"/>
      <c r="G7" s="516"/>
    </row>
    <row r="8" spans="1:8" ht="12.95" customHeight="1">
      <c r="A8" s="718" t="s">
        <v>0</v>
      </c>
      <c r="B8" s="1591">
        <v>4126</v>
      </c>
      <c r="C8" s="1591">
        <v>2866</v>
      </c>
      <c r="D8" s="1591">
        <v>3442</v>
      </c>
      <c r="E8" s="1591">
        <v>4951</v>
      </c>
      <c r="F8" s="1591">
        <v>5811</v>
      </c>
      <c r="G8" s="1591">
        <v>2573</v>
      </c>
    </row>
    <row r="9" spans="1:8" ht="12.95" customHeight="1">
      <c r="A9" s="519"/>
      <c r="B9" s="1597"/>
      <c r="C9" s="1597"/>
      <c r="D9" s="1597"/>
      <c r="E9" s="1598"/>
      <c r="F9" s="1598"/>
      <c r="G9" s="1598"/>
    </row>
    <row r="10" spans="1:8" ht="12.95" customHeight="1">
      <c r="A10" s="719" t="s">
        <v>471</v>
      </c>
      <c r="B10" s="1599">
        <v>2175</v>
      </c>
      <c r="C10" s="1599">
        <v>1017</v>
      </c>
      <c r="D10" s="1599">
        <v>1016</v>
      </c>
      <c r="E10" s="1600">
        <v>728</v>
      </c>
      <c r="F10" s="1600">
        <v>521</v>
      </c>
      <c r="G10" s="1599">
        <v>1386</v>
      </c>
      <c r="H10" s="539"/>
    </row>
    <row r="11" spans="1:8" ht="12.95" customHeight="1">
      <c r="A11" s="720"/>
      <c r="B11" s="1599"/>
      <c r="C11" s="1599"/>
      <c r="D11" s="1599"/>
      <c r="E11" s="1601"/>
      <c r="F11" s="1601"/>
      <c r="G11" s="1599"/>
      <c r="H11" s="539"/>
    </row>
    <row r="12" spans="1:8" ht="12.95" customHeight="1">
      <c r="A12" s="720" t="s">
        <v>472</v>
      </c>
      <c r="B12" s="1599">
        <v>247</v>
      </c>
      <c r="C12" s="1599">
        <v>236</v>
      </c>
      <c r="D12" s="1599">
        <v>262</v>
      </c>
      <c r="E12" s="1602">
        <v>94</v>
      </c>
      <c r="F12" s="1602">
        <v>95</v>
      </c>
      <c r="G12" s="1599">
        <v>145</v>
      </c>
      <c r="H12" s="539"/>
    </row>
    <row r="13" spans="1:8" ht="12.95" customHeight="1">
      <c r="A13" s="720"/>
      <c r="B13" s="1599"/>
      <c r="C13" s="1599"/>
      <c r="D13" s="1599"/>
      <c r="E13" s="1602"/>
      <c r="F13" s="1602"/>
      <c r="G13" s="1599"/>
      <c r="H13" s="539"/>
    </row>
    <row r="14" spans="1:8" ht="12.95" customHeight="1">
      <c r="A14" s="694" t="s">
        <v>473</v>
      </c>
      <c r="B14" s="2002">
        <v>723</v>
      </c>
      <c r="C14" s="2002">
        <v>367</v>
      </c>
      <c r="D14" s="2002">
        <v>641</v>
      </c>
      <c r="E14" s="2002">
        <v>36</v>
      </c>
      <c r="F14" s="2002">
        <v>18</v>
      </c>
      <c r="G14" s="2002">
        <v>33</v>
      </c>
      <c r="H14" s="539"/>
    </row>
    <row r="15" spans="1:8" ht="12.95" customHeight="1">
      <c r="A15" s="694" t="s">
        <v>474</v>
      </c>
      <c r="B15" s="2002"/>
      <c r="C15" s="2002"/>
      <c r="D15" s="2002"/>
      <c r="E15" s="2002"/>
      <c r="F15" s="2002"/>
      <c r="G15" s="2002"/>
      <c r="H15" s="539"/>
    </row>
    <row r="16" spans="1:8" ht="12.95" customHeight="1">
      <c r="A16" s="530"/>
      <c r="B16" s="535"/>
      <c r="C16" s="535"/>
      <c r="D16" s="535"/>
      <c r="E16" s="535"/>
      <c r="F16" s="535"/>
      <c r="G16" s="535"/>
      <c r="H16" s="539"/>
    </row>
    <row r="17" spans="1:21" ht="12.95" customHeight="1">
      <c r="A17" s="530" t="s">
        <v>475</v>
      </c>
      <c r="B17" s="1599">
        <v>53</v>
      </c>
      <c r="C17" s="1599">
        <v>41</v>
      </c>
      <c r="D17" s="1599">
        <v>20</v>
      </c>
      <c r="E17" s="1599">
        <v>76</v>
      </c>
      <c r="F17" s="1599">
        <v>42</v>
      </c>
      <c r="G17" s="1599">
        <v>31</v>
      </c>
      <c r="H17" s="539"/>
    </row>
    <row r="18" spans="1:21" ht="12.95" customHeight="1">
      <c r="A18" s="530"/>
      <c r="B18" s="1599"/>
      <c r="C18" s="1599"/>
      <c r="D18" s="1599"/>
      <c r="E18" s="1601"/>
      <c r="F18" s="1601"/>
      <c r="G18" s="1599"/>
      <c r="H18" s="539"/>
    </row>
    <row r="19" spans="1:21" ht="12.95" customHeight="1">
      <c r="A19" s="530" t="s">
        <v>476</v>
      </c>
      <c r="B19" s="1599">
        <v>529</v>
      </c>
      <c r="C19" s="1599">
        <v>488</v>
      </c>
      <c r="D19" s="1599">
        <v>854</v>
      </c>
      <c r="E19" s="1601">
        <v>2729</v>
      </c>
      <c r="F19" s="1601">
        <v>3814</v>
      </c>
      <c r="G19" s="1599">
        <v>263</v>
      </c>
      <c r="H19" s="539"/>
    </row>
    <row r="20" spans="1:21" ht="12.95" customHeight="1">
      <c r="A20" s="530"/>
      <c r="B20" s="1599"/>
      <c r="C20" s="1599"/>
      <c r="D20" s="1599"/>
      <c r="E20" s="1599"/>
      <c r="F20" s="1601"/>
      <c r="G20" s="1599"/>
      <c r="H20" s="539"/>
    </row>
    <row r="21" spans="1:21" ht="12.95" customHeight="1">
      <c r="A21" s="530" t="s">
        <v>477</v>
      </c>
      <c r="B21" s="1599">
        <v>108</v>
      </c>
      <c r="C21" s="1599">
        <v>1</v>
      </c>
      <c r="D21" s="1599">
        <v>362</v>
      </c>
      <c r="E21" s="1601">
        <v>738</v>
      </c>
      <c r="F21" s="1601">
        <v>416</v>
      </c>
      <c r="G21" s="1599">
        <v>262</v>
      </c>
      <c r="H21" s="539"/>
    </row>
    <row r="22" spans="1:21" ht="12.95" customHeight="1">
      <c r="A22" s="530"/>
      <c r="B22" s="1599"/>
      <c r="C22" s="1599"/>
      <c r="D22" s="1599"/>
      <c r="E22" s="1601"/>
      <c r="F22" s="1601"/>
      <c r="G22" s="1599"/>
      <c r="H22" s="539"/>
    </row>
    <row r="23" spans="1:21" ht="12.95" customHeight="1">
      <c r="A23" s="530" t="s">
        <v>478</v>
      </c>
      <c r="B23" s="1599">
        <v>2</v>
      </c>
      <c r="C23" s="1599">
        <v>1</v>
      </c>
      <c r="D23" s="1599">
        <v>7</v>
      </c>
      <c r="E23" s="1601">
        <v>8</v>
      </c>
      <c r="F23" s="1601">
        <v>550</v>
      </c>
      <c r="G23" s="1599">
        <v>15</v>
      </c>
      <c r="H23" s="539"/>
    </row>
    <row r="24" spans="1:21" ht="12.95" customHeight="1">
      <c r="A24" s="530"/>
      <c r="B24" s="1599"/>
      <c r="C24" s="1599"/>
      <c r="D24" s="1599"/>
      <c r="E24" s="1601"/>
      <c r="F24" s="1601"/>
      <c r="G24" s="1599"/>
      <c r="H24" s="539"/>
    </row>
    <row r="25" spans="1:21" ht="12.95" customHeight="1">
      <c r="A25" s="530" t="s">
        <v>479</v>
      </c>
      <c r="B25" s="1599">
        <v>289</v>
      </c>
      <c r="C25" s="1599">
        <v>715</v>
      </c>
      <c r="D25" s="1599">
        <v>281</v>
      </c>
      <c r="E25" s="1601">
        <v>542</v>
      </c>
      <c r="F25" s="1601">
        <v>354</v>
      </c>
      <c r="G25" s="1599">
        <v>437</v>
      </c>
      <c r="H25" s="539"/>
    </row>
    <row r="26" spans="1:21" ht="6.95" customHeight="1" thickBot="1">
      <c r="A26" s="1481"/>
      <c r="B26" s="1502"/>
      <c r="C26" s="1502"/>
      <c r="D26" s="1502"/>
      <c r="E26" s="1595"/>
      <c r="F26" s="1502"/>
      <c r="G26" s="1596"/>
    </row>
    <row r="27" spans="1:21" ht="3.75" customHeight="1" thickTop="1">
      <c r="A27" s="518"/>
      <c r="B27" s="519"/>
      <c r="C27" s="519"/>
      <c r="D27" s="519"/>
      <c r="E27" s="519"/>
      <c r="F27" s="519"/>
      <c r="G27" s="519"/>
    </row>
    <row r="28" spans="1:21" s="721" customFormat="1" ht="12.95" customHeight="1">
      <c r="A28" s="722" t="s">
        <v>480</v>
      </c>
      <c r="B28" s="723"/>
      <c r="C28" s="723"/>
      <c r="D28" s="723"/>
      <c r="E28" s="723"/>
      <c r="F28" s="723"/>
      <c r="G28" s="723"/>
      <c r="H28" s="724"/>
      <c r="I28" s="724"/>
      <c r="J28" s="724"/>
      <c r="K28" s="724"/>
      <c r="L28" s="724"/>
      <c r="M28" s="724"/>
      <c r="N28" s="724"/>
      <c r="O28" s="724"/>
      <c r="P28" s="724"/>
      <c r="Q28" s="724"/>
      <c r="R28" s="724"/>
      <c r="S28" s="724"/>
      <c r="T28" s="724"/>
      <c r="U28" s="724"/>
    </row>
    <row r="29" spans="1:21" ht="17.100000000000001" customHeight="1">
      <c r="A29" s="519"/>
      <c r="B29" s="519"/>
      <c r="C29" s="519"/>
      <c r="D29" s="519"/>
      <c r="E29" s="519"/>
      <c r="F29" s="519"/>
      <c r="G29" s="519"/>
    </row>
    <row r="30" spans="1:21" ht="17.100000000000001" customHeight="1"/>
    <row r="31" spans="1:21" ht="17.100000000000001" customHeight="1"/>
    <row r="32" spans="1:21" ht="17.100000000000001" customHeight="1"/>
    <row r="33" ht="17.100000000000001" customHeight="1"/>
    <row r="34" ht="17.100000000000001" customHeight="1"/>
    <row r="35" ht="17.100000000000001" customHeight="1"/>
    <row r="36" ht="17.100000000000001" customHeight="1"/>
    <row r="37" ht="17.100000000000001" customHeight="1"/>
    <row r="38" ht="17.100000000000001" customHeight="1"/>
    <row r="39" ht="17.100000000000001" customHeight="1"/>
    <row r="40" ht="17.100000000000001" customHeight="1"/>
    <row r="41" ht="17.100000000000001" customHeight="1"/>
    <row r="42" ht="17.100000000000001" customHeight="1"/>
    <row r="43" ht="17.100000000000001" customHeight="1"/>
    <row r="44" ht="17.100000000000001" customHeight="1"/>
    <row r="45" ht="17.100000000000001" customHeight="1"/>
    <row r="46" ht="17.100000000000001" customHeight="1"/>
    <row r="47" ht="17.100000000000001" customHeight="1"/>
    <row r="48"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row r="55" ht="17.100000000000001" customHeight="1"/>
    <row r="56" ht="17.100000000000001" customHeight="1"/>
    <row r="57" ht="17.100000000000001" customHeight="1"/>
    <row r="58" ht="17.100000000000001" customHeight="1"/>
    <row r="59" ht="17.100000000000001" customHeight="1"/>
    <row r="60" ht="17.100000000000001" customHeight="1"/>
    <row r="61" ht="17.100000000000001" customHeight="1"/>
    <row r="62" ht="17.100000000000001" customHeight="1"/>
    <row r="63" ht="17.100000000000001" customHeight="1"/>
    <row r="64" ht="17.100000000000001" customHeight="1"/>
    <row r="65" ht="17.100000000000001" customHeight="1"/>
    <row r="66" ht="17.100000000000001" customHeight="1"/>
    <row r="67" ht="17.100000000000001" customHeight="1"/>
    <row r="68" ht="17.100000000000001" customHeight="1"/>
    <row r="69" ht="17.100000000000001" customHeight="1"/>
    <row r="70" ht="17.100000000000001" customHeight="1"/>
    <row r="71" ht="17.100000000000001" customHeight="1"/>
    <row r="72" ht="17.100000000000001" customHeight="1"/>
    <row r="73" ht="17.100000000000001" customHeight="1"/>
    <row r="74" ht="17.100000000000001" customHeight="1"/>
    <row r="75" ht="17.100000000000001" customHeight="1"/>
    <row r="76" ht="17.100000000000001" customHeight="1"/>
    <row r="77" ht="17.100000000000001" customHeight="1"/>
    <row r="78" ht="17.100000000000001" customHeight="1"/>
    <row r="79" ht="17.100000000000001" customHeight="1"/>
    <row r="80" ht="17.100000000000001" customHeight="1"/>
    <row r="81" ht="17.100000000000001" customHeight="1"/>
    <row r="82" ht="17.100000000000001" customHeight="1"/>
    <row r="83" ht="17.100000000000001" customHeight="1"/>
    <row r="84" ht="17.100000000000001" customHeight="1"/>
    <row r="85" ht="17.100000000000001" customHeight="1"/>
    <row r="86" ht="17.100000000000001" customHeight="1"/>
    <row r="87" ht="17.100000000000001" customHeight="1"/>
    <row r="88" ht="17.100000000000001" customHeight="1"/>
    <row r="89" ht="17.100000000000001" customHeight="1"/>
    <row r="90" ht="17.100000000000001" customHeight="1"/>
    <row r="91" ht="17.100000000000001" customHeight="1"/>
    <row r="92" ht="17.100000000000001" customHeight="1"/>
    <row r="93" ht="17.100000000000001" customHeight="1"/>
    <row r="94" ht="17.100000000000001" customHeight="1"/>
    <row r="95" ht="17.100000000000001" customHeight="1"/>
    <row r="96" ht="17.100000000000001" customHeight="1"/>
    <row r="97" ht="17.100000000000001" customHeight="1"/>
  </sheetData>
  <mergeCells count="17">
    <mergeCell ref="A1:G1"/>
    <mergeCell ref="A2:G2"/>
    <mergeCell ref="A4:A6"/>
    <mergeCell ref="B4:D4"/>
    <mergeCell ref="E4:G4"/>
    <mergeCell ref="B5:B6"/>
    <mergeCell ref="C5:C6"/>
    <mergeCell ref="D5:D6"/>
    <mergeCell ref="E5:E6"/>
    <mergeCell ref="F5:F6"/>
    <mergeCell ref="G5:G6"/>
    <mergeCell ref="G14:G15"/>
    <mergeCell ref="B14:B15"/>
    <mergeCell ref="C14:C15"/>
    <mergeCell ref="D14:D15"/>
    <mergeCell ref="E14:E15"/>
    <mergeCell ref="F14:F15"/>
  </mergeCells>
  <pageMargins left="0.78740157480314965" right="0.78740157480314965" top="1.1811023622047245" bottom="0.78740157480314965" header="0" footer="0"/>
  <pageSetup paperSize="9" orientation="portrait" horizontalDpi="4294967292" verticalDpi="2400" r:id="rId1"/>
  <headerFooter alignWithMargins="0"/>
</worksheet>
</file>

<file path=xl/worksheets/sheet35.xml><?xml version="1.0" encoding="utf-8"?>
<worksheet xmlns="http://schemas.openxmlformats.org/spreadsheetml/2006/main" xmlns:r="http://schemas.openxmlformats.org/officeDocument/2006/relationships">
  <sheetPr codeName="Sheet35"/>
  <dimension ref="A1:H352"/>
  <sheetViews>
    <sheetView showGridLines="0" workbookViewId="0">
      <selection sqref="A1:G1"/>
    </sheetView>
  </sheetViews>
  <sheetFormatPr defaultColWidth="9.7109375" defaultRowHeight="12.75"/>
  <cols>
    <col min="1" max="1" width="21.7109375" style="541" customWidth="1"/>
    <col min="2" max="7" width="10.85546875" style="541" customWidth="1"/>
    <col min="8" max="16384" width="9.7109375" style="541"/>
  </cols>
  <sheetData>
    <row r="1" spans="1:8" ht="23.25" customHeight="1">
      <c r="A1" s="2012" t="s">
        <v>494</v>
      </c>
      <c r="B1" s="2012"/>
      <c r="C1" s="2012"/>
      <c r="D1" s="2012"/>
      <c r="E1" s="2012"/>
      <c r="F1" s="2012"/>
      <c r="G1" s="2012"/>
    </row>
    <row r="2" spans="1:8" ht="23.25" customHeight="1">
      <c r="A2" s="2013" t="s">
        <v>1609</v>
      </c>
      <c r="B2" s="2013"/>
      <c r="C2" s="2013"/>
      <c r="D2" s="2013"/>
      <c r="E2" s="2013"/>
      <c r="F2" s="2013"/>
      <c r="G2" s="2013"/>
    </row>
    <row r="3" spans="1:8" ht="13.5" customHeight="1">
      <c r="A3" s="583"/>
      <c r="B3" s="583"/>
      <c r="C3" s="583"/>
      <c r="D3" s="583"/>
      <c r="E3" s="725"/>
      <c r="F3" s="726"/>
      <c r="G3" s="727" t="s">
        <v>491</v>
      </c>
    </row>
    <row r="4" spans="1:8" ht="29.25" customHeight="1">
      <c r="A4" s="1946" t="s">
        <v>467</v>
      </c>
      <c r="B4" s="1604"/>
      <c r="C4" s="1533" t="s">
        <v>468</v>
      </c>
      <c r="D4" s="1605"/>
      <c r="E4" s="1945" t="s">
        <v>469</v>
      </c>
      <c r="F4" s="1945"/>
      <c r="G4" s="1945"/>
    </row>
    <row r="5" spans="1:8" ht="11.25" customHeight="1">
      <c r="A5" s="1946"/>
      <c r="B5" s="2000" t="s">
        <v>470</v>
      </c>
      <c r="C5" s="2000" t="s">
        <v>254</v>
      </c>
      <c r="D5" s="2000" t="s">
        <v>255</v>
      </c>
      <c r="E5" s="2000" t="s">
        <v>470</v>
      </c>
      <c r="F5" s="2000" t="s">
        <v>254</v>
      </c>
      <c r="G5" s="2000" t="s">
        <v>255</v>
      </c>
    </row>
    <row r="6" spans="1:8" ht="11.25" customHeight="1">
      <c r="A6" s="1946"/>
      <c r="B6" s="1945"/>
      <c r="C6" s="1945"/>
      <c r="D6" s="1945"/>
      <c r="E6" s="1945"/>
      <c r="F6" s="1945"/>
      <c r="G6" s="1945"/>
    </row>
    <row r="7" spans="1:8" ht="12.75" customHeight="1">
      <c r="A7" s="728"/>
      <c r="B7" s="729"/>
      <c r="C7" s="729"/>
      <c r="D7" s="729"/>
      <c r="E7" s="729"/>
      <c r="F7" s="729"/>
      <c r="G7" s="729"/>
      <c r="H7" s="547"/>
    </row>
    <row r="8" spans="1:8" s="551" customFormat="1" ht="12.75" customHeight="1">
      <c r="A8" s="546" t="s">
        <v>0</v>
      </c>
      <c r="B8" s="730">
        <v>4241</v>
      </c>
      <c r="C8" s="730">
        <v>1527</v>
      </c>
      <c r="D8" s="730">
        <v>3326</v>
      </c>
      <c r="E8" s="730">
        <v>156</v>
      </c>
      <c r="F8" s="730">
        <v>41</v>
      </c>
      <c r="G8" s="730">
        <v>349</v>
      </c>
      <c r="H8" s="731"/>
    </row>
    <row r="9" spans="1:8" ht="12.75" customHeight="1">
      <c r="A9" s="732"/>
      <c r="B9" s="733"/>
      <c r="C9" s="733"/>
      <c r="D9" s="733"/>
      <c r="E9" s="733"/>
      <c r="F9" s="733"/>
      <c r="G9" s="733"/>
      <c r="H9" s="547"/>
    </row>
    <row r="10" spans="1:8" ht="12.75" customHeight="1">
      <c r="A10" s="687" t="s">
        <v>471</v>
      </c>
      <c r="B10" s="734">
        <v>2967</v>
      </c>
      <c r="C10" s="734">
        <v>1365</v>
      </c>
      <c r="D10" s="734">
        <v>2078</v>
      </c>
      <c r="E10" s="735">
        <v>119</v>
      </c>
      <c r="F10" s="735">
        <v>0</v>
      </c>
      <c r="G10" s="735">
        <v>159</v>
      </c>
      <c r="H10" s="547"/>
    </row>
    <row r="11" spans="1:8" ht="12.75" customHeight="1">
      <c r="A11" s="732"/>
      <c r="B11" s="734"/>
      <c r="C11" s="734"/>
      <c r="D11" s="734"/>
      <c r="E11" s="735"/>
      <c r="F11" s="735"/>
      <c r="G11" s="735"/>
      <c r="H11" s="547"/>
    </row>
    <row r="12" spans="1:8" ht="12.75" customHeight="1">
      <c r="A12" s="694" t="s">
        <v>472</v>
      </c>
      <c r="B12" s="734">
        <v>6</v>
      </c>
      <c r="C12" s="734">
        <v>0</v>
      </c>
      <c r="D12" s="734">
        <v>35</v>
      </c>
      <c r="E12" s="734">
        <v>0</v>
      </c>
      <c r="F12" s="734">
        <v>0</v>
      </c>
      <c r="G12" s="734">
        <v>17</v>
      </c>
      <c r="H12" s="547"/>
    </row>
    <row r="13" spans="1:8" ht="12.75" customHeight="1">
      <c r="A13" s="694"/>
      <c r="B13" s="735"/>
      <c r="C13" s="735"/>
      <c r="D13" s="735"/>
      <c r="E13" s="735"/>
      <c r="F13" s="735"/>
      <c r="G13" s="735"/>
      <c r="H13" s="547"/>
    </row>
    <row r="14" spans="1:8" ht="12.75" customHeight="1">
      <c r="A14" s="694" t="s">
        <v>473</v>
      </c>
      <c r="B14" s="2011">
        <v>0</v>
      </c>
      <c r="C14" s="2011">
        <v>0</v>
      </c>
      <c r="D14" s="2011">
        <v>0</v>
      </c>
      <c r="E14" s="2011">
        <v>0</v>
      </c>
      <c r="F14" s="2011">
        <v>0</v>
      </c>
      <c r="G14" s="2011">
        <v>36</v>
      </c>
      <c r="H14" s="547" t="s">
        <v>164</v>
      </c>
    </row>
    <row r="15" spans="1:8" ht="12.75" customHeight="1">
      <c r="A15" s="694" t="s">
        <v>474</v>
      </c>
      <c r="B15" s="2011"/>
      <c r="C15" s="2011"/>
      <c r="D15" s="2011"/>
      <c r="E15" s="2011"/>
      <c r="F15" s="2011"/>
      <c r="G15" s="2011"/>
      <c r="H15" s="547"/>
    </row>
    <row r="16" spans="1:8" ht="12.75" customHeight="1">
      <c r="A16" s="694"/>
      <c r="B16" s="612"/>
      <c r="C16" s="612"/>
      <c r="D16" s="612"/>
      <c r="E16" s="612"/>
      <c r="F16" s="612"/>
      <c r="G16" s="612"/>
      <c r="H16" s="547"/>
    </row>
    <row r="17" spans="1:8" ht="12.75" customHeight="1">
      <c r="A17" s="694" t="s">
        <v>475</v>
      </c>
      <c r="B17" s="612">
        <v>17</v>
      </c>
      <c r="C17" s="612">
        <v>0</v>
      </c>
      <c r="D17" s="612">
        <v>0</v>
      </c>
      <c r="E17" s="612">
        <v>0</v>
      </c>
      <c r="F17" s="612">
        <v>4</v>
      </c>
      <c r="G17" s="734">
        <v>44</v>
      </c>
      <c r="H17" s="547"/>
    </row>
    <row r="18" spans="1:8" ht="12.75" customHeight="1">
      <c r="A18" s="694"/>
      <c r="B18" s="612"/>
      <c r="C18" s="612"/>
      <c r="D18" s="612"/>
      <c r="E18" s="734"/>
      <c r="F18" s="734"/>
      <c r="G18" s="734"/>
      <c r="H18" s="547"/>
    </row>
    <row r="19" spans="1:8" ht="12.75" customHeight="1">
      <c r="A19" s="694" t="s">
        <v>476</v>
      </c>
      <c r="B19" s="734">
        <v>157</v>
      </c>
      <c r="C19" s="734">
        <v>68</v>
      </c>
      <c r="D19" s="734">
        <v>94</v>
      </c>
      <c r="E19" s="734">
        <v>31</v>
      </c>
      <c r="F19" s="734">
        <v>19</v>
      </c>
      <c r="G19" s="734">
        <v>12</v>
      </c>
      <c r="H19" s="547"/>
    </row>
    <row r="20" spans="1:8" ht="12.75" customHeight="1">
      <c r="A20" s="694"/>
      <c r="B20" s="734"/>
      <c r="C20" s="734"/>
      <c r="D20" s="734"/>
      <c r="E20" s="734"/>
      <c r="F20" s="734"/>
      <c r="G20" s="735"/>
      <c r="H20" s="547"/>
    </row>
    <row r="21" spans="1:8" ht="12.75" customHeight="1">
      <c r="A21" s="694" t="s">
        <v>477</v>
      </c>
      <c r="B21" s="734">
        <v>8</v>
      </c>
      <c r="C21" s="734">
        <v>0</v>
      </c>
      <c r="D21" s="734">
        <v>16</v>
      </c>
      <c r="E21" s="735">
        <v>0</v>
      </c>
      <c r="F21" s="735">
        <v>4</v>
      </c>
      <c r="G21" s="735">
        <v>46</v>
      </c>
      <c r="H21" s="547"/>
    </row>
    <row r="22" spans="1:8" ht="12.75" customHeight="1">
      <c r="A22" s="694"/>
      <c r="B22" s="735"/>
      <c r="C22" s="735"/>
      <c r="D22" s="735"/>
      <c r="E22" s="735"/>
      <c r="F22" s="735"/>
      <c r="G22" s="734"/>
      <c r="H22" s="547"/>
    </row>
    <row r="23" spans="1:8" ht="12.75" customHeight="1">
      <c r="A23" s="694" t="s">
        <v>478</v>
      </c>
      <c r="B23" s="735">
        <v>2</v>
      </c>
      <c r="C23" s="735">
        <v>0</v>
      </c>
      <c r="D23" s="735">
        <v>0</v>
      </c>
      <c r="E23" s="734">
        <v>5</v>
      </c>
      <c r="F23" s="734">
        <v>9</v>
      </c>
      <c r="G23" s="734">
        <v>1</v>
      </c>
      <c r="H23" s="547"/>
    </row>
    <row r="24" spans="1:8" ht="12.75" customHeight="1">
      <c r="A24" s="694"/>
      <c r="B24" s="734"/>
      <c r="C24" s="734"/>
      <c r="D24" s="734"/>
      <c r="E24" s="734"/>
      <c r="F24" s="734"/>
      <c r="G24" s="734"/>
      <c r="H24" s="547"/>
    </row>
    <row r="25" spans="1:8" ht="12.75" customHeight="1">
      <c r="A25" s="544" t="s">
        <v>479</v>
      </c>
      <c r="B25" s="735">
        <v>1084</v>
      </c>
      <c r="C25" s="735">
        <v>94</v>
      </c>
      <c r="D25" s="735">
        <v>1103</v>
      </c>
      <c r="E25" s="734">
        <v>1</v>
      </c>
      <c r="F25" s="734">
        <v>4</v>
      </c>
      <c r="G25" s="736">
        <v>34</v>
      </c>
      <c r="H25" s="547"/>
    </row>
    <row r="26" spans="1:8" ht="6.95" customHeight="1" thickBot="1">
      <c r="A26" s="1544"/>
      <c r="B26" s="1544"/>
      <c r="C26" s="1544"/>
      <c r="D26" s="1544"/>
      <c r="E26" s="1606"/>
      <c r="F26" s="1544"/>
      <c r="G26" s="1607"/>
      <c r="H26" s="547"/>
    </row>
    <row r="27" spans="1:8" ht="3.75" customHeight="1" thickTop="1">
      <c r="A27" s="544"/>
      <c r="B27" s="544"/>
      <c r="C27" s="544"/>
      <c r="D27" s="544"/>
      <c r="E27" s="737"/>
      <c r="F27" s="544"/>
      <c r="G27" s="1603"/>
      <c r="H27" s="547"/>
    </row>
    <row r="28" spans="1:8" ht="12.95" customHeight="1">
      <c r="A28" s="2010" t="s">
        <v>495</v>
      </c>
      <c r="B28" s="1970"/>
      <c r="C28" s="1970"/>
      <c r="D28" s="1970"/>
      <c r="E28" s="1970"/>
      <c r="F28" s="1970"/>
      <c r="G28" s="1970"/>
      <c r="H28" s="547"/>
    </row>
    <row r="29" spans="1:8" s="741" customFormat="1" ht="12.95" customHeight="1">
      <c r="A29" s="738" t="s">
        <v>480</v>
      </c>
      <c r="B29" s="739"/>
      <c r="C29" s="739"/>
      <c r="D29" s="739"/>
      <c r="E29" s="739"/>
      <c r="F29" s="739"/>
      <c r="G29" s="739"/>
      <c r="H29" s="740"/>
    </row>
    <row r="30" spans="1:8" ht="17.100000000000001" customHeight="1">
      <c r="A30" s="547"/>
      <c r="B30" s="742"/>
      <c r="C30" s="742"/>
      <c r="D30" s="742"/>
      <c r="E30" s="742"/>
      <c r="F30" s="547"/>
      <c r="G30" s="547"/>
      <c r="H30" s="547"/>
    </row>
    <row r="31" spans="1:8" ht="17.100000000000001" customHeight="1">
      <c r="A31" s="547"/>
      <c r="B31" s="683"/>
      <c r="C31" s="743"/>
      <c r="D31" s="743"/>
      <c r="E31" s="743"/>
      <c r="F31" s="547"/>
      <c r="G31" s="547"/>
      <c r="H31" s="547"/>
    </row>
    <row r="32" spans="1:8" ht="17.100000000000001" customHeight="1">
      <c r="A32" s="547"/>
      <c r="B32" s="547"/>
      <c r="C32" s="547"/>
      <c r="D32" s="547"/>
      <c r="E32" s="547"/>
      <c r="F32" s="547"/>
      <c r="G32" s="547"/>
      <c r="H32" s="547"/>
    </row>
    <row r="33" spans="1:8" ht="17.100000000000001" customHeight="1">
      <c r="A33" s="547"/>
      <c r="B33" s="547"/>
      <c r="C33" s="547"/>
      <c r="D33" s="547"/>
      <c r="E33" s="547"/>
      <c r="F33" s="547"/>
      <c r="G33" s="547"/>
      <c r="H33" s="547"/>
    </row>
    <row r="34" spans="1:8" ht="17.100000000000001" customHeight="1">
      <c r="A34" s="547"/>
      <c r="B34" s="547"/>
      <c r="C34" s="547"/>
      <c r="D34" s="547"/>
      <c r="E34" s="547"/>
      <c r="F34" s="547"/>
      <c r="G34" s="547"/>
      <c r="H34" s="547"/>
    </row>
    <row r="35" spans="1:8" ht="17.100000000000001" customHeight="1">
      <c r="A35" s="547"/>
      <c r="B35" s="547"/>
      <c r="C35" s="547"/>
      <c r="D35" s="547"/>
      <c r="E35" s="547"/>
      <c r="F35" s="547"/>
      <c r="G35" s="547"/>
      <c r="H35" s="547"/>
    </row>
    <row r="36" spans="1:8" ht="17.100000000000001" customHeight="1">
      <c r="A36" s="547"/>
      <c r="B36" s="547"/>
      <c r="C36" s="547"/>
      <c r="D36" s="547"/>
      <c r="E36" s="547"/>
      <c r="F36" s="547"/>
      <c r="G36" s="547"/>
      <c r="H36" s="547"/>
    </row>
    <row r="37" spans="1:8" ht="17.100000000000001" customHeight="1">
      <c r="A37" s="547"/>
      <c r="B37" s="547"/>
      <c r="C37" s="547"/>
      <c r="D37" s="547"/>
      <c r="E37" s="547"/>
      <c r="F37" s="547"/>
      <c r="G37" s="547"/>
      <c r="H37" s="547"/>
    </row>
    <row r="38" spans="1:8" ht="17.100000000000001" customHeight="1">
      <c r="A38" s="547"/>
      <c r="B38" s="547"/>
      <c r="C38" s="547"/>
      <c r="D38" s="547"/>
      <c r="E38" s="547"/>
      <c r="F38" s="547"/>
      <c r="G38" s="547"/>
      <c r="H38" s="547"/>
    </row>
    <row r="39" spans="1:8" ht="17.100000000000001" customHeight="1">
      <c r="A39" s="547"/>
      <c r="B39" s="547"/>
      <c r="C39" s="547"/>
      <c r="D39" s="547"/>
      <c r="E39" s="547"/>
      <c r="F39" s="547"/>
      <c r="G39" s="547"/>
      <c r="H39" s="547"/>
    </row>
    <row r="40" spans="1:8" ht="17.100000000000001" customHeight="1">
      <c r="A40" s="547"/>
      <c r="B40" s="547"/>
      <c r="C40" s="547"/>
      <c r="D40" s="547"/>
      <c r="E40" s="547"/>
      <c r="F40" s="547"/>
      <c r="G40" s="547"/>
      <c r="H40" s="547"/>
    </row>
    <row r="41" spans="1:8" ht="17.100000000000001" customHeight="1">
      <c r="A41" s="547"/>
      <c r="B41" s="547"/>
      <c r="C41" s="547"/>
      <c r="D41" s="547"/>
      <c r="E41" s="547"/>
      <c r="F41" s="547"/>
      <c r="G41" s="547"/>
      <c r="H41" s="547"/>
    </row>
    <row r="42" spans="1:8" ht="17.100000000000001" customHeight="1">
      <c r="A42" s="547"/>
      <c r="B42" s="547"/>
      <c r="C42" s="547"/>
      <c r="D42" s="547"/>
      <c r="E42" s="547"/>
      <c r="F42" s="547"/>
      <c r="G42" s="547"/>
      <c r="H42" s="547"/>
    </row>
    <row r="43" spans="1:8" ht="17.100000000000001" customHeight="1">
      <c r="A43" s="547"/>
      <c r="B43" s="547"/>
      <c r="C43" s="547"/>
      <c r="D43" s="547"/>
      <c r="E43" s="547"/>
      <c r="F43" s="547"/>
      <c r="G43" s="547"/>
      <c r="H43" s="547"/>
    </row>
    <row r="44" spans="1:8" ht="17.100000000000001" customHeight="1">
      <c r="A44" s="547"/>
      <c r="B44" s="547"/>
      <c r="C44" s="547"/>
      <c r="D44" s="547"/>
      <c r="E44" s="547"/>
      <c r="F44" s="547"/>
      <c r="G44" s="547"/>
      <c r="H44" s="547"/>
    </row>
    <row r="45" spans="1:8" ht="17.100000000000001" customHeight="1">
      <c r="A45" s="547"/>
      <c r="B45" s="547"/>
      <c r="C45" s="547"/>
      <c r="D45" s="547"/>
      <c r="E45" s="547"/>
      <c r="F45" s="547"/>
      <c r="G45" s="547"/>
      <c r="H45" s="547"/>
    </row>
    <row r="46" spans="1:8" ht="17.100000000000001" customHeight="1">
      <c r="A46" s="547"/>
      <c r="B46" s="547"/>
      <c r="C46" s="547"/>
      <c r="D46" s="547"/>
      <c r="E46" s="547"/>
      <c r="F46" s="547"/>
      <c r="G46" s="547"/>
      <c r="H46" s="547"/>
    </row>
    <row r="47" spans="1:8" ht="17.100000000000001" customHeight="1">
      <c r="A47" s="547"/>
      <c r="B47" s="547"/>
      <c r="C47" s="547"/>
      <c r="D47" s="547"/>
      <c r="E47" s="547"/>
      <c r="F47" s="547"/>
      <c r="G47" s="547"/>
      <c r="H47" s="547"/>
    </row>
    <row r="48" spans="1:8" ht="17.100000000000001" customHeight="1">
      <c r="A48" s="547"/>
      <c r="B48" s="547"/>
      <c r="C48" s="547"/>
      <c r="D48" s="547"/>
      <c r="E48" s="547"/>
      <c r="F48" s="547"/>
      <c r="G48" s="547"/>
      <c r="H48" s="547"/>
    </row>
    <row r="49" spans="1:8" ht="17.100000000000001" customHeight="1">
      <c r="A49" s="547"/>
      <c r="B49" s="547"/>
      <c r="C49" s="547"/>
      <c r="D49" s="547"/>
      <c r="E49" s="547"/>
      <c r="F49" s="547"/>
      <c r="G49" s="547"/>
      <c r="H49" s="547"/>
    </row>
    <row r="50" spans="1:8" ht="17.100000000000001" customHeight="1">
      <c r="A50" s="547"/>
      <c r="B50" s="547"/>
      <c r="C50" s="547"/>
      <c r="D50" s="547"/>
      <c r="E50" s="547"/>
      <c r="F50" s="547"/>
      <c r="G50" s="547"/>
      <c r="H50" s="547"/>
    </row>
    <row r="51" spans="1:8" ht="17.100000000000001" customHeight="1">
      <c r="A51" s="547"/>
      <c r="B51" s="547"/>
      <c r="C51" s="547"/>
      <c r="D51" s="547"/>
      <c r="E51" s="547"/>
      <c r="F51" s="547"/>
      <c r="G51" s="547"/>
      <c r="H51" s="547"/>
    </row>
    <row r="52" spans="1:8" ht="17.100000000000001" customHeight="1">
      <c r="A52" s="547"/>
      <c r="B52" s="547"/>
      <c r="C52" s="547"/>
      <c r="D52" s="547"/>
      <c r="E52" s="547"/>
      <c r="F52" s="547"/>
      <c r="G52" s="547"/>
      <c r="H52" s="547"/>
    </row>
    <row r="53" spans="1:8" ht="17.100000000000001" customHeight="1">
      <c r="A53" s="547"/>
      <c r="B53" s="547"/>
      <c r="C53" s="547"/>
      <c r="D53" s="547"/>
      <c r="E53" s="547"/>
      <c r="F53" s="547"/>
      <c r="G53" s="547"/>
      <c r="H53" s="547"/>
    </row>
    <row r="54" spans="1:8" ht="17.100000000000001" customHeight="1">
      <c r="A54" s="547"/>
      <c r="B54" s="547"/>
      <c r="C54" s="547"/>
      <c r="D54" s="547"/>
      <c r="E54" s="547"/>
      <c r="F54" s="547"/>
      <c r="G54" s="547"/>
      <c r="H54" s="547"/>
    </row>
    <row r="55" spans="1:8" ht="17.100000000000001" customHeight="1">
      <c r="A55" s="547"/>
      <c r="B55" s="547"/>
      <c r="C55" s="547"/>
      <c r="D55" s="547"/>
      <c r="E55" s="547"/>
      <c r="F55" s="547"/>
      <c r="G55" s="547"/>
      <c r="H55" s="547"/>
    </row>
    <row r="56" spans="1:8" ht="17.100000000000001" customHeight="1">
      <c r="A56" s="547"/>
      <c r="B56" s="547"/>
      <c r="C56" s="547"/>
      <c r="D56" s="547"/>
      <c r="E56" s="547"/>
      <c r="F56" s="547"/>
      <c r="G56" s="547"/>
      <c r="H56" s="547"/>
    </row>
    <row r="57" spans="1:8" ht="17.100000000000001" customHeight="1">
      <c r="A57" s="547"/>
      <c r="B57" s="547"/>
      <c r="C57" s="547"/>
      <c r="D57" s="547"/>
      <c r="E57" s="547"/>
      <c r="F57" s="547"/>
      <c r="G57" s="547"/>
      <c r="H57" s="547"/>
    </row>
    <row r="58" spans="1:8" ht="17.100000000000001" customHeight="1">
      <c r="A58" s="547"/>
      <c r="B58" s="547"/>
      <c r="C58" s="547"/>
      <c r="D58" s="547"/>
      <c r="E58" s="547"/>
      <c r="F58" s="547"/>
      <c r="G58" s="547"/>
      <c r="H58" s="547"/>
    </row>
    <row r="59" spans="1:8" ht="17.100000000000001" customHeight="1">
      <c r="A59" s="547"/>
      <c r="B59" s="547"/>
      <c r="C59" s="547"/>
      <c r="D59" s="547"/>
      <c r="E59" s="547"/>
      <c r="F59" s="547"/>
      <c r="G59" s="547"/>
      <c r="H59" s="547"/>
    </row>
    <row r="60" spans="1:8" ht="17.100000000000001" customHeight="1">
      <c r="A60" s="547"/>
      <c r="B60" s="547"/>
      <c r="C60" s="547"/>
      <c r="D60" s="547"/>
      <c r="E60" s="547"/>
      <c r="F60" s="547"/>
      <c r="G60" s="547"/>
      <c r="H60" s="547"/>
    </row>
    <row r="61" spans="1:8" ht="17.100000000000001" customHeight="1">
      <c r="A61" s="547"/>
      <c r="B61" s="547"/>
      <c r="C61" s="547"/>
      <c r="D61" s="547"/>
      <c r="E61" s="547"/>
      <c r="F61" s="547"/>
      <c r="G61" s="547"/>
      <c r="H61" s="547"/>
    </row>
    <row r="62" spans="1:8" ht="17.100000000000001" customHeight="1">
      <c r="A62" s="547"/>
      <c r="B62" s="547"/>
      <c r="C62" s="547"/>
      <c r="D62" s="547"/>
      <c r="E62" s="547"/>
      <c r="F62" s="547"/>
      <c r="G62" s="547"/>
      <c r="H62" s="547"/>
    </row>
    <row r="63" spans="1:8" ht="17.100000000000001" customHeight="1">
      <c r="A63" s="547"/>
      <c r="B63" s="547"/>
      <c r="C63" s="547"/>
      <c r="D63" s="547"/>
      <c r="E63" s="547"/>
      <c r="F63" s="547"/>
      <c r="G63" s="547"/>
      <c r="H63" s="547"/>
    </row>
    <row r="64" spans="1:8" ht="17.100000000000001" customHeight="1">
      <c r="A64" s="547"/>
      <c r="B64" s="547"/>
      <c r="C64" s="547"/>
      <c r="D64" s="547"/>
      <c r="E64" s="547"/>
      <c r="F64" s="547"/>
      <c r="G64" s="547"/>
      <c r="H64" s="547"/>
    </row>
    <row r="65" spans="1:8" ht="17.100000000000001" customHeight="1">
      <c r="A65" s="547"/>
      <c r="B65" s="547"/>
      <c r="C65" s="547"/>
      <c r="D65" s="547"/>
      <c r="E65" s="547"/>
      <c r="F65" s="547"/>
      <c r="G65" s="547"/>
      <c r="H65" s="547"/>
    </row>
    <row r="66" spans="1:8" ht="17.100000000000001" customHeight="1">
      <c r="A66" s="547"/>
      <c r="B66" s="547"/>
      <c r="C66" s="547"/>
      <c r="D66" s="547"/>
      <c r="E66" s="547"/>
      <c r="F66" s="547"/>
      <c r="G66" s="547"/>
      <c r="H66" s="547"/>
    </row>
    <row r="67" spans="1:8" ht="17.100000000000001" customHeight="1">
      <c r="A67" s="547"/>
      <c r="B67" s="547"/>
      <c r="C67" s="547"/>
      <c r="D67" s="547"/>
      <c r="E67" s="547"/>
      <c r="F67" s="547"/>
      <c r="G67" s="547"/>
      <c r="H67" s="547"/>
    </row>
    <row r="68" spans="1:8" ht="17.100000000000001" customHeight="1">
      <c r="A68" s="547"/>
      <c r="B68" s="547"/>
      <c r="C68" s="547"/>
      <c r="D68" s="547"/>
      <c r="E68" s="547"/>
      <c r="F68" s="547"/>
      <c r="G68" s="547"/>
      <c r="H68" s="547"/>
    </row>
    <row r="69" spans="1:8" ht="17.100000000000001" customHeight="1">
      <c r="A69" s="547"/>
      <c r="B69" s="547"/>
      <c r="C69" s="547"/>
      <c r="D69" s="547"/>
      <c r="E69" s="547"/>
      <c r="F69" s="547"/>
      <c r="G69" s="547"/>
      <c r="H69" s="547"/>
    </row>
    <row r="70" spans="1:8" ht="17.100000000000001" customHeight="1">
      <c r="A70" s="547"/>
      <c r="B70" s="547"/>
      <c r="C70" s="547"/>
      <c r="D70" s="547"/>
      <c r="E70" s="547"/>
      <c r="F70" s="547"/>
      <c r="G70" s="547"/>
      <c r="H70" s="547"/>
    </row>
    <row r="71" spans="1:8" ht="17.100000000000001" customHeight="1">
      <c r="A71" s="547"/>
      <c r="B71" s="547"/>
      <c r="C71" s="547"/>
      <c r="D71" s="547"/>
      <c r="E71" s="547"/>
      <c r="F71" s="547"/>
      <c r="G71" s="547"/>
      <c r="H71" s="547"/>
    </row>
    <row r="72" spans="1:8" ht="17.100000000000001" customHeight="1">
      <c r="A72" s="547"/>
      <c r="B72" s="547"/>
      <c r="C72" s="547"/>
      <c r="D72" s="547"/>
      <c r="E72" s="547"/>
      <c r="F72" s="547"/>
      <c r="G72" s="547"/>
      <c r="H72" s="547"/>
    </row>
    <row r="73" spans="1:8" ht="17.100000000000001" customHeight="1">
      <c r="A73" s="547"/>
      <c r="B73" s="547"/>
      <c r="C73" s="547"/>
      <c r="D73" s="547"/>
      <c r="E73" s="547"/>
      <c r="F73" s="547"/>
      <c r="G73" s="547"/>
      <c r="H73" s="547"/>
    </row>
    <row r="74" spans="1:8" ht="17.100000000000001" customHeight="1">
      <c r="A74" s="547"/>
      <c r="B74" s="547"/>
      <c r="C74" s="547"/>
      <c r="D74" s="547"/>
      <c r="E74" s="547"/>
      <c r="F74" s="547"/>
      <c r="G74" s="547"/>
      <c r="H74" s="547"/>
    </row>
    <row r="75" spans="1:8" ht="17.100000000000001" customHeight="1">
      <c r="A75" s="547"/>
      <c r="B75" s="547"/>
      <c r="C75" s="547"/>
      <c r="D75" s="547"/>
      <c r="E75" s="547"/>
      <c r="F75" s="547"/>
      <c r="G75" s="547"/>
      <c r="H75" s="547"/>
    </row>
    <row r="76" spans="1:8" ht="17.100000000000001" customHeight="1">
      <c r="A76" s="547"/>
      <c r="B76" s="547"/>
      <c r="C76" s="547"/>
      <c r="D76" s="547"/>
      <c r="E76" s="547"/>
      <c r="F76" s="547"/>
      <c r="G76" s="547"/>
      <c r="H76" s="547"/>
    </row>
    <row r="77" spans="1:8" ht="17.100000000000001" customHeight="1">
      <c r="A77" s="547"/>
      <c r="B77" s="547"/>
      <c r="C77" s="547"/>
      <c r="D77" s="547"/>
      <c r="E77" s="547"/>
      <c r="F77" s="547"/>
      <c r="G77" s="547"/>
      <c r="H77" s="547"/>
    </row>
    <row r="78" spans="1:8" ht="17.100000000000001" customHeight="1">
      <c r="A78" s="547"/>
      <c r="B78" s="547"/>
      <c r="C78" s="547"/>
      <c r="D78" s="547"/>
      <c r="E78" s="547"/>
      <c r="F78" s="547"/>
      <c r="G78" s="547"/>
      <c r="H78" s="547"/>
    </row>
    <row r="79" spans="1:8" ht="17.100000000000001" customHeight="1">
      <c r="A79" s="547"/>
      <c r="B79" s="547"/>
      <c r="C79" s="547"/>
      <c r="D79" s="547"/>
      <c r="E79" s="547"/>
      <c r="F79" s="547"/>
      <c r="G79" s="547"/>
      <c r="H79" s="547"/>
    </row>
    <row r="80" spans="1:8" ht="17.100000000000001" customHeight="1">
      <c r="A80" s="547"/>
      <c r="B80" s="547"/>
      <c r="C80" s="547"/>
      <c r="D80" s="547"/>
      <c r="E80" s="547"/>
      <c r="F80" s="547"/>
      <c r="G80" s="547"/>
      <c r="H80" s="547"/>
    </row>
    <row r="81" spans="1:8" ht="17.100000000000001" customHeight="1">
      <c r="A81" s="547"/>
      <c r="B81" s="547"/>
      <c r="C81" s="547"/>
      <c r="D81" s="547"/>
      <c r="E81" s="547"/>
      <c r="F81" s="547"/>
      <c r="G81" s="547"/>
      <c r="H81" s="547"/>
    </row>
    <row r="82" spans="1:8" ht="17.100000000000001" customHeight="1">
      <c r="A82" s="547"/>
      <c r="B82" s="547"/>
      <c r="C82" s="547"/>
      <c r="D82" s="547"/>
      <c r="E82" s="547"/>
      <c r="F82" s="547"/>
      <c r="G82" s="547"/>
      <c r="H82" s="547"/>
    </row>
    <row r="83" spans="1:8" ht="17.100000000000001" customHeight="1">
      <c r="A83" s="547"/>
      <c r="B83" s="547"/>
      <c r="C83" s="547"/>
      <c r="D83" s="547"/>
      <c r="E83" s="547"/>
      <c r="F83" s="547"/>
      <c r="G83" s="547"/>
      <c r="H83" s="547"/>
    </row>
    <row r="84" spans="1:8" ht="17.100000000000001" customHeight="1">
      <c r="A84" s="547"/>
      <c r="B84" s="547"/>
      <c r="C84" s="547"/>
      <c r="D84" s="547"/>
      <c r="E84" s="547"/>
      <c r="F84" s="547"/>
      <c r="G84" s="547"/>
      <c r="H84" s="547"/>
    </row>
    <row r="85" spans="1:8" ht="17.100000000000001" customHeight="1">
      <c r="A85" s="547"/>
      <c r="B85" s="547"/>
      <c r="C85" s="547"/>
      <c r="D85" s="547"/>
      <c r="E85" s="547"/>
      <c r="F85" s="547"/>
      <c r="G85" s="547"/>
      <c r="H85" s="547"/>
    </row>
    <row r="86" spans="1:8" ht="17.100000000000001" customHeight="1">
      <c r="A86" s="547"/>
      <c r="B86" s="547"/>
      <c r="C86" s="547"/>
      <c r="D86" s="547"/>
      <c r="E86" s="547"/>
      <c r="F86" s="547"/>
      <c r="G86" s="547"/>
      <c r="H86" s="547"/>
    </row>
    <row r="87" spans="1:8" ht="17.100000000000001" customHeight="1">
      <c r="A87" s="547"/>
      <c r="B87" s="547"/>
      <c r="C87" s="547"/>
      <c r="D87" s="547"/>
      <c r="E87" s="547"/>
      <c r="F87" s="547"/>
      <c r="G87" s="547"/>
      <c r="H87" s="547"/>
    </row>
    <row r="88" spans="1:8" ht="17.100000000000001" customHeight="1">
      <c r="A88" s="547"/>
      <c r="B88" s="547"/>
      <c r="C88" s="547"/>
      <c r="D88" s="547"/>
      <c r="E88" s="547"/>
      <c r="F88" s="547"/>
      <c r="G88" s="547"/>
      <c r="H88" s="547"/>
    </row>
    <row r="89" spans="1:8" ht="17.100000000000001" customHeight="1">
      <c r="A89" s="547"/>
      <c r="B89" s="547"/>
      <c r="C89" s="547"/>
      <c r="D89" s="547"/>
      <c r="E89" s="547"/>
      <c r="F89" s="547"/>
      <c r="G89" s="547"/>
      <c r="H89" s="547"/>
    </row>
    <row r="90" spans="1:8" ht="17.100000000000001" customHeight="1">
      <c r="A90" s="547"/>
      <c r="B90" s="547"/>
      <c r="C90" s="547"/>
      <c r="D90" s="547"/>
      <c r="E90" s="547"/>
      <c r="F90" s="547"/>
      <c r="G90" s="547"/>
      <c r="H90" s="547"/>
    </row>
    <row r="91" spans="1:8" ht="17.100000000000001" customHeight="1">
      <c r="A91" s="547"/>
      <c r="B91" s="547"/>
      <c r="C91" s="547"/>
      <c r="D91" s="547"/>
      <c r="E91" s="547"/>
      <c r="F91" s="547"/>
      <c r="G91" s="547"/>
      <c r="H91" s="547"/>
    </row>
    <row r="92" spans="1:8" ht="17.100000000000001" customHeight="1">
      <c r="A92" s="547"/>
      <c r="B92" s="547"/>
      <c r="C92" s="547"/>
      <c r="D92" s="547"/>
      <c r="E92" s="547"/>
      <c r="F92" s="547"/>
      <c r="G92" s="547"/>
      <c r="H92" s="547"/>
    </row>
    <row r="93" spans="1:8" ht="17.100000000000001" customHeight="1">
      <c r="A93" s="547"/>
      <c r="B93" s="547"/>
      <c r="C93" s="547"/>
      <c r="D93" s="547"/>
      <c r="E93" s="547"/>
      <c r="F93" s="547"/>
      <c r="G93" s="547"/>
      <c r="H93" s="547"/>
    </row>
    <row r="94" spans="1:8" ht="17.100000000000001" customHeight="1">
      <c r="A94" s="547"/>
      <c r="B94" s="547"/>
      <c r="C94" s="547"/>
      <c r="D94" s="547"/>
      <c r="E94" s="547"/>
      <c r="F94" s="547"/>
      <c r="G94" s="547"/>
      <c r="H94" s="547"/>
    </row>
    <row r="95" spans="1:8" ht="17.100000000000001" customHeight="1">
      <c r="A95" s="547"/>
      <c r="B95" s="547"/>
      <c r="C95" s="547"/>
      <c r="D95" s="547"/>
      <c r="E95" s="547"/>
      <c r="F95" s="547"/>
      <c r="G95" s="547"/>
      <c r="H95" s="547"/>
    </row>
    <row r="96" spans="1:8" ht="17.100000000000001" customHeight="1">
      <c r="A96" s="547"/>
      <c r="B96" s="547"/>
      <c r="C96" s="547"/>
      <c r="D96" s="547"/>
      <c r="E96" s="547"/>
      <c r="F96" s="547"/>
      <c r="G96" s="547"/>
      <c r="H96" s="547"/>
    </row>
    <row r="97" spans="1:8">
      <c r="A97" s="547"/>
      <c r="B97" s="547"/>
      <c r="C97" s="547"/>
      <c r="D97" s="547"/>
      <c r="E97" s="547"/>
      <c r="F97" s="547"/>
      <c r="G97" s="547"/>
      <c r="H97" s="547"/>
    </row>
    <row r="98" spans="1:8">
      <c r="A98" s="547"/>
      <c r="B98" s="547"/>
      <c r="C98" s="547"/>
      <c r="D98" s="547"/>
      <c r="E98" s="547"/>
      <c r="F98" s="547"/>
      <c r="G98" s="547"/>
      <c r="H98" s="547"/>
    </row>
    <row r="99" spans="1:8">
      <c r="A99" s="547"/>
      <c r="B99" s="547"/>
      <c r="C99" s="547"/>
      <c r="D99" s="547"/>
      <c r="E99" s="547"/>
      <c r="F99" s="547"/>
      <c r="G99" s="547"/>
      <c r="H99" s="547"/>
    </row>
    <row r="100" spans="1:8">
      <c r="A100" s="547"/>
      <c r="B100" s="547"/>
      <c r="C100" s="547"/>
      <c r="D100" s="547"/>
      <c r="E100" s="547"/>
      <c r="F100" s="547"/>
      <c r="G100" s="547"/>
      <c r="H100" s="547"/>
    </row>
    <row r="101" spans="1:8">
      <c r="A101" s="547"/>
      <c r="B101" s="547"/>
      <c r="C101" s="547"/>
      <c r="D101" s="547"/>
      <c r="E101" s="547"/>
      <c r="F101" s="547"/>
      <c r="G101" s="547"/>
      <c r="H101" s="547"/>
    </row>
    <row r="102" spans="1:8">
      <c r="A102" s="547"/>
      <c r="B102" s="547"/>
      <c r="C102" s="547"/>
      <c r="D102" s="547"/>
      <c r="E102" s="547"/>
      <c r="F102" s="547"/>
      <c r="G102" s="547"/>
      <c r="H102" s="547"/>
    </row>
    <row r="103" spans="1:8">
      <c r="A103" s="547"/>
      <c r="B103" s="547"/>
      <c r="C103" s="547"/>
      <c r="D103" s="547"/>
      <c r="E103" s="547"/>
      <c r="F103" s="547"/>
      <c r="G103" s="547"/>
      <c r="H103" s="547"/>
    </row>
    <row r="104" spans="1:8">
      <c r="A104" s="547"/>
      <c r="B104" s="547"/>
      <c r="C104" s="547"/>
      <c r="D104" s="547"/>
      <c r="E104" s="547"/>
      <c r="F104" s="547"/>
      <c r="G104" s="547"/>
      <c r="H104" s="547"/>
    </row>
    <row r="105" spans="1:8">
      <c r="A105" s="547"/>
      <c r="B105" s="547"/>
      <c r="C105" s="547"/>
      <c r="D105" s="547"/>
      <c r="E105" s="547"/>
      <c r="F105" s="547"/>
      <c r="G105" s="547"/>
      <c r="H105" s="547"/>
    </row>
    <row r="106" spans="1:8">
      <c r="A106" s="547"/>
      <c r="B106" s="547"/>
      <c r="C106" s="547"/>
      <c r="D106" s="547"/>
      <c r="E106" s="547"/>
      <c r="F106" s="547"/>
      <c r="G106" s="547"/>
      <c r="H106" s="547"/>
    </row>
    <row r="107" spans="1:8">
      <c r="A107" s="547"/>
      <c r="B107" s="547"/>
      <c r="C107" s="547"/>
      <c r="D107" s="547"/>
      <c r="E107" s="547"/>
      <c r="F107" s="547"/>
      <c r="G107" s="547"/>
      <c r="H107" s="547"/>
    </row>
    <row r="108" spans="1:8">
      <c r="A108" s="547"/>
      <c r="B108" s="547"/>
      <c r="C108" s="547"/>
      <c r="D108" s="547"/>
      <c r="E108" s="547"/>
      <c r="F108" s="547"/>
      <c r="G108" s="547"/>
      <c r="H108" s="547"/>
    </row>
    <row r="109" spans="1:8">
      <c r="A109" s="547"/>
      <c r="B109" s="547"/>
      <c r="C109" s="547"/>
      <c r="D109" s="547"/>
      <c r="E109" s="547"/>
      <c r="F109" s="547"/>
      <c r="G109" s="547"/>
      <c r="H109" s="547"/>
    </row>
    <row r="110" spans="1:8">
      <c r="A110" s="547"/>
      <c r="B110" s="547"/>
      <c r="C110" s="547"/>
      <c r="D110" s="547"/>
      <c r="E110" s="547"/>
      <c r="F110" s="547"/>
      <c r="G110" s="547"/>
      <c r="H110" s="547"/>
    </row>
    <row r="111" spans="1:8">
      <c r="A111" s="547"/>
      <c r="B111" s="547"/>
      <c r="C111" s="547"/>
      <c r="D111" s="547"/>
      <c r="E111" s="547"/>
      <c r="F111" s="547"/>
      <c r="G111" s="547"/>
      <c r="H111" s="547"/>
    </row>
    <row r="112" spans="1:8">
      <c r="A112" s="547"/>
      <c r="B112" s="547"/>
      <c r="C112" s="547"/>
      <c r="D112" s="547"/>
      <c r="E112" s="547"/>
      <c r="F112" s="547"/>
      <c r="G112" s="547"/>
      <c r="H112" s="547"/>
    </row>
    <row r="113" spans="1:8">
      <c r="A113" s="547"/>
      <c r="B113" s="547"/>
      <c r="C113" s="547"/>
      <c r="D113" s="547"/>
      <c r="E113" s="547"/>
      <c r="F113" s="547"/>
      <c r="G113" s="547"/>
      <c r="H113" s="547"/>
    </row>
    <row r="114" spans="1:8">
      <c r="A114" s="547"/>
      <c r="B114" s="547"/>
      <c r="C114" s="547"/>
      <c r="D114" s="547"/>
      <c r="E114" s="547"/>
      <c r="F114" s="547"/>
      <c r="G114" s="547"/>
      <c r="H114" s="547"/>
    </row>
    <row r="115" spans="1:8">
      <c r="A115" s="547"/>
      <c r="B115" s="547"/>
      <c r="C115" s="547"/>
      <c r="D115" s="547"/>
      <c r="E115" s="547"/>
      <c r="F115" s="547"/>
      <c r="G115" s="547"/>
      <c r="H115" s="547"/>
    </row>
    <row r="116" spans="1:8">
      <c r="A116" s="547"/>
      <c r="B116" s="547"/>
      <c r="C116" s="547"/>
      <c r="D116" s="547"/>
      <c r="E116" s="547"/>
      <c r="F116" s="547"/>
      <c r="G116" s="547"/>
      <c r="H116" s="547"/>
    </row>
    <row r="117" spans="1:8">
      <c r="A117" s="547"/>
      <c r="B117" s="547"/>
      <c r="C117" s="547"/>
      <c r="D117" s="547"/>
      <c r="E117" s="547"/>
      <c r="F117" s="547"/>
      <c r="G117" s="547"/>
      <c r="H117" s="547"/>
    </row>
    <row r="118" spans="1:8">
      <c r="A118" s="547"/>
      <c r="B118" s="547"/>
      <c r="C118" s="547"/>
      <c r="D118" s="547"/>
      <c r="E118" s="547"/>
      <c r="F118" s="547"/>
      <c r="G118" s="547"/>
      <c r="H118" s="547"/>
    </row>
    <row r="119" spans="1:8">
      <c r="A119" s="547"/>
      <c r="B119" s="547"/>
      <c r="C119" s="547"/>
      <c r="D119" s="547"/>
      <c r="E119" s="547"/>
      <c r="F119" s="547"/>
      <c r="G119" s="547"/>
      <c r="H119" s="547"/>
    </row>
    <row r="120" spans="1:8">
      <c r="A120" s="547"/>
      <c r="B120" s="547"/>
      <c r="C120" s="547"/>
      <c r="D120" s="547"/>
      <c r="E120" s="547"/>
      <c r="F120" s="547"/>
      <c r="G120" s="547"/>
      <c r="H120" s="547"/>
    </row>
    <row r="121" spans="1:8">
      <c r="A121" s="547"/>
      <c r="B121" s="547"/>
      <c r="C121" s="547"/>
      <c r="D121" s="547"/>
      <c r="E121" s="547"/>
      <c r="F121" s="547"/>
      <c r="G121" s="547"/>
      <c r="H121" s="547"/>
    </row>
    <row r="122" spans="1:8">
      <c r="A122" s="547"/>
      <c r="B122" s="547"/>
      <c r="C122" s="547"/>
      <c r="D122" s="547"/>
      <c r="E122" s="547"/>
      <c r="F122" s="547"/>
      <c r="G122" s="547"/>
      <c r="H122" s="547"/>
    </row>
    <row r="123" spans="1:8">
      <c r="A123" s="547"/>
      <c r="B123" s="547"/>
      <c r="C123" s="547"/>
      <c r="D123" s="547"/>
      <c r="E123" s="547"/>
      <c r="F123" s="547"/>
      <c r="G123" s="547"/>
      <c r="H123" s="547"/>
    </row>
    <row r="124" spans="1:8">
      <c r="A124" s="547"/>
      <c r="B124" s="547"/>
      <c r="C124" s="547"/>
      <c r="D124" s="547"/>
      <c r="E124" s="547"/>
      <c r="F124" s="547"/>
      <c r="G124" s="547"/>
      <c r="H124" s="547"/>
    </row>
    <row r="125" spans="1:8">
      <c r="A125" s="547"/>
      <c r="B125" s="547"/>
      <c r="C125" s="547"/>
      <c r="D125" s="547"/>
      <c r="E125" s="547"/>
      <c r="F125" s="547"/>
      <c r="G125" s="547"/>
      <c r="H125" s="547"/>
    </row>
    <row r="126" spans="1:8">
      <c r="A126" s="547"/>
      <c r="B126" s="547"/>
      <c r="C126" s="547"/>
      <c r="D126" s="547"/>
      <c r="E126" s="547"/>
      <c r="F126" s="547"/>
      <c r="G126" s="547"/>
      <c r="H126" s="547"/>
    </row>
    <row r="127" spans="1:8">
      <c r="A127" s="547"/>
      <c r="B127" s="547"/>
      <c r="C127" s="547"/>
      <c r="D127" s="547"/>
      <c r="E127" s="547"/>
      <c r="F127" s="547"/>
      <c r="G127" s="547"/>
      <c r="H127" s="547"/>
    </row>
    <row r="128" spans="1:8">
      <c r="A128" s="547"/>
      <c r="B128" s="547"/>
      <c r="C128" s="547"/>
      <c r="D128" s="547"/>
      <c r="E128" s="547"/>
      <c r="F128" s="547"/>
      <c r="G128" s="547"/>
      <c r="H128" s="547"/>
    </row>
    <row r="129" spans="1:8">
      <c r="A129" s="547"/>
      <c r="B129" s="547"/>
      <c r="C129" s="547"/>
      <c r="D129" s="547"/>
      <c r="E129" s="547"/>
      <c r="F129" s="547"/>
      <c r="G129" s="547"/>
      <c r="H129" s="547"/>
    </row>
    <row r="130" spans="1:8">
      <c r="A130" s="547"/>
      <c r="B130" s="547"/>
      <c r="C130" s="547"/>
      <c r="D130" s="547"/>
      <c r="E130" s="547"/>
      <c r="F130" s="547"/>
      <c r="G130" s="547"/>
      <c r="H130" s="547"/>
    </row>
    <row r="131" spans="1:8">
      <c r="A131" s="547"/>
      <c r="B131" s="547"/>
      <c r="C131" s="547"/>
      <c r="D131" s="547"/>
      <c r="E131" s="547"/>
      <c r="F131" s="547"/>
      <c r="G131" s="547"/>
      <c r="H131" s="547"/>
    </row>
    <row r="132" spans="1:8">
      <c r="A132" s="547"/>
      <c r="B132" s="547"/>
      <c r="C132" s="547"/>
      <c r="D132" s="547"/>
      <c r="E132" s="547"/>
      <c r="F132" s="547"/>
      <c r="G132" s="547"/>
      <c r="H132" s="547"/>
    </row>
    <row r="133" spans="1:8">
      <c r="A133" s="547"/>
      <c r="B133" s="547"/>
      <c r="C133" s="547"/>
      <c r="D133" s="547"/>
      <c r="E133" s="547"/>
      <c r="F133" s="547"/>
      <c r="G133" s="547"/>
      <c r="H133" s="547"/>
    </row>
    <row r="134" spans="1:8">
      <c r="A134" s="547"/>
      <c r="B134" s="547"/>
      <c r="C134" s="547"/>
      <c r="D134" s="547"/>
      <c r="E134" s="547"/>
      <c r="F134" s="547"/>
      <c r="G134" s="547"/>
      <c r="H134" s="547"/>
    </row>
    <row r="135" spans="1:8">
      <c r="A135" s="547"/>
      <c r="B135" s="547"/>
      <c r="C135" s="547"/>
      <c r="D135" s="547"/>
      <c r="E135" s="547"/>
      <c r="F135" s="547"/>
      <c r="G135" s="547"/>
      <c r="H135" s="547"/>
    </row>
    <row r="136" spans="1:8">
      <c r="A136" s="547"/>
      <c r="B136" s="547"/>
      <c r="C136" s="547"/>
      <c r="D136" s="547"/>
      <c r="E136" s="547"/>
      <c r="F136" s="547"/>
      <c r="G136" s="547"/>
      <c r="H136" s="547"/>
    </row>
    <row r="137" spans="1:8">
      <c r="A137" s="547"/>
      <c r="B137" s="547"/>
      <c r="C137" s="547"/>
      <c r="D137" s="547"/>
      <c r="E137" s="547"/>
      <c r="F137" s="547"/>
      <c r="G137" s="547"/>
      <c r="H137" s="547"/>
    </row>
    <row r="138" spans="1:8">
      <c r="A138" s="547"/>
      <c r="B138" s="547"/>
      <c r="C138" s="547"/>
      <c r="D138" s="547"/>
      <c r="E138" s="547"/>
      <c r="F138" s="547"/>
      <c r="G138" s="547"/>
      <c r="H138" s="547"/>
    </row>
    <row r="139" spans="1:8">
      <c r="A139" s="547"/>
      <c r="B139" s="547"/>
      <c r="C139" s="547"/>
      <c r="D139" s="547"/>
      <c r="E139" s="547"/>
      <c r="F139" s="547"/>
      <c r="G139" s="547"/>
      <c r="H139" s="547"/>
    </row>
    <row r="140" spans="1:8">
      <c r="A140" s="547"/>
      <c r="B140" s="547"/>
      <c r="C140" s="547"/>
      <c r="D140" s="547"/>
      <c r="E140" s="547"/>
      <c r="F140" s="547"/>
      <c r="G140" s="547"/>
      <c r="H140" s="547"/>
    </row>
    <row r="141" spans="1:8">
      <c r="A141" s="547"/>
      <c r="B141" s="547"/>
      <c r="C141" s="547"/>
      <c r="D141" s="547"/>
      <c r="E141" s="547"/>
      <c r="F141" s="547"/>
      <c r="G141" s="547"/>
      <c r="H141" s="547"/>
    </row>
    <row r="142" spans="1:8">
      <c r="A142" s="547"/>
      <c r="B142" s="547"/>
      <c r="C142" s="547"/>
      <c r="D142" s="547"/>
      <c r="E142" s="547"/>
      <c r="F142" s="547"/>
      <c r="G142" s="547"/>
      <c r="H142" s="547"/>
    </row>
    <row r="143" spans="1:8">
      <c r="A143" s="547"/>
      <c r="B143" s="547"/>
      <c r="C143" s="547"/>
      <c r="D143" s="547"/>
      <c r="E143" s="547"/>
      <c r="F143" s="547"/>
      <c r="G143" s="547"/>
      <c r="H143" s="547"/>
    </row>
    <row r="144" spans="1:8">
      <c r="A144" s="547"/>
      <c r="B144" s="547"/>
      <c r="C144" s="547"/>
      <c r="D144" s="547"/>
      <c r="E144" s="547"/>
      <c r="F144" s="547"/>
      <c r="G144" s="547"/>
      <c r="H144" s="547"/>
    </row>
    <row r="145" spans="1:8">
      <c r="A145" s="547"/>
      <c r="B145" s="547"/>
      <c r="C145" s="547"/>
      <c r="D145" s="547"/>
      <c r="E145" s="547"/>
      <c r="F145" s="547"/>
      <c r="G145" s="547"/>
      <c r="H145" s="547"/>
    </row>
    <row r="146" spans="1:8">
      <c r="A146" s="547"/>
      <c r="B146" s="547"/>
      <c r="C146" s="547"/>
      <c r="D146" s="547"/>
      <c r="E146" s="547"/>
      <c r="F146" s="547"/>
      <c r="G146" s="547"/>
      <c r="H146" s="547"/>
    </row>
    <row r="147" spans="1:8">
      <c r="A147" s="547"/>
      <c r="B147" s="547"/>
      <c r="C147" s="547"/>
      <c r="D147" s="547"/>
      <c r="E147" s="547"/>
      <c r="F147" s="547"/>
      <c r="G147" s="547"/>
      <c r="H147" s="547"/>
    </row>
    <row r="148" spans="1:8">
      <c r="A148" s="547"/>
      <c r="B148" s="547"/>
      <c r="C148" s="547"/>
      <c r="D148" s="547"/>
      <c r="E148" s="547"/>
      <c r="F148" s="547"/>
      <c r="G148" s="547"/>
      <c r="H148" s="547"/>
    </row>
    <row r="149" spans="1:8">
      <c r="A149" s="547"/>
      <c r="B149" s="547"/>
      <c r="C149" s="547"/>
      <c r="D149" s="547"/>
      <c r="E149" s="547"/>
      <c r="F149" s="547"/>
      <c r="G149" s="547"/>
      <c r="H149" s="547"/>
    </row>
    <row r="150" spans="1:8">
      <c r="A150" s="547"/>
      <c r="B150" s="547"/>
      <c r="C150" s="547"/>
      <c r="D150" s="547"/>
      <c r="E150" s="547"/>
      <c r="F150" s="547"/>
      <c r="G150" s="547"/>
      <c r="H150" s="547"/>
    </row>
    <row r="151" spans="1:8">
      <c r="A151" s="547"/>
      <c r="B151" s="547"/>
      <c r="C151" s="547"/>
      <c r="D151" s="547"/>
      <c r="E151" s="547"/>
      <c r="F151" s="547"/>
      <c r="G151" s="547"/>
      <c r="H151" s="547"/>
    </row>
    <row r="152" spans="1:8">
      <c r="A152" s="547"/>
      <c r="B152" s="547"/>
      <c r="C152" s="547"/>
      <c r="D152" s="547"/>
      <c r="E152" s="547"/>
      <c r="F152" s="547"/>
      <c r="G152" s="547"/>
      <c r="H152" s="547"/>
    </row>
    <row r="153" spans="1:8">
      <c r="A153" s="547"/>
      <c r="B153" s="547"/>
      <c r="C153" s="547"/>
      <c r="D153" s="547"/>
      <c r="E153" s="547"/>
      <c r="F153" s="547"/>
      <c r="G153" s="547"/>
      <c r="H153" s="547"/>
    </row>
    <row r="154" spans="1:8">
      <c r="A154" s="547"/>
      <c r="B154" s="547"/>
      <c r="C154" s="547"/>
      <c r="D154" s="547"/>
      <c r="E154" s="547"/>
      <c r="F154" s="547"/>
      <c r="G154" s="547"/>
      <c r="H154" s="547"/>
    </row>
    <row r="155" spans="1:8">
      <c r="A155" s="547"/>
      <c r="B155" s="547"/>
      <c r="C155" s="547"/>
      <c r="D155" s="547"/>
      <c r="E155" s="547"/>
      <c r="F155" s="547"/>
      <c r="G155" s="547"/>
      <c r="H155" s="547"/>
    </row>
    <row r="156" spans="1:8">
      <c r="A156" s="547"/>
      <c r="B156" s="547"/>
      <c r="C156" s="547"/>
      <c r="D156" s="547"/>
      <c r="E156" s="547"/>
      <c r="F156" s="547"/>
      <c r="G156" s="547"/>
      <c r="H156" s="547"/>
    </row>
    <row r="157" spans="1:8">
      <c r="A157" s="547"/>
      <c r="B157" s="547"/>
      <c r="C157" s="547"/>
      <c r="D157" s="547"/>
      <c r="E157" s="547"/>
      <c r="F157" s="547"/>
      <c r="G157" s="547"/>
      <c r="H157" s="547"/>
    </row>
    <row r="158" spans="1:8">
      <c r="A158" s="547"/>
      <c r="B158" s="547"/>
      <c r="C158" s="547"/>
      <c r="D158" s="547"/>
      <c r="E158" s="547"/>
      <c r="F158" s="547"/>
      <c r="G158" s="547"/>
      <c r="H158" s="547"/>
    </row>
    <row r="159" spans="1:8">
      <c r="A159" s="547"/>
      <c r="B159" s="547"/>
      <c r="C159" s="547"/>
      <c r="D159" s="547"/>
      <c r="E159" s="547"/>
      <c r="F159" s="547"/>
      <c r="G159" s="547"/>
      <c r="H159" s="547"/>
    </row>
    <row r="160" spans="1:8">
      <c r="A160" s="547"/>
      <c r="B160" s="547"/>
      <c r="C160" s="547"/>
      <c r="D160" s="547"/>
      <c r="E160" s="547"/>
      <c r="F160" s="547"/>
      <c r="G160" s="547"/>
      <c r="H160" s="547"/>
    </row>
    <row r="161" spans="1:8">
      <c r="A161" s="547"/>
      <c r="B161" s="547"/>
      <c r="C161" s="547"/>
      <c r="D161" s="547"/>
      <c r="E161" s="547"/>
      <c r="F161" s="547"/>
      <c r="G161" s="547"/>
      <c r="H161" s="547"/>
    </row>
    <row r="162" spans="1:8">
      <c r="A162" s="547"/>
      <c r="B162" s="547"/>
      <c r="C162" s="547"/>
      <c r="D162" s="547"/>
      <c r="E162" s="547"/>
      <c r="F162" s="547"/>
      <c r="G162" s="547"/>
      <c r="H162" s="547"/>
    </row>
    <row r="163" spans="1:8">
      <c r="A163" s="547"/>
      <c r="B163" s="547"/>
      <c r="C163" s="547"/>
      <c r="D163" s="547"/>
      <c r="E163" s="547"/>
      <c r="F163" s="547"/>
      <c r="G163" s="547"/>
      <c r="H163" s="547"/>
    </row>
    <row r="164" spans="1:8">
      <c r="A164" s="547"/>
      <c r="B164" s="547"/>
      <c r="C164" s="547"/>
      <c r="D164" s="547"/>
      <c r="E164" s="547"/>
      <c r="F164" s="547"/>
      <c r="G164" s="547"/>
      <c r="H164" s="547"/>
    </row>
    <row r="165" spans="1:8">
      <c r="A165" s="547"/>
      <c r="B165" s="547"/>
      <c r="C165" s="547"/>
      <c r="D165" s="547"/>
      <c r="E165" s="547"/>
      <c r="F165" s="547"/>
      <c r="G165" s="547"/>
      <c r="H165" s="547"/>
    </row>
    <row r="166" spans="1:8">
      <c r="A166" s="547"/>
      <c r="B166" s="547"/>
      <c r="C166" s="547"/>
      <c r="D166" s="547"/>
      <c r="E166" s="547"/>
      <c r="F166" s="547"/>
      <c r="G166" s="547"/>
      <c r="H166" s="547"/>
    </row>
    <row r="167" spans="1:8">
      <c r="A167" s="547"/>
      <c r="B167" s="547"/>
      <c r="C167" s="547"/>
      <c r="D167" s="547"/>
      <c r="E167" s="547"/>
      <c r="F167" s="547"/>
      <c r="G167" s="547"/>
      <c r="H167" s="547"/>
    </row>
    <row r="168" spans="1:8">
      <c r="A168" s="547"/>
      <c r="B168" s="547"/>
      <c r="C168" s="547"/>
      <c r="D168" s="547"/>
      <c r="E168" s="547"/>
      <c r="F168" s="547"/>
      <c r="G168" s="547"/>
      <c r="H168" s="547"/>
    </row>
    <row r="169" spans="1:8">
      <c r="A169" s="547"/>
      <c r="B169" s="547"/>
      <c r="C169" s="547"/>
      <c r="D169" s="547"/>
      <c r="E169" s="547"/>
      <c r="F169" s="547"/>
      <c r="G169" s="547"/>
      <c r="H169" s="547"/>
    </row>
    <row r="170" spans="1:8">
      <c r="A170" s="547"/>
      <c r="B170" s="547"/>
      <c r="C170" s="547"/>
      <c r="D170" s="547"/>
      <c r="E170" s="547"/>
      <c r="F170" s="547"/>
      <c r="G170" s="547"/>
      <c r="H170" s="547"/>
    </row>
    <row r="171" spans="1:8">
      <c r="A171" s="547"/>
      <c r="B171" s="547"/>
      <c r="C171" s="547"/>
      <c r="D171" s="547"/>
      <c r="E171" s="547"/>
      <c r="F171" s="547"/>
      <c r="G171" s="547"/>
      <c r="H171" s="547"/>
    </row>
    <row r="172" spans="1:8">
      <c r="A172" s="547"/>
      <c r="B172" s="547"/>
      <c r="C172" s="547"/>
      <c r="D172" s="547"/>
      <c r="E172" s="547"/>
      <c r="F172" s="547"/>
      <c r="G172" s="547"/>
      <c r="H172" s="547"/>
    </row>
    <row r="173" spans="1:8">
      <c r="A173" s="547"/>
      <c r="B173" s="547"/>
      <c r="C173" s="547"/>
      <c r="D173" s="547"/>
      <c r="E173" s="547"/>
      <c r="F173" s="547"/>
      <c r="G173" s="547"/>
      <c r="H173" s="547"/>
    </row>
    <row r="174" spans="1:8">
      <c r="A174" s="547"/>
      <c r="B174" s="547"/>
      <c r="C174" s="547"/>
      <c r="D174" s="547"/>
      <c r="E174" s="547"/>
      <c r="F174" s="547"/>
      <c r="G174" s="547"/>
      <c r="H174" s="547"/>
    </row>
    <row r="175" spans="1:8">
      <c r="A175" s="547"/>
      <c r="B175" s="547"/>
      <c r="C175" s="547"/>
      <c r="D175" s="547"/>
      <c r="E175" s="547"/>
      <c r="F175" s="547"/>
      <c r="G175" s="547"/>
      <c r="H175" s="547"/>
    </row>
    <row r="176" spans="1:8">
      <c r="A176" s="547"/>
      <c r="B176" s="547"/>
      <c r="C176" s="547"/>
      <c r="D176" s="547"/>
      <c r="E176" s="547"/>
      <c r="F176" s="547"/>
      <c r="G176" s="547"/>
      <c r="H176" s="547"/>
    </row>
    <row r="177" spans="1:8">
      <c r="A177" s="547"/>
      <c r="B177" s="547"/>
      <c r="C177" s="547"/>
      <c r="D177" s="547"/>
      <c r="E177" s="547"/>
      <c r="F177" s="547"/>
      <c r="G177" s="547"/>
      <c r="H177" s="547"/>
    </row>
    <row r="178" spans="1:8">
      <c r="A178" s="547"/>
      <c r="B178" s="547"/>
      <c r="C178" s="547"/>
      <c r="D178" s="547"/>
      <c r="E178" s="547"/>
      <c r="F178" s="547"/>
      <c r="G178" s="547"/>
      <c r="H178" s="547"/>
    </row>
    <row r="179" spans="1:8">
      <c r="A179" s="547"/>
      <c r="B179" s="547"/>
      <c r="C179" s="547"/>
      <c r="D179" s="547"/>
      <c r="E179" s="547"/>
      <c r="F179" s="547"/>
      <c r="G179" s="547"/>
      <c r="H179" s="547"/>
    </row>
    <row r="180" spans="1:8">
      <c r="A180" s="547"/>
      <c r="B180" s="547"/>
      <c r="C180" s="547"/>
      <c r="D180" s="547"/>
      <c r="E180" s="547"/>
      <c r="F180" s="547"/>
      <c r="G180" s="547"/>
      <c r="H180" s="547"/>
    </row>
    <row r="181" spans="1:8">
      <c r="A181" s="547"/>
      <c r="B181" s="547"/>
      <c r="C181" s="547"/>
      <c r="D181" s="547"/>
      <c r="E181" s="547"/>
      <c r="F181" s="547"/>
      <c r="G181" s="547"/>
      <c r="H181" s="547"/>
    </row>
    <row r="182" spans="1:8">
      <c r="A182" s="547"/>
      <c r="B182" s="547"/>
      <c r="C182" s="547"/>
      <c r="D182" s="547"/>
      <c r="E182" s="547"/>
      <c r="F182" s="547"/>
      <c r="G182" s="547"/>
      <c r="H182" s="547"/>
    </row>
    <row r="183" spans="1:8">
      <c r="A183" s="547"/>
      <c r="B183" s="547"/>
      <c r="C183" s="547"/>
      <c r="D183" s="547"/>
      <c r="E183" s="547"/>
      <c r="F183" s="547"/>
      <c r="G183" s="547"/>
      <c r="H183" s="547"/>
    </row>
    <row r="184" spans="1:8">
      <c r="A184" s="547"/>
      <c r="B184" s="547"/>
      <c r="C184" s="547"/>
      <c r="D184" s="547"/>
      <c r="E184" s="547"/>
      <c r="F184" s="547"/>
      <c r="G184" s="547"/>
      <c r="H184" s="547"/>
    </row>
    <row r="185" spans="1:8">
      <c r="A185" s="547"/>
      <c r="B185" s="547"/>
      <c r="C185" s="547"/>
      <c r="D185" s="547"/>
      <c r="E185" s="547"/>
      <c r="F185" s="547"/>
      <c r="G185" s="547"/>
      <c r="H185" s="547"/>
    </row>
    <row r="186" spans="1:8">
      <c r="A186" s="547"/>
      <c r="B186" s="547"/>
      <c r="C186" s="547"/>
      <c r="D186" s="547"/>
      <c r="E186" s="547"/>
      <c r="F186" s="547"/>
      <c r="G186" s="547"/>
      <c r="H186" s="547"/>
    </row>
    <row r="187" spans="1:8">
      <c r="A187" s="547"/>
      <c r="B187" s="547"/>
      <c r="C187" s="547"/>
      <c r="D187" s="547"/>
      <c r="E187" s="547"/>
      <c r="F187" s="547"/>
      <c r="G187" s="547"/>
      <c r="H187" s="547"/>
    </row>
    <row r="188" spans="1:8">
      <c r="A188" s="547"/>
      <c r="B188" s="547"/>
      <c r="C188" s="547"/>
      <c r="D188" s="547"/>
      <c r="E188" s="547"/>
      <c r="F188" s="547"/>
      <c r="G188" s="547"/>
      <c r="H188" s="547"/>
    </row>
    <row r="189" spans="1:8">
      <c r="A189" s="547"/>
      <c r="B189" s="547"/>
      <c r="C189" s="547"/>
      <c r="D189" s="547"/>
      <c r="E189" s="547"/>
      <c r="F189" s="547"/>
      <c r="G189" s="547"/>
      <c r="H189" s="547"/>
    </row>
    <row r="190" spans="1:8">
      <c r="A190" s="547"/>
      <c r="B190" s="547"/>
      <c r="C190" s="547"/>
      <c r="D190" s="547"/>
      <c r="E190" s="547"/>
      <c r="F190" s="547"/>
      <c r="G190" s="547"/>
      <c r="H190" s="547"/>
    </row>
    <row r="191" spans="1:8">
      <c r="A191" s="547"/>
      <c r="B191" s="547"/>
      <c r="C191" s="547"/>
      <c r="D191" s="547"/>
      <c r="E191" s="547"/>
      <c r="F191" s="547"/>
      <c r="G191" s="547"/>
      <c r="H191" s="547"/>
    </row>
    <row r="192" spans="1:8">
      <c r="A192" s="547"/>
      <c r="B192" s="547"/>
      <c r="C192" s="547"/>
      <c r="D192" s="547"/>
      <c r="E192" s="547"/>
      <c r="F192" s="547"/>
      <c r="G192" s="547"/>
      <c r="H192" s="547"/>
    </row>
    <row r="193" spans="1:8">
      <c r="A193" s="547"/>
      <c r="B193" s="547"/>
      <c r="C193" s="547"/>
      <c r="D193" s="547"/>
      <c r="E193" s="547"/>
      <c r="F193" s="547"/>
      <c r="G193" s="547"/>
      <c r="H193" s="547"/>
    </row>
    <row r="194" spans="1:8">
      <c r="A194" s="547"/>
      <c r="B194" s="547"/>
      <c r="C194" s="547"/>
      <c r="D194" s="547"/>
      <c r="E194" s="547"/>
      <c r="F194" s="547"/>
      <c r="G194" s="547"/>
      <c r="H194" s="547"/>
    </row>
    <row r="195" spans="1:8">
      <c r="A195" s="547"/>
      <c r="B195" s="547"/>
      <c r="C195" s="547"/>
      <c r="D195" s="547"/>
      <c r="E195" s="547"/>
      <c r="F195" s="547"/>
      <c r="G195" s="547"/>
      <c r="H195" s="547"/>
    </row>
    <row r="196" spans="1:8">
      <c r="A196" s="547"/>
      <c r="B196" s="547"/>
      <c r="C196" s="547"/>
      <c r="D196" s="547"/>
      <c r="E196" s="547"/>
      <c r="F196" s="547"/>
      <c r="G196" s="547"/>
      <c r="H196" s="547"/>
    </row>
    <row r="197" spans="1:8">
      <c r="A197" s="547"/>
      <c r="B197" s="547"/>
      <c r="C197" s="547"/>
      <c r="D197" s="547"/>
      <c r="E197" s="547"/>
      <c r="F197" s="547"/>
      <c r="G197" s="547"/>
      <c r="H197" s="547"/>
    </row>
    <row r="198" spans="1:8">
      <c r="A198" s="547"/>
      <c r="B198" s="547"/>
      <c r="C198" s="547"/>
      <c r="D198" s="547"/>
      <c r="E198" s="547"/>
      <c r="F198" s="547"/>
      <c r="G198" s="547"/>
      <c r="H198" s="547"/>
    </row>
    <row r="199" spans="1:8">
      <c r="A199" s="547"/>
      <c r="B199" s="547"/>
      <c r="C199" s="547"/>
      <c r="D199" s="547"/>
      <c r="E199" s="547"/>
      <c r="F199" s="547"/>
      <c r="G199" s="547"/>
      <c r="H199" s="547"/>
    </row>
    <row r="200" spans="1:8">
      <c r="A200" s="547"/>
      <c r="B200" s="547"/>
      <c r="C200" s="547"/>
      <c r="D200" s="547"/>
      <c r="E200" s="547"/>
      <c r="F200" s="547"/>
      <c r="G200" s="547"/>
      <c r="H200" s="547"/>
    </row>
    <row r="201" spans="1:8">
      <c r="A201" s="547"/>
      <c r="B201" s="547"/>
      <c r="C201" s="547"/>
      <c r="D201" s="547"/>
      <c r="E201" s="547"/>
      <c r="F201" s="547"/>
      <c r="G201" s="547"/>
      <c r="H201" s="547"/>
    </row>
    <row r="202" spans="1:8">
      <c r="A202" s="547"/>
      <c r="B202" s="547"/>
      <c r="C202" s="547"/>
      <c r="D202" s="547"/>
      <c r="E202" s="547"/>
      <c r="F202" s="547"/>
      <c r="G202" s="547"/>
      <c r="H202" s="547"/>
    </row>
    <row r="203" spans="1:8">
      <c r="A203" s="547"/>
      <c r="B203" s="547"/>
      <c r="C203" s="547"/>
      <c r="D203" s="547"/>
      <c r="E203" s="547"/>
      <c r="F203" s="547"/>
      <c r="G203" s="547"/>
      <c r="H203" s="547"/>
    </row>
    <row r="204" spans="1:8">
      <c r="A204" s="547"/>
      <c r="B204" s="547"/>
      <c r="C204" s="547"/>
      <c r="D204" s="547"/>
      <c r="E204" s="547"/>
      <c r="F204" s="547"/>
      <c r="G204" s="547"/>
      <c r="H204" s="547"/>
    </row>
    <row r="205" spans="1:8">
      <c r="A205" s="547"/>
      <c r="B205" s="547"/>
      <c r="C205" s="547"/>
      <c r="D205" s="547"/>
      <c r="E205" s="547"/>
      <c r="F205" s="547"/>
      <c r="G205" s="547"/>
      <c r="H205" s="547"/>
    </row>
    <row r="206" spans="1:8">
      <c r="A206" s="547"/>
      <c r="B206" s="547"/>
      <c r="C206" s="547"/>
      <c r="D206" s="547"/>
      <c r="E206" s="547"/>
      <c r="F206" s="547"/>
      <c r="G206" s="547"/>
      <c r="H206" s="547"/>
    </row>
    <row r="207" spans="1:8">
      <c r="A207" s="547"/>
      <c r="B207" s="547"/>
      <c r="C207" s="547"/>
      <c r="D207" s="547"/>
      <c r="E207" s="547"/>
      <c r="F207" s="547"/>
      <c r="G207" s="547"/>
      <c r="H207" s="547"/>
    </row>
    <row r="208" spans="1:8">
      <c r="A208" s="547"/>
      <c r="B208" s="547"/>
      <c r="C208" s="547"/>
      <c r="D208" s="547"/>
      <c r="E208" s="547"/>
      <c r="F208" s="547"/>
      <c r="G208" s="547"/>
      <c r="H208" s="547"/>
    </row>
    <row r="209" spans="1:8">
      <c r="A209" s="547"/>
      <c r="B209" s="547"/>
      <c r="C209" s="547"/>
      <c r="D209" s="547"/>
      <c r="E209" s="547"/>
      <c r="F209" s="547"/>
      <c r="G209" s="547"/>
      <c r="H209" s="547"/>
    </row>
    <row r="210" spans="1:8">
      <c r="A210" s="547"/>
      <c r="B210" s="547"/>
      <c r="C210" s="547"/>
      <c r="D210" s="547"/>
      <c r="E210" s="547"/>
      <c r="F210" s="547"/>
      <c r="G210" s="547"/>
      <c r="H210" s="547"/>
    </row>
    <row r="211" spans="1:8">
      <c r="A211" s="547"/>
      <c r="B211" s="547"/>
      <c r="C211" s="547"/>
      <c r="D211" s="547"/>
      <c r="E211" s="547"/>
      <c r="F211" s="547"/>
      <c r="G211" s="547"/>
      <c r="H211" s="547"/>
    </row>
    <row r="212" spans="1:8">
      <c r="A212" s="547"/>
      <c r="B212" s="547"/>
      <c r="C212" s="547"/>
      <c r="D212" s="547"/>
      <c r="E212" s="547"/>
      <c r="F212" s="547"/>
      <c r="G212" s="547"/>
      <c r="H212" s="547"/>
    </row>
    <row r="213" spans="1:8">
      <c r="A213" s="547"/>
      <c r="B213" s="547"/>
      <c r="C213" s="547"/>
      <c r="D213" s="547"/>
      <c r="E213" s="547"/>
      <c r="F213" s="547"/>
      <c r="G213" s="547"/>
      <c r="H213" s="547"/>
    </row>
    <row r="214" spans="1:8">
      <c r="A214" s="547"/>
      <c r="B214" s="547"/>
      <c r="C214" s="547"/>
      <c r="D214" s="547"/>
      <c r="E214" s="547"/>
      <c r="F214" s="547"/>
      <c r="G214" s="547"/>
      <c r="H214" s="547"/>
    </row>
    <row r="215" spans="1:8">
      <c r="A215" s="547"/>
      <c r="B215" s="547"/>
      <c r="C215" s="547"/>
      <c r="D215" s="547"/>
      <c r="E215" s="547"/>
      <c r="F215" s="547"/>
      <c r="G215" s="547"/>
      <c r="H215" s="547"/>
    </row>
    <row r="216" spans="1:8">
      <c r="A216" s="547"/>
      <c r="B216" s="547"/>
      <c r="C216" s="547"/>
      <c r="D216" s="547"/>
      <c r="E216" s="547"/>
      <c r="F216" s="547"/>
      <c r="G216" s="547"/>
      <c r="H216" s="547"/>
    </row>
    <row r="217" spans="1:8">
      <c r="A217" s="547"/>
      <c r="B217" s="547"/>
      <c r="C217" s="547"/>
      <c r="D217" s="547"/>
      <c r="E217" s="547"/>
      <c r="F217" s="547"/>
      <c r="G217" s="547"/>
      <c r="H217" s="547"/>
    </row>
    <row r="218" spans="1:8">
      <c r="A218" s="547"/>
      <c r="B218" s="547"/>
      <c r="C218" s="547"/>
      <c r="D218" s="547"/>
      <c r="E218" s="547"/>
      <c r="F218" s="547"/>
      <c r="G218" s="547"/>
      <c r="H218" s="547"/>
    </row>
    <row r="219" spans="1:8">
      <c r="A219" s="547"/>
      <c r="B219" s="547"/>
      <c r="C219" s="547"/>
      <c r="D219" s="547"/>
      <c r="E219" s="547"/>
      <c r="F219" s="547"/>
      <c r="G219" s="547"/>
      <c r="H219" s="547"/>
    </row>
    <row r="220" spans="1:8">
      <c r="A220" s="547"/>
      <c r="B220" s="547"/>
      <c r="C220" s="547"/>
      <c r="D220" s="547"/>
      <c r="E220" s="547"/>
      <c r="F220" s="547"/>
      <c r="G220" s="547"/>
      <c r="H220" s="547"/>
    </row>
    <row r="221" spans="1:8">
      <c r="A221" s="547"/>
      <c r="B221" s="547"/>
      <c r="C221" s="547"/>
      <c r="D221" s="547"/>
      <c r="E221" s="547"/>
      <c r="F221" s="547"/>
      <c r="G221" s="547"/>
      <c r="H221" s="547"/>
    </row>
    <row r="222" spans="1:8">
      <c r="A222" s="547"/>
      <c r="B222" s="547"/>
      <c r="C222" s="547"/>
      <c r="D222" s="547"/>
      <c r="E222" s="547"/>
      <c r="F222" s="547"/>
      <c r="G222" s="547"/>
      <c r="H222" s="547"/>
    </row>
    <row r="223" spans="1:8">
      <c r="A223" s="547"/>
      <c r="B223" s="547"/>
      <c r="C223" s="547"/>
      <c r="D223" s="547"/>
      <c r="E223" s="547"/>
      <c r="F223" s="547"/>
      <c r="G223" s="547"/>
      <c r="H223" s="547"/>
    </row>
    <row r="224" spans="1:8">
      <c r="A224" s="547"/>
      <c r="B224" s="547"/>
      <c r="C224" s="547"/>
      <c r="D224" s="547"/>
      <c r="E224" s="547"/>
      <c r="F224" s="547"/>
      <c r="G224" s="547"/>
      <c r="H224" s="547"/>
    </row>
    <row r="225" spans="1:8">
      <c r="A225" s="547"/>
      <c r="B225" s="547"/>
      <c r="C225" s="547"/>
      <c r="D225" s="547"/>
      <c r="E225" s="547"/>
      <c r="F225" s="547"/>
      <c r="G225" s="547"/>
      <c r="H225" s="547"/>
    </row>
    <row r="226" spans="1:8">
      <c r="A226" s="547"/>
      <c r="B226" s="547"/>
      <c r="C226" s="547"/>
      <c r="D226" s="547"/>
      <c r="E226" s="547"/>
      <c r="F226" s="547"/>
      <c r="G226" s="547"/>
      <c r="H226" s="547"/>
    </row>
    <row r="227" spans="1:8">
      <c r="A227" s="547"/>
      <c r="B227" s="547"/>
      <c r="C227" s="547"/>
      <c r="D227" s="547"/>
      <c r="E227" s="547"/>
      <c r="F227" s="547"/>
      <c r="G227" s="547"/>
      <c r="H227" s="547"/>
    </row>
    <row r="228" spans="1:8">
      <c r="A228" s="547"/>
      <c r="B228" s="547"/>
      <c r="C228" s="547"/>
      <c r="D228" s="547"/>
      <c r="E228" s="547"/>
      <c r="F228" s="547"/>
      <c r="G228" s="547"/>
      <c r="H228" s="547"/>
    </row>
    <row r="229" spans="1:8">
      <c r="A229" s="547"/>
      <c r="B229" s="547"/>
      <c r="C229" s="547"/>
      <c r="D229" s="547"/>
      <c r="E229" s="547"/>
      <c r="F229" s="547"/>
      <c r="G229" s="547"/>
      <c r="H229" s="547"/>
    </row>
    <row r="230" spans="1:8">
      <c r="A230" s="547"/>
      <c r="B230" s="547"/>
      <c r="C230" s="547"/>
      <c r="D230" s="547"/>
      <c r="E230" s="547"/>
      <c r="F230" s="547"/>
      <c r="G230" s="547"/>
      <c r="H230" s="547"/>
    </row>
    <row r="231" spans="1:8">
      <c r="A231" s="547"/>
      <c r="B231" s="547"/>
      <c r="C231" s="547"/>
      <c r="D231" s="547"/>
      <c r="E231" s="547"/>
      <c r="F231" s="547"/>
      <c r="G231" s="547"/>
      <c r="H231" s="547"/>
    </row>
    <row r="232" spans="1:8">
      <c r="A232" s="547"/>
      <c r="B232" s="547"/>
      <c r="C232" s="547"/>
      <c r="D232" s="547"/>
      <c r="E232" s="547"/>
      <c r="F232" s="547"/>
      <c r="G232" s="547"/>
      <c r="H232" s="547"/>
    </row>
    <row r="233" spans="1:8">
      <c r="A233" s="547"/>
      <c r="B233" s="547"/>
      <c r="C233" s="547"/>
      <c r="D233" s="547"/>
      <c r="E233" s="547"/>
      <c r="F233" s="547"/>
      <c r="G233" s="547"/>
      <c r="H233" s="547"/>
    </row>
    <row r="234" spans="1:8">
      <c r="A234" s="547"/>
      <c r="B234" s="547"/>
      <c r="C234" s="547"/>
      <c r="D234" s="547"/>
      <c r="E234" s="547"/>
      <c r="F234" s="547"/>
      <c r="G234" s="547"/>
      <c r="H234" s="547"/>
    </row>
    <row r="235" spans="1:8">
      <c r="A235" s="547"/>
      <c r="B235" s="547"/>
      <c r="C235" s="547"/>
      <c r="D235" s="547"/>
      <c r="E235" s="547"/>
      <c r="F235" s="547"/>
      <c r="G235" s="547"/>
      <c r="H235" s="547"/>
    </row>
    <row r="236" spans="1:8">
      <c r="A236" s="547"/>
      <c r="B236" s="547"/>
      <c r="C236" s="547"/>
      <c r="D236" s="547"/>
      <c r="E236" s="547"/>
      <c r="F236" s="547"/>
      <c r="G236" s="547"/>
      <c r="H236" s="547"/>
    </row>
    <row r="237" spans="1:8">
      <c r="A237" s="547"/>
      <c r="B237" s="547"/>
      <c r="C237" s="547"/>
      <c r="D237" s="547"/>
      <c r="E237" s="547"/>
      <c r="F237" s="547"/>
      <c r="G237" s="547"/>
      <c r="H237" s="547"/>
    </row>
    <row r="238" spans="1:8">
      <c r="A238" s="547"/>
      <c r="B238" s="547"/>
      <c r="C238" s="547"/>
      <c r="D238" s="547"/>
      <c r="E238" s="547"/>
      <c r="F238" s="547"/>
      <c r="G238" s="547"/>
      <c r="H238" s="547"/>
    </row>
    <row r="239" spans="1:8">
      <c r="A239" s="547"/>
      <c r="B239" s="547"/>
      <c r="C239" s="547"/>
      <c r="D239" s="547"/>
      <c r="E239" s="547"/>
      <c r="F239" s="547"/>
      <c r="G239" s="547"/>
      <c r="H239" s="547"/>
    </row>
    <row r="240" spans="1:8">
      <c r="A240" s="547"/>
      <c r="B240" s="547"/>
      <c r="C240" s="547"/>
      <c r="D240" s="547"/>
      <c r="E240" s="547"/>
      <c r="F240" s="547"/>
      <c r="G240" s="547"/>
      <c r="H240" s="547"/>
    </row>
    <row r="241" spans="1:8">
      <c r="A241" s="547"/>
      <c r="B241" s="547"/>
      <c r="C241" s="547"/>
      <c r="D241" s="547"/>
      <c r="E241" s="547"/>
      <c r="F241" s="547"/>
      <c r="G241" s="547"/>
      <c r="H241" s="547"/>
    </row>
    <row r="242" spans="1:8">
      <c r="A242" s="547"/>
      <c r="B242" s="547"/>
      <c r="C242" s="547"/>
      <c r="D242" s="547"/>
      <c r="E242" s="547"/>
      <c r="F242" s="547"/>
      <c r="G242" s="547"/>
      <c r="H242" s="547"/>
    </row>
    <row r="243" spans="1:8">
      <c r="A243" s="547"/>
      <c r="B243" s="547"/>
      <c r="C243" s="547"/>
      <c r="D243" s="547"/>
      <c r="E243" s="547"/>
      <c r="F243" s="547"/>
      <c r="G243" s="547"/>
      <c r="H243" s="547"/>
    </row>
    <row r="244" spans="1:8">
      <c r="A244" s="547"/>
      <c r="B244" s="547"/>
      <c r="C244" s="547"/>
      <c r="D244" s="547"/>
      <c r="E244" s="547"/>
      <c r="F244" s="547"/>
      <c r="G244" s="547"/>
      <c r="H244" s="547"/>
    </row>
    <row r="245" spans="1:8">
      <c r="A245" s="547"/>
      <c r="B245" s="547"/>
      <c r="C245" s="547"/>
      <c r="D245" s="547"/>
      <c r="E245" s="547"/>
      <c r="F245" s="547"/>
      <c r="G245" s="547"/>
      <c r="H245" s="547"/>
    </row>
    <row r="246" spans="1:8">
      <c r="A246" s="547"/>
      <c r="B246" s="547"/>
      <c r="C246" s="547"/>
      <c r="D246" s="547"/>
      <c r="E246" s="547"/>
      <c r="F246" s="547"/>
      <c r="G246" s="547"/>
      <c r="H246" s="547"/>
    </row>
    <row r="247" spans="1:8">
      <c r="A247" s="547"/>
      <c r="B247" s="547"/>
      <c r="C247" s="547"/>
      <c r="D247" s="547"/>
      <c r="E247" s="547"/>
      <c r="F247" s="547"/>
      <c r="G247" s="547"/>
      <c r="H247" s="547"/>
    </row>
    <row r="248" spans="1:8">
      <c r="A248" s="547"/>
      <c r="B248" s="547"/>
      <c r="C248" s="547"/>
      <c r="D248" s="547"/>
      <c r="E248" s="547"/>
      <c r="F248" s="547"/>
      <c r="G248" s="547"/>
      <c r="H248" s="547"/>
    </row>
    <row r="249" spans="1:8">
      <c r="A249" s="547"/>
      <c r="B249" s="547"/>
      <c r="C249" s="547"/>
      <c r="D249" s="547"/>
      <c r="E249" s="547"/>
      <c r="F249" s="547"/>
      <c r="G249" s="547"/>
      <c r="H249" s="547"/>
    </row>
    <row r="250" spans="1:8">
      <c r="A250" s="547"/>
      <c r="B250" s="547"/>
      <c r="C250" s="547"/>
      <c r="D250" s="547"/>
      <c r="E250" s="547"/>
      <c r="F250" s="547"/>
      <c r="G250" s="547"/>
      <c r="H250" s="547"/>
    </row>
    <row r="251" spans="1:8">
      <c r="A251" s="547"/>
      <c r="B251" s="547"/>
      <c r="C251" s="547"/>
      <c r="D251" s="547"/>
      <c r="E251" s="547"/>
      <c r="F251" s="547"/>
      <c r="G251" s="547"/>
      <c r="H251" s="547"/>
    </row>
    <row r="252" spans="1:8">
      <c r="A252" s="547"/>
      <c r="B252" s="547"/>
      <c r="C252" s="547"/>
      <c r="D252" s="547"/>
      <c r="E252" s="547"/>
      <c r="F252" s="547"/>
      <c r="G252" s="547"/>
      <c r="H252" s="547"/>
    </row>
    <row r="253" spans="1:8">
      <c r="A253" s="547"/>
      <c r="B253" s="547"/>
      <c r="C253" s="547"/>
      <c r="D253" s="547"/>
      <c r="E253" s="547"/>
      <c r="F253" s="547"/>
      <c r="G253" s="547"/>
      <c r="H253" s="547"/>
    </row>
    <row r="254" spans="1:8">
      <c r="A254" s="547"/>
      <c r="B254" s="547"/>
      <c r="C254" s="547"/>
      <c r="D254" s="547"/>
      <c r="E254" s="547"/>
      <c r="F254" s="547"/>
      <c r="G254" s="547"/>
      <c r="H254" s="547"/>
    </row>
    <row r="255" spans="1:8">
      <c r="A255" s="547"/>
      <c r="B255" s="547"/>
      <c r="C255" s="547"/>
      <c r="D255" s="547"/>
      <c r="E255" s="547"/>
      <c r="F255" s="547"/>
      <c r="G255" s="547"/>
      <c r="H255" s="547"/>
    </row>
    <row r="256" spans="1:8">
      <c r="A256" s="547"/>
      <c r="B256" s="547"/>
      <c r="C256" s="547"/>
      <c r="D256" s="547"/>
      <c r="E256" s="547"/>
      <c r="F256" s="547"/>
      <c r="G256" s="547"/>
      <c r="H256" s="547"/>
    </row>
    <row r="257" spans="1:8">
      <c r="A257" s="547"/>
      <c r="B257" s="547"/>
      <c r="C257" s="547"/>
      <c r="D257" s="547"/>
      <c r="E257" s="547"/>
      <c r="F257" s="547"/>
      <c r="G257" s="547"/>
      <c r="H257" s="547"/>
    </row>
    <row r="258" spans="1:8">
      <c r="A258" s="547"/>
      <c r="B258" s="547"/>
      <c r="C258" s="547"/>
      <c r="D258" s="547"/>
      <c r="E258" s="547"/>
      <c r="F258" s="547"/>
      <c r="G258" s="547"/>
      <c r="H258" s="547"/>
    </row>
    <row r="259" spans="1:8">
      <c r="A259" s="547"/>
      <c r="B259" s="547"/>
      <c r="C259" s="547"/>
      <c r="D259" s="547"/>
      <c r="E259" s="547"/>
      <c r="F259" s="547"/>
      <c r="G259" s="547"/>
      <c r="H259" s="547"/>
    </row>
    <row r="260" spans="1:8">
      <c r="A260" s="547"/>
      <c r="B260" s="547"/>
      <c r="C260" s="547"/>
      <c r="D260" s="547"/>
      <c r="E260" s="547"/>
      <c r="F260" s="547"/>
      <c r="G260" s="547"/>
      <c r="H260" s="547"/>
    </row>
    <row r="261" spans="1:8">
      <c r="A261" s="547"/>
      <c r="B261" s="547"/>
      <c r="C261" s="547"/>
      <c r="D261" s="547"/>
      <c r="E261" s="547"/>
      <c r="F261" s="547"/>
      <c r="G261" s="547"/>
      <c r="H261" s="547"/>
    </row>
    <row r="262" spans="1:8">
      <c r="A262" s="547"/>
      <c r="B262" s="547"/>
      <c r="C262" s="547"/>
      <c r="D262" s="547"/>
      <c r="E262" s="547"/>
      <c r="F262" s="547"/>
      <c r="G262" s="547"/>
      <c r="H262" s="547"/>
    </row>
    <row r="263" spans="1:8">
      <c r="A263" s="547"/>
      <c r="B263" s="547"/>
      <c r="C263" s="547"/>
      <c r="D263" s="547"/>
      <c r="E263" s="547"/>
      <c r="F263" s="547"/>
      <c r="G263" s="547"/>
      <c r="H263" s="547"/>
    </row>
    <row r="264" spans="1:8">
      <c r="A264" s="547"/>
      <c r="B264" s="547"/>
      <c r="C264" s="547"/>
      <c r="D264" s="547"/>
      <c r="E264" s="547"/>
      <c r="F264" s="547"/>
      <c r="G264" s="547"/>
      <c r="H264" s="547"/>
    </row>
    <row r="265" spans="1:8">
      <c r="A265" s="547"/>
      <c r="B265" s="547"/>
      <c r="C265" s="547"/>
      <c r="D265" s="547"/>
      <c r="E265" s="547"/>
      <c r="F265" s="547"/>
      <c r="G265" s="547"/>
      <c r="H265" s="547"/>
    </row>
    <row r="266" spans="1:8">
      <c r="A266" s="547"/>
      <c r="B266" s="547"/>
      <c r="C266" s="547"/>
      <c r="D266" s="547"/>
      <c r="E266" s="547"/>
      <c r="F266" s="547"/>
      <c r="G266" s="547"/>
      <c r="H266" s="547"/>
    </row>
    <row r="267" spans="1:8">
      <c r="A267" s="547"/>
      <c r="B267" s="547"/>
      <c r="C267" s="547"/>
      <c r="D267" s="547"/>
      <c r="E267" s="547"/>
      <c r="F267" s="547"/>
      <c r="G267" s="547"/>
      <c r="H267" s="547"/>
    </row>
    <row r="268" spans="1:8">
      <c r="A268" s="547"/>
      <c r="B268" s="547"/>
      <c r="C268" s="547"/>
      <c r="D268" s="547"/>
      <c r="E268" s="547"/>
      <c r="F268" s="547"/>
      <c r="G268" s="547"/>
      <c r="H268" s="547"/>
    </row>
    <row r="269" spans="1:8">
      <c r="A269" s="547"/>
      <c r="B269" s="547"/>
      <c r="C269" s="547"/>
      <c r="D269" s="547"/>
      <c r="E269" s="547"/>
      <c r="F269" s="547"/>
      <c r="G269" s="547"/>
      <c r="H269" s="547"/>
    </row>
    <row r="270" spans="1:8">
      <c r="A270" s="547"/>
      <c r="B270" s="547"/>
      <c r="C270" s="547"/>
      <c r="D270" s="547"/>
      <c r="E270" s="547"/>
      <c r="F270" s="547"/>
      <c r="G270" s="547"/>
      <c r="H270" s="547"/>
    </row>
    <row r="271" spans="1:8">
      <c r="A271" s="547"/>
      <c r="B271" s="547"/>
      <c r="C271" s="547"/>
      <c r="D271" s="547"/>
      <c r="E271" s="547"/>
      <c r="F271" s="547"/>
      <c r="G271" s="547"/>
      <c r="H271" s="547"/>
    </row>
    <row r="272" spans="1:8">
      <c r="A272" s="547"/>
      <c r="B272" s="547"/>
      <c r="C272" s="547"/>
      <c r="D272" s="547"/>
      <c r="E272" s="547"/>
      <c r="F272" s="547"/>
      <c r="G272" s="547"/>
      <c r="H272" s="547"/>
    </row>
    <row r="273" spans="1:8">
      <c r="A273" s="547"/>
      <c r="B273" s="547"/>
      <c r="C273" s="547"/>
      <c r="D273" s="547"/>
      <c r="E273" s="547"/>
      <c r="F273" s="547"/>
      <c r="G273" s="547"/>
      <c r="H273" s="547"/>
    </row>
    <row r="274" spans="1:8">
      <c r="A274" s="547"/>
      <c r="B274" s="547"/>
      <c r="C274" s="547"/>
      <c r="D274" s="547"/>
      <c r="E274" s="547"/>
      <c r="F274" s="547"/>
      <c r="G274" s="547"/>
      <c r="H274" s="547"/>
    </row>
    <row r="275" spans="1:8">
      <c r="A275" s="547"/>
      <c r="B275" s="547"/>
      <c r="C275" s="547"/>
      <c r="D275" s="547"/>
      <c r="E275" s="547"/>
      <c r="F275" s="547"/>
      <c r="G275" s="547"/>
      <c r="H275" s="547"/>
    </row>
    <row r="276" spans="1:8">
      <c r="A276" s="547"/>
      <c r="B276" s="547"/>
      <c r="C276" s="547"/>
      <c r="D276" s="547"/>
      <c r="E276" s="547"/>
      <c r="F276" s="547"/>
      <c r="G276" s="547"/>
      <c r="H276" s="547"/>
    </row>
    <row r="277" spans="1:8">
      <c r="A277" s="547"/>
      <c r="B277" s="547"/>
      <c r="C277" s="547"/>
      <c r="D277" s="547"/>
      <c r="E277" s="547"/>
      <c r="F277" s="547"/>
      <c r="G277" s="547"/>
      <c r="H277" s="547"/>
    </row>
    <row r="278" spans="1:8">
      <c r="A278" s="547"/>
      <c r="B278" s="547"/>
      <c r="C278" s="547"/>
      <c r="D278" s="547"/>
      <c r="E278" s="547"/>
      <c r="F278" s="547"/>
      <c r="G278" s="547"/>
      <c r="H278" s="547"/>
    </row>
    <row r="279" spans="1:8">
      <c r="A279" s="547"/>
      <c r="B279" s="547"/>
      <c r="C279" s="547"/>
      <c r="D279" s="547"/>
      <c r="E279" s="547"/>
      <c r="F279" s="547"/>
      <c r="G279" s="547"/>
      <c r="H279" s="547"/>
    </row>
    <row r="280" spans="1:8">
      <c r="A280" s="547"/>
      <c r="B280" s="547"/>
      <c r="C280" s="547"/>
      <c r="D280" s="547"/>
      <c r="E280" s="547"/>
      <c r="F280" s="547"/>
      <c r="G280" s="547"/>
      <c r="H280" s="547"/>
    </row>
    <row r="281" spans="1:8">
      <c r="A281" s="547"/>
      <c r="B281" s="547"/>
      <c r="C281" s="547"/>
      <c r="D281" s="547"/>
      <c r="E281" s="547"/>
      <c r="F281" s="547"/>
      <c r="G281" s="547"/>
      <c r="H281" s="547"/>
    </row>
    <row r="282" spans="1:8">
      <c r="A282" s="547"/>
      <c r="B282" s="547"/>
      <c r="C282" s="547"/>
      <c r="D282" s="547"/>
      <c r="E282" s="547"/>
      <c r="F282" s="547"/>
      <c r="G282" s="547"/>
      <c r="H282" s="547"/>
    </row>
    <row r="283" spans="1:8">
      <c r="A283" s="547"/>
      <c r="B283" s="547"/>
      <c r="C283" s="547"/>
      <c r="D283" s="547"/>
      <c r="E283" s="547"/>
      <c r="F283" s="547"/>
      <c r="G283" s="547"/>
      <c r="H283" s="547"/>
    </row>
    <row r="284" spans="1:8">
      <c r="A284" s="547"/>
      <c r="B284" s="547"/>
      <c r="C284" s="547"/>
      <c r="D284" s="547"/>
      <c r="E284" s="547"/>
      <c r="F284" s="547"/>
      <c r="G284" s="547"/>
      <c r="H284" s="547"/>
    </row>
    <row r="285" spans="1:8">
      <c r="A285" s="547"/>
      <c r="B285" s="547"/>
      <c r="C285" s="547"/>
      <c r="D285" s="547"/>
      <c r="E285" s="547"/>
      <c r="F285" s="547"/>
      <c r="G285" s="547"/>
      <c r="H285" s="547"/>
    </row>
    <row r="286" spans="1:8">
      <c r="A286" s="547"/>
      <c r="B286" s="547"/>
      <c r="C286" s="547"/>
      <c r="D286" s="547"/>
      <c r="E286" s="547"/>
      <c r="F286" s="547"/>
      <c r="G286" s="547"/>
      <c r="H286" s="547"/>
    </row>
    <row r="287" spans="1:8">
      <c r="A287" s="547"/>
      <c r="B287" s="547"/>
      <c r="C287" s="547"/>
      <c r="D287" s="547"/>
      <c r="E287" s="547"/>
      <c r="F287" s="547"/>
      <c r="G287" s="547"/>
      <c r="H287" s="547"/>
    </row>
    <row r="288" spans="1:8">
      <c r="A288" s="547"/>
      <c r="B288" s="547"/>
      <c r="C288" s="547"/>
      <c r="D288" s="547"/>
      <c r="E288" s="547"/>
      <c r="F288" s="547"/>
      <c r="G288" s="547"/>
      <c r="H288" s="547"/>
    </row>
    <row r="289" spans="1:8">
      <c r="A289" s="547"/>
      <c r="B289" s="547"/>
      <c r="C289" s="547"/>
      <c r="D289" s="547"/>
      <c r="E289" s="547"/>
      <c r="F289" s="547"/>
      <c r="G289" s="547"/>
      <c r="H289" s="547"/>
    </row>
    <row r="290" spans="1:8">
      <c r="A290" s="547"/>
      <c r="B290" s="547"/>
      <c r="C290" s="547"/>
      <c r="D290" s="547"/>
      <c r="E290" s="547"/>
      <c r="F290" s="547"/>
      <c r="G290" s="547"/>
      <c r="H290" s="547"/>
    </row>
    <row r="291" spans="1:8">
      <c r="A291" s="547"/>
      <c r="B291" s="547"/>
      <c r="C291" s="547"/>
      <c r="D291" s="547"/>
      <c r="E291" s="547"/>
      <c r="F291" s="547"/>
      <c r="G291" s="547"/>
      <c r="H291" s="547"/>
    </row>
    <row r="292" spans="1:8">
      <c r="A292" s="547"/>
      <c r="B292" s="547"/>
      <c r="C292" s="547"/>
      <c r="D292" s="547"/>
      <c r="E292" s="547"/>
      <c r="F292" s="547"/>
      <c r="G292" s="547"/>
      <c r="H292" s="547"/>
    </row>
    <row r="293" spans="1:8">
      <c r="A293" s="547"/>
      <c r="B293" s="547"/>
      <c r="C293" s="547"/>
      <c r="D293" s="547"/>
      <c r="E293" s="547"/>
      <c r="F293" s="547"/>
      <c r="G293" s="547"/>
      <c r="H293" s="547"/>
    </row>
    <row r="294" spans="1:8">
      <c r="A294" s="547"/>
      <c r="B294" s="547"/>
      <c r="C294" s="547"/>
      <c r="D294" s="547"/>
      <c r="E294" s="547"/>
      <c r="F294" s="547"/>
      <c r="G294" s="547"/>
      <c r="H294" s="547"/>
    </row>
    <row r="295" spans="1:8">
      <c r="A295" s="547"/>
      <c r="B295" s="547"/>
      <c r="C295" s="547"/>
      <c r="D295" s="547"/>
      <c r="E295" s="547"/>
      <c r="F295" s="547"/>
      <c r="G295" s="547"/>
      <c r="H295" s="547"/>
    </row>
    <row r="296" spans="1:8">
      <c r="A296" s="547"/>
      <c r="B296" s="547"/>
      <c r="C296" s="547"/>
      <c r="D296" s="547"/>
      <c r="E296" s="547"/>
      <c r="F296" s="547"/>
      <c r="G296" s="547"/>
      <c r="H296" s="547"/>
    </row>
    <row r="297" spans="1:8">
      <c r="A297" s="547"/>
      <c r="B297" s="547"/>
      <c r="C297" s="547"/>
      <c r="D297" s="547"/>
      <c r="E297" s="547"/>
      <c r="F297" s="547"/>
      <c r="G297" s="547"/>
      <c r="H297" s="547"/>
    </row>
    <row r="298" spans="1:8">
      <c r="A298" s="547"/>
      <c r="B298" s="547"/>
      <c r="C298" s="547"/>
      <c r="D298" s="547"/>
      <c r="E298" s="547"/>
      <c r="F298" s="547"/>
      <c r="G298" s="547"/>
      <c r="H298" s="547"/>
    </row>
    <row r="299" spans="1:8">
      <c r="A299" s="547"/>
      <c r="B299" s="547"/>
      <c r="C299" s="547"/>
      <c r="D299" s="547"/>
      <c r="E299" s="547"/>
      <c r="F299" s="547"/>
      <c r="G299" s="547"/>
      <c r="H299" s="547"/>
    </row>
    <row r="300" spans="1:8">
      <c r="A300" s="547"/>
      <c r="B300" s="547"/>
      <c r="C300" s="547"/>
      <c r="D300" s="547"/>
      <c r="E300" s="547"/>
      <c r="F300" s="547"/>
      <c r="G300" s="547"/>
      <c r="H300" s="547"/>
    </row>
    <row r="301" spans="1:8">
      <c r="A301" s="547"/>
      <c r="B301" s="547"/>
      <c r="C301" s="547"/>
      <c r="D301" s="547"/>
      <c r="E301" s="547"/>
      <c r="F301" s="547"/>
      <c r="G301" s="547"/>
      <c r="H301" s="547"/>
    </row>
    <row r="302" spans="1:8">
      <c r="A302" s="547"/>
      <c r="B302" s="547"/>
      <c r="C302" s="547"/>
      <c r="D302" s="547"/>
      <c r="E302" s="547"/>
      <c r="F302" s="547"/>
      <c r="G302" s="547"/>
      <c r="H302" s="547"/>
    </row>
    <row r="303" spans="1:8">
      <c r="A303" s="547"/>
      <c r="B303" s="547"/>
      <c r="C303" s="547"/>
      <c r="D303" s="547"/>
      <c r="E303" s="547"/>
      <c r="F303" s="547"/>
      <c r="G303" s="547"/>
      <c r="H303" s="547"/>
    </row>
    <row r="304" spans="1:8">
      <c r="A304" s="547"/>
      <c r="B304" s="547"/>
      <c r="C304" s="547"/>
      <c r="D304" s="547"/>
      <c r="E304" s="547"/>
      <c r="F304" s="547"/>
      <c r="G304" s="547"/>
      <c r="H304" s="547"/>
    </row>
    <row r="305" spans="1:8">
      <c r="A305" s="547"/>
      <c r="B305" s="547"/>
      <c r="C305" s="547"/>
      <c r="D305" s="547"/>
      <c r="E305" s="547"/>
      <c r="F305" s="547"/>
      <c r="G305" s="547"/>
      <c r="H305" s="547"/>
    </row>
    <row r="306" spans="1:8">
      <c r="A306" s="547"/>
      <c r="B306" s="547"/>
      <c r="C306" s="547"/>
      <c r="D306" s="547"/>
      <c r="E306" s="547"/>
      <c r="F306" s="547"/>
      <c r="G306" s="547"/>
      <c r="H306" s="547"/>
    </row>
    <row r="307" spans="1:8">
      <c r="A307" s="547"/>
      <c r="B307" s="547"/>
      <c r="C307" s="547"/>
      <c r="D307" s="547"/>
      <c r="E307" s="547"/>
      <c r="F307" s="547"/>
      <c r="G307" s="547"/>
      <c r="H307" s="547"/>
    </row>
    <row r="308" spans="1:8">
      <c r="A308" s="547"/>
      <c r="B308" s="547"/>
      <c r="C308" s="547"/>
      <c r="D308" s="547"/>
      <c r="E308" s="547"/>
      <c r="F308" s="547"/>
      <c r="G308" s="547"/>
      <c r="H308" s="547"/>
    </row>
    <row r="309" spans="1:8">
      <c r="A309" s="547"/>
      <c r="B309" s="547"/>
      <c r="C309" s="547"/>
      <c r="D309" s="547"/>
      <c r="E309" s="547"/>
      <c r="F309" s="547"/>
      <c r="G309" s="547"/>
      <c r="H309" s="547"/>
    </row>
    <row r="310" spans="1:8">
      <c r="A310" s="547"/>
      <c r="B310" s="547"/>
      <c r="C310" s="547"/>
      <c r="D310" s="547"/>
      <c r="E310" s="547"/>
      <c r="F310" s="547"/>
      <c r="G310" s="547"/>
      <c r="H310" s="547"/>
    </row>
    <row r="311" spans="1:8">
      <c r="A311" s="547"/>
      <c r="B311" s="547"/>
      <c r="C311" s="547"/>
      <c r="D311" s="547"/>
      <c r="E311" s="547"/>
      <c r="F311" s="547"/>
      <c r="G311" s="547"/>
      <c r="H311" s="547"/>
    </row>
    <row r="312" spans="1:8">
      <c r="A312" s="547"/>
      <c r="B312" s="547"/>
      <c r="C312" s="547"/>
      <c r="D312" s="547"/>
      <c r="E312" s="547"/>
      <c r="F312" s="547"/>
      <c r="G312" s="547"/>
      <c r="H312" s="547"/>
    </row>
    <row r="313" spans="1:8">
      <c r="A313" s="547"/>
      <c r="B313" s="547"/>
      <c r="C313" s="547"/>
      <c r="D313" s="547"/>
      <c r="E313" s="547"/>
      <c r="F313" s="547"/>
      <c r="G313" s="547"/>
      <c r="H313" s="547"/>
    </row>
    <row r="314" spans="1:8">
      <c r="A314" s="547"/>
      <c r="B314" s="547"/>
      <c r="C314" s="547"/>
      <c r="D314" s="547"/>
      <c r="E314" s="547"/>
      <c r="F314" s="547"/>
      <c r="G314" s="547"/>
      <c r="H314" s="547"/>
    </row>
    <row r="315" spans="1:8">
      <c r="A315" s="547"/>
      <c r="B315" s="547"/>
      <c r="C315" s="547"/>
      <c r="D315" s="547"/>
      <c r="E315" s="547"/>
      <c r="F315" s="547"/>
      <c r="G315" s="547"/>
      <c r="H315" s="547"/>
    </row>
    <row r="316" spans="1:8">
      <c r="A316" s="547"/>
      <c r="B316" s="547"/>
      <c r="C316" s="547"/>
      <c r="D316" s="547"/>
      <c r="E316" s="547"/>
      <c r="F316" s="547"/>
      <c r="G316" s="547"/>
      <c r="H316" s="547"/>
    </row>
    <row r="317" spans="1:8">
      <c r="A317" s="547"/>
      <c r="B317" s="547"/>
      <c r="C317" s="547"/>
      <c r="D317" s="547"/>
      <c r="E317" s="547"/>
      <c r="F317" s="547"/>
      <c r="G317" s="547"/>
      <c r="H317" s="547"/>
    </row>
    <row r="318" spans="1:8">
      <c r="A318" s="547"/>
      <c r="B318" s="547"/>
      <c r="C318" s="547"/>
      <c r="D318" s="547"/>
      <c r="E318" s="547"/>
      <c r="F318" s="547"/>
      <c r="G318" s="547"/>
      <c r="H318" s="547"/>
    </row>
    <row r="319" spans="1:8">
      <c r="A319" s="547"/>
      <c r="B319" s="547"/>
      <c r="C319" s="547"/>
      <c r="D319" s="547"/>
      <c r="E319" s="547"/>
      <c r="F319" s="547"/>
      <c r="G319" s="547"/>
      <c r="H319" s="547"/>
    </row>
    <row r="320" spans="1:8">
      <c r="A320" s="547"/>
      <c r="B320" s="547"/>
      <c r="C320" s="547"/>
      <c r="D320" s="547"/>
      <c r="E320" s="547"/>
      <c r="F320" s="547"/>
      <c r="G320" s="547"/>
      <c r="H320" s="547"/>
    </row>
    <row r="321" spans="1:8">
      <c r="A321" s="547"/>
      <c r="B321" s="547"/>
      <c r="C321" s="547"/>
      <c r="D321" s="547"/>
      <c r="E321" s="547"/>
      <c r="F321" s="547"/>
      <c r="G321" s="547"/>
      <c r="H321" s="547"/>
    </row>
    <row r="322" spans="1:8">
      <c r="A322" s="547"/>
      <c r="B322" s="547"/>
      <c r="C322" s="547"/>
      <c r="D322" s="547"/>
      <c r="E322" s="547"/>
      <c r="F322" s="547"/>
      <c r="G322" s="547"/>
      <c r="H322" s="547"/>
    </row>
    <row r="323" spans="1:8">
      <c r="A323" s="547"/>
      <c r="B323" s="547"/>
      <c r="C323" s="547"/>
      <c r="D323" s="547"/>
      <c r="E323" s="547"/>
      <c r="F323" s="547"/>
      <c r="G323" s="547"/>
      <c r="H323" s="547"/>
    </row>
    <row r="324" spans="1:8">
      <c r="A324" s="547"/>
      <c r="B324" s="547"/>
      <c r="C324" s="547"/>
      <c r="D324" s="547"/>
      <c r="E324" s="547"/>
      <c r="F324" s="547"/>
      <c r="G324" s="547"/>
      <c r="H324" s="547"/>
    </row>
    <row r="325" spans="1:8">
      <c r="A325" s="547"/>
      <c r="B325" s="547"/>
      <c r="C325" s="547"/>
      <c r="D325" s="547"/>
      <c r="E325" s="547"/>
      <c r="F325" s="547"/>
      <c r="G325" s="547"/>
      <c r="H325" s="547"/>
    </row>
    <row r="326" spans="1:8">
      <c r="A326" s="547"/>
      <c r="B326" s="547"/>
      <c r="C326" s="547"/>
      <c r="D326" s="547"/>
      <c r="E326" s="547"/>
      <c r="F326" s="547"/>
      <c r="G326" s="547"/>
      <c r="H326" s="547"/>
    </row>
    <row r="327" spans="1:8">
      <c r="A327" s="547"/>
      <c r="B327" s="547"/>
      <c r="C327" s="547"/>
      <c r="D327" s="547"/>
      <c r="E327" s="547"/>
      <c r="F327" s="547"/>
      <c r="G327" s="547"/>
      <c r="H327" s="547"/>
    </row>
    <row r="328" spans="1:8">
      <c r="A328" s="547"/>
      <c r="B328" s="547"/>
      <c r="C328" s="547"/>
      <c r="D328" s="547"/>
      <c r="E328" s="547"/>
      <c r="F328" s="547"/>
      <c r="G328" s="547"/>
      <c r="H328" s="547"/>
    </row>
    <row r="329" spans="1:8">
      <c r="A329" s="547"/>
      <c r="B329" s="547"/>
      <c r="C329" s="547"/>
      <c r="D329" s="547"/>
      <c r="E329" s="547"/>
      <c r="F329" s="547"/>
      <c r="G329" s="547"/>
      <c r="H329" s="547"/>
    </row>
    <row r="330" spans="1:8">
      <c r="A330" s="547"/>
      <c r="B330" s="547"/>
      <c r="C330" s="547"/>
      <c r="D330" s="547"/>
      <c r="E330" s="547"/>
      <c r="F330" s="547"/>
      <c r="G330" s="547"/>
      <c r="H330" s="547"/>
    </row>
    <row r="331" spans="1:8">
      <c r="A331" s="547"/>
      <c r="B331" s="547"/>
      <c r="C331" s="547"/>
      <c r="D331" s="547"/>
      <c r="E331" s="547"/>
      <c r="F331" s="547"/>
      <c r="G331" s="547"/>
      <c r="H331" s="547"/>
    </row>
    <row r="332" spans="1:8">
      <c r="A332" s="547"/>
      <c r="B332" s="547"/>
      <c r="C332" s="547"/>
      <c r="D332" s="547"/>
      <c r="E332" s="547"/>
      <c r="F332" s="547"/>
      <c r="G332" s="547"/>
      <c r="H332" s="547"/>
    </row>
    <row r="333" spans="1:8">
      <c r="A333" s="547"/>
      <c r="B333" s="547"/>
      <c r="C333" s="547"/>
      <c r="D333" s="547"/>
      <c r="E333" s="547"/>
      <c r="F333" s="547"/>
      <c r="G333" s="547"/>
      <c r="H333" s="547"/>
    </row>
    <row r="334" spans="1:8">
      <c r="A334" s="547"/>
      <c r="B334" s="547"/>
      <c r="C334" s="547"/>
      <c r="D334" s="547"/>
      <c r="E334" s="547"/>
      <c r="F334" s="547"/>
      <c r="G334" s="547"/>
      <c r="H334" s="547"/>
    </row>
    <row r="335" spans="1:8">
      <c r="A335" s="547"/>
      <c r="B335" s="547"/>
      <c r="C335" s="547"/>
      <c r="D335" s="547"/>
      <c r="E335" s="547"/>
      <c r="F335" s="547"/>
      <c r="G335" s="547"/>
      <c r="H335" s="547"/>
    </row>
    <row r="336" spans="1:8">
      <c r="A336" s="547"/>
      <c r="B336" s="547"/>
      <c r="C336" s="547"/>
      <c r="D336" s="547"/>
      <c r="E336" s="547"/>
      <c r="F336" s="547"/>
      <c r="G336" s="547"/>
      <c r="H336" s="547"/>
    </row>
    <row r="337" spans="1:8">
      <c r="A337" s="547"/>
      <c r="B337" s="547"/>
      <c r="C337" s="547"/>
      <c r="D337" s="547"/>
      <c r="E337" s="547"/>
      <c r="F337" s="547"/>
      <c r="G337" s="547"/>
      <c r="H337" s="547"/>
    </row>
    <row r="338" spans="1:8">
      <c r="A338" s="547"/>
      <c r="B338" s="547"/>
      <c r="C338" s="547"/>
      <c r="D338" s="547"/>
      <c r="E338" s="547"/>
      <c r="F338" s="547"/>
      <c r="G338" s="547"/>
      <c r="H338" s="547"/>
    </row>
    <row r="339" spans="1:8">
      <c r="A339" s="547"/>
      <c r="B339" s="547"/>
      <c r="C339" s="547"/>
      <c r="D339" s="547"/>
      <c r="E339" s="547"/>
      <c r="F339" s="547"/>
      <c r="G339" s="547"/>
      <c r="H339" s="547"/>
    </row>
    <row r="340" spans="1:8">
      <c r="A340" s="547"/>
      <c r="B340" s="547"/>
      <c r="C340" s="547"/>
      <c r="D340" s="547"/>
      <c r="E340" s="547"/>
      <c r="F340" s="547"/>
      <c r="G340" s="547"/>
      <c r="H340" s="547"/>
    </row>
    <row r="341" spans="1:8">
      <c r="A341" s="547"/>
      <c r="B341" s="547"/>
      <c r="C341" s="547"/>
      <c r="D341" s="547"/>
      <c r="E341" s="547"/>
      <c r="F341" s="547"/>
      <c r="G341" s="547"/>
      <c r="H341" s="547"/>
    </row>
    <row r="342" spans="1:8">
      <c r="A342" s="547"/>
      <c r="B342" s="547"/>
      <c r="C342" s="547"/>
      <c r="D342" s="547"/>
      <c r="E342" s="547"/>
      <c r="F342" s="547"/>
      <c r="G342" s="547"/>
      <c r="H342" s="547"/>
    </row>
    <row r="343" spans="1:8">
      <c r="A343" s="547"/>
      <c r="B343" s="547"/>
      <c r="C343" s="547"/>
      <c r="D343" s="547"/>
      <c r="E343" s="547"/>
      <c r="F343" s="547"/>
      <c r="G343" s="547"/>
      <c r="H343" s="547"/>
    </row>
    <row r="344" spans="1:8">
      <c r="A344" s="547"/>
      <c r="B344" s="547"/>
      <c r="C344" s="547"/>
      <c r="D344" s="547"/>
      <c r="E344" s="547"/>
      <c r="F344" s="547"/>
      <c r="G344" s="547"/>
      <c r="H344" s="547"/>
    </row>
    <row r="345" spans="1:8">
      <c r="A345" s="547"/>
      <c r="B345" s="547"/>
      <c r="C345" s="547"/>
      <c r="D345" s="547"/>
      <c r="E345" s="547"/>
      <c r="F345" s="547"/>
      <c r="G345" s="547"/>
      <c r="H345" s="547"/>
    </row>
    <row r="346" spans="1:8">
      <c r="A346" s="547"/>
      <c r="B346" s="547"/>
      <c r="C346" s="547"/>
      <c r="D346" s="547"/>
      <c r="E346" s="547"/>
      <c r="F346" s="547"/>
      <c r="G346" s="547"/>
      <c r="H346" s="547"/>
    </row>
    <row r="347" spans="1:8">
      <c r="A347" s="547"/>
      <c r="B347" s="547"/>
      <c r="C347" s="547"/>
      <c r="D347" s="547"/>
      <c r="E347" s="547"/>
      <c r="F347" s="547"/>
      <c r="G347" s="547"/>
      <c r="H347" s="547"/>
    </row>
    <row r="348" spans="1:8">
      <c r="A348" s="547"/>
      <c r="B348" s="547"/>
      <c r="C348" s="547"/>
      <c r="D348" s="547"/>
      <c r="E348" s="547"/>
      <c r="F348" s="547"/>
      <c r="G348" s="547"/>
      <c r="H348" s="547"/>
    </row>
    <row r="349" spans="1:8">
      <c r="A349" s="547"/>
      <c r="B349" s="547"/>
      <c r="C349" s="547"/>
      <c r="D349" s="547"/>
      <c r="E349" s="547"/>
      <c r="F349" s="547"/>
      <c r="G349" s="547"/>
      <c r="H349" s="547"/>
    </row>
    <row r="350" spans="1:8">
      <c r="A350" s="547"/>
      <c r="B350" s="547"/>
      <c r="C350" s="547"/>
      <c r="D350" s="547"/>
      <c r="E350" s="547"/>
      <c r="F350" s="547"/>
      <c r="G350" s="547"/>
      <c r="H350" s="547"/>
    </row>
    <row r="351" spans="1:8">
      <c r="A351" s="547"/>
      <c r="B351" s="547"/>
      <c r="C351" s="547"/>
      <c r="D351" s="547"/>
      <c r="E351" s="547"/>
      <c r="F351" s="547"/>
      <c r="G351" s="547"/>
      <c r="H351" s="547"/>
    </row>
    <row r="352" spans="1:8">
      <c r="A352" s="547"/>
      <c r="B352" s="547"/>
      <c r="C352" s="547"/>
      <c r="D352" s="547"/>
      <c r="E352" s="547"/>
      <c r="F352" s="547"/>
      <c r="G352" s="547"/>
      <c r="H352" s="547"/>
    </row>
  </sheetData>
  <mergeCells count="17">
    <mergeCell ref="A1:G1"/>
    <mergeCell ref="A2:G2"/>
    <mergeCell ref="A4:A6"/>
    <mergeCell ref="E4:G4"/>
    <mergeCell ref="B5:B6"/>
    <mergeCell ref="C5:C6"/>
    <mergeCell ref="D5:D6"/>
    <mergeCell ref="E5:E6"/>
    <mergeCell ref="F5:F6"/>
    <mergeCell ref="G5:G6"/>
    <mergeCell ref="A28:G28"/>
    <mergeCell ref="B14:B15"/>
    <mergeCell ref="C14:C15"/>
    <mergeCell ref="D14:D15"/>
    <mergeCell ref="E14:E15"/>
    <mergeCell ref="F14:F15"/>
    <mergeCell ref="G14:G15"/>
  </mergeCells>
  <pageMargins left="0.78740157480314965" right="0.78740157480314965" top="1.1811023622047245" bottom="0.78740157480314965" header="0" footer="0"/>
  <pageSetup paperSize="9" orientation="portrait" verticalDpi="2400" r:id="rId1"/>
  <headerFooter alignWithMargins="0"/>
</worksheet>
</file>

<file path=xl/worksheets/sheet36.xml><?xml version="1.0" encoding="utf-8"?>
<worksheet xmlns="http://schemas.openxmlformats.org/spreadsheetml/2006/main" xmlns:r="http://schemas.openxmlformats.org/officeDocument/2006/relationships">
  <sheetPr codeName="Sheet36"/>
  <dimension ref="A1:K32"/>
  <sheetViews>
    <sheetView workbookViewId="0">
      <selection sqref="A1:H1"/>
    </sheetView>
  </sheetViews>
  <sheetFormatPr defaultColWidth="7.85546875" defaultRowHeight="12.75"/>
  <cols>
    <col min="1" max="1" width="5.28515625" style="541" customWidth="1"/>
    <col min="2" max="2" width="9.5703125" style="757" customWidth="1"/>
    <col min="3" max="3" width="9.5703125" style="758" customWidth="1"/>
    <col min="4" max="4" width="4" style="541" customWidth="1"/>
    <col min="5" max="5" width="27.28515625" style="541" customWidth="1"/>
    <col min="6" max="6" width="10.42578125" style="541" customWidth="1"/>
    <col min="7" max="7" width="9.5703125" style="541" customWidth="1"/>
    <col min="8" max="8" width="10.7109375" style="541" customWidth="1"/>
    <col min="9" max="9" width="14.7109375" style="541" customWidth="1"/>
    <col min="10" max="10" width="3.85546875" style="541" customWidth="1"/>
    <col min="11" max="11" width="2.7109375" style="541" customWidth="1"/>
    <col min="12" max="16384" width="7.85546875" style="541"/>
  </cols>
  <sheetData>
    <row r="1" spans="1:10" ht="15" customHeight="1">
      <c r="A1" s="1959" t="s">
        <v>520</v>
      </c>
      <c r="B1" s="1959"/>
      <c r="C1" s="1959"/>
      <c r="D1" s="1959"/>
      <c r="E1" s="1959"/>
      <c r="F1" s="1959"/>
      <c r="G1" s="1959"/>
      <c r="H1" s="1959"/>
      <c r="I1" s="744"/>
      <c r="J1" s="744"/>
    </row>
    <row r="2" spans="1:10" s="639" customFormat="1" ht="21.75" customHeight="1">
      <c r="A2" s="2015" t="s">
        <v>521</v>
      </c>
      <c r="B2" s="2015"/>
      <c r="C2" s="2015"/>
      <c r="D2" s="2015"/>
      <c r="E2" s="2015"/>
      <c r="F2" s="2015"/>
      <c r="G2" s="2015"/>
      <c r="H2" s="2015"/>
      <c r="I2" s="745"/>
      <c r="J2" s="745"/>
    </row>
    <row r="3" spans="1:10" ht="12.95" customHeight="1">
      <c r="A3" s="542">
        <v>2017</v>
      </c>
      <c r="B3" s="542"/>
      <c r="C3" s="544"/>
      <c r="D3" s="542"/>
      <c r="E3" s="544"/>
      <c r="F3" s="544"/>
      <c r="G3" s="544"/>
      <c r="H3" s="544"/>
      <c r="I3" s="547"/>
      <c r="J3" s="547"/>
    </row>
    <row r="4" spans="1:10" ht="21.75" customHeight="1">
      <c r="A4" s="2016" t="s">
        <v>522</v>
      </c>
      <c r="B4" s="2016"/>
      <c r="C4" s="2016"/>
      <c r="D4" s="2016"/>
      <c r="E4" s="2016"/>
      <c r="F4" s="2017" t="s">
        <v>523</v>
      </c>
      <c r="G4" s="2016"/>
      <c r="H4" s="2016"/>
    </row>
    <row r="5" spans="1:10" ht="12.95" customHeight="1">
      <c r="A5" s="547"/>
      <c r="B5" s="547"/>
      <c r="C5" s="547"/>
      <c r="D5" s="547"/>
      <c r="E5" s="547"/>
      <c r="F5" s="547"/>
      <c r="G5" s="547"/>
      <c r="H5" s="547"/>
      <c r="I5" s="547"/>
      <c r="J5" s="547"/>
    </row>
    <row r="6" spans="1:10" s="546" customFormat="1" ht="12.95" customHeight="1">
      <c r="A6" s="546" t="s">
        <v>524</v>
      </c>
      <c r="B6" s="746"/>
      <c r="C6" s="547"/>
      <c r="E6" s="547"/>
      <c r="H6" s="747">
        <v>754</v>
      </c>
      <c r="I6" s="547"/>
    </row>
    <row r="7" spans="1:10" s="547" customFormat="1" ht="12.95" customHeight="1">
      <c r="A7" s="547" t="s">
        <v>525</v>
      </c>
      <c r="B7" s="553"/>
      <c r="H7" s="748">
        <f>+H6-H9</f>
        <v>22</v>
      </c>
    </row>
    <row r="8" spans="1:10" s="547" customFormat="1" ht="12.95" customHeight="1">
      <c r="A8" s="544"/>
      <c r="B8" s="553"/>
      <c r="H8" s="569"/>
    </row>
    <row r="9" spans="1:10" s="547" customFormat="1" ht="12.95" customHeight="1">
      <c r="A9" s="546" t="s">
        <v>526</v>
      </c>
      <c r="B9" s="553"/>
      <c r="H9" s="747">
        <v>732</v>
      </c>
    </row>
    <row r="10" spans="1:10" s="547" customFormat="1" ht="12.95" customHeight="1">
      <c r="A10" s="546"/>
      <c r="B10" s="553"/>
      <c r="H10" s="747"/>
    </row>
    <row r="11" spans="1:10" s="547" customFormat="1" ht="12.95" customHeight="1">
      <c r="A11" s="749" t="s">
        <v>527</v>
      </c>
      <c r="B11" s="553"/>
      <c r="H11" s="747">
        <f>+H12+H13</f>
        <v>680</v>
      </c>
    </row>
    <row r="12" spans="1:10" s="547" customFormat="1" ht="12.95" customHeight="1">
      <c r="A12" s="750" t="s">
        <v>528</v>
      </c>
      <c r="B12" s="553"/>
      <c r="H12" s="751">
        <v>430</v>
      </c>
    </row>
    <row r="13" spans="1:10" s="547" customFormat="1" ht="12.95" customHeight="1">
      <c r="A13" s="750" t="s">
        <v>529</v>
      </c>
      <c r="B13" s="553"/>
      <c r="H13" s="751">
        <f>680-430</f>
        <v>250</v>
      </c>
    </row>
    <row r="14" spans="1:10" s="547" customFormat="1" ht="12.95" customHeight="1">
      <c r="A14" s="750"/>
      <c r="B14" s="553"/>
      <c r="H14" s="751"/>
    </row>
    <row r="15" spans="1:10" s="547" customFormat="1" ht="12.95" customHeight="1">
      <c r="A15" s="749" t="s">
        <v>530</v>
      </c>
      <c r="B15" s="553"/>
      <c r="H15" s="747">
        <f>+H17+H18+H19</f>
        <v>52</v>
      </c>
    </row>
    <row r="16" spans="1:10" s="547" customFormat="1" ht="12.95" customHeight="1">
      <c r="A16" s="750" t="s">
        <v>531</v>
      </c>
      <c r="B16" s="553"/>
      <c r="H16" s="751"/>
    </row>
    <row r="17" spans="1:11" s="547" customFormat="1" ht="12.95" customHeight="1">
      <c r="A17" s="750" t="s">
        <v>532</v>
      </c>
      <c r="B17" s="750" t="s">
        <v>533</v>
      </c>
      <c r="H17" s="751">
        <v>4</v>
      </c>
    </row>
    <row r="18" spans="1:11" s="547" customFormat="1" ht="12.95" customHeight="1">
      <c r="A18" s="750" t="s">
        <v>534</v>
      </c>
      <c r="B18" s="750" t="s">
        <v>535</v>
      </c>
      <c r="H18" s="751">
        <v>31</v>
      </c>
    </row>
    <row r="19" spans="1:11" s="547" customFormat="1" ht="12.95" customHeight="1">
      <c r="A19" s="750"/>
      <c r="B19" s="750" t="s">
        <v>536</v>
      </c>
      <c r="H19" s="751">
        <v>17</v>
      </c>
    </row>
    <row r="20" spans="1:11" s="753" customFormat="1" ht="6.95" customHeight="1" thickBot="1">
      <c r="A20" s="1607"/>
      <c r="B20" s="1607"/>
      <c r="C20" s="1607"/>
      <c r="D20" s="1607"/>
      <c r="E20" s="1607"/>
      <c r="F20" s="1607"/>
      <c r="G20" s="1607"/>
      <c r="H20" s="1607"/>
      <c r="I20" s="752"/>
      <c r="J20" s="752"/>
    </row>
    <row r="21" spans="1:11" ht="3.75" customHeight="1" thickTop="1">
      <c r="A21" s="547"/>
      <c r="B21" s="547"/>
      <c r="C21" s="547"/>
      <c r="D21" s="547"/>
      <c r="E21" s="547"/>
      <c r="F21" s="547"/>
      <c r="G21" s="547"/>
      <c r="H21" s="547"/>
      <c r="I21" s="574"/>
      <c r="J21" s="547"/>
    </row>
    <row r="22" spans="1:11" ht="12.95" customHeight="1">
      <c r="A22" s="2018" t="s">
        <v>537</v>
      </c>
      <c r="B22" s="2018"/>
      <c r="C22" s="2018"/>
      <c r="D22" s="2018"/>
      <c r="E22" s="2018"/>
      <c r="F22" s="2018"/>
      <c r="G22" s="2018"/>
      <c r="H22" s="2018"/>
      <c r="I22" s="542"/>
      <c r="J22" s="547"/>
      <c r="K22" s="547"/>
    </row>
    <row r="23" spans="1:11" ht="12.95" customHeight="1">
      <c r="A23" s="754" t="s">
        <v>538</v>
      </c>
      <c r="B23" s="755"/>
      <c r="C23" s="553"/>
      <c r="D23" s="553"/>
      <c r="E23" s="574"/>
      <c r="F23" s="574"/>
    </row>
    <row r="24" spans="1:11" ht="12.95" customHeight="1">
      <c r="A24" s="756" t="s">
        <v>539</v>
      </c>
      <c r="B24" s="755"/>
      <c r="C24" s="553"/>
      <c r="D24" s="553"/>
      <c r="E24" s="574"/>
      <c r="F24" s="574"/>
    </row>
    <row r="25" spans="1:11" ht="12.95" customHeight="1">
      <c r="A25" s="756" t="s">
        <v>540</v>
      </c>
      <c r="B25" s="755"/>
      <c r="C25" s="553"/>
      <c r="D25" s="553"/>
      <c r="E25" s="574"/>
      <c r="F25" s="574"/>
    </row>
    <row r="26" spans="1:11" ht="12.95" customHeight="1">
      <c r="A26" s="756" t="s">
        <v>541</v>
      </c>
      <c r="B26" s="755"/>
      <c r="C26" s="553"/>
      <c r="D26" s="553"/>
      <c r="E26" s="574"/>
      <c r="F26" s="574"/>
    </row>
    <row r="27" spans="1:11" ht="12.95" customHeight="1">
      <c r="A27" s="756" t="s">
        <v>542</v>
      </c>
      <c r="B27" s="755"/>
      <c r="C27" s="553"/>
      <c r="D27" s="553"/>
      <c r="E27" s="574"/>
      <c r="F27" s="574"/>
    </row>
    <row r="28" spans="1:11" ht="12.95" customHeight="1">
      <c r="A28" s="2014" t="s">
        <v>543</v>
      </c>
      <c r="B28" s="2014"/>
      <c r="C28" s="2014"/>
      <c r="D28" s="2014"/>
      <c r="E28" s="547"/>
      <c r="F28" s="547"/>
      <c r="G28" s="547"/>
      <c r="H28" s="547"/>
      <c r="I28" s="547"/>
      <c r="J28" s="547"/>
    </row>
    <row r="29" spans="1:11">
      <c r="A29" s="547"/>
      <c r="B29" s="553"/>
      <c r="C29" s="574"/>
      <c r="D29" s="547"/>
      <c r="E29" s="547"/>
      <c r="F29" s="547"/>
      <c r="G29" s="547"/>
      <c r="H29" s="547"/>
      <c r="I29" s="547"/>
      <c r="J29" s="547"/>
    </row>
    <row r="30" spans="1:11">
      <c r="A30" s="547"/>
      <c r="B30" s="553"/>
      <c r="C30" s="574"/>
      <c r="D30" s="547"/>
      <c r="E30" s="547"/>
      <c r="F30" s="547"/>
      <c r="G30" s="547"/>
      <c r="H30" s="547"/>
      <c r="I30" s="547"/>
      <c r="J30" s="547"/>
    </row>
    <row r="31" spans="1:11">
      <c r="A31" s="547"/>
      <c r="B31" s="553"/>
      <c r="C31" s="574"/>
      <c r="D31" s="547"/>
      <c r="E31" s="547"/>
      <c r="F31" s="547"/>
      <c r="G31" s="547"/>
      <c r="H31" s="547"/>
      <c r="I31" s="547"/>
      <c r="J31" s="547"/>
    </row>
    <row r="32" spans="1:11">
      <c r="A32" s="547"/>
      <c r="B32" s="553"/>
      <c r="C32" s="574"/>
      <c r="D32" s="547"/>
      <c r="E32" s="547"/>
      <c r="F32" s="547"/>
      <c r="G32" s="547"/>
      <c r="H32" s="547"/>
      <c r="I32" s="547"/>
      <c r="J32" s="547"/>
    </row>
  </sheetData>
  <mergeCells count="6">
    <mergeCell ref="A28:D28"/>
    <mergeCell ref="A1:H1"/>
    <mergeCell ref="A2:H2"/>
    <mergeCell ref="A4:E4"/>
    <mergeCell ref="F4:H4"/>
    <mergeCell ref="A22:H22"/>
  </mergeCells>
  <pageMargins left="0.78740157480314965" right="0.78740157480314965" top="1.1811023622047243" bottom="0.78740157480314965" header="0" footer="0"/>
  <pageSetup paperSize="9" orientation="portrait" horizontalDpi="300" verticalDpi="300" r:id="rId1"/>
  <headerFooter alignWithMargins="0"/>
</worksheet>
</file>

<file path=xl/worksheets/sheet37.xml><?xml version="1.0" encoding="utf-8"?>
<worksheet xmlns="http://schemas.openxmlformats.org/spreadsheetml/2006/main" xmlns:r="http://schemas.openxmlformats.org/officeDocument/2006/relationships">
  <sheetPr codeName="Sheet37"/>
  <dimension ref="A1:L32"/>
  <sheetViews>
    <sheetView zoomScaleNormal="100" workbookViewId="0">
      <selection sqref="A1:H1"/>
    </sheetView>
  </sheetViews>
  <sheetFormatPr defaultColWidth="7.85546875" defaultRowHeight="12.75"/>
  <cols>
    <col min="1" max="1" width="3.140625" style="541" customWidth="1"/>
    <col min="2" max="2" width="31.28515625" style="541" customWidth="1"/>
    <col min="3" max="3" width="7.7109375" style="757" customWidth="1"/>
    <col min="4" max="7" width="7.7109375" style="541" customWidth="1"/>
    <col min="8" max="8" width="9.85546875" style="541" customWidth="1"/>
    <col min="9" max="16384" width="7.85546875" style="541"/>
  </cols>
  <sheetData>
    <row r="1" spans="1:9" ht="15" customHeight="1">
      <c r="A1" s="1959" t="s">
        <v>544</v>
      </c>
      <c r="B1" s="1959"/>
      <c r="C1" s="1959"/>
      <c r="D1" s="1959"/>
      <c r="E1" s="1959"/>
      <c r="F1" s="1959"/>
      <c r="G1" s="1959"/>
      <c r="H1" s="1959"/>
    </row>
    <row r="2" spans="1:9" s="639" customFormat="1" ht="21.75" customHeight="1">
      <c r="A2" s="2015" t="s">
        <v>545</v>
      </c>
      <c r="B2" s="2015"/>
      <c r="C2" s="2015"/>
      <c r="D2" s="2015"/>
      <c r="E2" s="2015"/>
      <c r="F2" s="2015"/>
      <c r="G2" s="2015"/>
      <c r="H2" s="2015"/>
    </row>
    <row r="3" spans="1:9" ht="12.95" customHeight="1">
      <c r="A3" s="2019">
        <v>2017</v>
      </c>
      <c r="B3" s="2020"/>
      <c r="C3" s="543"/>
      <c r="D3" s="759"/>
      <c r="E3" s="760"/>
      <c r="F3" s="761"/>
      <c r="G3" s="544"/>
      <c r="H3" s="569" t="s">
        <v>546</v>
      </c>
    </row>
    <row r="4" spans="1:9" ht="38.25" customHeight="1">
      <c r="A4" s="2021" t="s">
        <v>547</v>
      </c>
      <c r="B4" s="2022"/>
      <c r="C4" s="1608" t="s">
        <v>548</v>
      </c>
      <c r="D4" s="1609" t="s">
        <v>549</v>
      </c>
      <c r="E4" s="1610" t="s">
        <v>550</v>
      </c>
      <c r="F4" s="1609" t="s">
        <v>551</v>
      </c>
      <c r="G4" s="1611" t="s">
        <v>552</v>
      </c>
      <c r="H4" s="1612" t="s">
        <v>553</v>
      </c>
    </row>
    <row r="5" spans="1:9" ht="12.95" customHeight="1">
      <c r="A5" s="762"/>
      <c r="B5" s="762"/>
      <c r="C5" s="763"/>
      <c r="D5" s="764"/>
      <c r="E5" s="764"/>
      <c r="F5" s="764"/>
      <c r="G5" s="764"/>
      <c r="H5" s="764"/>
      <c r="I5" s="765"/>
    </row>
    <row r="6" spans="1:9" s="546" customFormat="1" ht="15.75" customHeight="1">
      <c r="A6" s="546" t="s">
        <v>0</v>
      </c>
      <c r="B6" s="573"/>
      <c r="C6" s="575">
        <v>680</v>
      </c>
      <c r="D6" s="575">
        <v>613</v>
      </c>
      <c r="E6" s="575">
        <v>497</v>
      </c>
      <c r="F6" s="575">
        <v>555</v>
      </c>
      <c r="G6" s="575">
        <v>535</v>
      </c>
      <c r="H6" s="575">
        <v>430</v>
      </c>
    </row>
    <row r="7" spans="1:9" s="546" customFormat="1" ht="15.75" customHeight="1"/>
    <row r="8" spans="1:9" s="547" customFormat="1" ht="15.75" customHeight="1">
      <c r="B8" s="547" t="s">
        <v>554</v>
      </c>
      <c r="C8" s="766">
        <v>132</v>
      </c>
      <c r="D8" s="766">
        <v>126</v>
      </c>
      <c r="E8" s="766">
        <v>100</v>
      </c>
      <c r="F8" s="766">
        <v>115</v>
      </c>
      <c r="G8" s="766">
        <v>115</v>
      </c>
      <c r="H8" s="766">
        <v>91</v>
      </c>
    </row>
    <row r="9" spans="1:9" s="547" customFormat="1" ht="15.75" customHeight="1">
      <c r="B9" s="547" t="s">
        <v>555</v>
      </c>
      <c r="C9" s="766">
        <v>63</v>
      </c>
      <c r="D9" s="766">
        <v>62</v>
      </c>
      <c r="E9" s="766">
        <v>54</v>
      </c>
      <c r="F9" s="766">
        <v>56</v>
      </c>
      <c r="G9" s="766">
        <v>52</v>
      </c>
      <c r="H9" s="766">
        <v>45</v>
      </c>
    </row>
    <row r="10" spans="1:9" s="547" customFormat="1" ht="15.75" customHeight="1">
      <c r="B10" s="565" t="s">
        <v>556</v>
      </c>
      <c r="C10" s="766">
        <v>16</v>
      </c>
      <c r="D10" s="766">
        <v>14</v>
      </c>
      <c r="E10" s="766">
        <v>10</v>
      </c>
      <c r="F10" s="766">
        <v>12</v>
      </c>
      <c r="G10" s="766">
        <v>12</v>
      </c>
      <c r="H10" s="766">
        <v>9</v>
      </c>
    </row>
    <row r="11" spans="1:9" s="547" customFormat="1" ht="15.75" customHeight="1">
      <c r="B11" s="565" t="s">
        <v>557</v>
      </c>
      <c r="C11" s="766">
        <v>40</v>
      </c>
      <c r="D11" s="766">
        <v>38</v>
      </c>
      <c r="E11" s="766">
        <v>36</v>
      </c>
      <c r="F11" s="766">
        <v>37</v>
      </c>
      <c r="G11" s="766">
        <v>34</v>
      </c>
      <c r="H11" s="766">
        <v>33</v>
      </c>
    </row>
    <row r="12" spans="1:9" s="547" customFormat="1" ht="15.75" customHeight="1">
      <c r="B12" s="565" t="s">
        <v>558</v>
      </c>
      <c r="C12" s="766">
        <v>130</v>
      </c>
      <c r="D12" s="766">
        <v>105</v>
      </c>
      <c r="E12" s="766">
        <v>73</v>
      </c>
      <c r="F12" s="766">
        <v>92</v>
      </c>
      <c r="G12" s="766">
        <v>84</v>
      </c>
      <c r="H12" s="766">
        <v>61</v>
      </c>
    </row>
    <row r="13" spans="1:9" s="547" customFormat="1" ht="15.75" customHeight="1">
      <c r="B13" s="565" t="s">
        <v>559</v>
      </c>
      <c r="C13" s="766">
        <v>102</v>
      </c>
      <c r="D13" s="766">
        <v>89</v>
      </c>
      <c r="E13" s="766">
        <v>69</v>
      </c>
      <c r="F13" s="766">
        <v>75</v>
      </c>
      <c r="G13" s="766">
        <v>73</v>
      </c>
      <c r="H13" s="766">
        <v>55</v>
      </c>
    </row>
    <row r="14" spans="1:9" s="547" customFormat="1" ht="15.75" customHeight="1">
      <c r="B14" s="565" t="s">
        <v>560</v>
      </c>
      <c r="C14" s="766">
        <v>74</v>
      </c>
      <c r="D14" s="766">
        <v>69</v>
      </c>
      <c r="E14" s="766">
        <v>59</v>
      </c>
      <c r="F14" s="766">
        <v>65</v>
      </c>
      <c r="G14" s="766">
        <v>64</v>
      </c>
      <c r="H14" s="766">
        <v>51</v>
      </c>
    </row>
    <row r="15" spans="1:9" s="547" customFormat="1" ht="15.75" customHeight="1">
      <c r="B15" s="565" t="s">
        <v>561</v>
      </c>
      <c r="C15" s="766">
        <v>82</v>
      </c>
      <c r="D15" s="766">
        <v>78</v>
      </c>
      <c r="E15" s="766">
        <v>70</v>
      </c>
      <c r="F15" s="766">
        <v>73</v>
      </c>
      <c r="G15" s="766">
        <v>73</v>
      </c>
      <c r="H15" s="766">
        <v>62</v>
      </c>
    </row>
    <row r="16" spans="1:9" s="547" customFormat="1" ht="15.75" customHeight="1">
      <c r="B16" s="565" t="s">
        <v>562</v>
      </c>
      <c r="C16" s="766">
        <v>27</v>
      </c>
      <c r="D16" s="766">
        <v>21</v>
      </c>
      <c r="E16" s="766">
        <v>17</v>
      </c>
      <c r="F16" s="766">
        <v>20</v>
      </c>
      <c r="G16" s="766">
        <v>19</v>
      </c>
      <c r="H16" s="766">
        <v>16</v>
      </c>
    </row>
    <row r="17" spans="1:12" s="547" customFormat="1" ht="15.75" customHeight="1">
      <c r="B17" s="544" t="s">
        <v>563</v>
      </c>
      <c r="C17" s="766">
        <v>14</v>
      </c>
      <c r="D17" s="766">
        <v>11</v>
      </c>
      <c r="E17" s="766">
        <v>9</v>
      </c>
      <c r="F17" s="766">
        <v>10</v>
      </c>
      <c r="G17" s="766">
        <v>9</v>
      </c>
      <c r="H17" s="766">
        <v>7</v>
      </c>
    </row>
    <row r="18" spans="1:12" s="547" customFormat="1" ht="6.95" customHeight="1">
      <c r="B18" s="544"/>
    </row>
    <row r="19" spans="1:12" ht="3" customHeight="1" thickBot="1">
      <c r="A19" s="1544"/>
      <c r="B19" s="1544"/>
      <c r="C19" s="1613"/>
      <c r="D19" s="1614"/>
      <c r="E19" s="1614"/>
      <c r="F19" s="1614"/>
      <c r="G19" s="1614"/>
      <c r="H19" s="1614"/>
    </row>
    <row r="20" spans="1:12" ht="3.75" customHeight="1" thickTop="1">
      <c r="A20" s="547"/>
      <c r="B20" s="547"/>
      <c r="C20" s="553"/>
      <c r="D20" s="574"/>
      <c r="E20" s="574"/>
      <c r="F20" s="547"/>
      <c r="G20" s="547"/>
      <c r="H20" s="547"/>
    </row>
    <row r="21" spans="1:12" ht="12.95" customHeight="1">
      <c r="A21" s="542" t="s">
        <v>537</v>
      </c>
      <c r="B21" s="542"/>
      <c r="C21" s="542"/>
      <c r="D21" s="542"/>
      <c r="E21" s="542"/>
      <c r="F21" s="542"/>
      <c r="G21" s="542"/>
      <c r="H21" s="542"/>
      <c r="I21" s="542"/>
      <c r="J21" s="542"/>
      <c r="K21" s="542"/>
    </row>
    <row r="22" spans="1:12" ht="12.95" customHeight="1">
      <c r="A22" s="754" t="s">
        <v>538</v>
      </c>
      <c r="B22" s="755"/>
      <c r="C22" s="553"/>
      <c r="D22" s="553"/>
      <c r="E22" s="574"/>
      <c r="F22" s="574"/>
      <c r="G22" s="574"/>
      <c r="H22" s="574"/>
    </row>
    <row r="23" spans="1:12" ht="12.95" customHeight="1">
      <c r="A23" s="756" t="s">
        <v>539</v>
      </c>
      <c r="B23" s="755"/>
      <c r="C23" s="553"/>
      <c r="D23" s="553"/>
      <c r="E23" s="574"/>
      <c r="F23" s="574"/>
      <c r="G23" s="574"/>
      <c r="H23" s="574"/>
    </row>
    <row r="24" spans="1:12" ht="12.95" customHeight="1">
      <c r="A24" s="756" t="s">
        <v>540</v>
      </c>
      <c r="B24" s="755"/>
      <c r="C24" s="553"/>
      <c r="D24" s="553"/>
      <c r="E24" s="574"/>
      <c r="F24" s="574"/>
      <c r="G24" s="574"/>
      <c r="H24" s="574"/>
    </row>
    <row r="25" spans="1:12" ht="12.95" customHeight="1">
      <c r="A25" s="756" t="s">
        <v>541</v>
      </c>
      <c r="B25" s="755"/>
      <c r="C25" s="553"/>
      <c r="D25" s="553"/>
      <c r="E25" s="574"/>
      <c r="F25" s="574"/>
      <c r="G25" s="574"/>
      <c r="H25" s="574"/>
    </row>
    <row r="26" spans="1:12" ht="12.95" customHeight="1">
      <c r="A26" s="756" t="s">
        <v>542</v>
      </c>
      <c r="B26" s="755"/>
      <c r="C26" s="553"/>
      <c r="D26" s="553"/>
      <c r="E26" s="574"/>
      <c r="F26" s="574"/>
      <c r="G26" s="574"/>
      <c r="H26" s="574"/>
    </row>
    <row r="27" spans="1:12" ht="12.95" customHeight="1">
      <c r="A27" s="2014" t="s">
        <v>543</v>
      </c>
      <c r="B27" s="2014"/>
      <c r="C27" s="2014"/>
      <c r="D27" s="2014"/>
      <c r="E27" s="2014"/>
      <c r="F27" s="547"/>
      <c r="G27" s="547"/>
      <c r="H27" s="547"/>
      <c r="I27" s="547"/>
      <c r="J27" s="547"/>
      <c r="K27" s="547"/>
    </row>
    <row r="28" spans="1:12" ht="9.75" customHeight="1">
      <c r="A28" s="547"/>
      <c r="B28" s="547"/>
      <c r="C28" s="553"/>
      <c r="D28" s="574"/>
      <c r="E28" s="574"/>
      <c r="F28" s="547"/>
      <c r="G28" s="547"/>
      <c r="H28" s="547"/>
    </row>
    <row r="29" spans="1:12" s="771" customFormat="1" ht="12" customHeight="1">
      <c r="A29" s="767" t="s">
        <v>564</v>
      </c>
      <c r="B29" s="768"/>
      <c r="C29" s="769"/>
      <c r="D29" s="768"/>
      <c r="E29" s="768"/>
      <c r="F29" s="768"/>
      <c r="G29" s="768"/>
      <c r="H29" s="768"/>
      <c r="I29" s="768"/>
      <c r="J29" s="768"/>
      <c r="K29" s="770"/>
      <c r="L29" s="770"/>
    </row>
    <row r="30" spans="1:12" s="771" customFormat="1" ht="10.5" customHeight="1">
      <c r="A30" s="772" t="s">
        <v>565</v>
      </c>
      <c r="B30" s="768"/>
      <c r="C30" s="769"/>
      <c r="D30" s="768"/>
      <c r="E30" s="768"/>
      <c r="F30" s="768"/>
      <c r="G30" s="768"/>
      <c r="H30" s="768"/>
      <c r="I30" s="768"/>
      <c r="J30" s="768"/>
      <c r="K30" s="770"/>
      <c r="L30" s="770"/>
    </row>
    <row r="31" spans="1:12">
      <c r="A31" s="547"/>
      <c r="B31" s="547"/>
      <c r="C31" s="553"/>
      <c r="D31" s="547"/>
      <c r="E31" s="547"/>
      <c r="F31" s="547"/>
      <c r="G31" s="547"/>
      <c r="H31" s="547"/>
    </row>
    <row r="32" spans="1:12">
      <c r="A32" s="547"/>
      <c r="B32" s="547"/>
      <c r="C32" s="553"/>
      <c r="D32" s="547"/>
      <c r="E32" s="547"/>
      <c r="F32" s="547"/>
      <c r="G32" s="547"/>
      <c r="H32" s="547"/>
    </row>
  </sheetData>
  <mergeCells count="5">
    <mergeCell ref="A1:H1"/>
    <mergeCell ref="A2:H2"/>
    <mergeCell ref="A3:B3"/>
    <mergeCell ref="A4:B4"/>
    <mergeCell ref="A27:E27"/>
  </mergeCells>
  <hyperlinks>
    <hyperlink ref="A30" r:id="rId1"/>
  </hyperlinks>
  <pageMargins left="0.78740157480314965" right="0.78740157480314965" top="1.1811023622047245" bottom="0.78740157480314965" header="0" footer="0"/>
  <pageSetup paperSize="9" orientation="portrait" verticalDpi="300" r:id="rId2"/>
  <headerFooter alignWithMargins="0"/>
</worksheet>
</file>

<file path=xl/worksheets/sheet38.xml><?xml version="1.0" encoding="utf-8"?>
<worksheet xmlns="http://schemas.openxmlformats.org/spreadsheetml/2006/main" xmlns:r="http://schemas.openxmlformats.org/officeDocument/2006/relationships">
  <sheetPr codeName="Sheet38"/>
  <dimension ref="A1:L27"/>
  <sheetViews>
    <sheetView showGridLines="0" workbookViewId="0">
      <selection sqref="A1:E1"/>
    </sheetView>
  </sheetViews>
  <sheetFormatPr defaultColWidth="7.85546875" defaultRowHeight="12.75"/>
  <cols>
    <col min="1" max="1" width="4.28515625" style="683" customWidth="1"/>
    <col min="2" max="2" width="49.42578125" style="683" customWidth="1"/>
    <col min="3" max="3" width="11" style="778" customWidth="1"/>
    <col min="4" max="4" width="11" style="779" customWidth="1"/>
    <col min="5" max="5" width="11" style="683" customWidth="1"/>
    <col min="6" max="6" width="9.7109375" style="683" customWidth="1"/>
    <col min="7" max="16384" width="7.85546875" style="683"/>
  </cols>
  <sheetData>
    <row r="1" spans="1:9" ht="12.75" customHeight="1">
      <c r="A1" s="1959" t="s">
        <v>566</v>
      </c>
      <c r="B1" s="1959"/>
      <c r="C1" s="1959"/>
      <c r="D1" s="1959"/>
      <c r="E1" s="1959"/>
    </row>
    <row r="2" spans="1:9" ht="21.75" customHeight="1">
      <c r="A2" s="2024" t="s">
        <v>567</v>
      </c>
      <c r="B2" s="2024"/>
      <c r="C2" s="2024"/>
      <c r="D2" s="2024"/>
      <c r="E2" s="2024"/>
      <c r="F2" s="687"/>
    </row>
    <row r="3" spans="1:9" ht="12.95" customHeight="1">
      <c r="A3" s="542">
        <v>2017</v>
      </c>
      <c r="B3" s="542"/>
      <c r="C3" s="543"/>
      <c r="D3" s="760"/>
      <c r="E3" s="773" t="s">
        <v>546</v>
      </c>
    </row>
    <row r="4" spans="1:9" ht="21" customHeight="1">
      <c r="A4" s="2025" t="s">
        <v>547</v>
      </c>
      <c r="B4" s="2026"/>
      <c r="C4" s="2017" t="s">
        <v>568</v>
      </c>
      <c r="D4" s="2016"/>
      <c r="E4" s="2016"/>
      <c r="F4" s="774"/>
      <c r="G4" s="774"/>
      <c r="H4" s="774"/>
      <c r="I4" s="774"/>
    </row>
    <row r="5" spans="1:9" ht="28.5" customHeight="1">
      <c r="A5" s="2027"/>
      <c r="B5" s="2028"/>
      <c r="C5" s="1612" t="s">
        <v>0</v>
      </c>
      <c r="D5" s="1612" t="s">
        <v>569</v>
      </c>
      <c r="E5" s="1612" t="s">
        <v>570</v>
      </c>
      <c r="F5" s="687"/>
    </row>
    <row r="6" spans="1:9" ht="12.95" customHeight="1">
      <c r="A6" s="547"/>
      <c r="B6" s="547"/>
      <c r="C6" s="553"/>
      <c r="D6" s="574"/>
      <c r="E6" s="687"/>
      <c r="F6" s="687"/>
    </row>
    <row r="7" spans="1:9" s="546" customFormat="1" ht="15.75" customHeight="1">
      <c r="A7" s="546" t="s">
        <v>0</v>
      </c>
      <c r="B7" s="573"/>
      <c r="C7" s="575">
        <v>430</v>
      </c>
      <c r="D7" s="575">
        <v>422</v>
      </c>
      <c r="E7" s="575">
        <v>8</v>
      </c>
      <c r="F7" s="575"/>
      <c r="G7" s="575"/>
      <c r="H7" s="575"/>
    </row>
    <row r="8" spans="1:9" s="546" customFormat="1" ht="15.75" customHeight="1"/>
    <row r="9" spans="1:9" s="547" customFormat="1" ht="15.75" customHeight="1">
      <c r="B9" s="547" t="s">
        <v>554</v>
      </c>
      <c r="C9" s="775">
        <v>91</v>
      </c>
      <c r="D9" s="766">
        <v>90</v>
      </c>
      <c r="E9" s="766">
        <v>1</v>
      </c>
      <c r="F9" s="766"/>
      <c r="G9" s="766"/>
      <c r="H9" s="766"/>
    </row>
    <row r="10" spans="1:9" s="547" customFormat="1" ht="15.75" customHeight="1">
      <c r="B10" s="547" t="s">
        <v>555</v>
      </c>
      <c r="C10" s="775">
        <v>45</v>
      </c>
      <c r="D10" s="766">
        <v>44</v>
      </c>
      <c r="E10" s="766">
        <v>1</v>
      </c>
      <c r="F10" s="766"/>
      <c r="G10" s="766"/>
      <c r="H10" s="766"/>
    </row>
    <row r="11" spans="1:9" s="547" customFormat="1" ht="15.75" customHeight="1">
      <c r="B11" s="565" t="s">
        <v>556</v>
      </c>
      <c r="C11" s="775">
        <v>9</v>
      </c>
      <c r="D11" s="766">
        <v>9</v>
      </c>
      <c r="E11" s="766">
        <v>0</v>
      </c>
      <c r="F11" s="766"/>
      <c r="G11" s="766"/>
      <c r="H11" s="766"/>
    </row>
    <row r="12" spans="1:9" s="547" customFormat="1" ht="15.75" customHeight="1">
      <c r="B12" s="565" t="s">
        <v>557</v>
      </c>
      <c r="C12" s="775">
        <v>33</v>
      </c>
      <c r="D12" s="766">
        <v>33</v>
      </c>
      <c r="E12" s="766">
        <v>0</v>
      </c>
      <c r="F12" s="766"/>
      <c r="G12" s="766"/>
      <c r="H12" s="766"/>
    </row>
    <row r="13" spans="1:9" s="547" customFormat="1" ht="15.75" customHeight="1">
      <c r="B13" s="565" t="s">
        <v>558</v>
      </c>
      <c r="C13" s="775">
        <v>61</v>
      </c>
      <c r="D13" s="766">
        <v>59</v>
      </c>
      <c r="E13" s="766">
        <v>2</v>
      </c>
      <c r="F13" s="766"/>
      <c r="G13" s="766"/>
      <c r="H13" s="766"/>
    </row>
    <row r="14" spans="1:9" s="547" customFormat="1" ht="15.75" customHeight="1">
      <c r="B14" s="565" t="s">
        <v>559</v>
      </c>
      <c r="C14" s="775">
        <v>55</v>
      </c>
      <c r="D14" s="766">
        <v>53</v>
      </c>
      <c r="E14" s="766">
        <v>2</v>
      </c>
      <c r="F14" s="766"/>
      <c r="G14" s="766"/>
      <c r="H14" s="766"/>
    </row>
    <row r="15" spans="1:9" s="547" customFormat="1" ht="15.75" customHeight="1">
      <c r="B15" s="565" t="s">
        <v>560</v>
      </c>
      <c r="C15" s="775">
        <v>51</v>
      </c>
      <c r="D15" s="766">
        <v>51</v>
      </c>
      <c r="E15" s="766">
        <v>0</v>
      </c>
      <c r="F15" s="766"/>
      <c r="G15" s="766"/>
      <c r="H15" s="766"/>
    </row>
    <row r="16" spans="1:9" s="547" customFormat="1" ht="15.75" customHeight="1">
      <c r="B16" s="565" t="s">
        <v>561</v>
      </c>
      <c r="C16" s="775">
        <v>62</v>
      </c>
      <c r="D16" s="766">
        <v>60</v>
      </c>
      <c r="E16" s="766">
        <v>2</v>
      </c>
      <c r="F16" s="766"/>
      <c r="G16" s="766"/>
      <c r="H16" s="766"/>
    </row>
    <row r="17" spans="1:12" s="547" customFormat="1" ht="15.75" customHeight="1">
      <c r="B17" s="565" t="s">
        <v>562</v>
      </c>
      <c r="C17" s="775">
        <v>16</v>
      </c>
      <c r="D17" s="766">
        <v>16</v>
      </c>
      <c r="E17" s="766">
        <v>0</v>
      </c>
      <c r="F17" s="766"/>
      <c r="G17" s="766"/>
      <c r="H17" s="766"/>
    </row>
    <row r="18" spans="1:12" s="547" customFormat="1" ht="15.75" customHeight="1">
      <c r="B18" s="544" t="s">
        <v>563</v>
      </c>
      <c r="C18" s="775">
        <v>7</v>
      </c>
      <c r="D18" s="766">
        <v>7</v>
      </c>
      <c r="E18" s="766">
        <v>0</v>
      </c>
      <c r="F18" s="766"/>
      <c r="G18" s="766"/>
      <c r="H18" s="766"/>
    </row>
    <row r="19" spans="1:12" ht="6.95" customHeight="1" thickBot="1">
      <c r="A19" s="1544"/>
      <c r="B19" s="1544"/>
      <c r="C19" s="1615"/>
      <c r="D19" s="1614"/>
      <c r="E19" s="1614"/>
    </row>
    <row r="20" spans="1:12" ht="3.75" customHeight="1" thickTop="1">
      <c r="A20" s="544"/>
      <c r="B20" s="544"/>
      <c r="C20" s="776"/>
      <c r="D20" s="759"/>
      <c r="E20" s="759"/>
    </row>
    <row r="21" spans="1:12" ht="12.95" customHeight="1">
      <c r="A21" s="2014" t="s">
        <v>543</v>
      </c>
      <c r="B21" s="2014"/>
      <c r="C21" s="2014"/>
      <c r="D21" s="2014"/>
      <c r="E21" s="2014"/>
      <c r="G21" s="1622"/>
    </row>
    <row r="22" spans="1:12" ht="9" customHeight="1">
      <c r="A22" s="2023"/>
      <c r="B22" s="2023"/>
      <c r="C22" s="2023"/>
      <c r="D22" s="2023"/>
      <c r="E22" s="2023"/>
      <c r="G22" s="1622"/>
    </row>
    <row r="23" spans="1:12" s="771" customFormat="1" ht="12" customHeight="1">
      <c r="A23" s="768" t="s">
        <v>564</v>
      </c>
      <c r="B23" s="768"/>
      <c r="C23" s="769"/>
      <c r="D23" s="768"/>
      <c r="E23" s="768"/>
      <c r="F23" s="768"/>
      <c r="G23" s="768"/>
      <c r="H23" s="768"/>
      <c r="I23" s="768"/>
      <c r="J23" s="768"/>
      <c r="K23" s="770"/>
      <c r="L23" s="770"/>
    </row>
    <row r="24" spans="1:12" s="771" customFormat="1" ht="12" customHeight="1">
      <c r="A24" s="777" t="s">
        <v>565</v>
      </c>
      <c r="B24" s="768"/>
      <c r="C24" s="769"/>
      <c r="D24" s="768"/>
      <c r="E24" s="768"/>
      <c r="F24" s="768"/>
      <c r="G24" s="768"/>
      <c r="H24" s="768"/>
      <c r="I24" s="768"/>
      <c r="J24" s="768"/>
      <c r="K24" s="770"/>
      <c r="L24" s="770"/>
    </row>
    <row r="26" spans="1:12">
      <c r="G26" s="780"/>
    </row>
    <row r="27" spans="1:12">
      <c r="G27" s="780"/>
    </row>
  </sheetData>
  <mergeCells count="6">
    <mergeCell ref="A22:E22"/>
    <mergeCell ref="A1:E1"/>
    <mergeCell ref="A2:E2"/>
    <mergeCell ref="A4:B5"/>
    <mergeCell ref="C4:E4"/>
    <mergeCell ref="A21:E21"/>
  </mergeCells>
  <hyperlinks>
    <hyperlink ref="A24" r:id="rId1"/>
  </hyperlinks>
  <printOptions gridLinesSet="0"/>
  <pageMargins left="0.78740157480314965" right="0.78740157480314965" top="1.1811023622047245" bottom="0.78740157480314965" header="0" footer="0"/>
  <pageSetup paperSize="9" orientation="portrait" verticalDpi="300" r:id="rId2"/>
  <headerFooter alignWithMargins="0"/>
</worksheet>
</file>

<file path=xl/worksheets/sheet39.xml><?xml version="1.0" encoding="utf-8"?>
<worksheet xmlns="http://schemas.openxmlformats.org/spreadsheetml/2006/main" xmlns:r="http://schemas.openxmlformats.org/officeDocument/2006/relationships">
  <sheetPr codeName="Sheet39"/>
  <dimension ref="A1:L29"/>
  <sheetViews>
    <sheetView showGridLines="0" workbookViewId="0"/>
  </sheetViews>
  <sheetFormatPr defaultColWidth="7.85546875" defaultRowHeight="12.75"/>
  <cols>
    <col min="1" max="1" width="39.140625" style="683" customWidth="1"/>
    <col min="2" max="2" width="15" style="778" customWidth="1"/>
    <col min="3" max="3" width="15" style="779" customWidth="1"/>
    <col min="4" max="4" width="17.5703125" style="683" customWidth="1"/>
    <col min="5" max="5" width="9.7109375" style="683" customWidth="1"/>
    <col min="6" max="16384" width="7.85546875" style="683"/>
  </cols>
  <sheetData>
    <row r="1" spans="1:9" ht="12.75" customHeight="1">
      <c r="A1" s="1616" t="s">
        <v>571</v>
      </c>
      <c r="B1" s="781"/>
      <c r="C1" s="781"/>
      <c r="D1" s="781"/>
    </row>
    <row r="2" spans="1:9" ht="21.75" customHeight="1">
      <c r="A2" s="2029" t="s">
        <v>572</v>
      </c>
      <c r="B2" s="2029"/>
      <c r="C2" s="2029"/>
      <c r="D2" s="2029"/>
      <c r="E2" s="687"/>
    </row>
    <row r="3" spans="1:9" ht="12.95" customHeight="1">
      <c r="A3" s="542">
        <v>2017</v>
      </c>
      <c r="B3" s="543"/>
      <c r="C3" s="760"/>
      <c r="D3" s="782" t="s">
        <v>546</v>
      </c>
      <c r="E3" s="774"/>
    </row>
    <row r="4" spans="1:9" ht="21" customHeight="1">
      <c r="A4" s="2030" t="s">
        <v>573</v>
      </c>
      <c r="B4" s="2017" t="s">
        <v>568</v>
      </c>
      <c r="C4" s="2016"/>
      <c r="D4" s="2016"/>
      <c r="E4" s="774"/>
      <c r="F4" s="774"/>
      <c r="G4" s="774"/>
      <c r="H4" s="774"/>
      <c r="I4" s="774"/>
    </row>
    <row r="5" spans="1:9" ht="28.5" customHeight="1">
      <c r="A5" s="2031"/>
      <c r="B5" s="1620" t="s">
        <v>0</v>
      </c>
      <c r="C5" s="1612" t="s">
        <v>569</v>
      </c>
      <c r="D5" s="1612" t="s">
        <v>570</v>
      </c>
      <c r="E5" s="687"/>
    </row>
    <row r="6" spans="1:9" s="753" customFormat="1" ht="12.95" customHeight="1">
      <c r="A6" s="783"/>
      <c r="B6" s="784"/>
      <c r="C6" s="784"/>
      <c r="D6" s="784"/>
      <c r="E6" s="752"/>
    </row>
    <row r="7" spans="1:9" s="546" customFormat="1" ht="15.75" customHeight="1">
      <c r="A7" s="546" t="s">
        <v>258</v>
      </c>
      <c r="B7" s="575">
        <f>B9+B17+B19</f>
        <v>430</v>
      </c>
      <c r="C7" s="575">
        <v>422</v>
      </c>
      <c r="D7" s="575">
        <v>8</v>
      </c>
      <c r="E7" s="575"/>
      <c r="F7" s="575"/>
      <c r="G7" s="575"/>
    </row>
    <row r="8" spans="1:9" s="546" customFormat="1" ht="12.95" customHeight="1"/>
    <row r="9" spans="1:9" s="546" customFormat="1" ht="15.75" customHeight="1">
      <c r="A9" s="546" t="s">
        <v>360</v>
      </c>
      <c r="B9" s="731">
        <v>395</v>
      </c>
      <c r="C9" s="731">
        <v>388</v>
      </c>
      <c r="D9" s="731">
        <v>7</v>
      </c>
      <c r="E9" s="731"/>
      <c r="F9" s="731"/>
      <c r="G9" s="731"/>
    </row>
    <row r="10" spans="1:9" s="547" customFormat="1" ht="12.95" customHeight="1">
      <c r="B10" s="775"/>
      <c r="C10" s="766"/>
      <c r="D10" s="766"/>
      <c r="E10" s="766"/>
      <c r="F10" s="766"/>
      <c r="G10" s="766"/>
    </row>
    <row r="11" spans="1:9" s="547" customFormat="1" ht="15.75" customHeight="1">
      <c r="A11" s="565" t="s">
        <v>574</v>
      </c>
      <c r="B11" s="775">
        <v>120</v>
      </c>
      <c r="C11" s="766">
        <v>119</v>
      </c>
      <c r="D11" s="766">
        <v>1</v>
      </c>
      <c r="E11" s="766"/>
      <c r="F11" s="766"/>
      <c r="G11" s="766"/>
    </row>
    <row r="12" spans="1:9" s="547" customFormat="1" ht="15.75" customHeight="1">
      <c r="A12" s="565" t="s">
        <v>575</v>
      </c>
      <c r="B12" s="775">
        <v>106</v>
      </c>
      <c r="C12" s="766">
        <v>105</v>
      </c>
      <c r="D12" s="766">
        <v>1</v>
      </c>
      <c r="E12" s="766"/>
      <c r="F12" s="766"/>
      <c r="G12" s="766"/>
    </row>
    <row r="13" spans="1:9" s="547" customFormat="1" ht="15.75" customHeight="1">
      <c r="A13" s="565" t="s">
        <v>576</v>
      </c>
      <c r="B13" s="775">
        <v>85</v>
      </c>
      <c r="C13" s="766">
        <v>82</v>
      </c>
      <c r="D13" s="766">
        <v>3</v>
      </c>
      <c r="E13" s="766"/>
      <c r="F13" s="766"/>
      <c r="G13" s="766"/>
    </row>
    <row r="14" spans="1:9" s="547" customFormat="1" ht="15.75" customHeight="1">
      <c r="A14" s="565" t="s">
        <v>577</v>
      </c>
      <c r="B14" s="775">
        <v>67</v>
      </c>
      <c r="C14" s="766">
        <v>65</v>
      </c>
      <c r="D14" s="766">
        <v>2</v>
      </c>
      <c r="E14" s="766"/>
      <c r="F14" s="766"/>
      <c r="G14" s="766"/>
    </row>
    <row r="15" spans="1:9" s="547" customFormat="1" ht="15.75" customHeight="1">
      <c r="A15" s="565" t="s">
        <v>578</v>
      </c>
      <c r="B15" s="775">
        <v>17</v>
      </c>
      <c r="C15" s="766">
        <v>17</v>
      </c>
      <c r="D15" s="766">
        <v>0</v>
      </c>
      <c r="E15" s="766"/>
      <c r="F15" s="766"/>
      <c r="G15" s="766"/>
    </row>
    <row r="16" spans="1:9" s="547" customFormat="1" ht="12.95" customHeight="1">
      <c r="A16" s="565"/>
      <c r="B16" s="775"/>
      <c r="E16" s="766"/>
      <c r="F16" s="766"/>
      <c r="G16" s="766"/>
    </row>
    <row r="17" spans="1:12" s="547" customFormat="1" ht="15.75" customHeight="1">
      <c r="A17" s="546" t="s">
        <v>579</v>
      </c>
      <c r="B17" s="775">
        <v>16</v>
      </c>
      <c r="C17" s="766">
        <v>16</v>
      </c>
      <c r="D17" s="766">
        <v>0</v>
      </c>
      <c r="E17" s="766"/>
      <c r="F17" s="766"/>
      <c r="G17" s="766"/>
    </row>
    <row r="18" spans="1:12" s="547" customFormat="1" ht="12.95" customHeight="1">
      <c r="A18" s="546"/>
      <c r="B18" s="775"/>
      <c r="C18" s="775"/>
      <c r="D18" s="775"/>
      <c r="E18" s="766"/>
      <c r="F18" s="766"/>
      <c r="G18" s="766"/>
    </row>
    <row r="19" spans="1:12" s="547" customFormat="1" ht="15.75" customHeight="1">
      <c r="A19" s="546" t="s">
        <v>580</v>
      </c>
      <c r="B19" s="775">
        <v>19</v>
      </c>
      <c r="C19" s="775">
        <v>18</v>
      </c>
      <c r="D19" s="775">
        <v>1</v>
      </c>
      <c r="E19" s="766"/>
      <c r="F19" s="766"/>
      <c r="G19" s="766"/>
    </row>
    <row r="20" spans="1:12" ht="6.95" customHeight="1" thickBot="1">
      <c r="A20" s="1544"/>
      <c r="B20" s="1613"/>
      <c r="C20" s="1614"/>
      <c r="D20" s="1614"/>
    </row>
    <row r="21" spans="1:12" ht="3.75" customHeight="1" thickTop="1">
      <c r="A21" s="544"/>
      <c r="B21" s="543"/>
      <c r="C21" s="759"/>
      <c r="D21" s="759"/>
    </row>
    <row r="22" spans="1:12" s="786" customFormat="1" ht="12.95" customHeight="1">
      <c r="A22" s="2014" t="s">
        <v>543</v>
      </c>
      <c r="B22" s="2014"/>
      <c r="C22" s="2014"/>
      <c r="D22" s="2014"/>
      <c r="E22" s="785"/>
      <c r="F22" s="1617"/>
      <c r="G22" s="1618"/>
    </row>
    <row r="23" spans="1:12" ht="9" customHeight="1">
      <c r="A23" s="687"/>
      <c r="B23" s="787"/>
      <c r="C23" s="688"/>
      <c r="D23" s="687"/>
      <c r="F23" s="1618"/>
      <c r="G23" s="1619"/>
    </row>
    <row r="24" spans="1:12" s="771" customFormat="1" ht="9.75" customHeight="1">
      <c r="A24" s="768" t="s">
        <v>564</v>
      </c>
      <c r="B24" s="768"/>
      <c r="C24" s="769"/>
      <c r="D24" s="768"/>
      <c r="E24" s="768"/>
      <c r="F24" s="768"/>
      <c r="G24" s="768"/>
      <c r="H24" s="768"/>
      <c r="I24" s="768"/>
      <c r="J24" s="768"/>
      <c r="K24" s="770"/>
      <c r="L24" s="770"/>
    </row>
    <row r="25" spans="1:12" s="771" customFormat="1" ht="12" customHeight="1">
      <c r="A25" s="777" t="s">
        <v>581</v>
      </c>
      <c r="B25" s="788"/>
      <c r="C25" s="769"/>
      <c r="D25" s="768"/>
      <c r="E25" s="768"/>
      <c r="F25" s="768"/>
      <c r="G25" s="768"/>
      <c r="H25" s="768"/>
      <c r="I25" s="768"/>
      <c r="J25" s="768"/>
      <c r="K25" s="770"/>
      <c r="L25" s="770"/>
    </row>
    <row r="26" spans="1:12">
      <c r="G26" s="780"/>
    </row>
    <row r="28" spans="1:12">
      <c r="F28" s="780"/>
    </row>
    <row r="29" spans="1:12">
      <c r="F29" s="780"/>
    </row>
  </sheetData>
  <mergeCells count="4">
    <mergeCell ref="A2:D2"/>
    <mergeCell ref="A4:A5"/>
    <mergeCell ref="B4:D4"/>
    <mergeCell ref="A22:D22"/>
  </mergeCells>
  <hyperlinks>
    <hyperlink ref="A25" r:id="rId1"/>
  </hyperlinks>
  <printOptions gridLinesSet="0"/>
  <pageMargins left="0.78740157480314965" right="0.78740157480314965" top="1.1811023622047245" bottom="0.78740157480314965" header="0" footer="0"/>
  <pageSetup paperSize="9" orientation="portrait" horizontalDpi="300" verticalDpi="300" r:id="rId2"/>
  <headerFooter alignWithMargins="0"/>
  <drawing r:id="rId3"/>
</worksheet>
</file>

<file path=xl/worksheets/sheet4.xml><?xml version="1.0" encoding="utf-8"?>
<worksheet xmlns="http://schemas.openxmlformats.org/spreadsheetml/2006/main" xmlns:r="http://schemas.openxmlformats.org/officeDocument/2006/relationships">
  <sheetPr codeName="Sheet4"/>
  <dimension ref="A1:O59"/>
  <sheetViews>
    <sheetView showGridLines="0" workbookViewId="0">
      <selection sqref="A1:I1"/>
    </sheetView>
  </sheetViews>
  <sheetFormatPr defaultColWidth="9.7109375" defaultRowHeight="9"/>
  <cols>
    <col min="1" max="1" width="22.5703125" style="514" customWidth="1"/>
    <col min="2" max="9" width="7.85546875" style="514" customWidth="1"/>
    <col min="10" max="16384" width="9.7109375" style="514"/>
  </cols>
  <sheetData>
    <row r="1" spans="1:15" ht="23.25" customHeight="1">
      <c r="A1" s="1932" t="s">
        <v>272</v>
      </c>
      <c r="B1" s="1932"/>
      <c r="C1" s="1932"/>
      <c r="D1" s="1932"/>
      <c r="E1" s="1932"/>
      <c r="F1" s="1932"/>
      <c r="G1" s="1932"/>
      <c r="H1" s="1932"/>
      <c r="I1" s="1932"/>
      <c r="J1" s="513"/>
      <c r="K1" s="513"/>
      <c r="L1" s="513"/>
      <c r="M1" s="513"/>
      <c r="N1" s="513"/>
      <c r="O1" s="513"/>
    </row>
    <row r="2" spans="1:15" ht="27" customHeight="1">
      <c r="A2" s="1933" t="s">
        <v>273</v>
      </c>
      <c r="B2" s="1933"/>
      <c r="C2" s="1933"/>
      <c r="D2" s="1933"/>
      <c r="E2" s="1933"/>
      <c r="F2" s="1933"/>
      <c r="G2" s="1933"/>
      <c r="H2" s="1933"/>
      <c r="I2" s="1933"/>
      <c r="J2" s="513"/>
      <c r="K2" s="513"/>
      <c r="L2" s="513"/>
      <c r="M2" s="513"/>
      <c r="N2" s="513"/>
      <c r="O2" s="513"/>
    </row>
    <row r="3" spans="1:15" ht="12.75" customHeight="1">
      <c r="A3" s="1482"/>
      <c r="B3" s="1482"/>
      <c r="C3" s="1482"/>
      <c r="D3" s="1482"/>
      <c r="E3" s="1482"/>
      <c r="F3" s="1482"/>
      <c r="G3" s="1482"/>
      <c r="H3" s="1482"/>
      <c r="I3" s="1482"/>
      <c r="J3" s="513"/>
      <c r="K3" s="513"/>
      <c r="L3" s="513"/>
      <c r="M3" s="513"/>
      <c r="N3" s="513"/>
      <c r="O3" s="513"/>
    </row>
    <row r="4" spans="1:15" ht="34.5" customHeight="1">
      <c r="A4" s="1928" t="s">
        <v>274</v>
      </c>
      <c r="B4" s="1929" t="s">
        <v>253</v>
      </c>
      <c r="C4" s="1929"/>
      <c r="D4" s="1929" t="s">
        <v>254</v>
      </c>
      <c r="E4" s="1929"/>
      <c r="F4" s="1929" t="s">
        <v>255</v>
      </c>
      <c r="G4" s="1929"/>
      <c r="H4" s="1929" t="s">
        <v>256</v>
      </c>
      <c r="I4" s="1929"/>
      <c r="J4" s="513"/>
      <c r="K4" s="513"/>
      <c r="L4" s="513"/>
      <c r="M4" s="513"/>
      <c r="N4" s="513"/>
      <c r="O4" s="513"/>
    </row>
    <row r="5" spans="1:15" ht="39.75" customHeight="1">
      <c r="A5" s="1928"/>
      <c r="B5" s="1459" t="s">
        <v>0</v>
      </c>
      <c r="C5" s="1460" t="s">
        <v>257</v>
      </c>
      <c r="D5" s="1459" t="s">
        <v>0</v>
      </c>
      <c r="E5" s="1460" t="s">
        <v>257</v>
      </c>
      <c r="F5" s="1459" t="s">
        <v>0</v>
      </c>
      <c r="G5" s="1460" t="s">
        <v>257</v>
      </c>
      <c r="H5" s="1459" t="s">
        <v>0</v>
      </c>
      <c r="I5" s="1460" t="s">
        <v>257</v>
      </c>
      <c r="J5" s="513"/>
      <c r="K5" s="513"/>
      <c r="L5" s="513"/>
      <c r="M5" s="513"/>
      <c r="N5" s="513"/>
      <c r="O5" s="513"/>
    </row>
    <row r="6" spans="1:15" ht="9" customHeight="1">
      <c r="A6" s="1483"/>
      <c r="B6" s="1483"/>
      <c r="C6" s="1483"/>
      <c r="D6" s="1483"/>
      <c r="E6" s="1483"/>
      <c r="F6" s="1483"/>
      <c r="G6" s="1483"/>
      <c r="H6" s="1483"/>
      <c r="I6" s="1483"/>
      <c r="J6" s="513"/>
      <c r="K6" s="513"/>
      <c r="L6" s="513"/>
      <c r="M6" s="513"/>
      <c r="N6" s="513"/>
      <c r="O6" s="513"/>
    </row>
    <row r="7" spans="1:15" s="527" customFormat="1" ht="18" customHeight="1">
      <c r="A7" s="1500" t="s">
        <v>0</v>
      </c>
      <c r="B7" s="1484">
        <v>4756.6000000000004</v>
      </c>
      <c r="C7" s="1485">
        <v>81.3</v>
      </c>
      <c r="D7" s="1484">
        <v>4605.2</v>
      </c>
      <c r="E7" s="1485">
        <v>81.7</v>
      </c>
      <c r="F7" s="1484">
        <v>4548.7</v>
      </c>
      <c r="G7" s="1485">
        <v>85.2</v>
      </c>
      <c r="H7" s="1484">
        <v>4499.5</v>
      </c>
      <c r="I7" s="1464">
        <v>78.400000000000006</v>
      </c>
      <c r="J7" s="1486"/>
      <c r="K7" s="1487"/>
      <c r="L7" s="1486"/>
      <c r="M7" s="1488"/>
      <c r="N7" s="1488"/>
      <c r="O7" s="1488"/>
    </row>
    <row r="8" spans="1:15" ht="18" customHeight="1">
      <c r="A8" s="1500" t="s">
        <v>1</v>
      </c>
      <c r="B8" s="1484"/>
      <c r="C8" s="1485"/>
      <c r="D8" s="1484"/>
      <c r="E8" s="1485"/>
      <c r="F8" s="1484"/>
      <c r="G8" s="1485"/>
      <c r="H8" s="1484"/>
      <c r="I8" s="1489"/>
      <c r="J8" s="1490"/>
      <c r="K8" s="1490"/>
      <c r="L8" s="1490"/>
      <c r="M8" s="513"/>
      <c r="N8" s="513"/>
      <c r="O8" s="513"/>
    </row>
    <row r="9" spans="1:15" ht="18" customHeight="1">
      <c r="A9" s="1501" t="s">
        <v>2</v>
      </c>
      <c r="B9" s="1491">
        <v>2442.3000000000002</v>
      </c>
      <c r="C9" s="1492">
        <v>42.3</v>
      </c>
      <c r="D9" s="1491">
        <v>2361.4</v>
      </c>
      <c r="E9" s="1492">
        <v>40.9</v>
      </c>
      <c r="F9" s="1491">
        <v>2334.3000000000002</v>
      </c>
      <c r="G9" s="1492">
        <v>42.3</v>
      </c>
      <c r="H9" s="1491">
        <v>2319.5</v>
      </c>
      <c r="I9" s="1476">
        <v>39.200000000000003</v>
      </c>
      <c r="J9" s="1490"/>
      <c r="K9" s="1490"/>
      <c r="L9" s="1490"/>
      <c r="M9" s="513"/>
      <c r="N9" s="513"/>
      <c r="O9" s="513"/>
    </row>
    <row r="10" spans="1:15" ht="18" customHeight="1">
      <c r="A10" s="1501" t="s">
        <v>3</v>
      </c>
      <c r="B10" s="1491">
        <v>2314.3000000000002</v>
      </c>
      <c r="C10" s="1492">
        <v>39</v>
      </c>
      <c r="D10" s="1491">
        <v>2243.8000000000002</v>
      </c>
      <c r="E10" s="1492">
        <v>40.9</v>
      </c>
      <c r="F10" s="1491">
        <v>2214.4</v>
      </c>
      <c r="G10" s="1492">
        <v>42.9</v>
      </c>
      <c r="H10" s="1491">
        <v>2180</v>
      </c>
      <c r="I10" s="1476">
        <v>39.1</v>
      </c>
      <c r="J10" s="1490"/>
      <c r="K10" s="1490"/>
      <c r="L10" s="1490"/>
      <c r="M10" s="513"/>
      <c r="N10" s="513"/>
      <c r="O10" s="513"/>
    </row>
    <row r="11" spans="1:15" ht="11.25" customHeight="1">
      <c r="A11" s="1501"/>
      <c r="B11" s="1491"/>
      <c r="C11" s="1492"/>
      <c r="D11" s="1491"/>
      <c r="E11" s="1492"/>
      <c r="F11" s="1491"/>
      <c r="G11" s="1492"/>
      <c r="H11" s="1491"/>
      <c r="I11" s="528"/>
      <c r="J11" s="1490"/>
      <c r="K11" s="1490"/>
      <c r="L11" s="1490"/>
      <c r="M11" s="513"/>
      <c r="N11" s="513"/>
      <c r="O11" s="513"/>
    </row>
    <row r="12" spans="1:15" ht="18" customHeight="1">
      <c r="A12" s="1500" t="s">
        <v>4</v>
      </c>
      <c r="B12" s="1484"/>
      <c r="C12" s="1485"/>
      <c r="D12" s="1484"/>
      <c r="E12" s="1485"/>
      <c r="F12" s="1484"/>
      <c r="G12" s="1485"/>
      <c r="H12" s="1484"/>
      <c r="I12" s="529"/>
      <c r="J12" s="1490"/>
      <c r="K12" s="1490"/>
      <c r="L12" s="1490"/>
      <c r="M12" s="513"/>
      <c r="N12" s="513"/>
      <c r="O12" s="513"/>
    </row>
    <row r="13" spans="1:15" ht="18" customHeight="1">
      <c r="A13" s="1501" t="s">
        <v>275</v>
      </c>
      <c r="B13" s="1491">
        <v>282.60000000000002</v>
      </c>
      <c r="C13" s="1492">
        <v>8.1999999999999993</v>
      </c>
      <c r="D13" s="1491">
        <v>262.39999999999998</v>
      </c>
      <c r="E13" s="1492">
        <v>6.3</v>
      </c>
      <c r="F13" s="1491">
        <v>251.5</v>
      </c>
      <c r="G13" s="1492">
        <v>6.6</v>
      </c>
      <c r="H13" s="1491">
        <v>246.5</v>
      </c>
      <c r="I13" s="1477">
        <v>5.9</v>
      </c>
      <c r="J13" s="1490"/>
      <c r="K13" s="1490"/>
      <c r="L13" s="1490"/>
      <c r="M13" s="513"/>
      <c r="N13" s="513"/>
      <c r="O13" s="513"/>
    </row>
    <row r="14" spans="1:15" ht="18" customHeight="1">
      <c r="A14" s="1501" t="s">
        <v>276</v>
      </c>
      <c r="B14" s="1491">
        <v>933</v>
      </c>
      <c r="C14" s="1492">
        <v>18.7</v>
      </c>
      <c r="D14" s="1491">
        <v>923.1</v>
      </c>
      <c r="E14" s="1492">
        <v>19</v>
      </c>
      <c r="F14" s="1491">
        <v>942</v>
      </c>
      <c r="G14" s="1492">
        <v>21</v>
      </c>
      <c r="H14" s="1491">
        <v>945.1</v>
      </c>
      <c r="I14" s="1476">
        <v>19.5</v>
      </c>
      <c r="J14" s="1490"/>
      <c r="K14" s="1490"/>
      <c r="L14" s="1490"/>
      <c r="M14" s="513"/>
      <c r="N14" s="513"/>
      <c r="O14" s="513"/>
    </row>
    <row r="15" spans="1:15" ht="18" customHeight="1">
      <c r="A15" s="1501" t="s">
        <v>277</v>
      </c>
      <c r="B15" s="1491">
        <v>1306.8</v>
      </c>
      <c r="C15" s="1492">
        <v>28</v>
      </c>
      <c r="D15" s="1491">
        <v>1308.0999999999999</v>
      </c>
      <c r="E15" s="1492">
        <v>27.3</v>
      </c>
      <c r="F15" s="1491">
        <v>1295.9000000000001</v>
      </c>
      <c r="G15" s="1492">
        <v>31.6</v>
      </c>
      <c r="H15" s="1491">
        <v>1284.0999999999999</v>
      </c>
      <c r="I15" s="1476">
        <v>28.2</v>
      </c>
      <c r="J15" s="1490"/>
      <c r="K15" s="1490"/>
      <c r="L15" s="1490"/>
      <c r="M15" s="513"/>
      <c r="N15" s="513"/>
      <c r="O15" s="513"/>
    </row>
    <row r="16" spans="1:15" ht="18" customHeight="1">
      <c r="A16" s="1501" t="s">
        <v>278</v>
      </c>
      <c r="B16" s="1491">
        <v>1219.5999999999999</v>
      </c>
      <c r="C16" s="1492">
        <v>16.2</v>
      </c>
      <c r="D16" s="1491">
        <v>1169.3</v>
      </c>
      <c r="E16" s="1492">
        <v>19.3</v>
      </c>
      <c r="F16" s="1491">
        <v>1146.7</v>
      </c>
      <c r="G16" s="1492">
        <v>15.3</v>
      </c>
      <c r="H16" s="1491">
        <v>1138.4000000000001</v>
      </c>
      <c r="I16" s="1476">
        <v>15.7</v>
      </c>
      <c r="J16" s="1490"/>
      <c r="K16" s="1490"/>
      <c r="L16" s="1490"/>
      <c r="M16" s="513"/>
      <c r="N16" s="513"/>
      <c r="O16" s="513"/>
    </row>
    <row r="17" spans="1:15" ht="18" customHeight="1">
      <c r="A17" s="1501" t="s">
        <v>9</v>
      </c>
      <c r="B17" s="1491">
        <v>1014.5</v>
      </c>
      <c r="C17" s="1492">
        <v>10.199999999999999</v>
      </c>
      <c r="D17" s="1491">
        <v>942.3</v>
      </c>
      <c r="E17" s="1492">
        <v>9.8000000000000007</v>
      </c>
      <c r="F17" s="1491">
        <v>912.6</v>
      </c>
      <c r="G17" s="1492">
        <v>10.7</v>
      </c>
      <c r="H17" s="1491">
        <v>885.4</v>
      </c>
      <c r="I17" s="1476">
        <v>9.1999999999999993</v>
      </c>
      <c r="J17" s="1490"/>
      <c r="K17" s="1490"/>
      <c r="L17" s="1490"/>
      <c r="M17" s="513"/>
      <c r="N17" s="513"/>
      <c r="O17" s="513"/>
    </row>
    <row r="18" spans="1:15" ht="10.5" customHeight="1">
      <c r="A18" s="1501"/>
      <c r="B18" s="1491"/>
      <c r="C18" s="1492"/>
      <c r="D18" s="1491"/>
      <c r="E18" s="1492"/>
      <c r="F18" s="1491"/>
      <c r="G18" s="1492"/>
      <c r="H18" s="1491"/>
      <c r="I18" s="528"/>
      <c r="J18" s="1490"/>
      <c r="K18" s="1490"/>
      <c r="L18" s="1490"/>
      <c r="M18" s="513"/>
      <c r="N18" s="513"/>
      <c r="O18" s="513"/>
    </row>
    <row r="19" spans="1:15" ht="18" customHeight="1">
      <c r="A19" s="1500" t="s">
        <v>50</v>
      </c>
      <c r="B19" s="1484"/>
      <c r="C19" s="1485"/>
      <c r="D19" s="1484"/>
      <c r="E19" s="1485"/>
      <c r="F19" s="1484"/>
      <c r="G19" s="1485"/>
      <c r="H19" s="1484"/>
      <c r="I19" s="529"/>
      <c r="J19" s="1490"/>
      <c r="K19" s="1490"/>
      <c r="L19" s="1490"/>
      <c r="M19" s="513"/>
      <c r="N19" s="513"/>
      <c r="O19" s="513"/>
    </row>
    <row r="20" spans="1:15" ht="18" customHeight="1">
      <c r="A20" s="1501" t="s">
        <v>279</v>
      </c>
      <c r="B20" s="1491">
        <v>2263.8000000000002</v>
      </c>
      <c r="C20" s="1492">
        <v>16.600000000000001</v>
      </c>
      <c r="D20" s="1491">
        <v>2227.4</v>
      </c>
      <c r="E20" s="1492">
        <v>16.8</v>
      </c>
      <c r="F20" s="1491">
        <v>2282.1999999999998</v>
      </c>
      <c r="G20" s="1492">
        <v>21</v>
      </c>
      <c r="H20" s="1491">
        <v>2342.5</v>
      </c>
      <c r="I20" s="1476">
        <v>19</v>
      </c>
      <c r="J20" s="1490"/>
      <c r="K20" s="1490"/>
      <c r="L20" s="1490"/>
      <c r="M20" s="513"/>
      <c r="N20" s="513"/>
      <c r="O20" s="513"/>
    </row>
    <row r="21" spans="1:15" ht="18" customHeight="1">
      <c r="A21" s="1501" t="s">
        <v>280</v>
      </c>
      <c r="B21" s="1491">
        <v>1260.3</v>
      </c>
      <c r="C21" s="1492">
        <v>29</v>
      </c>
      <c r="D21" s="1491">
        <v>1182.0999999999999</v>
      </c>
      <c r="E21" s="1492">
        <v>29.1</v>
      </c>
      <c r="F21" s="1491">
        <v>1133.2</v>
      </c>
      <c r="G21" s="1492">
        <v>31.6</v>
      </c>
      <c r="H21" s="1491">
        <v>1080.8</v>
      </c>
      <c r="I21" s="1476">
        <v>26.7</v>
      </c>
      <c r="J21" s="1490"/>
      <c r="K21" s="1490"/>
      <c r="L21" s="1490"/>
      <c r="M21" s="513"/>
      <c r="N21" s="513"/>
      <c r="O21" s="513"/>
    </row>
    <row r="22" spans="1:15" ht="18" customHeight="1">
      <c r="A22" s="1501" t="s">
        <v>10</v>
      </c>
      <c r="B22" s="1491">
        <v>1232.5</v>
      </c>
      <c r="C22" s="1492">
        <v>35.700000000000003</v>
      </c>
      <c r="D22" s="1491">
        <v>1195.8</v>
      </c>
      <c r="E22" s="1492">
        <v>35.9</v>
      </c>
      <c r="F22" s="1491">
        <v>1133.3</v>
      </c>
      <c r="G22" s="1492">
        <v>32.6</v>
      </c>
      <c r="H22" s="1491">
        <v>1076.3</v>
      </c>
      <c r="I22" s="1476">
        <v>32.700000000000003</v>
      </c>
      <c r="J22" s="1490"/>
      <c r="K22" s="517"/>
      <c r="L22" s="1490"/>
      <c r="M22" s="513"/>
      <c r="N22" s="513"/>
      <c r="O22" s="513"/>
    </row>
    <row r="23" spans="1:15" ht="2.25" customHeight="1">
      <c r="A23" s="1473"/>
      <c r="B23" s="1473"/>
      <c r="C23" s="1473"/>
      <c r="D23" s="1473"/>
      <c r="E23" s="1473"/>
      <c r="F23" s="1473"/>
      <c r="G23" s="1473"/>
      <c r="H23" s="1493"/>
      <c r="I23" s="1494"/>
      <c r="J23" s="513"/>
      <c r="K23" s="513"/>
      <c r="L23" s="513"/>
      <c r="M23" s="513"/>
      <c r="N23" s="513"/>
      <c r="O23" s="513"/>
    </row>
    <row r="24" spans="1:15" ht="3.75" customHeight="1" thickBot="1">
      <c r="A24" s="1502"/>
      <c r="B24" s="1502"/>
      <c r="C24" s="1502"/>
      <c r="D24" s="1502"/>
      <c r="E24" s="1502"/>
      <c r="F24" s="1502"/>
      <c r="G24" s="1502"/>
      <c r="H24" s="1502"/>
      <c r="I24" s="1502"/>
      <c r="J24" s="513"/>
      <c r="K24" s="513"/>
      <c r="L24" s="513"/>
      <c r="M24" s="513"/>
      <c r="N24" s="513"/>
      <c r="O24" s="513"/>
    </row>
    <row r="25" spans="1:15" ht="4.5" customHeight="1" thickTop="1">
      <c r="A25" s="1495"/>
      <c r="B25" s="1495"/>
      <c r="C25" s="1495"/>
      <c r="D25" s="1495"/>
      <c r="E25" s="1495"/>
      <c r="F25" s="1495"/>
      <c r="G25" s="1495"/>
      <c r="H25" s="1495"/>
      <c r="I25" s="1465"/>
      <c r="J25" s="513"/>
      <c r="K25" s="513"/>
      <c r="L25" s="513"/>
      <c r="M25" s="513"/>
      <c r="N25" s="513"/>
      <c r="O25" s="513"/>
    </row>
    <row r="26" spans="1:15" ht="29.25" customHeight="1">
      <c r="A26" s="1930" t="s">
        <v>268</v>
      </c>
      <c r="B26" s="1930"/>
      <c r="C26" s="1930"/>
      <c r="D26" s="1930"/>
      <c r="E26" s="1930"/>
      <c r="F26" s="1930"/>
      <c r="G26" s="1930"/>
      <c r="H26" s="1930"/>
      <c r="I26" s="1930"/>
      <c r="J26" s="513"/>
      <c r="K26" s="513"/>
      <c r="L26" s="513"/>
      <c r="M26" s="513"/>
      <c r="N26" s="513"/>
      <c r="O26" s="513"/>
    </row>
    <row r="27" spans="1:15" ht="12" customHeight="1">
      <c r="A27" s="535" t="s">
        <v>269</v>
      </c>
      <c r="B27" s="535"/>
      <c r="C27" s="535"/>
      <c r="D27" s="535"/>
      <c r="E27" s="535"/>
      <c r="F27" s="535"/>
      <c r="G27" s="535"/>
      <c r="H27" s="534"/>
      <c r="I27" s="534"/>
      <c r="J27" s="1496"/>
      <c r="K27" s="1496"/>
      <c r="L27" s="1496"/>
      <c r="M27" s="1496"/>
      <c r="N27" s="1496"/>
      <c r="O27" s="1496"/>
    </row>
    <row r="28" spans="1:15" ht="7.5" customHeight="1">
      <c r="A28" s="535"/>
      <c r="B28" s="535"/>
      <c r="C28" s="535"/>
      <c r="D28" s="535"/>
      <c r="E28" s="535"/>
      <c r="F28" s="535"/>
      <c r="G28" s="535"/>
      <c r="H28" s="535"/>
      <c r="I28" s="535"/>
      <c r="J28" s="1496"/>
      <c r="K28" s="1496"/>
      <c r="L28" s="1496"/>
      <c r="M28" s="1496"/>
      <c r="N28" s="1496"/>
      <c r="O28" s="1496"/>
    </row>
    <row r="29" spans="1:15" ht="9.75" customHeight="1">
      <c r="A29" s="1931" t="s">
        <v>270</v>
      </c>
      <c r="B29" s="1931"/>
      <c r="C29" s="1931"/>
      <c r="D29" s="1931"/>
      <c r="E29" s="1931"/>
      <c r="F29" s="1931"/>
      <c r="G29" s="1931"/>
      <c r="H29" s="1931"/>
      <c r="I29" s="1931"/>
      <c r="J29" s="513"/>
      <c r="K29" s="513"/>
      <c r="L29" s="513"/>
      <c r="M29" s="513"/>
      <c r="N29" s="513"/>
      <c r="O29" s="513"/>
    </row>
    <row r="30" spans="1:15" ht="6.75" customHeight="1">
      <c r="A30" s="535"/>
      <c r="B30" s="535"/>
      <c r="C30" s="535"/>
      <c r="D30" s="535"/>
      <c r="E30" s="535"/>
      <c r="F30" s="535"/>
      <c r="G30" s="535"/>
      <c r="H30" s="1497"/>
      <c r="I30" s="1497"/>
      <c r="J30" s="513"/>
      <c r="K30" s="513"/>
      <c r="L30" s="513"/>
      <c r="M30" s="513"/>
      <c r="N30" s="513"/>
      <c r="O30" s="513"/>
    </row>
    <row r="31" spans="1:15" ht="12" customHeight="1">
      <c r="A31" s="1498" t="s">
        <v>281</v>
      </c>
      <c r="B31" s="1498"/>
      <c r="C31" s="1498"/>
      <c r="D31" s="1498"/>
      <c r="E31" s="1498"/>
      <c r="F31" s="1498"/>
      <c r="G31" s="1498"/>
      <c r="H31" s="535"/>
      <c r="I31" s="535"/>
      <c r="J31" s="513"/>
      <c r="K31" s="513"/>
      <c r="L31" s="513"/>
      <c r="M31" s="513"/>
      <c r="N31" s="513"/>
      <c r="O31" s="513"/>
    </row>
    <row r="32" spans="1:15" ht="12" customHeight="1">
      <c r="A32" s="1499" t="s">
        <v>282</v>
      </c>
      <c r="B32" s="1499"/>
      <c r="C32" s="1499"/>
      <c r="D32" s="1499"/>
      <c r="E32" s="1499"/>
      <c r="F32" s="1499"/>
      <c r="G32" s="1499"/>
      <c r="H32" s="535"/>
      <c r="I32" s="535"/>
      <c r="J32" s="513"/>
      <c r="K32" s="513"/>
      <c r="L32" s="513"/>
      <c r="M32" s="513"/>
      <c r="N32" s="513"/>
      <c r="O32" s="513"/>
    </row>
    <row r="33" spans="1:15" ht="17.100000000000001" customHeight="1">
      <c r="A33" s="513"/>
      <c r="B33" s="513"/>
      <c r="C33" s="513"/>
      <c r="D33" s="513"/>
      <c r="E33" s="513"/>
      <c r="F33" s="513"/>
      <c r="G33" s="513"/>
      <c r="H33" s="513"/>
      <c r="I33" s="513"/>
      <c r="J33" s="513"/>
      <c r="K33" s="513"/>
      <c r="L33" s="513"/>
      <c r="M33" s="513"/>
      <c r="N33" s="513"/>
      <c r="O33" s="513"/>
    </row>
    <row r="34" spans="1:15" ht="17.100000000000001" customHeight="1"/>
    <row r="35" spans="1:15" ht="17.100000000000001" customHeight="1"/>
    <row r="36" spans="1:15" ht="17.100000000000001" customHeight="1"/>
    <row r="37" spans="1:15" ht="17.100000000000001" customHeight="1"/>
    <row r="38" spans="1:15" ht="17.100000000000001" customHeight="1"/>
    <row r="39" spans="1:15" ht="17.100000000000001" customHeight="1"/>
    <row r="40" spans="1:15" ht="17.100000000000001" customHeight="1"/>
    <row r="41" spans="1:15" ht="17.100000000000001" customHeight="1"/>
    <row r="42" spans="1:15" ht="17.100000000000001" customHeight="1"/>
    <row r="43" spans="1:15" ht="17.100000000000001" customHeight="1"/>
    <row r="44" spans="1:15" ht="17.100000000000001" customHeight="1"/>
    <row r="45" spans="1:15" ht="17.100000000000001" customHeight="1"/>
    <row r="46" spans="1:15" ht="17.100000000000001" customHeight="1"/>
    <row r="47" spans="1:15" ht="17.100000000000001" customHeight="1"/>
    <row r="48" spans="1:15"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row r="55" ht="17.100000000000001" customHeight="1"/>
    <row r="56" ht="17.100000000000001" customHeight="1"/>
    <row r="57" ht="17.100000000000001" customHeight="1"/>
    <row r="58" ht="17.100000000000001" customHeight="1"/>
    <row r="59" ht="17.100000000000001" customHeight="1"/>
  </sheetData>
  <mergeCells count="9">
    <mergeCell ref="A26:I26"/>
    <mergeCell ref="A29:I29"/>
    <mergeCell ref="A1:I1"/>
    <mergeCell ref="A2:I2"/>
    <mergeCell ref="A4:A5"/>
    <mergeCell ref="B4:C4"/>
    <mergeCell ref="D4:E4"/>
    <mergeCell ref="F4:G4"/>
    <mergeCell ref="H4:I4"/>
  </mergeCells>
  <pageMargins left="0.78740157480314965" right="0.78740157480314965" top="1.1811023622047243" bottom="0.78740157480314965" header="0" footer="0"/>
  <pageSetup paperSize="9" orientation="portrait" horizontalDpi="4294967292" verticalDpi="2400" r:id="rId1"/>
  <headerFooter alignWithMargins="0"/>
</worksheet>
</file>

<file path=xl/worksheets/sheet40.xml><?xml version="1.0" encoding="utf-8"?>
<worksheet xmlns="http://schemas.openxmlformats.org/spreadsheetml/2006/main" xmlns:r="http://schemas.openxmlformats.org/officeDocument/2006/relationships">
  <sheetPr codeName="Sheet40"/>
  <dimension ref="A1:AC29"/>
  <sheetViews>
    <sheetView workbookViewId="0">
      <selection sqref="A1:G1"/>
    </sheetView>
  </sheetViews>
  <sheetFormatPr defaultColWidth="7.85546875" defaultRowHeight="12.75"/>
  <cols>
    <col min="1" max="1" width="3.140625" style="541" customWidth="1"/>
    <col min="2" max="2" width="37.5703125" style="541" customWidth="1"/>
    <col min="3" max="3" width="10.7109375" style="541" customWidth="1"/>
    <col min="4" max="7" width="8.85546875" style="541" customWidth="1"/>
    <col min="8" max="16384" width="7.85546875" style="541"/>
  </cols>
  <sheetData>
    <row r="1" spans="1:11" ht="18" customHeight="1">
      <c r="A1" s="1959" t="s">
        <v>582</v>
      </c>
      <c r="B1" s="1959"/>
      <c r="C1" s="1959"/>
      <c r="D1" s="1959"/>
      <c r="E1" s="1959"/>
      <c r="F1" s="1959"/>
      <c r="G1" s="1959"/>
      <c r="H1" s="1621"/>
    </row>
    <row r="2" spans="1:11" s="639" customFormat="1" ht="21.75" customHeight="1">
      <c r="A2" s="2015" t="s">
        <v>583</v>
      </c>
      <c r="B2" s="2015"/>
      <c r="C2" s="2015"/>
      <c r="D2" s="2015"/>
      <c r="E2" s="2015"/>
      <c r="F2" s="2015"/>
      <c r="G2" s="2015"/>
    </row>
    <row r="3" spans="1:11" ht="12.95" customHeight="1">
      <c r="A3" s="2019">
        <v>2017</v>
      </c>
      <c r="B3" s="2020"/>
      <c r="C3" s="759"/>
      <c r="D3" s="760"/>
      <c r="E3" s="762"/>
      <c r="F3" s="544"/>
      <c r="G3" s="569" t="s">
        <v>546</v>
      </c>
      <c r="H3" s="547"/>
      <c r="I3" s="547"/>
      <c r="J3" s="547"/>
      <c r="K3" s="547"/>
    </row>
    <row r="4" spans="1:11" ht="24" customHeight="1">
      <c r="A4" s="2032" t="s">
        <v>547</v>
      </c>
      <c r="B4" s="2032"/>
      <c r="C4" s="2034" t="s">
        <v>584</v>
      </c>
      <c r="D4" s="2036" t="s">
        <v>585</v>
      </c>
      <c r="E4" s="2037"/>
      <c r="F4" s="2038" t="s">
        <v>586</v>
      </c>
      <c r="G4" s="2039"/>
      <c r="H4" s="765"/>
      <c r="I4" s="765"/>
    </row>
    <row r="5" spans="1:11" ht="16.5" customHeight="1">
      <c r="A5" s="2033"/>
      <c r="B5" s="2033"/>
      <c r="C5" s="2035"/>
      <c r="D5" s="1965" t="s">
        <v>587</v>
      </c>
      <c r="E5" s="1965" t="s">
        <v>588</v>
      </c>
      <c r="F5" s="1965" t="s">
        <v>587</v>
      </c>
      <c r="G5" s="1965" t="s">
        <v>588</v>
      </c>
    </row>
    <row r="6" spans="1:11" ht="14.25" customHeight="1">
      <c r="A6" s="2033"/>
      <c r="B6" s="2033"/>
      <c r="C6" s="2035"/>
      <c r="D6" s="1975"/>
      <c r="E6" s="1975"/>
      <c r="F6" s="1975"/>
      <c r="G6" s="1975"/>
    </row>
    <row r="7" spans="1:11" ht="8.1" customHeight="1">
      <c r="A7" s="547"/>
      <c r="B7" s="547"/>
      <c r="C7" s="574"/>
      <c r="D7" s="574"/>
      <c r="E7" s="574"/>
      <c r="F7" s="574"/>
      <c r="G7" s="574"/>
      <c r="H7" s="547"/>
    </row>
    <row r="8" spans="1:11" s="546" customFormat="1" ht="15.75" customHeight="1">
      <c r="A8" s="546" t="s">
        <v>0</v>
      </c>
      <c r="B8" s="573"/>
      <c r="C8" s="593">
        <v>430</v>
      </c>
      <c r="D8" s="593">
        <v>415</v>
      </c>
      <c r="E8" s="593">
        <v>15</v>
      </c>
      <c r="F8" s="593">
        <v>242</v>
      </c>
      <c r="G8" s="593">
        <v>173</v>
      </c>
      <c r="H8" s="563"/>
    </row>
    <row r="9" spans="1:11" s="546" customFormat="1" ht="15.75" customHeight="1">
      <c r="C9" s="563"/>
      <c r="D9" s="563"/>
      <c r="E9" s="563"/>
      <c r="F9" s="563"/>
      <c r="G9" s="563"/>
    </row>
    <row r="10" spans="1:11" s="547" customFormat="1" ht="15.75" customHeight="1">
      <c r="B10" s="547" t="s">
        <v>554</v>
      </c>
      <c r="C10" s="593">
        <v>91</v>
      </c>
      <c r="D10" s="594">
        <v>88</v>
      </c>
      <c r="E10" s="594">
        <v>3</v>
      </c>
      <c r="F10" s="594">
        <v>53</v>
      </c>
      <c r="G10" s="594">
        <v>35</v>
      </c>
      <c r="H10" s="564"/>
      <c r="I10" s="564"/>
    </row>
    <row r="11" spans="1:11" s="547" customFormat="1" ht="15.75" customHeight="1">
      <c r="B11" s="547" t="s">
        <v>555</v>
      </c>
      <c r="C11" s="593">
        <v>45</v>
      </c>
      <c r="D11" s="594">
        <v>42</v>
      </c>
      <c r="E11" s="594">
        <v>3</v>
      </c>
      <c r="F11" s="594">
        <v>23</v>
      </c>
      <c r="G11" s="594">
        <v>19</v>
      </c>
      <c r="H11" s="564"/>
      <c r="I11" s="564"/>
    </row>
    <row r="12" spans="1:11" s="547" customFormat="1" ht="15.75" customHeight="1">
      <c r="B12" s="565" t="s">
        <v>556</v>
      </c>
      <c r="C12" s="593">
        <v>9</v>
      </c>
      <c r="D12" s="594">
        <v>9</v>
      </c>
      <c r="E12" s="594">
        <v>0</v>
      </c>
      <c r="F12" s="594">
        <v>4</v>
      </c>
      <c r="G12" s="594">
        <v>5</v>
      </c>
      <c r="H12" s="564"/>
      <c r="I12" s="564"/>
    </row>
    <row r="13" spans="1:11" s="547" customFormat="1" ht="15.75" customHeight="1">
      <c r="B13" s="565" t="s">
        <v>557</v>
      </c>
      <c r="C13" s="593">
        <v>33</v>
      </c>
      <c r="D13" s="594">
        <v>32</v>
      </c>
      <c r="E13" s="594">
        <v>1</v>
      </c>
      <c r="F13" s="594">
        <v>21</v>
      </c>
      <c r="G13" s="594">
        <v>11</v>
      </c>
      <c r="H13" s="564"/>
      <c r="I13" s="564"/>
    </row>
    <row r="14" spans="1:11" s="547" customFormat="1" ht="15.75" customHeight="1">
      <c r="B14" s="565" t="s">
        <v>558</v>
      </c>
      <c r="C14" s="593">
        <v>61</v>
      </c>
      <c r="D14" s="594">
        <v>57</v>
      </c>
      <c r="E14" s="594">
        <v>4</v>
      </c>
      <c r="F14" s="594">
        <v>36</v>
      </c>
      <c r="G14" s="594">
        <v>21</v>
      </c>
      <c r="H14" s="564"/>
      <c r="I14" s="564"/>
    </row>
    <row r="15" spans="1:11" s="547" customFormat="1" ht="15.75" customHeight="1">
      <c r="B15" s="565" t="s">
        <v>559</v>
      </c>
      <c r="C15" s="593">
        <v>55</v>
      </c>
      <c r="D15" s="594">
        <v>54</v>
      </c>
      <c r="E15" s="594">
        <v>1</v>
      </c>
      <c r="F15" s="594">
        <v>32</v>
      </c>
      <c r="G15" s="594">
        <v>22</v>
      </c>
      <c r="H15" s="564"/>
      <c r="I15" s="564"/>
    </row>
    <row r="16" spans="1:11" s="547" customFormat="1" ht="15.75" customHeight="1">
      <c r="B16" s="565" t="s">
        <v>560</v>
      </c>
      <c r="C16" s="593">
        <v>51</v>
      </c>
      <c r="D16" s="594">
        <v>50</v>
      </c>
      <c r="E16" s="594">
        <v>1</v>
      </c>
      <c r="F16" s="594">
        <v>26</v>
      </c>
      <c r="G16" s="594">
        <v>24</v>
      </c>
      <c r="H16" s="564"/>
      <c r="I16" s="564"/>
    </row>
    <row r="17" spans="1:29" s="547" customFormat="1" ht="15.75" customHeight="1">
      <c r="B17" s="565" t="s">
        <v>561</v>
      </c>
      <c r="C17" s="593">
        <v>62</v>
      </c>
      <c r="D17" s="594">
        <v>62</v>
      </c>
      <c r="E17" s="594">
        <v>0</v>
      </c>
      <c r="F17" s="594">
        <v>33</v>
      </c>
      <c r="G17" s="594">
        <v>29</v>
      </c>
      <c r="H17" s="564"/>
      <c r="I17" s="564"/>
    </row>
    <row r="18" spans="1:29" s="547" customFormat="1" ht="15.75" customHeight="1">
      <c r="B18" s="565" t="s">
        <v>562</v>
      </c>
      <c r="C18" s="593">
        <v>16</v>
      </c>
      <c r="D18" s="594">
        <v>15</v>
      </c>
      <c r="E18" s="594">
        <v>1</v>
      </c>
      <c r="F18" s="594">
        <v>10</v>
      </c>
      <c r="G18" s="594">
        <v>5</v>
      </c>
      <c r="H18" s="564"/>
      <c r="I18" s="564"/>
    </row>
    <row r="19" spans="1:29" s="547" customFormat="1" ht="15.75" customHeight="1">
      <c r="B19" s="544" t="s">
        <v>563</v>
      </c>
      <c r="C19" s="593">
        <v>7</v>
      </c>
      <c r="D19" s="594">
        <v>6</v>
      </c>
      <c r="E19" s="594">
        <v>1</v>
      </c>
      <c r="F19" s="594">
        <v>4</v>
      </c>
      <c r="G19" s="594">
        <v>2</v>
      </c>
      <c r="H19" s="564"/>
      <c r="I19" s="564"/>
    </row>
    <row r="20" spans="1:29" ht="6.95" customHeight="1" thickBot="1">
      <c r="A20" s="1544"/>
      <c r="B20" s="1544"/>
      <c r="C20" s="1614"/>
      <c r="D20" s="1614"/>
      <c r="E20" s="1614"/>
      <c r="F20" s="1614"/>
      <c r="G20" s="1614"/>
      <c r="H20" s="547"/>
    </row>
    <row r="21" spans="1:29" ht="3.75" customHeight="1" thickTop="1">
      <c r="A21" s="544"/>
      <c r="B21" s="544"/>
      <c r="C21" s="759"/>
      <c r="D21" s="759"/>
      <c r="E21" s="759"/>
      <c r="F21" s="759"/>
      <c r="G21" s="759"/>
      <c r="H21" s="547"/>
    </row>
    <row r="22" spans="1:29" s="683" customFormat="1" ht="12.95" customHeight="1">
      <c r="A22" s="2014" t="s">
        <v>543</v>
      </c>
      <c r="B22" s="2014"/>
      <c r="C22" s="2014"/>
      <c r="D22" s="2014"/>
      <c r="E22" s="2014"/>
      <c r="G22" s="1622"/>
      <c r="H22" s="753"/>
      <c r="I22" s="753"/>
      <c r="J22" s="753"/>
      <c r="K22" s="753"/>
      <c r="L22" s="753"/>
      <c r="M22" s="753"/>
      <c r="N22" s="753"/>
      <c r="O22" s="753"/>
      <c r="P22" s="753"/>
      <c r="Q22" s="753"/>
      <c r="R22" s="753"/>
      <c r="S22" s="753"/>
      <c r="T22" s="753"/>
      <c r="U22" s="753"/>
      <c r="V22" s="753"/>
      <c r="W22" s="753"/>
      <c r="X22" s="753"/>
      <c r="Y22" s="753"/>
      <c r="Z22" s="753"/>
      <c r="AA22" s="753"/>
      <c r="AB22" s="753"/>
      <c r="AC22" s="753"/>
    </row>
    <row r="23" spans="1:29" ht="9" customHeight="1">
      <c r="A23" s="754"/>
      <c r="B23" s="755"/>
      <c r="C23" s="574"/>
      <c r="D23" s="574"/>
      <c r="E23" s="547"/>
      <c r="F23" s="547"/>
      <c r="G23" s="547"/>
      <c r="H23" s="547"/>
    </row>
    <row r="24" spans="1:29" s="771" customFormat="1" ht="12" customHeight="1">
      <c r="A24" s="768" t="s">
        <v>564</v>
      </c>
      <c r="B24" s="768"/>
      <c r="C24" s="769"/>
      <c r="D24" s="768"/>
      <c r="E24" s="768"/>
      <c r="F24" s="768"/>
      <c r="G24" s="768"/>
      <c r="H24" s="768"/>
      <c r="I24" s="768"/>
      <c r="J24" s="768"/>
      <c r="K24" s="770"/>
      <c r="L24" s="770"/>
    </row>
    <row r="25" spans="1:29" s="771" customFormat="1" ht="12.75" customHeight="1">
      <c r="A25" s="789" t="s">
        <v>565</v>
      </c>
      <c r="B25" s="768"/>
      <c r="C25" s="769"/>
      <c r="D25" s="768"/>
      <c r="E25" s="768"/>
      <c r="F25" s="768"/>
      <c r="G25" s="768"/>
      <c r="H25" s="768"/>
      <c r="I25" s="768"/>
      <c r="J25" s="768"/>
      <c r="K25" s="770"/>
      <c r="L25" s="770"/>
    </row>
    <row r="26" spans="1:29">
      <c r="A26" s="547"/>
      <c r="B26" s="547"/>
      <c r="C26" s="547"/>
      <c r="D26" s="547"/>
      <c r="E26" s="547"/>
      <c r="F26" s="547"/>
      <c r="G26" s="547"/>
      <c r="H26" s="547"/>
    </row>
    <row r="27" spans="1:29">
      <c r="A27" s="547"/>
      <c r="B27" s="547"/>
      <c r="C27" s="547"/>
      <c r="D27" s="547"/>
      <c r="E27" s="547"/>
      <c r="F27" s="547"/>
      <c r="G27" s="547"/>
      <c r="H27" s="547"/>
    </row>
    <row r="28" spans="1:29">
      <c r="A28" s="547"/>
      <c r="B28" s="547"/>
      <c r="C28" s="547"/>
      <c r="D28" s="547"/>
      <c r="E28" s="547"/>
      <c r="F28" s="547"/>
      <c r="G28" s="547"/>
      <c r="H28" s="547"/>
    </row>
    <row r="29" spans="1:29">
      <c r="A29" s="547"/>
      <c r="B29" s="547"/>
      <c r="C29" s="547"/>
      <c r="D29" s="547"/>
      <c r="E29" s="547"/>
      <c r="F29" s="547"/>
      <c r="G29" s="547"/>
      <c r="H29" s="547"/>
    </row>
  </sheetData>
  <mergeCells count="12">
    <mergeCell ref="G5:G6"/>
    <mergeCell ref="A22:E22"/>
    <mergeCell ref="A1:G1"/>
    <mergeCell ref="A2:G2"/>
    <mergeCell ref="A3:B3"/>
    <mergeCell ref="A4:B6"/>
    <mergeCell ref="C4:C6"/>
    <mergeCell ref="D4:E4"/>
    <mergeCell ref="F4:G4"/>
    <mergeCell ref="D5:D6"/>
    <mergeCell ref="E5:E6"/>
    <mergeCell ref="F5:F6"/>
  </mergeCells>
  <hyperlinks>
    <hyperlink ref="A25" r:id="rId1"/>
  </hyperlinks>
  <pageMargins left="0.78740157480314965" right="0.78740157480314965" top="1.1811023622047245" bottom="0.78740157480314965" header="0" footer="0"/>
  <pageSetup paperSize="9" orientation="portrait" verticalDpi="300" r:id="rId2"/>
  <headerFooter alignWithMargins="0"/>
</worksheet>
</file>

<file path=xl/worksheets/sheet41.xml><?xml version="1.0" encoding="utf-8"?>
<worksheet xmlns="http://schemas.openxmlformats.org/spreadsheetml/2006/main" xmlns:r="http://schemas.openxmlformats.org/officeDocument/2006/relationships">
  <sheetPr codeName="Sheet41"/>
  <dimension ref="A1:X30"/>
  <sheetViews>
    <sheetView workbookViewId="0">
      <selection sqref="A1:G1"/>
    </sheetView>
  </sheetViews>
  <sheetFormatPr defaultColWidth="7.85546875" defaultRowHeight="12.75"/>
  <cols>
    <col min="1" max="1" width="3.140625" style="541" customWidth="1"/>
    <col min="2" max="2" width="27.42578125" style="541" customWidth="1"/>
    <col min="3" max="3" width="7.85546875" style="541" customWidth="1"/>
    <col min="4" max="5" width="9.28515625" style="541" customWidth="1"/>
    <col min="6" max="6" width="9.140625" style="541" customWidth="1"/>
    <col min="7" max="7" width="10" style="541" customWidth="1"/>
    <col min="8" max="8" width="10.5703125" style="541" customWidth="1"/>
    <col min="9" max="16384" width="7.85546875" style="541"/>
  </cols>
  <sheetData>
    <row r="1" spans="1:9" ht="12.75" customHeight="1">
      <c r="A1" s="2040" t="s">
        <v>589</v>
      </c>
      <c r="B1" s="2040"/>
      <c r="C1" s="2040"/>
      <c r="D1" s="2040"/>
      <c r="E1" s="2040"/>
      <c r="F1" s="2040"/>
      <c r="G1" s="2040"/>
      <c r="H1" s="1621"/>
    </row>
    <row r="2" spans="1:9" s="639" customFormat="1" ht="21.75" customHeight="1">
      <c r="A2" s="2041" t="s">
        <v>590</v>
      </c>
      <c r="B2" s="2041"/>
      <c r="C2" s="2041"/>
      <c r="D2" s="2041"/>
      <c r="E2" s="2041"/>
      <c r="F2" s="2041"/>
      <c r="G2" s="2041"/>
      <c r="H2" s="2041"/>
    </row>
    <row r="3" spans="1:9" ht="12.75" customHeight="1">
      <c r="A3" s="2019">
        <v>2017</v>
      </c>
      <c r="B3" s="2020"/>
      <c r="C3" s="684"/>
      <c r="D3" s="759"/>
      <c r="E3" s="1623"/>
      <c r="F3" s="544"/>
      <c r="H3" s="569" t="s">
        <v>546</v>
      </c>
      <c r="I3" s="547"/>
    </row>
    <row r="4" spans="1:9" ht="15.75" customHeight="1">
      <c r="A4" s="2032" t="s">
        <v>547</v>
      </c>
      <c r="B4" s="2032"/>
      <c r="C4" s="2042" t="s">
        <v>584</v>
      </c>
      <c r="D4" s="1945" t="s">
        <v>591</v>
      </c>
      <c r="E4" s="1945"/>
      <c r="F4" s="1945"/>
      <c r="G4" s="1945" t="s">
        <v>592</v>
      </c>
      <c r="H4" s="1945"/>
      <c r="I4" s="765"/>
    </row>
    <row r="5" spans="1:9" ht="21.75" customHeight="1">
      <c r="A5" s="2033"/>
      <c r="B5" s="2033"/>
      <c r="C5" s="2043"/>
      <c r="D5" s="2044" t="s">
        <v>160</v>
      </c>
      <c r="E5" s="1946" t="s">
        <v>593</v>
      </c>
      <c r="F5" s="1946" t="s">
        <v>594</v>
      </c>
      <c r="G5" s="1946" t="s">
        <v>595</v>
      </c>
      <c r="H5" s="1946" t="s">
        <v>596</v>
      </c>
    </row>
    <row r="6" spans="1:9" ht="19.5" customHeight="1">
      <c r="A6" s="2033"/>
      <c r="B6" s="2033"/>
      <c r="C6" s="2043"/>
      <c r="D6" s="2044"/>
      <c r="E6" s="1947"/>
      <c r="F6" s="1947"/>
      <c r="G6" s="1947"/>
      <c r="H6" s="1947"/>
    </row>
    <row r="7" spans="1:9" ht="12.95" customHeight="1">
      <c r="A7" s="547"/>
      <c r="B7" s="547"/>
      <c r="C7" s="547"/>
      <c r="D7" s="574"/>
      <c r="E7" s="574"/>
      <c r="F7" s="574"/>
      <c r="G7" s="574"/>
      <c r="H7" s="547"/>
    </row>
    <row r="8" spans="1:9" s="546" customFormat="1" ht="15.75" customHeight="1">
      <c r="A8" s="546" t="s">
        <v>0</v>
      </c>
      <c r="B8" s="573"/>
      <c r="C8" s="593">
        <v>430</v>
      </c>
      <c r="D8" s="593">
        <v>17174986</v>
      </c>
      <c r="E8" s="593">
        <v>1757159</v>
      </c>
      <c r="F8" s="593">
        <v>7731699.9999999991</v>
      </c>
      <c r="G8" s="593">
        <v>5221508</v>
      </c>
      <c r="H8" s="593">
        <v>10271026.65</v>
      </c>
    </row>
    <row r="9" spans="1:9" s="546" customFormat="1" ht="15.75" customHeight="1">
      <c r="C9" s="563"/>
      <c r="D9" s="563"/>
      <c r="E9" s="563"/>
      <c r="F9" s="563"/>
      <c r="G9" s="563"/>
    </row>
    <row r="10" spans="1:9" s="547" customFormat="1" ht="15.75" customHeight="1">
      <c r="B10" s="547" t="s">
        <v>554</v>
      </c>
      <c r="C10" s="747">
        <v>91</v>
      </c>
      <c r="D10" s="593">
        <v>5154999.9999999991</v>
      </c>
      <c r="E10" s="594">
        <v>502649</v>
      </c>
      <c r="F10" s="594">
        <v>2145271</v>
      </c>
      <c r="G10" s="594">
        <v>1858891.9999999998</v>
      </c>
      <c r="H10" s="564">
        <v>3807850.2</v>
      </c>
    </row>
    <row r="11" spans="1:9" s="547" customFormat="1" ht="15.75" customHeight="1">
      <c r="B11" s="547" t="s">
        <v>555</v>
      </c>
      <c r="C11" s="747">
        <v>45</v>
      </c>
      <c r="D11" s="593">
        <v>1242849.9999999998</v>
      </c>
      <c r="E11" s="594">
        <v>130254</v>
      </c>
      <c r="F11" s="594">
        <v>717607</v>
      </c>
      <c r="G11" s="594">
        <v>492109.99999999988</v>
      </c>
      <c r="H11" s="564">
        <v>971313.7799999998</v>
      </c>
    </row>
    <row r="12" spans="1:9" s="547" customFormat="1" ht="15.75" customHeight="1">
      <c r="B12" s="565" t="s">
        <v>556</v>
      </c>
      <c r="C12" s="747">
        <v>9</v>
      </c>
      <c r="D12" s="593">
        <v>123033</v>
      </c>
      <c r="E12" s="594">
        <v>27018.000000000004</v>
      </c>
      <c r="F12" s="594">
        <v>34386</v>
      </c>
      <c r="G12" s="594">
        <v>45526</v>
      </c>
      <c r="H12" s="564">
        <v>62419.100000000006</v>
      </c>
    </row>
    <row r="13" spans="1:9" s="547" customFormat="1" ht="15.75" customHeight="1">
      <c r="B13" s="565" t="s">
        <v>557</v>
      </c>
      <c r="C13" s="747">
        <v>33</v>
      </c>
      <c r="D13" s="593">
        <v>934014.99999999988</v>
      </c>
      <c r="E13" s="594">
        <v>247237.00000000003</v>
      </c>
      <c r="F13" s="594">
        <v>208991</v>
      </c>
      <c r="G13" s="594">
        <v>187748</v>
      </c>
      <c r="H13" s="564">
        <v>647394.27</v>
      </c>
    </row>
    <row r="14" spans="1:9" s="547" customFormat="1" ht="15.75" customHeight="1">
      <c r="B14" s="565" t="s">
        <v>558</v>
      </c>
      <c r="C14" s="747">
        <v>61</v>
      </c>
      <c r="D14" s="593">
        <v>510466</v>
      </c>
      <c r="E14" s="594">
        <v>88019.000000000015</v>
      </c>
      <c r="F14" s="594">
        <v>95369.999999999985</v>
      </c>
      <c r="G14" s="594">
        <v>297193</v>
      </c>
      <c r="H14" s="564">
        <v>313955.18999999994</v>
      </c>
    </row>
    <row r="15" spans="1:9" s="547" customFormat="1" ht="15.75" customHeight="1">
      <c r="B15" s="565" t="s">
        <v>559</v>
      </c>
      <c r="C15" s="747">
        <v>55</v>
      </c>
      <c r="D15" s="593">
        <v>2351111</v>
      </c>
      <c r="E15" s="594">
        <v>192202.00000000009</v>
      </c>
      <c r="F15" s="594">
        <v>634209.99999999988</v>
      </c>
      <c r="G15" s="594">
        <v>565110.99999999988</v>
      </c>
      <c r="H15" s="564">
        <v>1880177.6900000002</v>
      </c>
    </row>
    <row r="16" spans="1:9" s="547" customFormat="1" ht="15.75" customHeight="1">
      <c r="B16" s="565" t="s">
        <v>560</v>
      </c>
      <c r="C16" s="747">
        <v>51</v>
      </c>
      <c r="D16" s="593">
        <v>4519157.9999999991</v>
      </c>
      <c r="E16" s="594">
        <v>302322.99999999988</v>
      </c>
      <c r="F16" s="594">
        <v>3146630.9999999991</v>
      </c>
      <c r="G16" s="594">
        <v>866490.00000000023</v>
      </c>
      <c r="H16" s="564">
        <v>1259191.57</v>
      </c>
    </row>
    <row r="17" spans="1:24" s="547" customFormat="1" ht="15.75" customHeight="1">
      <c r="B17" s="565" t="s">
        <v>561</v>
      </c>
      <c r="C17" s="747">
        <v>62</v>
      </c>
      <c r="D17" s="593">
        <v>1267978.9999999998</v>
      </c>
      <c r="E17" s="594">
        <v>172456</v>
      </c>
      <c r="F17" s="594">
        <v>429135.00000000006</v>
      </c>
      <c r="G17" s="594">
        <v>515287.99999999983</v>
      </c>
      <c r="H17" s="564">
        <v>688592.73</v>
      </c>
    </row>
    <row r="18" spans="1:24" s="547" customFormat="1" ht="15.75" customHeight="1">
      <c r="B18" s="565" t="s">
        <v>562</v>
      </c>
      <c r="C18" s="747">
        <v>16</v>
      </c>
      <c r="D18" s="593">
        <v>576573.99999999988</v>
      </c>
      <c r="E18" s="594">
        <v>56998.999999999993</v>
      </c>
      <c r="F18" s="594">
        <v>165618</v>
      </c>
      <c r="G18" s="594">
        <v>365717.00000000006</v>
      </c>
      <c r="H18" s="564">
        <v>319236.64999999997</v>
      </c>
    </row>
    <row r="19" spans="1:24" s="547" customFormat="1" ht="15.75" customHeight="1">
      <c r="B19" s="544" t="s">
        <v>563</v>
      </c>
      <c r="C19" s="791">
        <v>7</v>
      </c>
      <c r="D19" s="593">
        <v>494800</v>
      </c>
      <c r="E19" s="594">
        <v>38002</v>
      </c>
      <c r="F19" s="594">
        <v>154481</v>
      </c>
      <c r="G19" s="594">
        <v>27433.000000000004</v>
      </c>
      <c r="H19" s="564">
        <v>320895.47000000003</v>
      </c>
    </row>
    <row r="20" spans="1:24" s="547" customFormat="1" ht="6.95" customHeight="1">
      <c r="B20" s="544"/>
      <c r="C20" s="791"/>
      <c r="D20" s="593"/>
      <c r="E20" s="594"/>
      <c r="F20" s="594"/>
      <c r="G20" s="594"/>
      <c r="H20" s="564"/>
    </row>
    <row r="21" spans="1:24" ht="3" customHeight="1" thickBot="1">
      <c r="A21" s="1544"/>
      <c r="B21" s="1544"/>
      <c r="C21" s="1544"/>
      <c r="D21" s="1614"/>
      <c r="E21" s="1614"/>
      <c r="F21" s="1614"/>
      <c r="G21" s="1614"/>
      <c r="H21" s="1614"/>
    </row>
    <row r="22" spans="1:24" ht="3.75" customHeight="1" thickTop="1">
      <c r="A22" s="544"/>
      <c r="B22" s="544"/>
      <c r="C22" s="544"/>
      <c r="D22" s="759"/>
      <c r="E22" s="759"/>
      <c r="F22" s="759"/>
      <c r="G22" s="759"/>
      <c r="H22" s="759"/>
    </row>
    <row r="23" spans="1:24" s="683" customFormat="1" ht="12.95" customHeight="1">
      <c r="A23" s="2014" t="s">
        <v>543</v>
      </c>
      <c r="B23" s="2014"/>
      <c r="C23" s="2014"/>
      <c r="D23" s="2014"/>
      <c r="E23" s="2014"/>
      <c r="G23" s="1622"/>
      <c r="H23" s="753"/>
      <c r="I23" s="753"/>
      <c r="J23" s="753"/>
      <c r="K23" s="753"/>
      <c r="L23" s="753"/>
      <c r="M23" s="753"/>
      <c r="N23" s="753"/>
      <c r="O23" s="753"/>
      <c r="P23" s="753"/>
      <c r="Q23" s="753"/>
      <c r="R23" s="753"/>
      <c r="S23" s="753"/>
      <c r="T23" s="753"/>
      <c r="U23" s="753"/>
      <c r="V23" s="753"/>
      <c r="W23" s="753"/>
      <c r="X23" s="753"/>
    </row>
    <row r="24" spans="1:24" ht="9" customHeight="1">
      <c r="A24" s="754"/>
      <c r="B24" s="755"/>
      <c r="C24" s="755"/>
      <c r="D24" s="574"/>
      <c r="E24" s="574"/>
      <c r="F24" s="547"/>
      <c r="G24" s="547"/>
      <c r="H24" s="547"/>
    </row>
    <row r="25" spans="1:24" s="771" customFormat="1" ht="12" customHeight="1">
      <c r="A25" s="768" t="s">
        <v>564</v>
      </c>
      <c r="B25" s="768"/>
      <c r="C25" s="769"/>
      <c r="D25" s="768"/>
      <c r="E25" s="768"/>
      <c r="F25" s="768"/>
      <c r="G25" s="768"/>
      <c r="H25" s="768"/>
      <c r="I25" s="768"/>
    </row>
    <row r="26" spans="1:24" s="792" customFormat="1" ht="10.5" customHeight="1">
      <c r="A26" s="777" t="s">
        <v>565</v>
      </c>
      <c r="B26" s="768"/>
      <c r="C26" s="769"/>
      <c r="D26" s="768"/>
      <c r="E26" s="768"/>
      <c r="F26" s="768"/>
      <c r="G26" s="768"/>
      <c r="H26" s="768"/>
      <c r="I26" s="768"/>
    </row>
    <row r="27" spans="1:24" s="794" customFormat="1" ht="10.5" customHeight="1">
      <c r="A27" s="777" t="s">
        <v>597</v>
      </c>
      <c r="B27" s="793"/>
      <c r="C27" s="793"/>
      <c r="D27" s="793"/>
      <c r="E27" s="793"/>
      <c r="F27" s="793"/>
      <c r="G27" s="793"/>
      <c r="H27" s="793"/>
    </row>
    <row r="28" spans="1:24" s="794" customFormat="1" ht="10.5" customHeight="1">
      <c r="A28" s="777" t="s">
        <v>598</v>
      </c>
      <c r="B28" s="793"/>
      <c r="C28" s="793"/>
      <c r="D28" s="793"/>
      <c r="E28" s="793"/>
      <c r="F28" s="793"/>
      <c r="G28" s="793"/>
      <c r="H28" s="793"/>
    </row>
    <row r="29" spans="1:24" s="794" customFormat="1" ht="10.5" customHeight="1">
      <c r="A29" s="777" t="s">
        <v>599</v>
      </c>
      <c r="B29" s="793"/>
      <c r="C29" s="793"/>
      <c r="D29" s="793"/>
      <c r="E29" s="793"/>
      <c r="F29" s="793"/>
      <c r="G29" s="793"/>
      <c r="H29" s="793"/>
    </row>
    <row r="30" spans="1:24">
      <c r="A30" s="547"/>
      <c r="B30" s="547"/>
      <c r="C30" s="547"/>
      <c r="D30" s="547"/>
      <c r="E30" s="547"/>
      <c r="F30" s="547"/>
      <c r="G30" s="547"/>
      <c r="H30" s="547"/>
    </row>
  </sheetData>
  <mergeCells count="13">
    <mergeCell ref="G5:G6"/>
    <mergeCell ref="H5:H6"/>
    <mergeCell ref="A23:E23"/>
    <mergeCell ref="A1:G1"/>
    <mergeCell ref="A2:H2"/>
    <mergeCell ref="A3:B3"/>
    <mergeCell ref="A4:B6"/>
    <mergeCell ref="C4:C6"/>
    <mergeCell ref="D4:F4"/>
    <mergeCell ref="G4:H4"/>
    <mergeCell ref="D5:D6"/>
    <mergeCell ref="E5:E6"/>
    <mergeCell ref="F5:F6"/>
  </mergeCells>
  <hyperlinks>
    <hyperlink ref="A26" r:id="rId1"/>
    <hyperlink ref="A27" r:id="rId2"/>
    <hyperlink ref="A28" r:id="rId3"/>
    <hyperlink ref="A29" r:id="rId4"/>
  </hyperlinks>
  <pageMargins left="0.78740157480314965" right="0.78740157480314965" top="1.1811023622047245" bottom="0.78740157480314965" header="0" footer="0"/>
  <pageSetup paperSize="9" orientation="portrait" horizontalDpi="300" verticalDpi="300" r:id="rId5"/>
  <headerFooter alignWithMargins="0"/>
</worksheet>
</file>

<file path=xl/worksheets/sheet42.xml><?xml version="1.0" encoding="utf-8"?>
<worksheet xmlns="http://schemas.openxmlformats.org/spreadsheetml/2006/main" xmlns:r="http://schemas.openxmlformats.org/officeDocument/2006/relationships">
  <sheetPr codeName="Sheet42"/>
  <dimension ref="A1:I29"/>
  <sheetViews>
    <sheetView showGridLines="0" workbookViewId="0"/>
  </sheetViews>
  <sheetFormatPr defaultColWidth="7.85546875" defaultRowHeight="12.75"/>
  <cols>
    <col min="1" max="1" width="20.140625" style="683" customWidth="1"/>
    <col min="2" max="2" width="7.85546875" style="683" customWidth="1"/>
    <col min="3" max="3" width="11.28515625" style="778" customWidth="1"/>
    <col min="4" max="4" width="14" style="779" customWidth="1"/>
    <col min="5" max="5" width="12.28515625" style="683" customWidth="1"/>
    <col min="6" max="6" width="11.28515625" style="683" customWidth="1"/>
    <col min="7" max="7" width="10" style="683" customWidth="1"/>
    <col min="8" max="16384" width="7.85546875" style="683"/>
  </cols>
  <sheetData>
    <row r="1" spans="1:8" ht="12.75" customHeight="1">
      <c r="A1" s="1616" t="s">
        <v>600</v>
      </c>
      <c r="B1" s="781"/>
      <c r="C1" s="781"/>
      <c r="D1" s="781"/>
      <c r="E1" s="781"/>
    </row>
    <row r="2" spans="1:8" ht="21.75" customHeight="1">
      <c r="A2" s="2024" t="s">
        <v>601</v>
      </c>
      <c r="B2" s="2024"/>
      <c r="C2" s="2024"/>
      <c r="D2" s="2024"/>
      <c r="E2" s="2024"/>
      <c r="F2" s="2024"/>
      <c r="G2" s="2024"/>
    </row>
    <row r="3" spans="1:8" ht="12.95" customHeight="1">
      <c r="A3" s="542">
        <v>2017</v>
      </c>
      <c r="B3" s="542"/>
      <c r="C3" s="759"/>
      <c r="D3" s="760"/>
      <c r="E3" s="762"/>
      <c r="F3" s="541"/>
      <c r="G3" s="569" t="s">
        <v>546</v>
      </c>
    </row>
    <row r="4" spans="1:8" ht="21" customHeight="1">
      <c r="A4" s="2032" t="s">
        <v>573</v>
      </c>
      <c r="B4" s="2042" t="s">
        <v>584</v>
      </c>
      <c r="C4" s="1945" t="s">
        <v>591</v>
      </c>
      <c r="D4" s="1945"/>
      <c r="E4" s="1945"/>
      <c r="F4" s="1945" t="s">
        <v>592</v>
      </c>
      <c r="G4" s="1945"/>
      <c r="H4" s="774"/>
    </row>
    <row r="5" spans="1:8" ht="28.5" customHeight="1">
      <c r="A5" s="2033"/>
      <c r="B5" s="2043"/>
      <c r="C5" s="2044" t="s">
        <v>160</v>
      </c>
      <c r="D5" s="1946" t="s">
        <v>593</v>
      </c>
      <c r="E5" s="1946" t="s">
        <v>594</v>
      </c>
      <c r="F5" s="1946" t="s">
        <v>595</v>
      </c>
      <c r="G5" s="1946" t="s">
        <v>596</v>
      </c>
    </row>
    <row r="6" spans="1:8" ht="15.75" customHeight="1">
      <c r="A6" s="2045"/>
      <c r="B6" s="2043"/>
      <c r="C6" s="2044"/>
      <c r="D6" s="1947"/>
      <c r="E6" s="1947"/>
      <c r="F6" s="1947"/>
      <c r="G6" s="1947"/>
    </row>
    <row r="7" spans="1:8" s="546" customFormat="1" ht="15.75" customHeight="1">
      <c r="A7" s="546" t="s">
        <v>258</v>
      </c>
      <c r="B7" s="795">
        <v>430</v>
      </c>
      <c r="C7" s="795">
        <v>17174986</v>
      </c>
      <c r="D7" s="795">
        <v>1757159.0000000002</v>
      </c>
      <c r="E7" s="795">
        <v>7731700</v>
      </c>
      <c r="F7" s="795">
        <v>5221507.9999999981</v>
      </c>
      <c r="G7" s="795">
        <v>10271026.65</v>
      </c>
      <c r="H7" s="575"/>
    </row>
    <row r="8" spans="1:8" s="546" customFormat="1" ht="12.95" customHeight="1">
      <c r="B8" s="563"/>
      <c r="C8" s="796"/>
      <c r="D8" s="796"/>
      <c r="E8" s="796"/>
      <c r="F8" s="796"/>
      <c r="G8" s="796"/>
    </row>
    <row r="9" spans="1:8" s="546" customFormat="1" ht="15.75" customHeight="1">
      <c r="A9" s="546" t="s">
        <v>360</v>
      </c>
      <c r="B9" s="563">
        <v>395</v>
      </c>
      <c r="C9" s="796">
        <v>16651269.000000002</v>
      </c>
      <c r="D9" s="796">
        <v>1686222.0000000002</v>
      </c>
      <c r="E9" s="796">
        <v>7463993</v>
      </c>
      <c r="F9" s="796">
        <v>5066708.9999999981</v>
      </c>
      <c r="G9" s="796">
        <v>9923319.9299999997</v>
      </c>
      <c r="H9" s="575"/>
    </row>
    <row r="10" spans="1:8" s="547" customFormat="1" ht="12.95" customHeight="1">
      <c r="C10" s="795"/>
      <c r="D10" s="797"/>
      <c r="E10" s="797"/>
      <c r="F10" s="797"/>
      <c r="G10" s="797"/>
      <c r="H10" s="766"/>
    </row>
    <row r="11" spans="1:8" s="547" customFormat="1" ht="15.75" customHeight="1">
      <c r="A11" s="565" t="s">
        <v>574</v>
      </c>
      <c r="B11" s="747">
        <v>120</v>
      </c>
      <c r="C11" s="795">
        <v>5179401.9999999991</v>
      </c>
      <c r="D11" s="797">
        <v>474906.00000000012</v>
      </c>
      <c r="E11" s="797">
        <v>1791209</v>
      </c>
      <c r="F11" s="797">
        <v>1581647.9999999988</v>
      </c>
      <c r="G11" s="797">
        <v>3245673.4500000011</v>
      </c>
      <c r="H11" s="575"/>
    </row>
    <row r="12" spans="1:8" s="547" customFormat="1" ht="15.75" customHeight="1">
      <c r="A12" s="565" t="s">
        <v>575</v>
      </c>
      <c r="B12" s="747">
        <v>106</v>
      </c>
      <c r="C12" s="795">
        <v>1992499.0000000005</v>
      </c>
      <c r="D12" s="797">
        <v>350381.99999999994</v>
      </c>
      <c r="E12" s="797">
        <v>510354.99999999983</v>
      </c>
      <c r="F12" s="797">
        <v>757847.99999999988</v>
      </c>
      <c r="G12" s="797">
        <v>1429602.38</v>
      </c>
      <c r="H12" s="575"/>
    </row>
    <row r="13" spans="1:8" s="547" customFormat="1" ht="15.75" customHeight="1">
      <c r="A13" s="565" t="s">
        <v>576</v>
      </c>
      <c r="B13" s="747">
        <v>85</v>
      </c>
      <c r="C13" s="795">
        <v>8007593.0000000019</v>
      </c>
      <c r="D13" s="797">
        <v>738965.00000000023</v>
      </c>
      <c r="E13" s="797">
        <v>4456799</v>
      </c>
      <c r="F13" s="797">
        <v>2224529.9999999991</v>
      </c>
      <c r="G13" s="797">
        <v>4301615.5799999991</v>
      </c>
      <c r="H13" s="575"/>
    </row>
    <row r="14" spans="1:8" s="547" customFormat="1" ht="15.75" customHeight="1">
      <c r="A14" s="565" t="s">
        <v>577</v>
      </c>
      <c r="B14" s="747">
        <v>67</v>
      </c>
      <c r="C14" s="795">
        <v>927229.99999999953</v>
      </c>
      <c r="D14" s="797">
        <v>92727.999999999985</v>
      </c>
      <c r="E14" s="797">
        <v>335968.99999999983</v>
      </c>
      <c r="F14" s="797">
        <v>236846.99999999997</v>
      </c>
      <c r="G14" s="797">
        <v>622246.91999999981</v>
      </c>
      <c r="H14" s="575"/>
    </row>
    <row r="15" spans="1:8" s="547" customFormat="1" ht="15.75" customHeight="1">
      <c r="A15" s="565" t="s">
        <v>578</v>
      </c>
      <c r="B15" s="747">
        <v>17</v>
      </c>
      <c r="C15" s="795">
        <v>544544.99999999988</v>
      </c>
      <c r="D15" s="797">
        <v>29241.000000000004</v>
      </c>
      <c r="E15" s="797">
        <v>369661</v>
      </c>
      <c r="F15" s="797">
        <v>265835.99999999994</v>
      </c>
      <c r="G15" s="797">
        <v>324181.60000000003</v>
      </c>
      <c r="H15" s="575"/>
    </row>
    <row r="16" spans="1:8" s="547" customFormat="1" ht="12.95" customHeight="1">
      <c r="A16" s="565"/>
      <c r="B16" s="747"/>
      <c r="H16" s="575"/>
    </row>
    <row r="17" spans="1:9" s="547" customFormat="1" ht="15.75" customHeight="1">
      <c r="A17" s="546" t="s">
        <v>579</v>
      </c>
      <c r="B17" s="546">
        <v>16</v>
      </c>
      <c r="C17" s="795">
        <v>260975.00000000003</v>
      </c>
      <c r="D17" s="795">
        <v>37141</v>
      </c>
      <c r="E17" s="795">
        <v>108421</v>
      </c>
      <c r="F17" s="795">
        <v>105215</v>
      </c>
      <c r="G17" s="795">
        <v>217216.57</v>
      </c>
      <c r="H17" s="575"/>
    </row>
    <row r="18" spans="1:9" s="547" customFormat="1" ht="12.95" customHeight="1">
      <c r="A18" s="546"/>
      <c r="C18" s="795"/>
      <c r="D18" s="795"/>
      <c r="E18" s="795"/>
      <c r="F18" s="795"/>
      <c r="G18" s="795"/>
      <c r="H18" s="575"/>
    </row>
    <row r="19" spans="1:9" s="547" customFormat="1" ht="15.75" customHeight="1">
      <c r="A19" s="546" t="s">
        <v>580</v>
      </c>
      <c r="B19" s="546">
        <v>19</v>
      </c>
      <c r="C19" s="795">
        <v>262741.99999999994</v>
      </c>
      <c r="D19" s="795">
        <v>33796</v>
      </c>
      <c r="E19" s="795">
        <v>159286</v>
      </c>
      <c r="F19" s="795">
        <v>49584</v>
      </c>
      <c r="G19" s="795">
        <v>130490.15</v>
      </c>
      <c r="H19" s="575"/>
    </row>
    <row r="20" spans="1:9" ht="6.95" customHeight="1" thickBot="1">
      <c r="A20" s="1544"/>
      <c r="B20" s="1544"/>
      <c r="C20" s="1624"/>
      <c r="D20" s="1563"/>
      <c r="E20" s="1563"/>
      <c r="F20" s="1563"/>
      <c r="G20" s="1563"/>
    </row>
    <row r="21" spans="1:9" ht="3.75" customHeight="1" thickTop="1">
      <c r="A21" s="544"/>
      <c r="B21" s="544"/>
      <c r="C21" s="798"/>
      <c r="D21" s="592"/>
      <c r="E21" s="592"/>
      <c r="F21" s="592"/>
      <c r="G21" s="592"/>
    </row>
    <row r="22" spans="1:9" ht="12.95" customHeight="1">
      <c r="A22" s="2014" t="s">
        <v>543</v>
      </c>
      <c r="B22" s="2014"/>
      <c r="C22" s="2014"/>
      <c r="D22" s="2014"/>
      <c r="E22" s="2014"/>
      <c r="G22" s="1622"/>
    </row>
    <row r="23" spans="1:9" ht="9" customHeight="1">
      <c r="A23" s="687"/>
      <c r="B23" s="687"/>
      <c r="C23" s="787"/>
      <c r="D23" s="688"/>
      <c r="E23" s="687"/>
      <c r="G23" s="1622"/>
    </row>
    <row r="24" spans="1:9" s="771" customFormat="1" ht="12" customHeight="1">
      <c r="A24" s="768" t="s">
        <v>564</v>
      </c>
      <c r="B24" s="768"/>
      <c r="C24" s="769"/>
      <c r="D24" s="768"/>
      <c r="E24" s="768"/>
      <c r="F24" s="768"/>
      <c r="G24" s="768"/>
      <c r="H24" s="768"/>
      <c r="I24" s="770"/>
    </row>
    <row r="25" spans="1:9" s="792" customFormat="1" ht="11.25" customHeight="1">
      <c r="A25" s="777" t="s">
        <v>581</v>
      </c>
      <c r="B25" s="768"/>
      <c r="E25" s="788"/>
      <c r="G25" s="768"/>
      <c r="H25" s="768"/>
      <c r="I25" s="770"/>
    </row>
    <row r="26" spans="1:9" s="794" customFormat="1" ht="11.25" customHeight="1">
      <c r="A26" s="777" t="s">
        <v>602</v>
      </c>
      <c r="B26" s="793"/>
      <c r="D26" s="793"/>
      <c r="E26" s="788"/>
      <c r="F26" s="793"/>
      <c r="G26" s="793"/>
      <c r="H26" s="793"/>
    </row>
    <row r="27" spans="1:9" s="794" customFormat="1" ht="11.25" customHeight="1">
      <c r="A27" s="777" t="s">
        <v>603</v>
      </c>
      <c r="B27" s="793"/>
      <c r="D27" s="793"/>
      <c r="E27" s="788"/>
      <c r="F27" s="793"/>
      <c r="G27" s="793"/>
      <c r="H27" s="793"/>
    </row>
    <row r="28" spans="1:9" s="794" customFormat="1" ht="11.25" customHeight="1">
      <c r="A28" s="777" t="s">
        <v>604</v>
      </c>
      <c r="B28" s="793"/>
      <c r="D28" s="793"/>
      <c r="E28" s="788"/>
      <c r="F28" s="793"/>
      <c r="G28" s="793"/>
      <c r="H28" s="793"/>
    </row>
    <row r="29" spans="1:9" ht="11.25" customHeight="1">
      <c r="A29" s="799" t="s">
        <v>605</v>
      </c>
    </row>
  </sheetData>
  <mergeCells count="11">
    <mergeCell ref="A22:E22"/>
    <mergeCell ref="A2:G2"/>
    <mergeCell ref="A4:A6"/>
    <mergeCell ref="B4:B6"/>
    <mergeCell ref="C4:E4"/>
    <mergeCell ref="F4:G4"/>
    <mergeCell ref="C5:C6"/>
    <mergeCell ref="D5:D6"/>
    <mergeCell ref="E5:E6"/>
    <mergeCell ref="F5:F6"/>
    <mergeCell ref="G5:G6"/>
  </mergeCells>
  <hyperlinks>
    <hyperlink ref="A25" r:id="rId1"/>
    <hyperlink ref="A26" r:id="rId2"/>
    <hyperlink ref="A27" r:id="rId3"/>
    <hyperlink ref="A28" r:id="rId4"/>
    <hyperlink ref="A29" r:id="rId5"/>
  </hyperlinks>
  <printOptions gridLinesSet="0"/>
  <pageMargins left="0.78740157480314965" right="0.78740157480314965" top="1.1811023622047245" bottom="0.78740157480314965" header="0" footer="0"/>
  <pageSetup paperSize="9" orientation="portrait" horizontalDpi="300" verticalDpi="300" r:id="rId6"/>
  <headerFooter alignWithMargins="0"/>
  <drawing r:id="rId7"/>
</worksheet>
</file>

<file path=xl/worksheets/sheet43.xml><?xml version="1.0" encoding="utf-8"?>
<worksheet xmlns="http://schemas.openxmlformats.org/spreadsheetml/2006/main" xmlns:r="http://schemas.openxmlformats.org/officeDocument/2006/relationships">
  <sheetPr codeName="Sheet43"/>
  <dimension ref="A1:I24"/>
  <sheetViews>
    <sheetView workbookViewId="0">
      <selection sqref="A1:F1"/>
    </sheetView>
  </sheetViews>
  <sheetFormatPr defaultColWidth="7.85546875" defaultRowHeight="12.75"/>
  <cols>
    <col min="1" max="1" width="3.140625" style="541" customWidth="1"/>
    <col min="2" max="2" width="29" style="541" customWidth="1"/>
    <col min="3" max="3" width="11.5703125" style="541" customWidth="1"/>
    <col min="4" max="4" width="11.85546875" style="541" customWidth="1"/>
    <col min="5" max="5" width="10.7109375" style="541" customWidth="1"/>
    <col min="6" max="6" width="10.140625" style="541" customWidth="1"/>
    <col min="7" max="7" width="10.5703125" style="541" customWidth="1"/>
    <col min="8" max="16384" width="7.85546875" style="541"/>
  </cols>
  <sheetData>
    <row r="1" spans="1:9" ht="12.75" customHeight="1">
      <c r="A1" s="1959" t="s">
        <v>606</v>
      </c>
      <c r="B1" s="1959"/>
      <c r="C1" s="1959"/>
      <c r="D1" s="1959"/>
      <c r="E1" s="1959"/>
      <c r="F1" s="1959"/>
    </row>
    <row r="2" spans="1:9" s="639" customFormat="1" ht="21.75" customHeight="1">
      <c r="A2" s="2024" t="s">
        <v>607</v>
      </c>
      <c r="B2" s="2024"/>
      <c r="C2" s="2024"/>
      <c r="D2" s="2024"/>
      <c r="E2" s="2024"/>
      <c r="F2" s="2024"/>
      <c r="G2" s="2048"/>
    </row>
    <row r="3" spans="1:9" ht="12.95" customHeight="1">
      <c r="A3" s="2019">
        <v>2017</v>
      </c>
      <c r="B3" s="2020"/>
      <c r="C3" s="759"/>
      <c r="D3" s="760"/>
      <c r="E3" s="762"/>
      <c r="F3" s="569"/>
      <c r="G3" s="569" t="s">
        <v>546</v>
      </c>
      <c r="H3" s="547"/>
    </row>
    <row r="4" spans="1:9" ht="12.75" customHeight="1">
      <c r="A4" s="2049" t="s">
        <v>547</v>
      </c>
      <c r="B4" s="2050"/>
      <c r="C4" s="2050" t="s">
        <v>608</v>
      </c>
      <c r="D4" s="2050"/>
      <c r="E4" s="2050"/>
      <c r="F4" s="2050"/>
      <c r="G4" s="2050"/>
      <c r="H4" s="765"/>
      <c r="I4" s="765"/>
    </row>
    <row r="5" spans="1:9" ht="12.75" customHeight="1">
      <c r="A5" s="2051"/>
      <c r="B5" s="2052"/>
      <c r="C5" s="2050"/>
      <c r="D5" s="2050"/>
      <c r="E5" s="2050"/>
      <c r="F5" s="2050"/>
      <c r="G5" s="2050"/>
    </row>
    <row r="6" spans="1:9" ht="31.5" customHeight="1">
      <c r="A6" s="2051"/>
      <c r="B6" s="2052"/>
      <c r="C6" s="1627" t="s">
        <v>609</v>
      </c>
      <c r="D6" s="1627" t="s">
        <v>610</v>
      </c>
      <c r="E6" s="1627" t="s">
        <v>611</v>
      </c>
      <c r="F6" s="1627" t="s">
        <v>612</v>
      </c>
      <c r="G6" s="1627" t="s">
        <v>613</v>
      </c>
    </row>
    <row r="7" spans="1:9" s="753" customFormat="1" ht="12.95" customHeight="1">
      <c r="A7" s="800"/>
      <c r="B7" s="783"/>
      <c r="C7" s="784"/>
      <c r="D7" s="784"/>
      <c r="E7" s="784"/>
      <c r="F7" s="784"/>
      <c r="G7" s="784"/>
    </row>
    <row r="8" spans="1:9" s="546" customFormat="1" ht="15.75" customHeight="1">
      <c r="A8" s="546" t="s">
        <v>0</v>
      </c>
      <c r="B8" s="573"/>
      <c r="C8" s="593">
        <f>SUM(C10:C19)</f>
        <v>155</v>
      </c>
      <c r="D8" s="593">
        <f>SUM(D10:D19)</f>
        <v>208</v>
      </c>
      <c r="E8" s="593">
        <f>SUM(E10:E19)</f>
        <v>68</v>
      </c>
      <c r="F8" s="593">
        <f>SUM(F10:F19)</f>
        <v>149</v>
      </c>
      <c r="G8" s="593">
        <f>SUM(G10:G19)</f>
        <v>17</v>
      </c>
    </row>
    <row r="9" spans="1:9" s="546" customFormat="1" ht="15.75" customHeight="1"/>
    <row r="10" spans="1:9" s="547" customFormat="1" ht="15.75" customHeight="1">
      <c r="B10" s="547" t="s">
        <v>554</v>
      </c>
      <c r="C10" s="564">
        <v>16</v>
      </c>
      <c r="D10" s="564">
        <v>83</v>
      </c>
      <c r="E10" s="564">
        <v>6</v>
      </c>
      <c r="F10" s="564">
        <v>8</v>
      </c>
      <c r="G10" s="564">
        <v>0</v>
      </c>
    </row>
    <row r="11" spans="1:9" s="547" customFormat="1" ht="15.75" customHeight="1">
      <c r="B11" s="547" t="s">
        <v>555</v>
      </c>
      <c r="C11" s="594">
        <v>44</v>
      </c>
      <c r="D11" s="594">
        <v>9</v>
      </c>
      <c r="E11" s="594">
        <v>3</v>
      </c>
      <c r="F11" s="594">
        <v>11</v>
      </c>
      <c r="G11" s="594">
        <v>1</v>
      </c>
    </row>
    <row r="12" spans="1:9" s="547" customFormat="1" ht="15.75" customHeight="1">
      <c r="B12" s="565" t="s">
        <v>556</v>
      </c>
      <c r="C12" s="594">
        <v>2</v>
      </c>
      <c r="D12" s="594">
        <v>2</v>
      </c>
      <c r="E12" s="594">
        <v>4</v>
      </c>
      <c r="F12" s="594">
        <v>1</v>
      </c>
      <c r="G12" s="594">
        <v>3</v>
      </c>
    </row>
    <row r="13" spans="1:9" s="547" customFormat="1" ht="15.75" customHeight="1">
      <c r="B13" s="565" t="s">
        <v>557</v>
      </c>
      <c r="C13" s="594">
        <v>4</v>
      </c>
      <c r="D13" s="594">
        <v>7</v>
      </c>
      <c r="E13" s="594">
        <v>27</v>
      </c>
      <c r="F13" s="594">
        <v>4</v>
      </c>
      <c r="G13" s="594">
        <v>4</v>
      </c>
    </row>
    <row r="14" spans="1:9" s="547" customFormat="1" ht="15.75" customHeight="1">
      <c r="B14" s="565" t="s">
        <v>558</v>
      </c>
      <c r="C14" s="594">
        <v>18</v>
      </c>
      <c r="D14" s="594">
        <v>11</v>
      </c>
      <c r="E14" s="594">
        <v>3</v>
      </c>
      <c r="F14" s="594">
        <v>51</v>
      </c>
      <c r="G14" s="594">
        <v>1</v>
      </c>
    </row>
    <row r="15" spans="1:9" s="547" customFormat="1" ht="15.75" customHeight="1">
      <c r="B15" s="565" t="s">
        <v>559</v>
      </c>
      <c r="C15" s="594">
        <v>4</v>
      </c>
      <c r="D15" s="594">
        <v>18</v>
      </c>
      <c r="E15" s="594">
        <v>17</v>
      </c>
      <c r="F15" s="594">
        <v>15</v>
      </c>
      <c r="G15" s="594">
        <v>0</v>
      </c>
    </row>
    <row r="16" spans="1:9" s="547" customFormat="1" ht="15.75" customHeight="1">
      <c r="B16" s="565" t="s">
        <v>560</v>
      </c>
      <c r="C16" s="594">
        <v>13</v>
      </c>
      <c r="D16" s="594">
        <v>32</v>
      </c>
      <c r="E16" s="594">
        <v>3</v>
      </c>
      <c r="F16" s="594">
        <v>9</v>
      </c>
      <c r="G16" s="594">
        <v>2</v>
      </c>
    </row>
    <row r="17" spans="1:7" s="547" customFormat="1" ht="15.75" customHeight="1">
      <c r="B17" s="565" t="s">
        <v>561</v>
      </c>
      <c r="C17" s="594">
        <v>45</v>
      </c>
      <c r="D17" s="594">
        <v>37</v>
      </c>
      <c r="E17" s="594">
        <v>3</v>
      </c>
      <c r="F17" s="594">
        <v>41</v>
      </c>
      <c r="G17" s="594">
        <v>5</v>
      </c>
    </row>
    <row r="18" spans="1:7" s="547" customFormat="1" ht="15.75" customHeight="1">
      <c r="B18" s="565" t="s">
        <v>562</v>
      </c>
      <c r="C18" s="594">
        <v>9</v>
      </c>
      <c r="D18" s="594">
        <v>5</v>
      </c>
      <c r="E18" s="594">
        <v>2</v>
      </c>
      <c r="F18" s="594">
        <v>8</v>
      </c>
      <c r="G18" s="594">
        <v>1</v>
      </c>
    </row>
    <row r="19" spans="1:7" s="547" customFormat="1" ht="15.75" customHeight="1">
      <c r="B19" s="544" t="s">
        <v>563</v>
      </c>
      <c r="C19" s="594">
        <v>0</v>
      </c>
      <c r="D19" s="594">
        <v>4</v>
      </c>
      <c r="E19" s="594">
        <v>0</v>
      </c>
      <c r="F19" s="594">
        <v>1</v>
      </c>
      <c r="G19" s="594">
        <v>0</v>
      </c>
    </row>
    <row r="20" spans="1:7" s="547" customFormat="1" ht="6.95" customHeight="1">
      <c r="B20" s="544"/>
    </row>
    <row r="21" spans="1:7" ht="3" customHeight="1" thickBot="1">
      <c r="A21" s="1544"/>
      <c r="B21" s="1544"/>
      <c r="C21" s="1614"/>
      <c r="D21" s="1614"/>
      <c r="E21" s="1614"/>
      <c r="F21" s="1614"/>
      <c r="G21" s="1614"/>
    </row>
    <row r="22" spans="1:7" ht="3.75" customHeight="1" thickTop="1">
      <c r="A22" s="547"/>
      <c r="B22" s="547"/>
      <c r="C22" s="574"/>
      <c r="D22" s="574"/>
      <c r="E22" s="547"/>
      <c r="F22" s="547"/>
      <c r="G22" s="547"/>
    </row>
    <row r="23" spans="1:7" ht="12.95" customHeight="1">
      <c r="A23" s="2046" t="s">
        <v>614</v>
      </c>
      <c r="B23" s="2046"/>
      <c r="C23" s="2046"/>
      <c r="D23" s="2046"/>
      <c r="E23" s="2046"/>
      <c r="F23" s="2047"/>
      <c r="G23" s="2047"/>
    </row>
    <row r="24" spans="1:7" ht="12" customHeight="1">
      <c r="A24" s="754"/>
      <c r="B24" s="755"/>
      <c r="C24" s="574"/>
      <c r="D24" s="574"/>
      <c r="E24" s="547"/>
      <c r="F24" s="547"/>
      <c r="G24" s="547"/>
    </row>
  </sheetData>
  <mergeCells count="6">
    <mergeCell ref="A23:G23"/>
    <mergeCell ref="A1:F1"/>
    <mergeCell ref="A2:G2"/>
    <mergeCell ref="A3:B3"/>
    <mergeCell ref="A4:B6"/>
    <mergeCell ref="C4:G5"/>
  </mergeCells>
  <pageMargins left="0.78740157480314965" right="0.78740157480314965" top="1.1811023622047245" bottom="0.78740157480314965" header="0" footer="0"/>
  <pageSetup paperSize="9" orientation="portrait" horizontalDpi="300" verticalDpi="300" r:id="rId1"/>
  <headerFooter alignWithMargins="0"/>
</worksheet>
</file>

<file path=xl/worksheets/sheet44.xml><?xml version="1.0" encoding="utf-8"?>
<worksheet xmlns="http://schemas.openxmlformats.org/spreadsheetml/2006/main" xmlns:r="http://schemas.openxmlformats.org/officeDocument/2006/relationships">
  <sheetPr codeName="Sheet44"/>
  <dimension ref="A1:P169"/>
  <sheetViews>
    <sheetView workbookViewId="0">
      <selection sqref="A1:F1"/>
    </sheetView>
  </sheetViews>
  <sheetFormatPr defaultRowHeight="12.75"/>
  <cols>
    <col min="1" max="1" width="4.140625" style="803" customWidth="1"/>
    <col min="2" max="2" width="37" style="803" customWidth="1"/>
    <col min="3" max="16384" width="9.140625" style="803"/>
  </cols>
  <sheetData>
    <row r="1" spans="1:9" s="541" customFormat="1" ht="12.75" customHeight="1">
      <c r="A1" s="1959" t="s">
        <v>606</v>
      </c>
      <c r="B1" s="1959"/>
      <c r="C1" s="1959"/>
      <c r="D1" s="1959"/>
      <c r="E1" s="1959"/>
      <c r="F1" s="1959"/>
    </row>
    <row r="2" spans="1:9" s="639" customFormat="1" ht="21.75" customHeight="1">
      <c r="A2" s="2024" t="s">
        <v>615</v>
      </c>
      <c r="B2" s="2024"/>
      <c r="C2" s="2024"/>
      <c r="D2" s="2024"/>
      <c r="E2" s="2024"/>
      <c r="F2" s="2024"/>
      <c r="G2" s="2048"/>
    </row>
    <row r="3" spans="1:9" s="541" customFormat="1" ht="12.95" customHeight="1">
      <c r="A3" s="2019">
        <v>2017</v>
      </c>
      <c r="B3" s="2020"/>
      <c r="C3" s="759"/>
      <c r="D3" s="760"/>
      <c r="E3" s="762"/>
      <c r="F3" s="547"/>
      <c r="G3" s="569" t="s">
        <v>546</v>
      </c>
    </row>
    <row r="4" spans="1:9" s="541" customFormat="1">
      <c r="A4" s="2053" t="s">
        <v>547</v>
      </c>
      <c r="B4" s="2049"/>
      <c r="C4" s="2053" t="s">
        <v>608</v>
      </c>
      <c r="D4" s="2053"/>
      <c r="E4" s="2053"/>
      <c r="F4" s="2053"/>
      <c r="G4" s="2055"/>
      <c r="H4" s="765"/>
      <c r="I4" s="765"/>
    </row>
    <row r="5" spans="1:9" s="541" customFormat="1">
      <c r="A5" s="2031"/>
      <c r="B5" s="2054"/>
      <c r="C5" s="2056"/>
      <c r="D5" s="2056"/>
      <c r="E5" s="2056"/>
      <c r="F5" s="2056"/>
      <c r="G5" s="2057"/>
    </row>
    <row r="6" spans="1:9" s="541" customFormat="1" ht="30" customHeight="1">
      <c r="A6" s="2031"/>
      <c r="B6" s="2054"/>
      <c r="C6" s="1625" t="s">
        <v>616</v>
      </c>
      <c r="D6" s="1626" t="s">
        <v>617</v>
      </c>
      <c r="E6" s="1626" t="s">
        <v>618</v>
      </c>
      <c r="F6" s="1626" t="s">
        <v>619</v>
      </c>
      <c r="G6" s="1628" t="s">
        <v>620</v>
      </c>
    </row>
    <row r="7" spans="1:9" s="753" customFormat="1" ht="12.95" customHeight="1">
      <c r="A7" s="783"/>
      <c r="B7" s="783"/>
      <c r="C7" s="784"/>
      <c r="D7" s="784"/>
      <c r="E7" s="784"/>
      <c r="F7" s="784"/>
      <c r="G7" s="784"/>
    </row>
    <row r="8" spans="1:9" s="546" customFormat="1" ht="15.75" customHeight="1">
      <c r="A8" s="546" t="s">
        <v>0</v>
      </c>
      <c r="B8" s="573"/>
      <c r="C8" s="593">
        <f>SUM(C10:C19)</f>
        <v>66</v>
      </c>
      <c r="D8" s="593">
        <f>SUM(D10:D19)</f>
        <v>117</v>
      </c>
      <c r="E8" s="593">
        <f>SUM(E10:E19)</f>
        <v>34</v>
      </c>
      <c r="F8" s="593">
        <f>SUM(F10:F19)</f>
        <v>29</v>
      </c>
      <c r="G8" s="593">
        <f>SUM(G10:G19)</f>
        <v>66</v>
      </c>
    </row>
    <row r="9" spans="1:9" s="546" customFormat="1" ht="15.75" customHeight="1"/>
    <row r="10" spans="1:9" s="547" customFormat="1" ht="15.75" customHeight="1">
      <c r="B10" s="547" t="s">
        <v>554</v>
      </c>
      <c r="C10" s="564">
        <v>13</v>
      </c>
      <c r="D10" s="564">
        <v>26</v>
      </c>
      <c r="E10" s="564">
        <v>2</v>
      </c>
      <c r="F10" s="564">
        <v>0</v>
      </c>
      <c r="G10" s="564">
        <v>13</v>
      </c>
    </row>
    <row r="11" spans="1:9" s="547" customFormat="1" ht="15.75" customHeight="1">
      <c r="B11" s="547" t="s">
        <v>555</v>
      </c>
      <c r="C11" s="594">
        <v>2</v>
      </c>
      <c r="D11" s="594">
        <v>8</v>
      </c>
      <c r="E11" s="594">
        <v>0</v>
      </c>
      <c r="F11" s="594">
        <v>1</v>
      </c>
      <c r="G11" s="594">
        <v>2</v>
      </c>
    </row>
    <row r="12" spans="1:9" s="547" customFormat="1" ht="15.75" customHeight="1">
      <c r="B12" s="565" t="s">
        <v>556</v>
      </c>
      <c r="C12" s="594">
        <v>0</v>
      </c>
      <c r="D12" s="594">
        <v>2</v>
      </c>
      <c r="E12" s="594">
        <v>0</v>
      </c>
      <c r="F12" s="594">
        <v>0</v>
      </c>
      <c r="G12" s="594">
        <v>2</v>
      </c>
    </row>
    <row r="13" spans="1:9" s="547" customFormat="1" ht="15.75" customHeight="1">
      <c r="B13" s="565" t="s">
        <v>557</v>
      </c>
      <c r="C13" s="594">
        <v>3</v>
      </c>
      <c r="D13" s="594">
        <v>6</v>
      </c>
      <c r="E13" s="594">
        <v>6</v>
      </c>
      <c r="F13" s="594">
        <v>0</v>
      </c>
      <c r="G13" s="594">
        <v>4</v>
      </c>
    </row>
    <row r="14" spans="1:9" s="547" customFormat="1" ht="15.75" customHeight="1">
      <c r="B14" s="565" t="s">
        <v>558</v>
      </c>
      <c r="C14" s="594">
        <v>11</v>
      </c>
      <c r="D14" s="594">
        <v>9</v>
      </c>
      <c r="E14" s="594">
        <v>3</v>
      </c>
      <c r="F14" s="594">
        <v>12</v>
      </c>
      <c r="G14" s="594">
        <v>8</v>
      </c>
    </row>
    <row r="15" spans="1:9" s="547" customFormat="1" ht="15.75" customHeight="1">
      <c r="B15" s="565" t="s">
        <v>559</v>
      </c>
      <c r="C15" s="594">
        <v>14</v>
      </c>
      <c r="D15" s="594">
        <v>14</v>
      </c>
      <c r="E15" s="594">
        <v>14</v>
      </c>
      <c r="F15" s="594">
        <v>4</v>
      </c>
      <c r="G15" s="594">
        <v>12</v>
      </c>
    </row>
    <row r="16" spans="1:9" s="547" customFormat="1" ht="15.75" customHeight="1">
      <c r="B16" s="565" t="s">
        <v>560</v>
      </c>
      <c r="C16" s="594">
        <v>11</v>
      </c>
      <c r="D16" s="594">
        <v>23</v>
      </c>
      <c r="E16" s="594">
        <v>2</v>
      </c>
      <c r="F16" s="594">
        <v>8</v>
      </c>
      <c r="G16" s="594">
        <v>14</v>
      </c>
    </row>
    <row r="17" spans="1:16" s="547" customFormat="1" ht="15.75" customHeight="1">
      <c r="B17" s="565" t="s">
        <v>561</v>
      </c>
      <c r="C17" s="594">
        <v>6</v>
      </c>
      <c r="D17" s="594">
        <v>19</v>
      </c>
      <c r="E17" s="594">
        <v>4</v>
      </c>
      <c r="F17" s="594">
        <v>2</v>
      </c>
      <c r="G17" s="594">
        <v>10</v>
      </c>
    </row>
    <row r="18" spans="1:16" s="547" customFormat="1" ht="15.75" customHeight="1">
      <c r="B18" s="565" t="s">
        <v>562</v>
      </c>
      <c r="C18" s="594">
        <v>5</v>
      </c>
      <c r="D18" s="594">
        <v>5</v>
      </c>
      <c r="E18" s="594">
        <v>3</v>
      </c>
      <c r="F18" s="594">
        <v>2</v>
      </c>
      <c r="G18" s="594">
        <v>0</v>
      </c>
    </row>
    <row r="19" spans="1:16" s="547" customFormat="1" ht="15.75" customHeight="1">
      <c r="B19" s="544" t="s">
        <v>563</v>
      </c>
      <c r="C19" s="594">
        <v>1</v>
      </c>
      <c r="D19" s="594">
        <v>5</v>
      </c>
      <c r="E19" s="594">
        <v>0</v>
      </c>
      <c r="F19" s="594">
        <v>0</v>
      </c>
      <c r="G19" s="594">
        <v>1</v>
      </c>
    </row>
    <row r="20" spans="1:16" s="541" customFormat="1" ht="6.95" customHeight="1" thickBot="1">
      <c r="A20" s="1544"/>
      <c r="B20" s="1544"/>
      <c r="C20" s="1614"/>
      <c r="D20" s="1614"/>
      <c r="E20" s="1614"/>
      <c r="F20" s="1614"/>
      <c r="G20" s="1614"/>
    </row>
    <row r="21" spans="1:16" s="541" customFormat="1" ht="3.75" customHeight="1" thickTop="1">
      <c r="A21" s="547"/>
      <c r="B21" s="547"/>
      <c r="C21" s="574"/>
      <c r="D21" s="574"/>
      <c r="E21" s="547"/>
    </row>
    <row r="22" spans="1:16" s="541" customFormat="1" ht="12.95" customHeight="1">
      <c r="A22" s="2046" t="s">
        <v>614</v>
      </c>
      <c r="B22" s="2046"/>
      <c r="C22" s="2046"/>
      <c r="D22" s="2046"/>
      <c r="E22" s="2046"/>
      <c r="F22" s="2047"/>
      <c r="G22" s="2047"/>
      <c r="I22" s="753"/>
      <c r="J22" s="753"/>
      <c r="K22" s="753"/>
      <c r="L22" s="753"/>
      <c r="M22" s="753"/>
      <c r="N22" s="753"/>
      <c r="O22" s="753"/>
      <c r="P22" s="753"/>
    </row>
    <row r="23" spans="1:16" s="683" customFormat="1" ht="12.95" customHeight="1">
      <c r="A23" s="2014" t="s">
        <v>543</v>
      </c>
      <c r="B23" s="2014"/>
      <c r="C23" s="2014"/>
      <c r="D23" s="2014"/>
      <c r="E23" s="2014"/>
      <c r="G23" s="1629"/>
      <c r="I23" s="753"/>
      <c r="J23" s="753"/>
      <c r="K23" s="753"/>
      <c r="L23" s="753"/>
      <c r="M23" s="753"/>
      <c r="N23" s="753"/>
      <c r="O23" s="753"/>
      <c r="P23" s="753"/>
    </row>
    <row r="24" spans="1:16" s="801" customFormat="1" ht="13.5" customHeight="1"/>
    <row r="25" spans="1:16" s="801" customFormat="1"/>
    <row r="26" spans="1:16" s="801" customFormat="1"/>
    <row r="27" spans="1:16" s="801" customFormat="1"/>
    <row r="28" spans="1:16" s="801" customFormat="1"/>
    <row r="29" spans="1:16" s="801" customFormat="1">
      <c r="B29" s="802"/>
    </row>
    <row r="30" spans="1:16" s="801" customFormat="1"/>
    <row r="31" spans="1:16" s="801" customFormat="1"/>
    <row r="32" spans="1:16" s="801" customFormat="1"/>
    <row r="33" s="801" customFormat="1"/>
    <row r="34" s="801" customFormat="1"/>
    <row r="35" s="801" customFormat="1"/>
    <row r="36" s="801" customFormat="1"/>
    <row r="37" s="801" customFormat="1"/>
    <row r="38" s="801" customFormat="1"/>
    <row r="39" s="801" customFormat="1"/>
    <row r="40" s="801" customFormat="1"/>
    <row r="41" s="801" customFormat="1"/>
    <row r="42" s="801" customFormat="1"/>
    <row r="43" s="801" customFormat="1"/>
    <row r="44" s="801" customFormat="1"/>
    <row r="45" s="801" customFormat="1"/>
    <row r="46" s="801" customFormat="1"/>
    <row r="47" s="801" customFormat="1"/>
    <row r="48" s="801" customFormat="1"/>
    <row r="49" s="801" customFormat="1"/>
    <row r="50" s="801" customFormat="1"/>
    <row r="51" s="801" customFormat="1"/>
    <row r="52" s="801" customFormat="1"/>
    <row r="53" s="801" customFormat="1"/>
    <row r="54" s="801" customFormat="1"/>
    <row r="55" s="801" customFormat="1"/>
    <row r="56" s="801" customFormat="1"/>
    <row r="57" s="801" customFormat="1"/>
    <row r="58" s="801" customFormat="1"/>
    <row r="59" s="801" customFormat="1"/>
    <row r="60" s="801" customFormat="1"/>
    <row r="61" s="801" customFormat="1"/>
    <row r="62" s="801" customFormat="1"/>
    <row r="63" s="801" customFormat="1"/>
    <row r="64" s="801" customFormat="1"/>
    <row r="65" s="801" customFormat="1"/>
    <row r="66" s="801" customFormat="1"/>
    <row r="67" s="801" customFormat="1"/>
    <row r="68" s="801" customFormat="1"/>
    <row r="69" s="801" customFormat="1"/>
    <row r="70" s="801" customFormat="1"/>
    <row r="71" s="801" customFormat="1"/>
    <row r="72" s="801" customFormat="1"/>
    <row r="73" s="801" customFormat="1"/>
    <row r="74" s="801" customFormat="1"/>
    <row r="75" s="801" customFormat="1"/>
    <row r="76" s="801" customFormat="1"/>
    <row r="77" s="801" customFormat="1"/>
    <row r="78" s="801" customFormat="1"/>
    <row r="79" s="801" customFormat="1"/>
    <row r="80" s="801" customFormat="1"/>
    <row r="81" s="801" customFormat="1"/>
    <row r="82" s="801" customFormat="1"/>
    <row r="83" s="801" customFormat="1"/>
    <row r="84" s="801" customFormat="1"/>
    <row r="85" s="801" customFormat="1"/>
    <row r="86" s="801" customFormat="1"/>
    <row r="87" s="801" customFormat="1"/>
    <row r="88" s="801" customFormat="1"/>
    <row r="89" s="801" customFormat="1"/>
    <row r="90" s="801" customFormat="1"/>
    <row r="91" s="801" customFormat="1"/>
    <row r="92" s="801" customFormat="1"/>
    <row r="93" s="801" customFormat="1"/>
    <row r="94" s="801" customFormat="1"/>
    <row r="95" s="801" customFormat="1"/>
    <row r="96" s="801" customFormat="1"/>
    <row r="97" s="801" customFormat="1"/>
    <row r="98" s="801" customFormat="1"/>
    <row r="99" s="801" customFormat="1"/>
    <row r="100" s="801" customFormat="1"/>
    <row r="101" s="801" customFormat="1"/>
    <row r="102" s="801" customFormat="1"/>
    <row r="103" s="801" customFormat="1"/>
    <row r="104" s="801" customFormat="1"/>
    <row r="105" s="801" customFormat="1"/>
    <row r="106" s="801" customFormat="1"/>
    <row r="107" s="801" customFormat="1"/>
    <row r="108" s="801" customFormat="1"/>
    <row r="109" s="801" customFormat="1"/>
    <row r="110" s="801" customFormat="1"/>
    <row r="111" s="801" customFormat="1"/>
    <row r="112" s="801" customFormat="1"/>
    <row r="113" s="801" customFormat="1"/>
    <row r="114" s="801" customFormat="1"/>
    <row r="115" s="801" customFormat="1"/>
    <row r="116" s="801" customFormat="1"/>
    <row r="117" s="801" customFormat="1"/>
    <row r="118" s="801" customFormat="1"/>
    <row r="119" s="801" customFormat="1"/>
    <row r="120" s="801" customFormat="1"/>
    <row r="121" s="801" customFormat="1"/>
    <row r="122" s="801" customFormat="1"/>
    <row r="123" s="801" customFormat="1"/>
    <row r="124" s="801" customFormat="1"/>
    <row r="125" s="801" customFormat="1"/>
    <row r="126" s="801" customFormat="1"/>
    <row r="127" s="801" customFormat="1"/>
    <row r="128" s="801" customFormat="1"/>
    <row r="129" s="801" customFormat="1"/>
    <row r="130" s="801" customFormat="1"/>
    <row r="131" s="801" customFormat="1"/>
    <row r="132" s="801" customFormat="1"/>
    <row r="133" s="801" customFormat="1"/>
    <row r="134" s="801" customFormat="1"/>
    <row r="135" s="801" customFormat="1"/>
    <row r="136" s="801" customFormat="1"/>
    <row r="137" s="801" customFormat="1"/>
    <row r="138" s="801" customFormat="1"/>
    <row r="139" s="801" customFormat="1"/>
    <row r="140" s="801" customFormat="1"/>
    <row r="141" s="801" customFormat="1"/>
    <row r="142" s="801" customFormat="1"/>
    <row r="143" s="801" customFormat="1"/>
    <row r="144" s="801" customFormat="1"/>
    <row r="145" s="801" customFormat="1"/>
    <row r="146" s="801" customFormat="1"/>
    <row r="147" s="801" customFormat="1"/>
    <row r="148" s="801" customFormat="1"/>
    <row r="149" s="801" customFormat="1"/>
    <row r="150" s="801" customFormat="1"/>
    <row r="151" s="801" customFormat="1"/>
    <row r="152" s="801" customFormat="1"/>
    <row r="153" s="801" customFormat="1"/>
    <row r="154" s="801" customFormat="1"/>
    <row r="155" s="801" customFormat="1"/>
    <row r="156" s="801" customFormat="1"/>
    <row r="157" s="801" customFormat="1"/>
    <row r="158" s="801" customFormat="1"/>
    <row r="159" s="801" customFormat="1"/>
    <row r="160" s="801" customFormat="1"/>
    <row r="161" s="801" customFormat="1"/>
    <row r="162" s="801" customFormat="1"/>
    <row r="163" s="801" customFormat="1"/>
    <row r="164" s="801" customFormat="1"/>
    <row r="165" s="801" customFormat="1"/>
    <row r="166" s="801" customFormat="1"/>
    <row r="167" s="801" customFormat="1"/>
    <row r="168" s="801" customFormat="1"/>
    <row r="169" s="801" customFormat="1"/>
  </sheetData>
  <mergeCells count="7">
    <mergeCell ref="A23:E23"/>
    <mergeCell ref="A1:F1"/>
    <mergeCell ref="A2:G2"/>
    <mergeCell ref="A3:B3"/>
    <mergeCell ref="A4:B6"/>
    <mergeCell ref="C4:G5"/>
    <mergeCell ref="A22:G22"/>
  </mergeCells>
  <pageMargins left="0.78740157480314965" right="0.78740157480314965" top="1.1811023622047245" bottom="0.78740157480314965" header="0" footer="0"/>
  <pageSetup paperSize="9" orientation="portrait" r:id="rId1"/>
</worksheet>
</file>

<file path=xl/worksheets/sheet45.xml><?xml version="1.0" encoding="utf-8"?>
<worksheet xmlns="http://schemas.openxmlformats.org/spreadsheetml/2006/main" xmlns:r="http://schemas.openxmlformats.org/officeDocument/2006/relationships">
  <sheetPr codeName="Sheet45"/>
  <dimension ref="A1:K29"/>
  <sheetViews>
    <sheetView workbookViewId="0">
      <selection sqref="A1:F1"/>
    </sheetView>
  </sheetViews>
  <sheetFormatPr defaultColWidth="7.85546875" defaultRowHeight="12.75"/>
  <cols>
    <col min="1" max="1" width="3.140625" style="541" customWidth="1"/>
    <col min="2" max="2" width="26.85546875" style="541" customWidth="1"/>
    <col min="3" max="3" width="8.5703125" style="541" customWidth="1"/>
    <col min="4" max="4" width="7.7109375" style="541" customWidth="1"/>
    <col min="5" max="5" width="8.5703125" style="541" customWidth="1"/>
    <col min="6" max="6" width="11" style="541" customWidth="1"/>
    <col min="7" max="7" width="10.5703125" style="541" customWidth="1"/>
    <col min="8" max="8" width="7.5703125" style="541" customWidth="1"/>
    <col min="9" max="9" width="6.85546875" style="541" customWidth="1"/>
    <col min="10" max="10" width="8.5703125" style="541" customWidth="1"/>
    <col min="11" max="11" width="8.85546875" style="541" customWidth="1"/>
    <col min="12" max="16384" width="7.85546875" style="541"/>
  </cols>
  <sheetData>
    <row r="1" spans="1:11" ht="12.75" customHeight="1">
      <c r="A1" s="1959" t="s">
        <v>621</v>
      </c>
      <c r="B1" s="1959"/>
      <c r="C1" s="1959"/>
      <c r="D1" s="1959"/>
      <c r="E1" s="1959"/>
      <c r="F1" s="1959"/>
      <c r="G1" s="1621"/>
      <c r="H1" s="1621"/>
    </row>
    <row r="2" spans="1:11" s="639" customFormat="1" ht="21.75" customHeight="1">
      <c r="A2" s="2058" t="s">
        <v>622</v>
      </c>
      <c r="B2" s="2058"/>
      <c r="C2" s="2058"/>
      <c r="D2" s="2058"/>
      <c r="E2" s="2058"/>
      <c r="F2" s="2058"/>
      <c r="G2" s="2059"/>
      <c r="H2" s="2059"/>
      <c r="I2" s="2059"/>
      <c r="J2" s="2059"/>
      <c r="K2" s="2059"/>
    </row>
    <row r="3" spans="1:11" ht="12.95" customHeight="1">
      <c r="A3" s="2060">
        <v>2017</v>
      </c>
      <c r="B3" s="2061"/>
      <c r="C3" s="764"/>
      <c r="D3" s="790"/>
      <c r="E3" s="762"/>
      <c r="F3" s="804"/>
      <c r="G3" s="762"/>
      <c r="H3" s="762"/>
      <c r="I3" s="762"/>
      <c r="J3" s="762"/>
      <c r="K3" s="804" t="s">
        <v>546</v>
      </c>
    </row>
    <row r="4" spans="1:11" ht="15.75" customHeight="1">
      <c r="A4" s="2062" t="s">
        <v>547</v>
      </c>
      <c r="B4" s="2062"/>
      <c r="C4" s="1946" t="s">
        <v>623</v>
      </c>
      <c r="D4" s="1946"/>
      <c r="E4" s="1946"/>
      <c r="F4" s="1946"/>
      <c r="G4" s="1946"/>
      <c r="H4" s="1946"/>
      <c r="I4" s="1946"/>
      <c r="J4" s="1946"/>
      <c r="K4" s="1946"/>
    </row>
    <row r="5" spans="1:11" ht="15.75" customHeight="1">
      <c r="A5" s="2063"/>
      <c r="B5" s="2063"/>
      <c r="C5" s="1946"/>
      <c r="D5" s="1946"/>
      <c r="E5" s="1946"/>
      <c r="F5" s="1946"/>
      <c r="G5" s="1946"/>
      <c r="H5" s="1946"/>
      <c r="I5" s="1946"/>
      <c r="J5" s="1946"/>
      <c r="K5" s="1946"/>
    </row>
    <row r="6" spans="1:11" ht="53.25" customHeight="1">
      <c r="A6" s="2033"/>
      <c r="B6" s="2033"/>
      <c r="C6" s="1534" t="s">
        <v>0</v>
      </c>
      <c r="D6" s="1534" t="s">
        <v>624</v>
      </c>
      <c r="E6" s="1534" t="s">
        <v>625</v>
      </c>
      <c r="F6" s="1534" t="s">
        <v>626</v>
      </c>
      <c r="G6" s="1534" t="s">
        <v>627</v>
      </c>
      <c r="H6" s="1534" t="s">
        <v>628</v>
      </c>
      <c r="I6" s="1534" t="s">
        <v>629</v>
      </c>
      <c r="J6" s="1534" t="s">
        <v>630</v>
      </c>
      <c r="K6" s="1534" t="s">
        <v>631</v>
      </c>
    </row>
    <row r="7" spans="1:11" s="753" customFormat="1" ht="12.95" customHeight="1">
      <c r="A7" s="800"/>
      <c r="B7" s="783"/>
      <c r="C7" s="805"/>
      <c r="D7" s="805"/>
      <c r="E7" s="805"/>
      <c r="F7" s="805"/>
      <c r="G7" s="805"/>
      <c r="H7" s="805"/>
      <c r="I7" s="805"/>
      <c r="J7" s="805"/>
      <c r="K7" s="805"/>
    </row>
    <row r="8" spans="1:11" s="546" customFormat="1" ht="15.75" customHeight="1">
      <c r="A8" s="546" t="s">
        <v>0</v>
      </c>
      <c r="B8" s="573"/>
      <c r="C8" s="593">
        <f>SUM(C10:C19)</f>
        <v>19122824</v>
      </c>
      <c r="D8" s="593">
        <f t="shared" ref="D8:K8" si="0">SUM(D10:D19)</f>
        <v>5788110</v>
      </c>
      <c r="E8" s="593">
        <f t="shared" si="0"/>
        <v>2922254</v>
      </c>
      <c r="F8" s="593">
        <f t="shared" si="0"/>
        <v>5322772.0000000009</v>
      </c>
      <c r="G8" s="593">
        <f t="shared" si="0"/>
        <v>647750</v>
      </c>
      <c r="H8" s="593">
        <f t="shared" si="0"/>
        <v>350576</v>
      </c>
      <c r="I8" s="593">
        <f t="shared" si="0"/>
        <v>13337</v>
      </c>
      <c r="J8" s="593">
        <f t="shared" si="0"/>
        <v>676026.99999999988</v>
      </c>
      <c r="K8" s="593">
        <f t="shared" si="0"/>
        <v>3401997.9999999995</v>
      </c>
    </row>
    <row r="9" spans="1:11" s="546" customFormat="1" ht="15.75" customHeight="1">
      <c r="C9" s="563"/>
      <c r="D9" s="563"/>
      <c r="E9" s="563"/>
      <c r="F9" s="563"/>
      <c r="G9" s="563"/>
      <c r="H9" s="563"/>
      <c r="I9" s="563"/>
      <c r="J9" s="563"/>
      <c r="K9" s="563"/>
    </row>
    <row r="10" spans="1:11" s="547" customFormat="1" ht="15.75" customHeight="1">
      <c r="B10" s="547" t="s">
        <v>554</v>
      </c>
      <c r="C10" s="563">
        <v>1271919.0000000002</v>
      </c>
      <c r="D10" s="564">
        <v>152441.99999999997</v>
      </c>
      <c r="E10" s="564">
        <v>389264</v>
      </c>
      <c r="F10" s="564">
        <v>476643.00000000012</v>
      </c>
      <c r="G10" s="564">
        <v>134260.99999999997</v>
      </c>
      <c r="H10" s="564">
        <v>24158.000000000011</v>
      </c>
      <c r="I10" s="564">
        <v>1.0000000000000002</v>
      </c>
      <c r="J10" s="564">
        <v>12.999999999999996</v>
      </c>
      <c r="K10" s="564">
        <v>95137.000000000015</v>
      </c>
    </row>
    <row r="11" spans="1:11" s="547" customFormat="1" ht="15.75" customHeight="1">
      <c r="B11" s="547" t="s">
        <v>555</v>
      </c>
      <c r="C11" s="593">
        <v>2526653.9999999995</v>
      </c>
      <c r="D11" s="594">
        <v>1835076</v>
      </c>
      <c r="E11" s="806">
        <v>29727.000000000015</v>
      </c>
      <c r="F11" s="806">
        <v>328457.99999999994</v>
      </c>
      <c r="G11" s="806">
        <v>8362</v>
      </c>
      <c r="H11" s="806">
        <v>21979.999999999993</v>
      </c>
      <c r="I11" s="806">
        <v>0</v>
      </c>
      <c r="J11" s="806">
        <v>300004.00000000006</v>
      </c>
      <c r="K11" s="594">
        <v>3046.9999999999991</v>
      </c>
    </row>
    <row r="12" spans="1:11" s="547" customFormat="1" ht="28.5" customHeight="1">
      <c r="B12" s="807" t="s">
        <v>556</v>
      </c>
      <c r="C12" s="808">
        <v>95670</v>
      </c>
      <c r="D12" s="659">
        <v>17388</v>
      </c>
      <c r="E12" s="809">
        <v>1811.9999999999998</v>
      </c>
      <c r="F12" s="809">
        <v>10908</v>
      </c>
      <c r="G12" s="809">
        <v>2335</v>
      </c>
      <c r="H12" s="809">
        <v>71</v>
      </c>
      <c r="I12" s="809">
        <v>100</v>
      </c>
      <c r="J12" s="809">
        <v>61455</v>
      </c>
      <c r="K12" s="659">
        <v>1600.9999999999998</v>
      </c>
    </row>
    <row r="13" spans="1:11" s="547" customFormat="1" ht="15.75" customHeight="1">
      <c r="B13" s="565" t="s">
        <v>557</v>
      </c>
      <c r="C13" s="593">
        <v>4254818.9999999991</v>
      </c>
      <c r="D13" s="594">
        <v>112342.99999999999</v>
      </c>
      <c r="E13" s="806">
        <v>63717</v>
      </c>
      <c r="F13" s="806">
        <v>887530.00000000035</v>
      </c>
      <c r="G13" s="806">
        <v>181833.00000000003</v>
      </c>
      <c r="H13" s="806">
        <v>15519.999999999998</v>
      </c>
      <c r="I13" s="806">
        <v>3286.0000000000009</v>
      </c>
      <c r="J13" s="806">
        <v>298914.99999999983</v>
      </c>
      <c r="K13" s="594">
        <v>2691674.9999999995</v>
      </c>
    </row>
    <row r="14" spans="1:11" s="547" customFormat="1" ht="15.75" customHeight="1">
      <c r="B14" s="565" t="s">
        <v>558</v>
      </c>
      <c r="C14" s="593">
        <v>1803019.9999999993</v>
      </c>
      <c r="D14" s="594">
        <v>136130</v>
      </c>
      <c r="E14" s="806">
        <v>67313</v>
      </c>
      <c r="F14" s="806">
        <v>1404859.0000000002</v>
      </c>
      <c r="G14" s="806">
        <v>26232.000000000004</v>
      </c>
      <c r="H14" s="806">
        <v>144001</v>
      </c>
      <c r="I14" s="806">
        <v>1031</v>
      </c>
      <c r="J14" s="806">
        <v>2284</v>
      </c>
      <c r="K14" s="594">
        <v>21170</v>
      </c>
    </row>
    <row r="15" spans="1:11" s="547" customFormat="1" ht="15.75" customHeight="1">
      <c r="B15" s="565" t="s">
        <v>559</v>
      </c>
      <c r="C15" s="593">
        <v>1629857.0000000002</v>
      </c>
      <c r="D15" s="594">
        <v>161465</v>
      </c>
      <c r="E15" s="806">
        <v>705411.99999999988</v>
      </c>
      <c r="F15" s="806">
        <v>505428.99999999988</v>
      </c>
      <c r="G15" s="806">
        <v>121663.99999999997</v>
      </c>
      <c r="H15" s="806">
        <v>26062.000000000007</v>
      </c>
      <c r="I15" s="806">
        <v>160.00000000000003</v>
      </c>
      <c r="J15" s="806">
        <v>678</v>
      </c>
      <c r="K15" s="594">
        <v>108987</v>
      </c>
    </row>
    <row r="16" spans="1:11" s="547" customFormat="1" ht="15.75" customHeight="1">
      <c r="B16" s="565" t="s">
        <v>560</v>
      </c>
      <c r="C16" s="593">
        <v>1436818</v>
      </c>
      <c r="D16" s="594">
        <v>34274.000000000007</v>
      </c>
      <c r="E16" s="806">
        <v>372211.99999999994</v>
      </c>
      <c r="F16" s="806">
        <v>979034.00000000023</v>
      </c>
      <c r="G16" s="806">
        <v>3552.9999999999986</v>
      </c>
      <c r="H16" s="806">
        <v>4844.9999999999982</v>
      </c>
      <c r="I16" s="806">
        <v>0.99999999999999978</v>
      </c>
      <c r="J16" s="806">
        <v>666.00000000000023</v>
      </c>
      <c r="K16" s="594">
        <v>42232.999999999993</v>
      </c>
    </row>
    <row r="17" spans="1:11" s="547" customFormat="1" ht="15.75" customHeight="1">
      <c r="B17" s="565" t="s">
        <v>561</v>
      </c>
      <c r="C17" s="593">
        <v>2161059.9999999995</v>
      </c>
      <c r="D17" s="594">
        <v>855283</v>
      </c>
      <c r="E17" s="806">
        <v>255418.00000000009</v>
      </c>
      <c r="F17" s="806">
        <v>441108.99999999983</v>
      </c>
      <c r="G17" s="806">
        <v>100129.99999999999</v>
      </c>
      <c r="H17" s="806">
        <v>95465.999999999971</v>
      </c>
      <c r="I17" s="806">
        <v>3704.9999999999995</v>
      </c>
      <c r="J17" s="806">
        <v>11997</v>
      </c>
      <c r="K17" s="594">
        <v>397951.99999999994</v>
      </c>
    </row>
    <row r="18" spans="1:11" s="547" customFormat="1" ht="15.75" customHeight="1">
      <c r="B18" s="565" t="s">
        <v>562</v>
      </c>
      <c r="C18" s="593">
        <v>3901197</v>
      </c>
      <c r="D18" s="594">
        <v>2483689</v>
      </c>
      <c r="E18" s="806">
        <v>1028978</v>
      </c>
      <c r="F18" s="806">
        <v>273465</v>
      </c>
      <c r="G18" s="806">
        <v>69379</v>
      </c>
      <c r="H18" s="806">
        <v>18195</v>
      </c>
      <c r="I18" s="806">
        <v>5050</v>
      </c>
      <c r="J18" s="806">
        <v>15</v>
      </c>
      <c r="K18" s="594">
        <v>22426.000000000004</v>
      </c>
    </row>
    <row r="19" spans="1:11" s="547" customFormat="1" ht="15.75" customHeight="1">
      <c r="B19" s="544" t="s">
        <v>563</v>
      </c>
      <c r="C19" s="593">
        <v>41809.999999999993</v>
      </c>
      <c r="D19" s="594">
        <v>20</v>
      </c>
      <c r="E19" s="594">
        <v>8401</v>
      </c>
      <c r="F19" s="594">
        <v>15337.000000000004</v>
      </c>
      <c r="G19" s="594">
        <v>1.0000000000000002</v>
      </c>
      <c r="H19" s="594">
        <v>278</v>
      </c>
      <c r="I19" s="594">
        <v>3</v>
      </c>
      <c r="J19" s="594">
        <v>0</v>
      </c>
      <c r="K19" s="594">
        <v>17770</v>
      </c>
    </row>
    <row r="20" spans="1:11" s="547" customFormat="1" ht="6.95" customHeight="1">
      <c r="A20" s="544"/>
      <c r="B20" s="544"/>
      <c r="C20" s="640"/>
      <c r="D20" s="1630"/>
      <c r="E20" s="1630"/>
      <c r="F20" s="1630"/>
      <c r="G20" s="1630"/>
      <c r="H20" s="1630"/>
      <c r="I20" s="1630"/>
      <c r="J20" s="1630"/>
      <c r="K20" s="1630"/>
    </row>
    <row r="21" spans="1:11" ht="3" customHeight="1" thickBot="1">
      <c r="A21" s="1544"/>
      <c r="B21" s="1544"/>
      <c r="C21" s="1614"/>
      <c r="D21" s="1614"/>
      <c r="E21" s="1614"/>
      <c r="F21" s="1614"/>
      <c r="G21" s="1614"/>
      <c r="H21" s="1614"/>
      <c r="I21" s="1614"/>
      <c r="J21" s="1614"/>
      <c r="K21" s="1614"/>
    </row>
    <row r="22" spans="1:11" ht="3.75" customHeight="1" thickTop="1">
      <c r="A22" s="544"/>
      <c r="B22" s="544"/>
      <c r="C22" s="759"/>
      <c r="D22" s="759"/>
      <c r="E22" s="759"/>
      <c r="F22" s="759"/>
      <c r="G22" s="759"/>
      <c r="H22" s="759"/>
      <c r="I22" s="759"/>
      <c r="J22" s="759"/>
      <c r="K22" s="759"/>
    </row>
    <row r="23" spans="1:11" s="683" customFormat="1" ht="12.95" customHeight="1">
      <c r="A23" s="2014" t="s">
        <v>543</v>
      </c>
      <c r="B23" s="2014"/>
      <c r="C23" s="2014"/>
      <c r="D23" s="2014"/>
      <c r="E23" s="2014"/>
      <c r="G23" s="1622"/>
      <c r="H23" s="753"/>
      <c r="I23" s="753"/>
      <c r="J23" s="753"/>
      <c r="K23" s="753"/>
    </row>
    <row r="24" spans="1:11" ht="9" customHeight="1">
      <c r="A24" s="754"/>
      <c r="B24" s="755"/>
      <c r="C24" s="574"/>
      <c r="D24" s="574"/>
      <c r="E24" s="547"/>
      <c r="F24" s="547"/>
      <c r="G24" s="547"/>
    </row>
    <row r="25" spans="1:11" s="771" customFormat="1" ht="12" customHeight="1">
      <c r="A25" s="767" t="s">
        <v>564</v>
      </c>
      <c r="B25" s="768"/>
      <c r="C25" s="769"/>
      <c r="D25" s="768"/>
      <c r="E25" s="768"/>
      <c r="F25" s="768"/>
      <c r="G25" s="768"/>
      <c r="H25" s="768"/>
      <c r="I25" s="768"/>
      <c r="J25" s="768"/>
      <c r="K25" s="770"/>
    </row>
    <row r="26" spans="1:11" s="792" customFormat="1" ht="11.25" customHeight="1">
      <c r="A26" s="789" t="s">
        <v>632</v>
      </c>
      <c r="B26" s="768"/>
      <c r="C26" s="769"/>
      <c r="D26" s="768"/>
      <c r="E26" s="768"/>
      <c r="F26" s="768"/>
      <c r="G26" s="768"/>
      <c r="H26" s="768"/>
      <c r="I26" s="768"/>
      <c r="J26" s="768"/>
      <c r="K26" s="770"/>
    </row>
    <row r="27" spans="1:11" s="794" customFormat="1">
      <c r="A27" s="810"/>
      <c r="B27" s="793"/>
      <c r="C27" s="793"/>
      <c r="D27" s="793"/>
      <c r="E27" s="793"/>
      <c r="F27" s="793"/>
      <c r="G27" s="793"/>
      <c r="H27" s="793"/>
    </row>
    <row r="28" spans="1:11" s="794" customFormat="1">
      <c r="A28" s="810"/>
      <c r="B28" s="793"/>
      <c r="C28" s="793"/>
      <c r="D28" s="793"/>
      <c r="E28" s="793"/>
      <c r="F28" s="793"/>
      <c r="G28" s="793"/>
      <c r="H28" s="793"/>
    </row>
    <row r="29" spans="1:11" s="794" customFormat="1">
      <c r="A29" s="810"/>
      <c r="B29" s="793"/>
      <c r="C29" s="793"/>
      <c r="D29" s="793"/>
      <c r="E29" s="793"/>
      <c r="F29" s="793"/>
      <c r="G29" s="793"/>
      <c r="H29" s="793"/>
    </row>
  </sheetData>
  <mergeCells count="6">
    <mergeCell ref="A23:E23"/>
    <mergeCell ref="A1:F1"/>
    <mergeCell ref="A2:K2"/>
    <mergeCell ref="A3:B3"/>
    <mergeCell ref="A4:B6"/>
    <mergeCell ref="C4:K5"/>
  </mergeCells>
  <hyperlinks>
    <hyperlink ref="A26" r:id="rId1"/>
  </hyperlinks>
  <pageMargins left="0.78740157480314965" right="0.78740157480314965" top="1.1811023622047243" bottom="0.78740157480314965" header="0" footer="0"/>
  <pageSetup paperSize="9" scale="80" orientation="portrait" horizontalDpi="300" verticalDpi="300" r:id="rId2"/>
  <headerFooter alignWithMargins="0"/>
</worksheet>
</file>

<file path=xl/worksheets/sheet46.xml><?xml version="1.0" encoding="utf-8"?>
<worksheet xmlns="http://schemas.openxmlformats.org/spreadsheetml/2006/main" xmlns:r="http://schemas.openxmlformats.org/officeDocument/2006/relationships">
  <sheetPr codeName="Sheet46">
    <pageSetUpPr fitToPage="1"/>
  </sheetPr>
  <dimension ref="A1:L29"/>
  <sheetViews>
    <sheetView showGridLines="0" workbookViewId="0">
      <selection sqref="A1:E1"/>
    </sheetView>
  </sheetViews>
  <sheetFormatPr defaultColWidth="7.85546875" defaultRowHeight="12.75"/>
  <cols>
    <col min="1" max="1" width="24.5703125" style="683" customWidth="1"/>
    <col min="2" max="2" width="9.85546875" style="779" customWidth="1"/>
    <col min="3" max="3" width="10.28515625" style="683" customWidth="1"/>
    <col min="4" max="4" width="10.140625" style="683" customWidth="1"/>
    <col min="5" max="5" width="10.7109375" style="683" customWidth="1"/>
    <col min="6" max="6" width="9.7109375" style="683" customWidth="1"/>
    <col min="7" max="7" width="8" style="683" customWidth="1"/>
    <col min="8" max="8" width="7.85546875" style="683" customWidth="1"/>
    <col min="9" max="9" width="8.5703125" style="683" customWidth="1"/>
    <col min="10" max="10" width="7.7109375" style="683" customWidth="1"/>
    <col min="11" max="16384" width="7.85546875" style="683"/>
  </cols>
  <sheetData>
    <row r="1" spans="1:10" s="541" customFormat="1" ht="12.75" customHeight="1">
      <c r="A1" s="1959" t="s">
        <v>633</v>
      </c>
      <c r="B1" s="1959"/>
      <c r="C1" s="1959"/>
      <c r="D1" s="1959"/>
      <c r="E1" s="1959"/>
      <c r="F1" s="1621"/>
      <c r="G1" s="1621"/>
      <c r="H1" s="1621"/>
    </row>
    <row r="2" spans="1:10" s="639" customFormat="1" ht="21.75" customHeight="1">
      <c r="A2" s="2058" t="s">
        <v>634</v>
      </c>
      <c r="B2" s="2058"/>
      <c r="C2" s="2058"/>
      <c r="D2" s="2058"/>
      <c r="E2" s="2058"/>
      <c r="F2" s="2059"/>
      <c r="G2" s="2059"/>
      <c r="H2" s="2059"/>
      <c r="I2" s="2059"/>
      <c r="J2" s="2059"/>
    </row>
    <row r="3" spans="1:10" s="541" customFormat="1" ht="12.95" customHeight="1">
      <c r="A3" s="657">
        <v>2017</v>
      </c>
      <c r="B3" s="759"/>
      <c r="C3" s="760"/>
      <c r="D3" s="544"/>
      <c r="E3" s="1631"/>
      <c r="F3" s="547"/>
      <c r="G3" s="547"/>
      <c r="H3" s="547"/>
      <c r="I3" s="547"/>
      <c r="J3" s="569" t="s">
        <v>546</v>
      </c>
    </row>
    <row r="4" spans="1:10" s="541" customFormat="1" ht="15.75" customHeight="1">
      <c r="A4" s="2032" t="s">
        <v>573</v>
      </c>
      <c r="B4" s="1946" t="s">
        <v>623</v>
      </c>
      <c r="C4" s="1946"/>
      <c r="D4" s="1946"/>
      <c r="E4" s="1946"/>
      <c r="F4" s="1946"/>
      <c r="G4" s="1946"/>
      <c r="H4" s="1946"/>
      <c r="I4" s="1946"/>
      <c r="J4" s="1946"/>
    </row>
    <row r="5" spans="1:10" s="541" customFormat="1" ht="15.75" customHeight="1">
      <c r="A5" s="2063"/>
      <c r="B5" s="1946"/>
      <c r="C5" s="1946"/>
      <c r="D5" s="1946"/>
      <c r="E5" s="1946"/>
      <c r="F5" s="1946"/>
      <c r="G5" s="1946"/>
      <c r="H5" s="1946"/>
      <c r="I5" s="1946"/>
      <c r="J5" s="1946"/>
    </row>
    <row r="6" spans="1:10" s="541" customFormat="1" ht="57.75" customHeight="1">
      <c r="A6" s="2033"/>
      <c r="B6" s="1534" t="s">
        <v>0</v>
      </c>
      <c r="C6" s="1534" t="s">
        <v>624</v>
      </c>
      <c r="D6" s="1534" t="s">
        <v>635</v>
      </c>
      <c r="E6" s="1534" t="s">
        <v>626</v>
      </c>
      <c r="F6" s="1534" t="s">
        <v>627</v>
      </c>
      <c r="G6" s="1534" t="s">
        <v>628</v>
      </c>
      <c r="H6" s="1534" t="s">
        <v>629</v>
      </c>
      <c r="I6" s="1534" t="s">
        <v>630</v>
      </c>
      <c r="J6" s="1534" t="s">
        <v>631</v>
      </c>
    </row>
    <row r="7" spans="1:10" s="753" customFormat="1" ht="12.95" customHeight="1">
      <c r="A7" s="783"/>
      <c r="B7" s="805"/>
      <c r="C7" s="805"/>
      <c r="D7" s="805"/>
      <c r="E7" s="805"/>
      <c r="F7" s="805"/>
      <c r="G7" s="805"/>
      <c r="H7" s="805"/>
      <c r="I7" s="805"/>
      <c r="J7" s="805"/>
    </row>
    <row r="8" spans="1:10" s="546" customFormat="1" ht="15.75" customHeight="1">
      <c r="A8" s="546" t="s">
        <v>258</v>
      </c>
      <c r="B8" s="593">
        <f>B10+B18+B20</f>
        <v>19122823.999999993</v>
      </c>
      <c r="C8" s="593">
        <f t="shared" ref="C8:J8" si="0">C10+C18+C20</f>
        <v>5788110</v>
      </c>
      <c r="D8" s="593">
        <f t="shared" si="0"/>
        <v>2922254.0000000005</v>
      </c>
      <c r="E8" s="593">
        <f t="shared" si="0"/>
        <v>5322772</v>
      </c>
      <c r="F8" s="593">
        <f t="shared" si="0"/>
        <v>647750</v>
      </c>
      <c r="G8" s="593">
        <f t="shared" si="0"/>
        <v>350576</v>
      </c>
      <c r="H8" s="593">
        <f t="shared" si="0"/>
        <v>13337.000000000002</v>
      </c>
      <c r="I8" s="593">
        <f t="shared" si="0"/>
        <v>676026.99999999988</v>
      </c>
      <c r="J8" s="593">
        <f t="shared" si="0"/>
        <v>3401998</v>
      </c>
    </row>
    <row r="9" spans="1:10" s="546" customFormat="1" ht="12.95" customHeight="1">
      <c r="B9" s="563"/>
      <c r="C9" s="563"/>
      <c r="D9" s="563"/>
      <c r="E9" s="563"/>
      <c r="F9" s="563"/>
      <c r="G9" s="563"/>
      <c r="H9" s="563"/>
      <c r="I9" s="563"/>
      <c r="J9" s="563"/>
    </row>
    <row r="10" spans="1:10" s="546" customFormat="1" ht="15.75" customHeight="1">
      <c r="A10" s="546" t="s">
        <v>360</v>
      </c>
      <c r="B10" s="563">
        <f>SUM(B12:B16)</f>
        <v>18804540.999999993</v>
      </c>
      <c r="C10" s="563">
        <f t="shared" ref="C10:J10" si="1">SUM(C12:C16)</f>
        <v>5763663</v>
      </c>
      <c r="D10" s="563">
        <f t="shared" si="1"/>
        <v>2858832.0000000005</v>
      </c>
      <c r="E10" s="563">
        <f t="shared" si="1"/>
        <v>5273647</v>
      </c>
      <c r="F10" s="563">
        <f t="shared" si="1"/>
        <v>581887</v>
      </c>
      <c r="G10" s="563">
        <f t="shared" si="1"/>
        <v>315806</v>
      </c>
      <c r="H10" s="563">
        <f t="shared" si="1"/>
        <v>13237.000000000002</v>
      </c>
      <c r="I10" s="563">
        <f t="shared" si="1"/>
        <v>628952.99999999988</v>
      </c>
      <c r="J10" s="563">
        <f t="shared" si="1"/>
        <v>3368516</v>
      </c>
    </row>
    <row r="11" spans="1:10" s="547" customFormat="1" ht="12.95" customHeight="1">
      <c r="B11" s="594"/>
      <c r="C11" s="594"/>
      <c r="D11" s="594"/>
      <c r="E11" s="766"/>
      <c r="F11" s="766"/>
    </row>
    <row r="12" spans="1:10" s="547" customFormat="1" ht="15.75" customHeight="1">
      <c r="A12" s="565" t="s">
        <v>361</v>
      </c>
      <c r="B12" s="593">
        <v>2293682.0000000005</v>
      </c>
      <c r="C12" s="594">
        <v>421753.00000000006</v>
      </c>
      <c r="D12" s="594">
        <v>274384.00000000012</v>
      </c>
      <c r="E12" s="594">
        <v>947427.00000000035</v>
      </c>
      <c r="F12" s="594">
        <v>185566</v>
      </c>
      <c r="G12" s="594">
        <v>54492.000000000015</v>
      </c>
      <c r="H12" s="594">
        <v>11698.000000000002</v>
      </c>
      <c r="I12" s="594">
        <v>249399.99999999985</v>
      </c>
      <c r="J12" s="594">
        <v>148962.00000000006</v>
      </c>
    </row>
    <row r="13" spans="1:10" s="547" customFormat="1" ht="15.75" customHeight="1">
      <c r="A13" s="565" t="s">
        <v>362</v>
      </c>
      <c r="B13" s="593">
        <v>1617205.9999999993</v>
      </c>
      <c r="C13" s="594">
        <v>738782.00000000023</v>
      </c>
      <c r="D13" s="594">
        <v>276632.99999999994</v>
      </c>
      <c r="E13" s="594">
        <v>209795</v>
      </c>
      <c r="F13" s="594">
        <v>88720.000000000015</v>
      </c>
      <c r="G13" s="594">
        <v>90422</v>
      </c>
      <c r="H13" s="594">
        <v>1534.0000000000002</v>
      </c>
      <c r="I13" s="594">
        <v>63497.000000000022</v>
      </c>
      <c r="J13" s="594">
        <v>147822.99999999997</v>
      </c>
    </row>
    <row r="14" spans="1:10" s="547" customFormat="1" ht="15.75" customHeight="1">
      <c r="A14" s="565" t="s">
        <v>636</v>
      </c>
      <c r="B14" s="593">
        <v>13326373.999999994</v>
      </c>
      <c r="C14" s="594">
        <v>3996219</v>
      </c>
      <c r="D14" s="594">
        <v>2236245.0000000005</v>
      </c>
      <c r="E14" s="594">
        <v>3731639</v>
      </c>
      <c r="F14" s="594">
        <v>223411</v>
      </c>
      <c r="G14" s="594">
        <v>95549.999999999985</v>
      </c>
      <c r="H14" s="594">
        <v>4.0000000000000009</v>
      </c>
      <c r="I14" s="594">
        <v>312613</v>
      </c>
      <c r="J14" s="594">
        <v>2730693</v>
      </c>
    </row>
    <row r="15" spans="1:10" s="547" customFormat="1" ht="15.75" customHeight="1">
      <c r="A15" s="565" t="s">
        <v>364</v>
      </c>
      <c r="B15" s="593">
        <v>902263.00000000023</v>
      </c>
      <c r="C15" s="594">
        <v>254210.00000000009</v>
      </c>
      <c r="D15" s="594">
        <v>54376.999999999993</v>
      </c>
      <c r="E15" s="594">
        <v>137503.00000000003</v>
      </c>
      <c r="F15" s="594">
        <v>65219.000000000022</v>
      </c>
      <c r="G15" s="594">
        <v>55835.999999999993</v>
      </c>
      <c r="H15" s="594">
        <v>1.0000000000000007</v>
      </c>
      <c r="I15" s="594">
        <v>3034</v>
      </c>
      <c r="J15" s="594">
        <v>332083</v>
      </c>
    </row>
    <row r="16" spans="1:10" s="547" customFormat="1" ht="15.75" customHeight="1">
      <c r="A16" s="565" t="s">
        <v>365</v>
      </c>
      <c r="B16" s="593">
        <v>665016</v>
      </c>
      <c r="C16" s="594">
        <v>352698.99999999994</v>
      </c>
      <c r="D16" s="594">
        <v>17193</v>
      </c>
      <c r="E16" s="594">
        <v>247283</v>
      </c>
      <c r="F16" s="594">
        <v>18971</v>
      </c>
      <c r="G16" s="594">
        <v>19505.999999999996</v>
      </c>
      <c r="H16" s="594">
        <v>0</v>
      </c>
      <c r="I16" s="594">
        <v>408.99999999999983</v>
      </c>
      <c r="J16" s="594">
        <v>8955</v>
      </c>
    </row>
    <row r="17" spans="1:12" s="547" customFormat="1" ht="12.95" customHeight="1">
      <c r="A17" s="565"/>
      <c r="B17" s="593"/>
      <c r="C17" s="594"/>
      <c r="D17" s="594"/>
      <c r="E17" s="594"/>
      <c r="F17" s="594"/>
      <c r="G17" s="594"/>
      <c r="H17" s="594"/>
      <c r="I17" s="594"/>
      <c r="J17" s="594"/>
    </row>
    <row r="18" spans="1:12" s="547" customFormat="1" ht="15.75" customHeight="1">
      <c r="A18" s="546" t="s">
        <v>579</v>
      </c>
      <c r="B18" s="593">
        <v>221058.00000000003</v>
      </c>
      <c r="C18" s="593">
        <v>22687</v>
      </c>
      <c r="D18" s="593">
        <v>43421</v>
      </c>
      <c r="E18" s="593">
        <v>31008.999999999996</v>
      </c>
      <c r="F18" s="593">
        <v>62022.999999999985</v>
      </c>
      <c r="G18" s="593">
        <v>28620.999999999996</v>
      </c>
      <c r="H18" s="593">
        <v>0</v>
      </c>
      <c r="I18" s="593">
        <v>57.000000000000014</v>
      </c>
      <c r="J18" s="593">
        <v>33240</v>
      </c>
    </row>
    <row r="19" spans="1:12" s="547" customFormat="1" ht="12.95" customHeight="1">
      <c r="A19" s="546"/>
    </row>
    <row r="20" spans="1:12" s="547" customFormat="1" ht="15.75" customHeight="1">
      <c r="A20" s="546" t="s">
        <v>580</v>
      </c>
      <c r="B20" s="593">
        <v>97225</v>
      </c>
      <c r="C20" s="593">
        <v>1760.0000000000005</v>
      </c>
      <c r="D20" s="593">
        <v>20001</v>
      </c>
      <c r="E20" s="593">
        <v>18116</v>
      </c>
      <c r="F20" s="593">
        <v>3839.9999999999995</v>
      </c>
      <c r="G20" s="593">
        <v>6148.9999999999982</v>
      </c>
      <c r="H20" s="593">
        <v>100</v>
      </c>
      <c r="I20" s="593">
        <v>47016.999999999993</v>
      </c>
      <c r="J20" s="593">
        <v>242.00000000000009</v>
      </c>
    </row>
    <row r="21" spans="1:12" ht="6.95" customHeight="1" thickBot="1">
      <c r="A21" s="1544"/>
      <c r="B21" s="1563"/>
      <c r="C21" s="1563"/>
      <c r="D21" s="1563"/>
      <c r="E21" s="1563"/>
      <c r="F21" s="1563"/>
      <c r="G21" s="1563"/>
      <c r="H21" s="1563"/>
      <c r="I21" s="1563"/>
      <c r="J21" s="1563"/>
    </row>
    <row r="22" spans="1:12" ht="3.75" customHeight="1" thickTop="1">
      <c r="A22" s="544"/>
      <c r="B22" s="592"/>
      <c r="C22" s="592"/>
      <c r="D22" s="592"/>
      <c r="E22" s="592"/>
      <c r="F22" s="592"/>
      <c r="G22" s="592"/>
      <c r="H22" s="592"/>
      <c r="I22" s="592"/>
      <c r="J22" s="592"/>
    </row>
    <row r="23" spans="1:12" ht="12.95" customHeight="1">
      <c r="A23" s="2064" t="s">
        <v>543</v>
      </c>
      <c r="B23" s="2064"/>
      <c r="C23" s="2064"/>
      <c r="D23" s="2064"/>
      <c r="E23" s="2064"/>
      <c r="F23" s="753"/>
      <c r="G23" s="753"/>
    </row>
    <row r="24" spans="1:12" ht="9" customHeight="1">
      <c r="A24" s="2023"/>
      <c r="B24" s="2023"/>
      <c r="C24" s="2023"/>
      <c r="D24" s="753"/>
      <c r="E24" s="753"/>
      <c r="F24" s="753"/>
      <c r="G24" s="753"/>
    </row>
    <row r="25" spans="1:12" s="771" customFormat="1" ht="12" customHeight="1">
      <c r="A25" s="767" t="s">
        <v>564</v>
      </c>
      <c r="B25" s="768"/>
      <c r="C25" s="769"/>
      <c r="D25" s="768"/>
      <c r="E25" s="768"/>
      <c r="F25" s="768"/>
      <c r="G25" s="768"/>
      <c r="H25" s="768"/>
      <c r="I25" s="768"/>
      <c r="J25" s="768"/>
      <c r="K25" s="770"/>
      <c r="L25" s="770"/>
    </row>
    <row r="26" spans="1:12" s="792" customFormat="1" ht="11.25" customHeight="1">
      <c r="A26" s="789" t="s">
        <v>637</v>
      </c>
      <c r="B26" s="768"/>
      <c r="C26" s="769"/>
      <c r="D26" s="768"/>
      <c r="E26" s="768"/>
      <c r="F26" s="768"/>
      <c r="G26" s="768"/>
      <c r="H26" s="768"/>
      <c r="I26" s="768"/>
      <c r="J26" s="768"/>
      <c r="K26" s="770"/>
      <c r="L26" s="770"/>
    </row>
    <row r="27" spans="1:12">
      <c r="A27" s="788"/>
    </row>
    <row r="28" spans="1:12">
      <c r="E28" s="780"/>
    </row>
    <row r="29" spans="1:12">
      <c r="E29" s="780"/>
    </row>
  </sheetData>
  <mergeCells count="6">
    <mergeCell ref="A24:C24"/>
    <mergeCell ref="A1:E1"/>
    <mergeCell ref="A2:J2"/>
    <mergeCell ref="A4:A6"/>
    <mergeCell ref="B4:J5"/>
    <mergeCell ref="A23:E23"/>
  </mergeCells>
  <hyperlinks>
    <hyperlink ref="A26" r:id="rId1"/>
  </hyperlinks>
  <printOptions gridLinesSet="0"/>
  <pageMargins left="0.78740157480314965" right="0.78740157480314965" top="1.1811023622047245" bottom="0.78740157480314965" header="0" footer="0"/>
  <pageSetup paperSize="9" scale="81" orientation="portrait" horizontalDpi="300" verticalDpi="300" r:id="rId2"/>
  <headerFooter alignWithMargins="0"/>
  <drawing r:id="rId3"/>
</worksheet>
</file>

<file path=xl/worksheets/sheet47.xml><?xml version="1.0" encoding="utf-8"?>
<worksheet xmlns="http://schemas.openxmlformats.org/spreadsheetml/2006/main" xmlns:r="http://schemas.openxmlformats.org/officeDocument/2006/relationships">
  <sheetPr codeName="Sheet47"/>
  <dimension ref="A1:T23"/>
  <sheetViews>
    <sheetView showGridLines="0" zoomScaleNormal="100" workbookViewId="0">
      <selection sqref="A1:F1"/>
    </sheetView>
  </sheetViews>
  <sheetFormatPr defaultColWidth="7.85546875" defaultRowHeight="12.75"/>
  <cols>
    <col min="1" max="1" width="3.42578125" style="541" customWidth="1"/>
    <col min="2" max="2" width="21.85546875" style="541" customWidth="1"/>
    <col min="3" max="3" width="4.7109375" style="541" customWidth="1"/>
    <col min="4" max="4" width="8.85546875" style="541" customWidth="1"/>
    <col min="5" max="5" width="5.85546875" style="541" customWidth="1"/>
    <col min="6" max="6" width="6.7109375" style="541" customWidth="1"/>
    <col min="7" max="7" width="6.140625" style="541" customWidth="1"/>
    <col min="8" max="8" width="4.5703125" style="541" customWidth="1"/>
    <col min="9" max="9" width="6" style="541" customWidth="1"/>
    <col min="10" max="10" width="5.28515625" style="541" customWidth="1"/>
    <col min="11" max="11" width="6.5703125" style="541" customWidth="1"/>
    <col min="12" max="12" width="7" style="541" customWidth="1"/>
    <col min="13" max="16384" width="7.85546875" style="541"/>
  </cols>
  <sheetData>
    <row r="1" spans="1:20" ht="12.75" customHeight="1">
      <c r="A1" s="1959" t="s">
        <v>638</v>
      </c>
      <c r="B1" s="1959"/>
      <c r="C1" s="1959"/>
      <c r="D1" s="1959"/>
      <c r="E1" s="1959"/>
      <c r="F1" s="1959"/>
      <c r="G1" s="1621"/>
      <c r="H1" s="1621"/>
    </row>
    <row r="2" spans="1:20" s="639" customFormat="1" ht="21.75" customHeight="1">
      <c r="A2" s="2024" t="s">
        <v>639</v>
      </c>
      <c r="B2" s="2024"/>
      <c r="C2" s="2024"/>
      <c r="D2" s="2024"/>
      <c r="E2" s="2024"/>
      <c r="F2" s="2024"/>
      <c r="G2" s="2048"/>
      <c r="H2" s="2048"/>
      <c r="I2" s="2048"/>
      <c r="J2" s="2048"/>
      <c r="K2" s="2048"/>
      <c r="L2" s="2048"/>
    </row>
    <row r="3" spans="1:20" ht="12.95" customHeight="1">
      <c r="A3" s="2019">
        <v>2017</v>
      </c>
      <c r="B3" s="2068"/>
      <c r="C3" s="759"/>
      <c r="D3" s="760"/>
      <c r="E3" s="762"/>
      <c r="F3" s="569"/>
      <c r="I3" s="547"/>
      <c r="K3" s="547"/>
      <c r="L3" s="569" t="s">
        <v>546</v>
      </c>
    </row>
    <row r="4" spans="1:20" ht="22.5" customHeight="1">
      <c r="A4" s="2053" t="s">
        <v>547</v>
      </c>
      <c r="B4" s="2049"/>
      <c r="C4" s="2016" t="s">
        <v>640</v>
      </c>
      <c r="D4" s="2016"/>
      <c r="E4" s="2016"/>
      <c r="F4" s="2016"/>
      <c r="G4" s="2071"/>
      <c r="H4" s="1632"/>
      <c r="I4" s="2016" t="s">
        <v>641</v>
      </c>
      <c r="J4" s="2016"/>
      <c r="K4" s="2016"/>
      <c r="L4" s="2071"/>
    </row>
    <row r="5" spans="1:20" ht="57.75" customHeight="1">
      <c r="A5" s="2069"/>
      <c r="B5" s="2070"/>
      <c r="C5" s="1633" t="s">
        <v>642</v>
      </c>
      <c r="D5" s="1634" t="s">
        <v>643</v>
      </c>
      <c r="E5" s="1634" t="s">
        <v>644</v>
      </c>
      <c r="F5" s="1634" t="s">
        <v>645</v>
      </c>
      <c r="G5" s="1634" t="s">
        <v>646</v>
      </c>
      <c r="H5" s="1634" t="s">
        <v>160</v>
      </c>
      <c r="I5" s="1634" t="s">
        <v>647</v>
      </c>
      <c r="J5" s="1626" t="s">
        <v>644</v>
      </c>
      <c r="K5" s="1626" t="s">
        <v>648</v>
      </c>
      <c r="L5" s="1626" t="s">
        <v>646</v>
      </c>
    </row>
    <row r="6" spans="1:20" s="753" customFormat="1" ht="12.95" customHeight="1">
      <c r="A6" s="783"/>
      <c r="B6" s="783"/>
      <c r="C6" s="784"/>
      <c r="D6" s="784"/>
      <c r="E6" s="784"/>
      <c r="F6" s="784"/>
      <c r="G6" s="784"/>
      <c r="H6" s="784"/>
      <c r="I6" s="784"/>
      <c r="J6" s="784"/>
      <c r="K6" s="784"/>
      <c r="L6" s="784"/>
    </row>
    <row r="7" spans="1:20" s="546" customFormat="1" ht="15.75" customHeight="1">
      <c r="A7" s="546" t="s">
        <v>0</v>
      </c>
      <c r="B7" s="573"/>
      <c r="C7" s="596">
        <f t="shared" ref="C7:L7" si="0">SUM(C9:C19)</f>
        <v>4590</v>
      </c>
      <c r="D7" s="596">
        <f t="shared" si="0"/>
        <v>1463.0000000000002</v>
      </c>
      <c r="E7" s="596">
        <f t="shared" si="0"/>
        <v>1357</v>
      </c>
      <c r="F7" s="596">
        <f t="shared" si="0"/>
        <v>551</v>
      </c>
      <c r="G7" s="596">
        <f t="shared" si="0"/>
        <v>1219</v>
      </c>
      <c r="H7" s="596">
        <f t="shared" si="0"/>
        <v>4197</v>
      </c>
      <c r="I7" s="596">
        <f t="shared" si="0"/>
        <v>1288</v>
      </c>
      <c r="J7" s="596">
        <f t="shared" si="0"/>
        <v>1220</v>
      </c>
      <c r="K7" s="596">
        <f t="shared" si="0"/>
        <v>525</v>
      </c>
      <c r="L7" s="596">
        <f t="shared" si="0"/>
        <v>1163.9999999999998</v>
      </c>
      <c r="M7" s="593"/>
      <c r="N7" s="593"/>
      <c r="O7" s="593"/>
      <c r="P7" s="593"/>
      <c r="Q7" s="593"/>
    </row>
    <row r="8" spans="1:20" s="546" customFormat="1" ht="15.75" customHeight="1">
      <c r="C8" s="588"/>
      <c r="D8" s="811"/>
      <c r="E8" s="563"/>
      <c r="F8" s="563"/>
      <c r="G8" s="563"/>
      <c r="N8" s="812"/>
      <c r="O8" s="812"/>
      <c r="P8" s="812"/>
      <c r="Q8" s="812"/>
      <c r="R8" s="812"/>
      <c r="S8" s="812"/>
      <c r="T8" s="813"/>
    </row>
    <row r="9" spans="1:20" s="547" customFormat="1" ht="15.75" customHeight="1">
      <c r="B9" s="547" t="s">
        <v>554</v>
      </c>
      <c r="C9" s="596">
        <v>1082.9999999999998</v>
      </c>
      <c r="D9" s="806">
        <v>335.00000000000017</v>
      </c>
      <c r="E9" s="594">
        <v>327.99999999999994</v>
      </c>
      <c r="F9" s="594">
        <v>160.00000000000003</v>
      </c>
      <c r="G9" s="594">
        <v>260</v>
      </c>
      <c r="H9" s="563">
        <v>1014.0000000000001</v>
      </c>
      <c r="I9" s="564">
        <v>294.99999999999994</v>
      </c>
      <c r="J9" s="564">
        <v>314</v>
      </c>
      <c r="K9" s="564">
        <v>150.00000000000006</v>
      </c>
      <c r="L9" s="564">
        <v>254.99999999999991</v>
      </c>
      <c r="M9" s="564"/>
      <c r="N9" s="814"/>
      <c r="O9" s="814"/>
      <c r="P9" s="814"/>
      <c r="Q9" s="814"/>
      <c r="R9" s="814"/>
      <c r="S9" s="752"/>
      <c r="T9" s="815"/>
    </row>
    <row r="10" spans="1:20" s="547" customFormat="1" ht="15.75" customHeight="1">
      <c r="B10" s="547" t="s">
        <v>555</v>
      </c>
      <c r="C10" s="596">
        <v>397</v>
      </c>
      <c r="D10" s="806">
        <v>137</v>
      </c>
      <c r="E10" s="594">
        <v>147.99999999999997</v>
      </c>
      <c r="F10" s="594">
        <v>36</v>
      </c>
      <c r="G10" s="594">
        <v>76</v>
      </c>
      <c r="H10" s="593">
        <v>358.99999999999994</v>
      </c>
      <c r="I10" s="594">
        <v>121.00000000000001</v>
      </c>
      <c r="J10" s="594">
        <v>136.00000000000003</v>
      </c>
      <c r="K10" s="594">
        <v>34</v>
      </c>
      <c r="L10" s="594">
        <v>67.999999999999986</v>
      </c>
      <c r="M10" s="564"/>
      <c r="N10" s="814"/>
      <c r="O10" s="814"/>
      <c r="P10" s="814"/>
      <c r="Q10" s="814"/>
      <c r="R10" s="814"/>
      <c r="S10" s="752"/>
      <c r="T10" s="815"/>
    </row>
    <row r="11" spans="1:20" s="547" customFormat="1" ht="15.75" customHeight="1">
      <c r="B11" s="2065" t="s">
        <v>556</v>
      </c>
      <c r="C11" s="2066">
        <v>65</v>
      </c>
      <c r="D11" s="2067">
        <v>15</v>
      </c>
      <c r="E11" s="2067">
        <v>14</v>
      </c>
      <c r="F11" s="2067">
        <v>8</v>
      </c>
      <c r="G11" s="2067">
        <v>28</v>
      </c>
      <c r="H11" s="2066">
        <v>61</v>
      </c>
      <c r="I11" s="2067">
        <v>13</v>
      </c>
      <c r="J11" s="2067">
        <v>12</v>
      </c>
      <c r="K11" s="2067">
        <v>8</v>
      </c>
      <c r="L11" s="2067">
        <v>28</v>
      </c>
      <c r="M11" s="564"/>
      <c r="N11" s="814"/>
      <c r="O11" s="814"/>
      <c r="P11" s="814"/>
      <c r="Q11" s="814"/>
      <c r="R11" s="814"/>
      <c r="S11" s="752"/>
      <c r="T11" s="815"/>
    </row>
    <row r="12" spans="1:20" s="547" customFormat="1" ht="15.75" customHeight="1">
      <c r="B12" s="2065"/>
      <c r="C12" s="2066"/>
      <c r="D12" s="2067"/>
      <c r="E12" s="2067"/>
      <c r="F12" s="2067"/>
      <c r="G12" s="2067"/>
      <c r="H12" s="2066"/>
      <c r="I12" s="2067"/>
      <c r="J12" s="2067"/>
      <c r="K12" s="2067"/>
      <c r="L12" s="2067"/>
      <c r="M12" s="564"/>
      <c r="N12" s="814"/>
      <c r="O12" s="814"/>
      <c r="P12" s="814"/>
      <c r="Q12" s="814"/>
      <c r="R12" s="814"/>
      <c r="S12" s="752"/>
      <c r="T12" s="815"/>
    </row>
    <row r="13" spans="1:20" s="547" customFormat="1" ht="15.75" customHeight="1">
      <c r="B13" s="565" t="s">
        <v>557</v>
      </c>
      <c r="C13" s="816">
        <v>488.99999999999994</v>
      </c>
      <c r="D13" s="817">
        <v>160.00000000000006</v>
      </c>
      <c r="E13" s="817">
        <v>176.99999999999997</v>
      </c>
      <c r="F13" s="817">
        <v>54.999999999999986</v>
      </c>
      <c r="G13" s="817">
        <v>97</v>
      </c>
      <c r="H13" s="816">
        <v>394.00000000000006</v>
      </c>
      <c r="I13" s="817">
        <v>127.00000000000003</v>
      </c>
      <c r="J13" s="817">
        <v>137</v>
      </c>
      <c r="K13" s="817">
        <v>53.999999999999986</v>
      </c>
      <c r="L13" s="817">
        <v>75.999999999999986</v>
      </c>
      <c r="M13" s="564"/>
      <c r="N13" s="814"/>
      <c r="O13" s="814"/>
      <c r="P13" s="814"/>
      <c r="Q13" s="814"/>
      <c r="R13" s="814"/>
      <c r="S13" s="752"/>
      <c r="T13" s="815"/>
    </row>
    <row r="14" spans="1:20" s="547" customFormat="1" ht="15.75" customHeight="1">
      <c r="B14" s="565" t="s">
        <v>558</v>
      </c>
      <c r="C14" s="596">
        <v>346.00000000000011</v>
      </c>
      <c r="D14" s="806">
        <v>128</v>
      </c>
      <c r="E14" s="594">
        <v>69</v>
      </c>
      <c r="F14" s="594">
        <v>54.999999999999986</v>
      </c>
      <c r="G14" s="594">
        <v>94.000000000000014</v>
      </c>
      <c r="H14" s="593">
        <v>308</v>
      </c>
      <c r="I14" s="594">
        <v>109.00000000000001</v>
      </c>
      <c r="J14" s="594">
        <v>62.000000000000014</v>
      </c>
      <c r="K14" s="594">
        <v>53.000000000000007</v>
      </c>
      <c r="L14" s="594">
        <v>83.999999999999972</v>
      </c>
      <c r="M14" s="564"/>
      <c r="N14" s="814"/>
      <c r="O14" s="814"/>
      <c r="P14" s="814"/>
      <c r="Q14" s="814"/>
      <c r="R14" s="814"/>
      <c r="S14" s="752"/>
      <c r="T14" s="815"/>
    </row>
    <row r="15" spans="1:20" s="547" customFormat="1" ht="15.75" customHeight="1">
      <c r="B15" s="565" t="s">
        <v>559</v>
      </c>
      <c r="C15" s="596">
        <v>473</v>
      </c>
      <c r="D15" s="806">
        <v>159.00000000000003</v>
      </c>
      <c r="E15" s="594">
        <v>176.99999999999997</v>
      </c>
      <c r="F15" s="594">
        <v>66.000000000000014</v>
      </c>
      <c r="G15" s="594">
        <v>71.000000000000014</v>
      </c>
      <c r="H15" s="593">
        <v>417.00000000000006</v>
      </c>
      <c r="I15" s="594">
        <v>135</v>
      </c>
      <c r="J15" s="594">
        <v>159.00000000000003</v>
      </c>
      <c r="K15" s="594">
        <v>58.000000000000007</v>
      </c>
      <c r="L15" s="594">
        <v>64.999999999999986</v>
      </c>
      <c r="M15" s="564"/>
      <c r="N15" s="814"/>
      <c r="O15" s="814"/>
      <c r="P15" s="814"/>
      <c r="Q15" s="814"/>
      <c r="R15" s="814"/>
      <c r="S15" s="752"/>
      <c r="T15" s="815"/>
    </row>
    <row r="16" spans="1:20" s="547" customFormat="1" ht="15.75" customHeight="1">
      <c r="B16" s="565" t="s">
        <v>560</v>
      </c>
      <c r="C16" s="596">
        <v>674</v>
      </c>
      <c r="D16" s="806">
        <v>149</v>
      </c>
      <c r="E16" s="594">
        <v>119.00000000000003</v>
      </c>
      <c r="F16" s="594">
        <v>72.999999999999986</v>
      </c>
      <c r="G16" s="594">
        <v>333</v>
      </c>
      <c r="H16" s="593">
        <v>659.00000000000011</v>
      </c>
      <c r="I16" s="594">
        <v>139.99999999999997</v>
      </c>
      <c r="J16" s="594">
        <v>119.00000000000003</v>
      </c>
      <c r="K16" s="594">
        <v>71.999999999999986</v>
      </c>
      <c r="L16" s="594">
        <v>327.99999999999994</v>
      </c>
      <c r="M16" s="564"/>
      <c r="N16" s="814"/>
      <c r="O16" s="814"/>
      <c r="P16" s="814"/>
      <c r="Q16" s="814"/>
      <c r="R16" s="814"/>
      <c r="S16" s="752"/>
      <c r="T16" s="815"/>
    </row>
    <row r="17" spans="1:20" s="547" customFormat="1" ht="15.75" customHeight="1">
      <c r="B17" s="565" t="s">
        <v>561</v>
      </c>
      <c r="C17" s="596">
        <v>730.00000000000011</v>
      </c>
      <c r="D17" s="806">
        <v>260.00000000000006</v>
      </c>
      <c r="E17" s="594">
        <v>213</v>
      </c>
      <c r="F17" s="594">
        <v>70.999999999999972</v>
      </c>
      <c r="G17" s="594">
        <v>185.99999999999994</v>
      </c>
      <c r="H17" s="593">
        <v>658.99999999999966</v>
      </c>
      <c r="I17" s="594">
        <v>228.99999999999997</v>
      </c>
      <c r="J17" s="594">
        <v>173.99999999999997</v>
      </c>
      <c r="K17" s="594">
        <v>70</v>
      </c>
      <c r="L17" s="594">
        <v>185.99999999999994</v>
      </c>
      <c r="M17" s="564"/>
      <c r="N17" s="814"/>
      <c r="O17" s="814"/>
      <c r="P17" s="814"/>
      <c r="Q17" s="814"/>
      <c r="R17" s="814"/>
      <c r="S17" s="752"/>
      <c r="T17" s="815"/>
    </row>
    <row r="18" spans="1:20" s="547" customFormat="1" ht="15.75" customHeight="1">
      <c r="B18" s="565" t="s">
        <v>562</v>
      </c>
      <c r="C18" s="596">
        <v>260.00000000000006</v>
      </c>
      <c r="D18" s="806">
        <v>91</v>
      </c>
      <c r="E18" s="594">
        <v>101</v>
      </c>
      <c r="F18" s="594">
        <v>20</v>
      </c>
      <c r="G18" s="594">
        <v>48</v>
      </c>
      <c r="H18" s="593">
        <v>254.00000000000003</v>
      </c>
      <c r="I18" s="594">
        <v>90</v>
      </c>
      <c r="J18" s="594">
        <v>96</v>
      </c>
      <c r="K18" s="594">
        <v>20</v>
      </c>
      <c r="L18" s="594">
        <v>48</v>
      </c>
      <c r="M18" s="564"/>
      <c r="N18" s="814"/>
      <c r="O18" s="814"/>
      <c r="P18" s="814"/>
      <c r="Q18" s="814"/>
      <c r="R18" s="814"/>
      <c r="S18" s="752"/>
      <c r="T18" s="815"/>
    </row>
    <row r="19" spans="1:20" s="547" customFormat="1" ht="15.75" customHeight="1">
      <c r="B19" s="544" t="s">
        <v>563</v>
      </c>
      <c r="C19" s="818">
        <v>73</v>
      </c>
      <c r="D19" s="806">
        <v>29.000000000000004</v>
      </c>
      <c r="E19" s="594">
        <v>11</v>
      </c>
      <c r="F19" s="594">
        <v>7</v>
      </c>
      <c r="G19" s="594">
        <v>26</v>
      </c>
      <c r="H19" s="593">
        <v>72</v>
      </c>
      <c r="I19" s="594">
        <v>29.000000000000004</v>
      </c>
      <c r="J19" s="594">
        <v>11</v>
      </c>
      <c r="K19" s="594">
        <v>6</v>
      </c>
      <c r="L19" s="594">
        <v>26</v>
      </c>
      <c r="M19" s="564"/>
      <c r="N19" s="814"/>
      <c r="O19" s="814"/>
      <c r="P19" s="814"/>
      <c r="Q19" s="814"/>
      <c r="R19" s="814"/>
      <c r="S19" s="752"/>
      <c r="T19" s="815"/>
    </row>
    <row r="20" spans="1:20" s="547" customFormat="1" ht="6.95" customHeight="1">
      <c r="B20" s="544"/>
      <c r="C20" s="593"/>
      <c r="D20" s="594"/>
      <c r="E20" s="594"/>
      <c r="F20" s="594"/>
      <c r="G20" s="594"/>
      <c r="H20" s="594"/>
      <c r="I20" s="594"/>
      <c r="J20" s="594"/>
      <c r="K20" s="594"/>
      <c r="L20" s="594"/>
      <c r="M20" s="564"/>
      <c r="N20" s="814"/>
      <c r="O20" s="752"/>
      <c r="P20" s="752"/>
      <c r="Q20" s="752"/>
      <c r="R20" s="752"/>
      <c r="S20" s="752"/>
      <c r="T20" s="814"/>
    </row>
    <row r="21" spans="1:20" ht="3" customHeight="1" thickBot="1">
      <c r="A21" s="1544"/>
      <c r="B21" s="1544"/>
      <c r="C21" s="1614"/>
      <c r="D21" s="1614"/>
      <c r="E21" s="1614"/>
      <c r="F21" s="1614"/>
      <c r="G21" s="1614"/>
      <c r="H21" s="1614"/>
      <c r="I21" s="1614"/>
      <c r="J21" s="1614"/>
      <c r="K21" s="1614"/>
      <c r="L21" s="1614"/>
    </row>
    <row r="22" spans="1:20" s="771" customFormat="1" ht="15" customHeight="1" thickTop="1">
      <c r="A22" s="819" t="s">
        <v>564</v>
      </c>
      <c r="B22" s="768"/>
      <c r="C22" s="769"/>
      <c r="D22" s="768"/>
      <c r="E22" s="768"/>
      <c r="F22" s="768"/>
      <c r="G22" s="768"/>
      <c r="H22" s="768"/>
      <c r="I22" s="768"/>
      <c r="J22" s="768"/>
      <c r="K22" s="770"/>
      <c r="L22" s="770"/>
    </row>
    <row r="23" spans="1:20" s="792" customFormat="1" ht="11.25" customHeight="1">
      <c r="A23" s="777" t="s">
        <v>649</v>
      </c>
      <c r="B23" s="768"/>
      <c r="C23" s="769"/>
      <c r="D23" s="768"/>
      <c r="E23" s="768"/>
      <c r="F23" s="768"/>
      <c r="G23" s="768"/>
      <c r="H23" s="768"/>
      <c r="I23" s="768"/>
      <c r="J23" s="768"/>
      <c r="K23" s="770"/>
      <c r="L23" s="770"/>
    </row>
  </sheetData>
  <mergeCells count="17">
    <mergeCell ref="I11:I12"/>
    <mergeCell ref="J11:J12"/>
    <mergeCell ref="K11:K12"/>
    <mergeCell ref="L11:L12"/>
    <mergeCell ref="G11:G12"/>
    <mergeCell ref="H11:H12"/>
    <mergeCell ref="A1:F1"/>
    <mergeCell ref="A2:L2"/>
    <mergeCell ref="A3:B3"/>
    <mergeCell ref="A4:B5"/>
    <mergeCell ref="C4:G4"/>
    <mergeCell ref="I4:L4"/>
    <mergeCell ref="B11:B12"/>
    <mergeCell ref="C11:C12"/>
    <mergeCell ref="D11:D12"/>
    <mergeCell ref="E11:E12"/>
    <mergeCell ref="F11:F12"/>
  </mergeCells>
  <hyperlinks>
    <hyperlink ref="A23" r:id="rId1"/>
  </hyperlinks>
  <pageMargins left="0.78740157480314965" right="0.78740157480314965" top="1.1811023622047245" bottom="0.78740157480314965" header="0" footer="0"/>
  <pageSetup paperSize="9" orientation="portrait" horizontalDpi="300" verticalDpi="300" r:id="rId2"/>
  <headerFooter alignWithMargins="0"/>
</worksheet>
</file>

<file path=xl/worksheets/sheet48.xml><?xml version="1.0" encoding="utf-8"?>
<worksheet xmlns="http://schemas.openxmlformats.org/spreadsheetml/2006/main" xmlns:r="http://schemas.openxmlformats.org/officeDocument/2006/relationships">
  <sheetPr codeName="Sheet48"/>
  <dimension ref="A1:U39"/>
  <sheetViews>
    <sheetView workbookViewId="0">
      <selection sqref="A1:F1"/>
    </sheetView>
  </sheetViews>
  <sheetFormatPr defaultRowHeight="12.75"/>
  <cols>
    <col min="1" max="1" width="3.5703125" style="803" customWidth="1"/>
    <col min="2" max="2" width="19" style="803" customWidth="1"/>
    <col min="3" max="3" width="5.28515625" style="803" customWidth="1"/>
    <col min="4" max="4" width="9" style="803" customWidth="1"/>
    <col min="5" max="5" width="6.140625" style="803" customWidth="1"/>
    <col min="6" max="6" width="7.7109375" style="803" customWidth="1"/>
    <col min="7" max="7" width="6.5703125" style="803" customWidth="1"/>
    <col min="8" max="8" width="6" style="803" customWidth="1"/>
    <col min="9" max="9" width="9.5703125" style="803" customWidth="1"/>
    <col min="10" max="10" width="6" style="803" customWidth="1"/>
    <col min="11" max="11" width="6.28515625" style="803" customWidth="1"/>
    <col min="12" max="12" width="7.7109375" style="803" customWidth="1"/>
    <col min="13" max="16384" width="9.140625" style="803"/>
  </cols>
  <sheetData>
    <row r="1" spans="1:13" s="570" customFormat="1" ht="12.75" customHeight="1">
      <c r="A1" s="2040" t="s">
        <v>638</v>
      </c>
      <c r="B1" s="2040"/>
      <c r="C1" s="2040"/>
      <c r="D1" s="2040"/>
      <c r="E1" s="2040"/>
      <c r="F1" s="2040"/>
      <c r="G1" s="1635"/>
      <c r="H1" s="1635"/>
    </row>
    <row r="2" spans="1:13" s="541" customFormat="1" ht="21.75" customHeight="1">
      <c r="A2" s="2024" t="s">
        <v>650</v>
      </c>
      <c r="B2" s="2024"/>
      <c r="C2" s="2024"/>
      <c r="D2" s="2024"/>
      <c r="E2" s="2024"/>
      <c r="F2" s="2024"/>
      <c r="G2" s="2048"/>
      <c r="H2" s="2048"/>
      <c r="I2" s="2048"/>
      <c r="J2" s="2048"/>
      <c r="K2" s="2048"/>
      <c r="L2" s="2048"/>
    </row>
    <row r="3" spans="1:13" s="541" customFormat="1" ht="12.95" customHeight="1">
      <c r="A3" s="2019">
        <v>2017</v>
      </c>
      <c r="B3" s="2020"/>
      <c r="C3" s="759"/>
      <c r="D3" s="760"/>
      <c r="E3" s="762"/>
      <c r="F3" s="569"/>
      <c r="G3" s="547"/>
      <c r="H3" s="547"/>
      <c r="I3" s="547"/>
      <c r="J3" s="547"/>
      <c r="K3" s="547"/>
      <c r="L3" s="569" t="s">
        <v>546</v>
      </c>
    </row>
    <row r="4" spans="1:13" s="541" customFormat="1" ht="26.25" customHeight="1">
      <c r="A4" s="2053" t="s">
        <v>547</v>
      </c>
      <c r="B4" s="2049"/>
      <c r="C4" s="2016" t="s">
        <v>651</v>
      </c>
      <c r="D4" s="2016"/>
      <c r="E4" s="2016"/>
      <c r="F4" s="2016"/>
      <c r="G4" s="2071"/>
      <c r="H4" s="2017" t="s">
        <v>652</v>
      </c>
      <c r="I4" s="2016"/>
      <c r="J4" s="2016"/>
      <c r="K4" s="2016"/>
      <c r="L4" s="2071"/>
    </row>
    <row r="5" spans="1:13" s="541" customFormat="1" ht="51" customHeight="1">
      <c r="A5" s="2075"/>
      <c r="B5" s="2076"/>
      <c r="C5" s="1633" t="s">
        <v>0</v>
      </c>
      <c r="D5" s="1634" t="s">
        <v>643</v>
      </c>
      <c r="E5" s="1634" t="s">
        <v>644</v>
      </c>
      <c r="F5" s="1634" t="s">
        <v>653</v>
      </c>
      <c r="G5" s="1634" t="s">
        <v>646</v>
      </c>
      <c r="H5" s="1634" t="s">
        <v>160</v>
      </c>
      <c r="I5" s="1634" t="s">
        <v>643</v>
      </c>
      <c r="J5" s="1626" t="s">
        <v>644</v>
      </c>
      <c r="K5" s="1626" t="s">
        <v>648</v>
      </c>
      <c r="L5" s="1626" t="s">
        <v>646</v>
      </c>
    </row>
    <row r="6" spans="1:13" s="541" customFormat="1" ht="12.95" customHeight="1">
      <c r="A6" s="820"/>
      <c r="B6" s="1636"/>
      <c r="C6" s="1637"/>
      <c r="D6" s="1637"/>
      <c r="E6" s="1637"/>
      <c r="F6" s="1637"/>
      <c r="G6" s="1637"/>
      <c r="H6" s="1637"/>
      <c r="I6" s="1637"/>
      <c r="J6" s="1637"/>
      <c r="K6" s="1637"/>
      <c r="L6" s="1637"/>
      <c r="M6" s="593"/>
    </row>
    <row r="7" spans="1:13" s="541" customFormat="1" ht="15.75" customHeight="1">
      <c r="A7" s="546" t="s">
        <v>0</v>
      </c>
      <c r="B7" s="573"/>
      <c r="C7" s="593">
        <f t="shared" ref="C7:L7" si="0">SUM(C9:C20)</f>
        <v>393.00000000000006</v>
      </c>
      <c r="D7" s="593">
        <f t="shared" si="0"/>
        <v>175</v>
      </c>
      <c r="E7" s="593">
        <f t="shared" si="0"/>
        <v>137</v>
      </c>
      <c r="F7" s="593">
        <f t="shared" si="0"/>
        <v>26</v>
      </c>
      <c r="G7" s="593">
        <f t="shared" si="0"/>
        <v>55.000000000000007</v>
      </c>
      <c r="H7" s="593">
        <f t="shared" si="0"/>
        <v>478.99999999999989</v>
      </c>
      <c r="I7" s="593">
        <f t="shared" si="0"/>
        <v>149</v>
      </c>
      <c r="J7" s="593">
        <f t="shared" si="0"/>
        <v>207</v>
      </c>
      <c r="K7" s="593">
        <f t="shared" si="0"/>
        <v>34</v>
      </c>
      <c r="L7" s="593">
        <f t="shared" si="0"/>
        <v>89</v>
      </c>
    </row>
    <row r="8" spans="1:13" s="541" customFormat="1" ht="15.75" customHeight="1">
      <c r="A8" s="546"/>
      <c r="B8" s="546"/>
    </row>
    <row r="9" spans="1:13" s="541" customFormat="1" ht="15.75" customHeight="1">
      <c r="A9" s="547"/>
      <c r="B9" s="547" t="s">
        <v>554</v>
      </c>
      <c r="C9" s="563">
        <v>69.000000000000014</v>
      </c>
      <c r="D9" s="564">
        <v>40.000000000000007</v>
      </c>
      <c r="E9" s="564">
        <v>13.999999999999998</v>
      </c>
      <c r="F9" s="564">
        <v>10</v>
      </c>
      <c r="G9" s="564">
        <v>5</v>
      </c>
      <c r="H9" s="563">
        <v>103.99999999999993</v>
      </c>
      <c r="I9" s="814">
        <v>26.000000000000004</v>
      </c>
      <c r="J9" s="564">
        <v>53.000000000000007</v>
      </c>
      <c r="K9" s="564">
        <v>20.999999999999996</v>
      </c>
      <c r="L9" s="564">
        <v>4.0000000000000009</v>
      </c>
      <c r="M9" s="564"/>
    </row>
    <row r="10" spans="1:13" s="541" customFormat="1" ht="15.75" customHeight="1">
      <c r="A10" s="547"/>
      <c r="B10" s="547" t="s">
        <v>555</v>
      </c>
      <c r="C10" s="593">
        <v>38.000000000000007</v>
      </c>
      <c r="D10" s="594">
        <v>16</v>
      </c>
      <c r="E10" s="594">
        <v>12</v>
      </c>
      <c r="F10" s="594">
        <v>2</v>
      </c>
      <c r="G10" s="594">
        <v>8.0000000000000036</v>
      </c>
      <c r="H10" s="593">
        <v>35</v>
      </c>
      <c r="I10" s="806">
        <v>21.000000000000004</v>
      </c>
      <c r="J10" s="594">
        <v>5</v>
      </c>
      <c r="K10" s="594">
        <v>0</v>
      </c>
      <c r="L10" s="594">
        <v>9.0000000000000018</v>
      </c>
      <c r="M10" s="564"/>
    </row>
    <row r="11" spans="1:13" s="541" customFormat="1" ht="15.75" customHeight="1">
      <c r="A11" s="547"/>
      <c r="B11" s="2065" t="s">
        <v>556</v>
      </c>
      <c r="C11" s="2073">
        <v>4.0000000000000009</v>
      </c>
      <c r="D11" s="2072">
        <v>2.0000000000000004</v>
      </c>
      <c r="E11" s="2072">
        <v>2.0000000000000004</v>
      </c>
      <c r="F11" s="2072">
        <v>0</v>
      </c>
      <c r="G11" s="2072">
        <v>0</v>
      </c>
      <c r="H11" s="2073">
        <v>2.0000000000000004</v>
      </c>
      <c r="I11" s="2072">
        <v>1.0000000000000002</v>
      </c>
      <c r="J11" s="2072">
        <v>1</v>
      </c>
      <c r="K11" s="2072">
        <v>0</v>
      </c>
      <c r="L11" s="2072">
        <v>0</v>
      </c>
      <c r="M11" s="564"/>
    </row>
    <row r="12" spans="1:13" s="541" customFormat="1" ht="15.75" customHeight="1">
      <c r="A12" s="547"/>
      <c r="B12" s="2065"/>
      <c r="C12" s="2073"/>
      <c r="D12" s="2072"/>
      <c r="E12" s="2072"/>
      <c r="F12" s="2072"/>
      <c r="G12" s="2072"/>
      <c r="H12" s="2073"/>
      <c r="I12" s="2072"/>
      <c r="J12" s="2072"/>
      <c r="K12" s="2072"/>
      <c r="L12" s="2072"/>
      <c r="M12" s="564"/>
    </row>
    <row r="13" spans="1:13" s="541" customFormat="1" ht="15.75" customHeight="1">
      <c r="A13" s="547"/>
      <c r="B13" s="565" t="s">
        <v>557</v>
      </c>
      <c r="C13" s="821">
        <v>95</v>
      </c>
      <c r="D13" s="817">
        <v>33.000000000000007</v>
      </c>
      <c r="E13" s="817">
        <v>40.000000000000007</v>
      </c>
      <c r="F13" s="817">
        <v>1</v>
      </c>
      <c r="G13" s="817">
        <v>21.000000000000004</v>
      </c>
      <c r="H13" s="821">
        <v>51.999999999999993</v>
      </c>
      <c r="I13" s="817">
        <v>7.0000000000000027</v>
      </c>
      <c r="J13" s="817">
        <v>31.000000000000007</v>
      </c>
      <c r="K13" s="817">
        <v>0</v>
      </c>
      <c r="L13" s="817">
        <v>14.000000000000002</v>
      </c>
      <c r="M13" s="564"/>
    </row>
    <row r="14" spans="1:13" s="541" customFormat="1" ht="15.75" customHeight="1">
      <c r="A14" s="547"/>
      <c r="B14" s="2074" t="s">
        <v>558</v>
      </c>
      <c r="C14" s="2073">
        <v>38</v>
      </c>
      <c r="D14" s="2072">
        <v>19</v>
      </c>
      <c r="E14" s="2072">
        <v>7.0000000000000009</v>
      </c>
      <c r="F14" s="2072">
        <v>2.0000000000000004</v>
      </c>
      <c r="G14" s="2072">
        <v>10.000000000000002</v>
      </c>
      <c r="H14" s="2073">
        <v>49.999999999999972</v>
      </c>
      <c r="I14" s="2072">
        <v>1</v>
      </c>
      <c r="J14" s="2072">
        <v>15.000000000000004</v>
      </c>
      <c r="K14" s="2072">
        <v>2</v>
      </c>
      <c r="L14" s="2072">
        <v>31.999999999999996</v>
      </c>
      <c r="M14" s="564"/>
    </row>
    <row r="15" spans="1:13" s="541" customFormat="1" ht="15.75" customHeight="1">
      <c r="A15" s="547"/>
      <c r="B15" s="2074"/>
      <c r="C15" s="2073"/>
      <c r="D15" s="2072"/>
      <c r="E15" s="2072"/>
      <c r="F15" s="2072"/>
      <c r="G15" s="2072"/>
      <c r="H15" s="2073"/>
      <c r="I15" s="2072"/>
      <c r="J15" s="2072"/>
      <c r="K15" s="2072"/>
      <c r="L15" s="2072"/>
      <c r="M15" s="564"/>
    </row>
    <row r="16" spans="1:13" s="541" customFormat="1" ht="15.75" customHeight="1">
      <c r="A16" s="547"/>
      <c r="B16" s="565" t="s">
        <v>559</v>
      </c>
      <c r="C16" s="821">
        <v>56.000000000000007</v>
      </c>
      <c r="D16" s="817">
        <v>24</v>
      </c>
      <c r="E16" s="817">
        <v>18</v>
      </c>
      <c r="F16" s="817">
        <v>8.0000000000000018</v>
      </c>
      <c r="G16" s="817">
        <v>5.9999999999999991</v>
      </c>
      <c r="H16" s="821">
        <v>75</v>
      </c>
      <c r="I16" s="817">
        <v>44</v>
      </c>
      <c r="J16" s="817">
        <v>6.9999999999999991</v>
      </c>
      <c r="K16" s="817">
        <v>10.000000000000002</v>
      </c>
      <c r="L16" s="822">
        <v>14.000000000000002</v>
      </c>
      <c r="M16" s="564"/>
    </row>
    <row r="17" spans="1:21" s="541" customFormat="1" ht="15.75" customHeight="1">
      <c r="A17" s="547"/>
      <c r="B17" s="565" t="s">
        <v>560</v>
      </c>
      <c r="C17" s="821">
        <v>15.000000000000004</v>
      </c>
      <c r="D17" s="817">
        <v>9.0000000000000018</v>
      </c>
      <c r="E17" s="817">
        <v>0</v>
      </c>
      <c r="F17" s="817">
        <v>0.99999999999999978</v>
      </c>
      <c r="G17" s="817">
        <v>4.9999999999999991</v>
      </c>
      <c r="H17" s="821">
        <v>30.999999999999996</v>
      </c>
      <c r="I17" s="817">
        <v>24</v>
      </c>
      <c r="J17" s="817">
        <v>4.0000000000000009</v>
      </c>
      <c r="K17" s="817">
        <v>0</v>
      </c>
      <c r="L17" s="817">
        <v>3</v>
      </c>
      <c r="M17" s="564"/>
    </row>
    <row r="18" spans="1:21" s="541" customFormat="1" ht="15.75" customHeight="1">
      <c r="A18" s="547"/>
      <c r="B18" s="565" t="s">
        <v>561</v>
      </c>
      <c r="C18" s="593">
        <v>70.999999999999986</v>
      </c>
      <c r="D18" s="594">
        <v>30.999999999999986</v>
      </c>
      <c r="E18" s="594">
        <v>39.000000000000007</v>
      </c>
      <c r="F18" s="594">
        <v>1</v>
      </c>
      <c r="G18" s="594">
        <v>0</v>
      </c>
      <c r="H18" s="593">
        <v>129</v>
      </c>
      <c r="I18" s="806">
        <v>24.999999999999993</v>
      </c>
      <c r="J18" s="594">
        <v>90.999999999999986</v>
      </c>
      <c r="K18" s="594">
        <v>0</v>
      </c>
      <c r="L18" s="594">
        <v>13</v>
      </c>
      <c r="M18" s="564"/>
    </row>
    <row r="19" spans="1:21" s="541" customFormat="1" ht="15.75" customHeight="1">
      <c r="A19" s="547"/>
      <c r="B19" s="565" t="s">
        <v>562</v>
      </c>
      <c r="C19" s="593">
        <v>6</v>
      </c>
      <c r="D19" s="594">
        <v>1.0000000000000002</v>
      </c>
      <c r="E19" s="594">
        <v>5.0000000000000009</v>
      </c>
      <c r="F19" s="594">
        <v>0</v>
      </c>
      <c r="G19" s="594">
        <v>0</v>
      </c>
      <c r="H19" s="593">
        <v>0</v>
      </c>
      <c r="I19" s="806">
        <v>0</v>
      </c>
      <c r="J19" s="594">
        <v>0</v>
      </c>
      <c r="K19" s="594">
        <v>0</v>
      </c>
      <c r="L19" s="594">
        <v>0</v>
      </c>
      <c r="M19" s="564"/>
    </row>
    <row r="20" spans="1:21" s="541" customFormat="1" ht="15.75" customHeight="1">
      <c r="A20" s="547"/>
      <c r="B20" s="544" t="s">
        <v>563</v>
      </c>
      <c r="C20" s="593">
        <v>1</v>
      </c>
      <c r="D20" s="594">
        <v>0</v>
      </c>
      <c r="E20" s="594">
        <v>0</v>
      </c>
      <c r="F20" s="594">
        <v>1</v>
      </c>
      <c r="G20" s="594">
        <v>0</v>
      </c>
      <c r="H20" s="593">
        <v>1</v>
      </c>
      <c r="I20" s="806">
        <v>0</v>
      </c>
      <c r="J20" s="594">
        <v>0</v>
      </c>
      <c r="K20" s="594">
        <v>1</v>
      </c>
      <c r="L20" s="594">
        <v>0</v>
      </c>
      <c r="M20" s="564"/>
    </row>
    <row r="21" spans="1:21" s="541" customFormat="1" ht="6.95" customHeight="1">
      <c r="A21" s="547"/>
      <c r="B21" s="544"/>
      <c r="C21" s="593"/>
      <c r="D21" s="594"/>
      <c r="E21" s="594"/>
      <c r="F21" s="594"/>
      <c r="G21" s="594"/>
      <c r="H21" s="594"/>
      <c r="I21" s="594"/>
      <c r="J21" s="594"/>
      <c r="K21" s="594"/>
      <c r="L21" s="594"/>
    </row>
    <row r="22" spans="1:21" s="541" customFormat="1" ht="3.75" customHeight="1" thickBot="1">
      <c r="A22" s="1544"/>
      <c r="B22" s="1544"/>
      <c r="C22" s="1614"/>
      <c r="D22" s="1614"/>
      <c r="E22" s="1614"/>
      <c r="F22" s="1614"/>
      <c r="G22" s="1614"/>
      <c r="H22" s="1614"/>
      <c r="I22" s="1614"/>
      <c r="J22" s="1614"/>
      <c r="K22" s="1614"/>
      <c r="L22" s="1614"/>
    </row>
    <row r="23" spans="1:21" s="541" customFormat="1" ht="3.75" customHeight="1" thickTop="1">
      <c r="A23" s="544"/>
      <c r="B23" s="544"/>
      <c r="C23" s="759"/>
      <c r="D23" s="759"/>
      <c r="E23" s="759"/>
      <c r="F23" s="759"/>
      <c r="G23" s="759"/>
      <c r="H23" s="759"/>
      <c r="I23" s="759"/>
      <c r="J23" s="759"/>
      <c r="K23" s="759"/>
      <c r="L23" s="759"/>
    </row>
    <row r="24" spans="1:21" s="683" customFormat="1" ht="12.95" customHeight="1">
      <c r="A24" s="2064" t="s">
        <v>543</v>
      </c>
      <c r="B24" s="2064"/>
      <c r="C24" s="2064"/>
      <c r="D24" s="2064"/>
      <c r="E24" s="2064"/>
      <c r="F24" s="753"/>
      <c r="G24" s="753"/>
      <c r="H24" s="753"/>
      <c r="I24" s="753"/>
      <c r="J24" s="753"/>
      <c r="K24" s="753"/>
      <c r="L24" s="753"/>
      <c r="M24" s="753"/>
      <c r="N24" s="753"/>
      <c r="O24" s="753"/>
      <c r="P24" s="753"/>
      <c r="Q24" s="753"/>
      <c r="R24" s="753"/>
      <c r="S24" s="753"/>
      <c r="T24" s="753"/>
      <c r="U24" s="753"/>
    </row>
    <row r="25" spans="1:21">
      <c r="A25" s="801"/>
      <c r="B25" s="801"/>
      <c r="C25" s="801"/>
      <c r="D25" s="801"/>
      <c r="E25" s="801"/>
      <c r="F25" s="801"/>
      <c r="G25" s="801"/>
      <c r="H25" s="801"/>
      <c r="I25" s="801"/>
      <c r="J25" s="801"/>
      <c r="K25" s="801"/>
      <c r="L25" s="801"/>
      <c r="M25" s="801"/>
      <c r="N25" s="801"/>
      <c r="O25" s="801"/>
      <c r="P25" s="801"/>
      <c r="Q25" s="801"/>
      <c r="R25" s="801"/>
      <c r="S25" s="801"/>
      <c r="T25" s="801"/>
      <c r="U25" s="801"/>
    </row>
    <row r="26" spans="1:21">
      <c r="A26" s="801"/>
      <c r="B26" s="801"/>
      <c r="C26" s="801"/>
      <c r="D26" s="801"/>
      <c r="E26" s="801"/>
      <c r="F26" s="801"/>
      <c r="G26" s="801"/>
      <c r="H26" s="801"/>
      <c r="I26" s="801"/>
      <c r="J26" s="801"/>
      <c r="K26" s="801"/>
      <c r="L26" s="801"/>
      <c r="M26" s="801"/>
      <c r="N26" s="801"/>
      <c r="O26" s="801"/>
      <c r="P26" s="801"/>
      <c r="Q26" s="801"/>
      <c r="R26" s="801"/>
      <c r="S26" s="801"/>
      <c r="T26" s="801"/>
      <c r="U26" s="801"/>
    </row>
    <row r="27" spans="1:21">
      <c r="A27" s="801"/>
      <c r="B27" s="801"/>
      <c r="C27" s="801"/>
      <c r="D27" s="801"/>
      <c r="E27" s="801"/>
      <c r="F27" s="801"/>
      <c r="G27" s="801"/>
      <c r="H27" s="801"/>
      <c r="I27" s="801"/>
      <c r="J27" s="801"/>
      <c r="K27" s="801"/>
      <c r="L27" s="801"/>
      <c r="M27" s="801"/>
      <c r="N27" s="801"/>
      <c r="O27" s="801"/>
      <c r="P27" s="801"/>
      <c r="Q27" s="801"/>
      <c r="R27" s="801"/>
      <c r="S27" s="801"/>
      <c r="T27" s="801"/>
      <c r="U27" s="801"/>
    </row>
    <row r="28" spans="1:21">
      <c r="A28" s="801"/>
      <c r="B28" s="801"/>
      <c r="C28" s="801"/>
      <c r="D28" s="801"/>
      <c r="E28" s="801"/>
      <c r="F28" s="801"/>
      <c r="G28" s="801"/>
      <c r="H28" s="801"/>
      <c r="I28" s="801"/>
      <c r="J28" s="801"/>
      <c r="K28" s="801"/>
      <c r="L28" s="801"/>
      <c r="M28" s="801"/>
      <c r="N28" s="801"/>
      <c r="O28" s="801"/>
      <c r="P28" s="801"/>
      <c r="Q28" s="801"/>
      <c r="R28" s="801"/>
      <c r="S28" s="801"/>
      <c r="T28" s="801"/>
      <c r="U28" s="801"/>
    </row>
    <row r="29" spans="1:21">
      <c r="A29" s="801"/>
      <c r="B29" s="801"/>
      <c r="C29" s="801"/>
      <c r="D29" s="801"/>
      <c r="E29" s="801"/>
      <c r="F29" s="801"/>
      <c r="G29" s="801"/>
      <c r="H29" s="801"/>
      <c r="I29" s="801"/>
      <c r="J29" s="801"/>
      <c r="K29" s="801"/>
      <c r="L29" s="801"/>
      <c r="M29" s="801"/>
      <c r="N29" s="801"/>
      <c r="O29" s="801"/>
      <c r="P29" s="801"/>
      <c r="Q29" s="801"/>
      <c r="R29" s="801"/>
      <c r="S29" s="801"/>
      <c r="T29" s="801"/>
      <c r="U29" s="801"/>
    </row>
    <row r="30" spans="1:21">
      <c r="A30" s="801"/>
      <c r="B30" s="801"/>
      <c r="C30" s="801"/>
      <c r="D30" s="801"/>
      <c r="E30" s="801"/>
      <c r="F30" s="801"/>
      <c r="G30" s="801"/>
      <c r="H30" s="801"/>
      <c r="I30" s="801"/>
      <c r="J30" s="801"/>
      <c r="K30" s="801"/>
      <c r="L30" s="801"/>
      <c r="M30" s="801"/>
      <c r="N30" s="801"/>
      <c r="O30" s="801"/>
      <c r="P30" s="801"/>
      <c r="Q30" s="801"/>
      <c r="R30" s="801"/>
      <c r="S30" s="801"/>
      <c r="T30" s="801"/>
      <c r="U30" s="801"/>
    </row>
    <row r="31" spans="1:21">
      <c r="A31" s="801"/>
      <c r="B31" s="801"/>
      <c r="C31" s="801"/>
      <c r="D31" s="801"/>
      <c r="E31" s="801"/>
      <c r="F31" s="801"/>
      <c r="G31" s="801"/>
      <c r="H31" s="801"/>
      <c r="I31" s="801"/>
      <c r="J31" s="801"/>
      <c r="K31" s="801"/>
      <c r="L31" s="801"/>
      <c r="M31" s="801"/>
      <c r="N31" s="801"/>
      <c r="O31" s="801"/>
      <c r="P31" s="801"/>
      <c r="Q31" s="801"/>
      <c r="R31" s="801"/>
      <c r="S31" s="801"/>
      <c r="T31" s="801"/>
      <c r="U31" s="801"/>
    </row>
    <row r="32" spans="1:21">
      <c r="A32" s="801"/>
      <c r="B32" s="801"/>
      <c r="C32" s="801"/>
      <c r="D32" s="801"/>
      <c r="E32" s="801"/>
      <c r="F32" s="801"/>
      <c r="G32" s="801"/>
      <c r="H32" s="801"/>
      <c r="I32" s="801"/>
      <c r="J32" s="801"/>
      <c r="K32" s="801"/>
      <c r="L32" s="801"/>
      <c r="M32" s="801"/>
      <c r="N32" s="801"/>
      <c r="O32" s="801"/>
      <c r="P32" s="801"/>
      <c r="Q32" s="801"/>
      <c r="R32" s="801"/>
      <c r="S32" s="801"/>
      <c r="T32" s="801"/>
      <c r="U32" s="801"/>
    </row>
    <row r="33" spans="1:21">
      <c r="A33" s="801"/>
      <c r="B33" s="801"/>
      <c r="C33" s="801"/>
      <c r="D33" s="801"/>
      <c r="E33" s="801"/>
      <c r="F33" s="801"/>
      <c r="G33" s="801"/>
      <c r="H33" s="801"/>
      <c r="I33" s="801"/>
      <c r="J33" s="801"/>
      <c r="K33" s="801"/>
      <c r="L33" s="801"/>
      <c r="M33" s="801"/>
      <c r="N33" s="801"/>
      <c r="O33" s="801"/>
      <c r="P33" s="801"/>
      <c r="Q33" s="801"/>
      <c r="R33" s="801"/>
      <c r="S33" s="801"/>
      <c r="T33" s="801"/>
      <c r="U33" s="801"/>
    </row>
    <row r="34" spans="1:21">
      <c r="A34" s="801"/>
      <c r="B34" s="801"/>
      <c r="C34" s="801"/>
      <c r="D34" s="801"/>
      <c r="E34" s="801"/>
      <c r="F34" s="801"/>
      <c r="G34" s="801"/>
      <c r="H34" s="801"/>
      <c r="I34" s="801"/>
      <c r="J34" s="801"/>
      <c r="K34" s="801"/>
      <c r="L34" s="801"/>
      <c r="M34" s="801"/>
      <c r="N34" s="801"/>
      <c r="O34" s="801"/>
      <c r="P34" s="801"/>
      <c r="Q34" s="801"/>
      <c r="R34" s="801"/>
      <c r="S34" s="801"/>
      <c r="T34" s="801"/>
      <c r="U34" s="801"/>
    </row>
    <row r="35" spans="1:21">
      <c r="A35" s="801"/>
      <c r="B35" s="801"/>
      <c r="C35" s="801"/>
      <c r="D35" s="801"/>
      <c r="E35" s="801"/>
      <c r="F35" s="801"/>
      <c r="G35" s="801"/>
      <c r="H35" s="801"/>
      <c r="I35" s="801"/>
      <c r="J35" s="801"/>
      <c r="K35" s="801"/>
      <c r="L35" s="801"/>
      <c r="M35" s="801"/>
      <c r="N35" s="801"/>
      <c r="O35" s="801"/>
      <c r="P35" s="801"/>
      <c r="Q35" s="801"/>
      <c r="R35" s="801"/>
      <c r="S35" s="801"/>
      <c r="T35" s="801"/>
      <c r="U35" s="801"/>
    </row>
    <row r="36" spans="1:21">
      <c r="A36" s="801"/>
      <c r="B36" s="801"/>
      <c r="C36" s="801"/>
      <c r="D36" s="801"/>
      <c r="E36" s="801"/>
      <c r="F36" s="801"/>
      <c r="G36" s="801"/>
      <c r="H36" s="801"/>
      <c r="I36" s="801"/>
      <c r="J36" s="801"/>
      <c r="K36" s="801"/>
      <c r="L36" s="801"/>
      <c r="M36" s="801"/>
      <c r="N36" s="801"/>
      <c r="O36" s="801"/>
      <c r="P36" s="801"/>
      <c r="Q36" s="801"/>
      <c r="R36" s="801"/>
      <c r="S36" s="801"/>
      <c r="T36" s="801"/>
      <c r="U36" s="801"/>
    </row>
    <row r="37" spans="1:21">
      <c r="A37" s="801"/>
      <c r="B37" s="801"/>
      <c r="C37" s="801"/>
      <c r="D37" s="801"/>
      <c r="E37" s="801"/>
      <c r="F37" s="801"/>
      <c r="G37" s="801"/>
      <c r="H37" s="801"/>
      <c r="I37" s="801"/>
      <c r="J37" s="801"/>
      <c r="K37" s="801"/>
      <c r="L37" s="801"/>
      <c r="M37" s="801"/>
      <c r="N37" s="801"/>
      <c r="O37" s="801"/>
      <c r="P37" s="801"/>
      <c r="Q37" s="801"/>
      <c r="R37" s="801"/>
      <c r="S37" s="801"/>
      <c r="T37" s="801"/>
      <c r="U37" s="801"/>
    </row>
    <row r="38" spans="1:21">
      <c r="A38" s="801"/>
      <c r="B38" s="801"/>
      <c r="C38" s="801"/>
      <c r="D38" s="801"/>
      <c r="E38" s="801"/>
      <c r="F38" s="801"/>
      <c r="G38" s="801"/>
      <c r="H38" s="801"/>
      <c r="I38" s="801"/>
      <c r="J38" s="801"/>
      <c r="K38" s="801"/>
      <c r="L38" s="801"/>
      <c r="M38" s="801"/>
      <c r="N38" s="801"/>
      <c r="O38" s="801"/>
      <c r="P38" s="801"/>
      <c r="Q38" s="801"/>
      <c r="R38" s="801"/>
      <c r="S38" s="801"/>
      <c r="T38" s="801"/>
      <c r="U38" s="801"/>
    </row>
    <row r="39" spans="1:21">
      <c r="A39" s="801"/>
      <c r="B39" s="801"/>
      <c r="C39" s="801"/>
      <c r="D39" s="801"/>
      <c r="E39" s="801"/>
      <c r="F39" s="801"/>
      <c r="G39" s="801"/>
      <c r="H39" s="801"/>
      <c r="I39" s="801"/>
      <c r="J39" s="801"/>
      <c r="K39" s="801"/>
      <c r="L39" s="801"/>
      <c r="M39" s="801"/>
      <c r="N39" s="801"/>
      <c r="O39" s="801"/>
      <c r="P39" s="801"/>
      <c r="Q39" s="801"/>
      <c r="R39" s="801"/>
      <c r="S39" s="801"/>
      <c r="T39" s="801"/>
      <c r="U39" s="801"/>
    </row>
  </sheetData>
  <mergeCells count="29">
    <mergeCell ref="G11:G12"/>
    <mergeCell ref="A1:F1"/>
    <mergeCell ref="A2:L2"/>
    <mergeCell ref="A3:B3"/>
    <mergeCell ref="A4:B5"/>
    <mergeCell ref="C4:G4"/>
    <mergeCell ref="H4:L4"/>
    <mergeCell ref="B11:B12"/>
    <mergeCell ref="C11:C12"/>
    <mergeCell ref="D11:D12"/>
    <mergeCell ref="E11:E12"/>
    <mergeCell ref="F11:F12"/>
    <mergeCell ref="K14:K15"/>
    <mergeCell ref="L14:L15"/>
    <mergeCell ref="H11:H12"/>
    <mergeCell ref="I11:I12"/>
    <mergeCell ref="J11:J12"/>
    <mergeCell ref="K11:K12"/>
    <mergeCell ref="L11:L12"/>
    <mergeCell ref="A24:E24"/>
    <mergeCell ref="G14:G15"/>
    <mergeCell ref="H14:H15"/>
    <mergeCell ref="I14:I15"/>
    <mergeCell ref="J14:J15"/>
    <mergeCell ref="B14:B15"/>
    <mergeCell ref="C14:C15"/>
    <mergeCell ref="D14:D15"/>
    <mergeCell ref="E14:E15"/>
    <mergeCell ref="F14:F15"/>
  </mergeCells>
  <pageMargins left="0.78740157480314965" right="0.78740157480314965" top="1.1811023622047245" bottom="0.78740157480314965" header="0" footer="0"/>
  <pageSetup paperSize="9" scale="95" orientation="portrait" r:id="rId1"/>
</worksheet>
</file>

<file path=xl/worksheets/sheet49.xml><?xml version="1.0" encoding="utf-8"?>
<worksheet xmlns="http://schemas.openxmlformats.org/spreadsheetml/2006/main" xmlns:r="http://schemas.openxmlformats.org/officeDocument/2006/relationships">
  <sheetPr codeName="Sheet49"/>
  <dimension ref="A1:J23"/>
  <sheetViews>
    <sheetView workbookViewId="0">
      <selection sqref="A1:F1"/>
    </sheetView>
  </sheetViews>
  <sheetFormatPr defaultColWidth="7.85546875" defaultRowHeight="12.75"/>
  <cols>
    <col min="1" max="1" width="3.140625" style="541" customWidth="1"/>
    <col min="2" max="2" width="30.42578125" style="541" customWidth="1"/>
    <col min="3" max="3" width="10.5703125" style="541" customWidth="1"/>
    <col min="4" max="4" width="10.140625" style="541" customWidth="1"/>
    <col min="5" max="5" width="10.5703125" style="541" customWidth="1"/>
    <col min="6" max="6" width="11.85546875" style="541" customWidth="1"/>
    <col min="7" max="7" width="9.85546875" style="541" customWidth="1"/>
    <col min="8" max="8" width="7.5703125" style="541" customWidth="1"/>
    <col min="9" max="16384" width="7.85546875" style="541"/>
  </cols>
  <sheetData>
    <row r="1" spans="1:10" ht="12.75" customHeight="1">
      <c r="A1" s="1959" t="s">
        <v>654</v>
      </c>
      <c r="B1" s="1959"/>
      <c r="C1" s="1959"/>
      <c r="D1" s="1959"/>
      <c r="E1" s="1959"/>
      <c r="F1" s="1959"/>
    </row>
    <row r="2" spans="1:10" s="639" customFormat="1" ht="21.75" customHeight="1">
      <c r="A2" s="2024" t="s">
        <v>655</v>
      </c>
      <c r="B2" s="2024"/>
      <c r="C2" s="2024"/>
      <c r="D2" s="2024"/>
      <c r="E2" s="2024"/>
      <c r="F2" s="2024"/>
      <c r="G2" s="2048"/>
    </row>
    <row r="3" spans="1:10" ht="12.95" customHeight="1">
      <c r="A3" s="2019">
        <v>2017</v>
      </c>
      <c r="B3" s="2020"/>
      <c r="C3" s="759"/>
      <c r="D3" s="760"/>
      <c r="E3" s="762"/>
      <c r="F3" s="569"/>
      <c r="G3" s="569" t="s">
        <v>546</v>
      </c>
      <c r="H3" s="547"/>
      <c r="I3" s="547"/>
      <c r="J3" s="547"/>
    </row>
    <row r="4" spans="1:10" ht="15.75" customHeight="1">
      <c r="A4" s="2032" t="s">
        <v>547</v>
      </c>
      <c r="B4" s="2077"/>
      <c r="C4" s="2038" t="s">
        <v>1610</v>
      </c>
      <c r="D4" s="2032"/>
      <c r="E4" s="2032"/>
      <c r="F4" s="2032"/>
      <c r="G4" s="2079"/>
      <c r="H4" s="765"/>
      <c r="I4" s="765"/>
    </row>
    <row r="5" spans="1:10" ht="21.75" customHeight="1">
      <c r="A5" s="2078"/>
      <c r="B5" s="2033"/>
      <c r="C5" s="2080" t="s">
        <v>656</v>
      </c>
      <c r="D5" s="1965" t="s">
        <v>657</v>
      </c>
      <c r="E5" s="1965" t="s">
        <v>658</v>
      </c>
      <c r="F5" s="1965" t="s">
        <v>659</v>
      </c>
      <c r="G5" s="1965" t="s">
        <v>660</v>
      </c>
    </row>
    <row r="6" spans="1:10" ht="21" customHeight="1">
      <c r="A6" s="2078"/>
      <c r="B6" s="2033"/>
      <c r="C6" s="2081"/>
      <c r="D6" s="1975"/>
      <c r="E6" s="1975"/>
      <c r="F6" s="1975"/>
      <c r="G6" s="1975"/>
    </row>
    <row r="7" spans="1:10" ht="12.95" customHeight="1">
      <c r="A7" s="547"/>
      <c r="B7" s="547"/>
      <c r="C7" s="574"/>
      <c r="D7" s="574"/>
      <c r="E7" s="574"/>
      <c r="F7" s="574"/>
      <c r="G7" s="547"/>
    </row>
    <row r="8" spans="1:10" s="546" customFormat="1" ht="15.75" customHeight="1">
      <c r="A8" s="546" t="s">
        <v>0</v>
      </c>
      <c r="B8" s="573"/>
      <c r="C8" s="593">
        <f>SUM(C10:C19)</f>
        <v>143</v>
      </c>
      <c r="D8" s="593">
        <f>SUM(D10:D19)</f>
        <v>333</v>
      </c>
      <c r="E8" s="593">
        <f>SUM(E10:E19)</f>
        <v>374</v>
      </c>
      <c r="F8" s="593">
        <f>SUM(F10:F19)</f>
        <v>345</v>
      </c>
      <c r="G8" s="593">
        <f>SUM(G10:G19)</f>
        <v>214</v>
      </c>
    </row>
    <row r="9" spans="1:10" s="546" customFormat="1" ht="15.75" customHeight="1"/>
    <row r="10" spans="1:10" s="547" customFormat="1" ht="15.75" customHeight="1">
      <c r="B10" s="547" t="s">
        <v>554</v>
      </c>
      <c r="C10" s="564">
        <v>36</v>
      </c>
      <c r="D10" s="564">
        <v>77</v>
      </c>
      <c r="E10" s="564">
        <v>74</v>
      </c>
      <c r="F10" s="564">
        <v>76</v>
      </c>
      <c r="G10" s="564">
        <v>47</v>
      </c>
    </row>
    <row r="11" spans="1:10" s="547" customFormat="1" ht="15.75" customHeight="1">
      <c r="B11" s="547" t="s">
        <v>555</v>
      </c>
      <c r="C11" s="594">
        <v>11</v>
      </c>
      <c r="D11" s="594">
        <v>32</v>
      </c>
      <c r="E11" s="594">
        <v>38</v>
      </c>
      <c r="F11" s="594">
        <v>37</v>
      </c>
      <c r="G11" s="594">
        <v>18</v>
      </c>
    </row>
    <row r="12" spans="1:10" s="547" customFormat="1" ht="15.75" customHeight="1">
      <c r="B12" s="565" t="s">
        <v>556</v>
      </c>
      <c r="C12" s="594">
        <v>5</v>
      </c>
      <c r="D12" s="594">
        <v>6</v>
      </c>
      <c r="E12" s="594">
        <v>9</v>
      </c>
      <c r="F12" s="594">
        <v>6</v>
      </c>
      <c r="G12" s="594">
        <v>3</v>
      </c>
    </row>
    <row r="13" spans="1:10" s="547" customFormat="1" ht="15.75" customHeight="1">
      <c r="B13" s="565" t="s">
        <v>557</v>
      </c>
      <c r="C13" s="594">
        <v>12</v>
      </c>
      <c r="D13" s="594">
        <v>25</v>
      </c>
      <c r="E13" s="594">
        <v>29</v>
      </c>
      <c r="F13" s="594">
        <v>29</v>
      </c>
      <c r="G13" s="594">
        <v>17</v>
      </c>
    </row>
    <row r="14" spans="1:10" s="547" customFormat="1" ht="15.75" customHeight="1">
      <c r="B14" s="565" t="s">
        <v>558</v>
      </c>
      <c r="C14" s="594">
        <v>17</v>
      </c>
      <c r="D14" s="594">
        <v>44</v>
      </c>
      <c r="E14" s="594">
        <v>55</v>
      </c>
      <c r="F14" s="594">
        <v>48</v>
      </c>
      <c r="G14" s="594">
        <v>31</v>
      </c>
    </row>
    <row r="15" spans="1:10" s="547" customFormat="1" ht="15.75" customHeight="1">
      <c r="B15" s="565" t="s">
        <v>559</v>
      </c>
      <c r="C15" s="594">
        <v>22</v>
      </c>
      <c r="D15" s="594">
        <v>42</v>
      </c>
      <c r="E15" s="594">
        <v>51</v>
      </c>
      <c r="F15" s="594">
        <v>45</v>
      </c>
      <c r="G15" s="594">
        <v>28</v>
      </c>
    </row>
    <row r="16" spans="1:10" s="547" customFormat="1" ht="15.75" customHeight="1">
      <c r="B16" s="565" t="s">
        <v>560</v>
      </c>
      <c r="C16" s="594">
        <v>16</v>
      </c>
      <c r="D16" s="594">
        <v>36</v>
      </c>
      <c r="E16" s="594">
        <v>40</v>
      </c>
      <c r="F16" s="594">
        <v>38</v>
      </c>
      <c r="G16" s="594">
        <v>20</v>
      </c>
    </row>
    <row r="17" spans="1:7" s="547" customFormat="1" ht="15.75" customHeight="1">
      <c r="B17" s="565" t="s">
        <v>561</v>
      </c>
      <c r="C17" s="594">
        <v>17</v>
      </c>
      <c r="D17" s="594">
        <v>53</v>
      </c>
      <c r="E17" s="594">
        <v>60</v>
      </c>
      <c r="F17" s="594">
        <v>48</v>
      </c>
      <c r="G17" s="594">
        <v>37</v>
      </c>
    </row>
    <row r="18" spans="1:7" s="547" customFormat="1" ht="15.75" customHeight="1">
      <c r="B18" s="565" t="s">
        <v>562</v>
      </c>
      <c r="C18" s="594">
        <v>5</v>
      </c>
      <c r="D18" s="594">
        <v>13</v>
      </c>
      <c r="E18" s="594">
        <v>13</v>
      </c>
      <c r="F18" s="594">
        <v>13</v>
      </c>
      <c r="G18" s="594">
        <v>10</v>
      </c>
    </row>
    <row r="19" spans="1:7" s="547" customFormat="1" ht="15.75" customHeight="1">
      <c r="B19" s="544" t="s">
        <v>563</v>
      </c>
      <c r="C19" s="594">
        <v>2</v>
      </c>
      <c r="D19" s="594">
        <v>5</v>
      </c>
      <c r="E19" s="594">
        <v>5</v>
      </c>
      <c r="F19" s="594">
        <v>5</v>
      </c>
      <c r="G19" s="594">
        <v>3</v>
      </c>
    </row>
    <row r="20" spans="1:7" s="547" customFormat="1" ht="6.95" customHeight="1">
      <c r="B20" s="544"/>
      <c r="C20" s="594"/>
      <c r="D20" s="594"/>
      <c r="E20" s="594"/>
      <c r="F20" s="594"/>
      <c r="G20" s="594"/>
    </row>
    <row r="21" spans="1:7" ht="3" customHeight="1" thickBot="1">
      <c r="A21" s="1544"/>
      <c r="B21" s="1544"/>
      <c r="C21" s="1614"/>
      <c r="D21" s="1614"/>
      <c r="E21" s="1614"/>
      <c r="F21" s="1614"/>
      <c r="G21" s="1614"/>
    </row>
    <row r="22" spans="1:7" ht="5.25" customHeight="1" thickTop="1">
      <c r="A22" s="547"/>
      <c r="B22" s="547"/>
      <c r="C22" s="574"/>
      <c r="D22" s="574"/>
      <c r="E22" s="547"/>
      <c r="F22" s="547"/>
      <c r="G22" s="547"/>
    </row>
    <row r="23" spans="1:7" ht="10.5" customHeight="1">
      <c r="A23" s="2018"/>
      <c r="B23" s="2018"/>
      <c r="C23" s="2018"/>
      <c r="D23" s="2018"/>
      <c r="E23" s="2018"/>
      <c r="F23" s="547"/>
    </row>
  </sheetData>
  <mergeCells count="11">
    <mergeCell ref="A23:E23"/>
    <mergeCell ref="A1:F1"/>
    <mergeCell ref="A2:G2"/>
    <mergeCell ref="A3:B3"/>
    <mergeCell ref="A4:B6"/>
    <mergeCell ref="C4:G4"/>
    <mergeCell ref="C5:C6"/>
    <mergeCell ref="D5:D6"/>
    <mergeCell ref="E5:E6"/>
    <mergeCell ref="F5:F6"/>
    <mergeCell ref="G5:G6"/>
  </mergeCells>
  <pageMargins left="0.78740157480314965" right="0.78740157480314965" top="1.1811023622047245" bottom="0.78740157480314965" header="0" footer="0"/>
  <pageSetup paperSize="9"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sheetPr codeName="Sheet5"/>
  <dimension ref="A1:O46"/>
  <sheetViews>
    <sheetView zoomScaleNormal="100" workbookViewId="0"/>
  </sheetViews>
  <sheetFormatPr defaultColWidth="9.7109375" defaultRowHeight="12.75"/>
  <cols>
    <col min="1" max="1" width="4.7109375" style="522" customWidth="1"/>
    <col min="2" max="2" width="33.7109375" style="522" customWidth="1"/>
    <col min="3" max="3" width="4.28515625" style="522" customWidth="1"/>
    <col min="4" max="5" width="7.5703125" style="522" customWidth="1"/>
    <col min="6" max="7" width="7.42578125" style="522" customWidth="1"/>
    <col min="8" max="8" width="7" style="522" customWidth="1"/>
    <col min="9" max="9" width="7" style="535" customWidth="1"/>
    <col min="10" max="10" width="8.42578125" style="535" customWidth="1"/>
    <col min="11" max="11" width="10.7109375" style="522" customWidth="1"/>
    <col min="12" max="16384" width="9.7109375" style="522"/>
  </cols>
  <sheetData>
    <row r="1" spans="1:15" ht="17.100000000000001" customHeight="1">
      <c r="A1" s="1529" t="s">
        <v>283</v>
      </c>
      <c r="B1" s="1504"/>
      <c r="C1" s="1503"/>
      <c r="D1" s="1503"/>
      <c r="E1" s="1503"/>
      <c r="F1" s="1503"/>
      <c r="G1" s="1503"/>
      <c r="H1" s="535"/>
      <c r="K1" s="535"/>
    </row>
    <row r="2" spans="1:15" ht="17.100000000000001" customHeight="1">
      <c r="A2" s="1933" t="s">
        <v>284</v>
      </c>
      <c r="B2" s="1933"/>
      <c r="C2" s="1933"/>
      <c r="D2" s="1933"/>
      <c r="E2" s="1933"/>
      <c r="F2" s="1933"/>
      <c r="G2" s="1933"/>
      <c r="H2" s="1933"/>
      <c r="I2" s="1933"/>
      <c r="J2" s="1505"/>
      <c r="K2" s="535"/>
    </row>
    <row r="3" spans="1:15" ht="12.95" customHeight="1">
      <c r="A3" s="535"/>
      <c r="B3" s="535"/>
      <c r="C3" s="1506"/>
      <c r="D3" s="1506"/>
      <c r="E3" s="1506"/>
      <c r="F3" s="1506"/>
      <c r="G3" s="1482"/>
      <c r="H3" s="535"/>
      <c r="I3" s="1507" t="s">
        <v>285</v>
      </c>
      <c r="J3" s="1507"/>
      <c r="K3" s="535"/>
    </row>
    <row r="4" spans="1:15" ht="12.95" customHeight="1">
      <c r="A4" s="1935" t="s">
        <v>286</v>
      </c>
      <c r="B4" s="1935"/>
      <c r="C4" s="1935"/>
      <c r="D4" s="1936">
        <v>2017</v>
      </c>
      <c r="E4" s="1936">
        <v>2016</v>
      </c>
      <c r="F4" s="1936">
        <v>2015</v>
      </c>
      <c r="G4" s="1936">
        <v>2014</v>
      </c>
      <c r="H4" s="1936">
        <v>2013</v>
      </c>
      <c r="I4" s="1936">
        <v>2012</v>
      </c>
      <c r="J4" s="1508"/>
      <c r="K4" s="535"/>
    </row>
    <row r="5" spans="1:15" ht="12.95" customHeight="1">
      <c r="A5" s="1935"/>
      <c r="B5" s="1935"/>
      <c r="C5" s="1935"/>
      <c r="D5" s="1937"/>
      <c r="E5" s="1937"/>
      <c r="F5" s="1937"/>
      <c r="G5" s="1936"/>
      <c r="H5" s="1936"/>
      <c r="I5" s="1937"/>
      <c r="J5" s="1509"/>
      <c r="K5" s="535"/>
    </row>
    <row r="6" spans="1:15" s="531" customFormat="1" ht="12.95" customHeight="1">
      <c r="A6" s="1521" t="s">
        <v>146</v>
      </c>
      <c r="B6" s="534"/>
      <c r="C6" s="534"/>
      <c r="D6" s="1510">
        <v>96.286000000000001</v>
      </c>
      <c r="E6" s="1510">
        <v>95.808000000000007</v>
      </c>
      <c r="F6" s="1510">
        <v>95.11</v>
      </c>
      <c r="G6" s="1510">
        <v>95.9</v>
      </c>
      <c r="H6" s="532">
        <v>98.55</v>
      </c>
      <c r="I6" s="532">
        <v>100</v>
      </c>
      <c r="J6" s="1511"/>
      <c r="K6" s="1512"/>
      <c r="L6" s="533"/>
      <c r="M6" s="533"/>
      <c r="N6" s="533"/>
      <c r="O6" s="533"/>
    </row>
    <row r="7" spans="1:15" s="531" customFormat="1" ht="12.95" customHeight="1">
      <c r="A7" s="1522"/>
      <c r="B7" s="1523"/>
      <c r="C7" s="1523"/>
      <c r="D7" s="1510"/>
      <c r="E7" s="1510"/>
      <c r="F7" s="1510"/>
      <c r="G7" s="1510"/>
      <c r="H7" s="532"/>
      <c r="I7" s="532"/>
      <c r="J7" s="534"/>
      <c r="K7" s="1512"/>
      <c r="L7" s="533"/>
      <c r="M7" s="533"/>
      <c r="N7" s="533"/>
      <c r="O7" s="533"/>
    </row>
    <row r="8" spans="1:15" s="531" customFormat="1" ht="12.95" customHeight="1">
      <c r="A8" s="1522"/>
      <c r="B8" s="1524" t="s">
        <v>287</v>
      </c>
      <c r="C8" s="1524"/>
      <c r="D8" s="1513">
        <v>93.38</v>
      </c>
      <c r="E8" s="1513">
        <v>99.379000000000005</v>
      </c>
      <c r="F8" s="1513">
        <v>95.722999999999999</v>
      </c>
      <c r="G8" s="1513">
        <v>94.18</v>
      </c>
      <c r="H8" s="536">
        <v>96.896000000000001</v>
      </c>
      <c r="I8" s="536">
        <v>100</v>
      </c>
      <c r="J8" s="1514"/>
      <c r="K8" s="1512"/>
      <c r="L8" s="533"/>
      <c r="M8" s="533"/>
      <c r="N8" s="533"/>
      <c r="O8" s="533"/>
    </row>
    <row r="9" spans="1:15" s="531" customFormat="1" ht="12.95" customHeight="1">
      <c r="A9" s="1522"/>
      <c r="B9" s="1524" t="s">
        <v>288</v>
      </c>
      <c r="C9" s="1524"/>
      <c r="D9" s="1513">
        <v>74.975999999999999</v>
      </c>
      <c r="E9" s="1513">
        <v>78</v>
      </c>
      <c r="F9" s="1513">
        <v>81.899000000000001</v>
      </c>
      <c r="G9" s="1513">
        <v>83.4</v>
      </c>
      <c r="H9" s="536">
        <v>91.926000000000002</v>
      </c>
      <c r="I9" s="536">
        <v>100</v>
      </c>
      <c r="J9" s="1514"/>
      <c r="K9" s="1512"/>
      <c r="L9" s="533"/>
      <c r="M9" s="533"/>
      <c r="N9" s="533"/>
      <c r="O9" s="533"/>
    </row>
    <row r="10" spans="1:15" s="531" customFormat="1" ht="12.95" customHeight="1">
      <c r="A10" s="1522"/>
      <c r="B10" s="1524" t="s">
        <v>289</v>
      </c>
      <c r="C10" s="1524"/>
      <c r="D10" s="1513">
        <v>83.671999999999997</v>
      </c>
      <c r="E10" s="1513">
        <v>85.796999999999997</v>
      </c>
      <c r="F10" s="1513">
        <v>86.66</v>
      </c>
      <c r="G10" s="1513">
        <v>92.42</v>
      </c>
      <c r="H10" s="536">
        <v>97.891000000000005</v>
      </c>
      <c r="I10" s="536">
        <v>100</v>
      </c>
      <c r="J10" s="1514"/>
      <c r="K10" s="1512"/>
      <c r="L10" s="533"/>
      <c r="M10" s="533"/>
      <c r="N10" s="533"/>
      <c r="O10" s="533"/>
    </row>
    <row r="11" spans="1:15" s="531" customFormat="1" ht="12.95" customHeight="1">
      <c r="A11" s="1522"/>
      <c r="B11" s="1524"/>
      <c r="C11" s="1524"/>
      <c r="D11" s="1515"/>
      <c r="E11" s="1515"/>
      <c r="F11" s="1515"/>
      <c r="G11" s="1515"/>
      <c r="H11" s="536"/>
      <c r="I11" s="536"/>
      <c r="J11" s="534"/>
      <c r="K11" s="1512"/>
      <c r="L11" s="533"/>
      <c r="M11" s="533"/>
      <c r="N11" s="533"/>
      <c r="O11" s="533"/>
    </row>
    <row r="12" spans="1:15" s="531" customFormat="1" ht="12.95" customHeight="1">
      <c r="A12" s="1522"/>
      <c r="B12" s="1524" t="s">
        <v>290</v>
      </c>
      <c r="C12" s="1524"/>
      <c r="D12" s="1513">
        <v>75.418000000000006</v>
      </c>
      <c r="E12" s="1513">
        <v>74.838999999999999</v>
      </c>
      <c r="F12" s="1513">
        <v>76.260000000000005</v>
      </c>
      <c r="G12" s="1513">
        <v>80.3</v>
      </c>
      <c r="H12" s="536">
        <v>88.052000000000007</v>
      </c>
      <c r="I12" s="536">
        <v>100</v>
      </c>
      <c r="J12" s="1514"/>
      <c r="K12" s="1512"/>
      <c r="L12" s="533"/>
      <c r="M12" s="533"/>
      <c r="N12" s="533"/>
      <c r="O12" s="533"/>
    </row>
    <row r="13" spans="1:15" s="531" customFormat="1" ht="12.95" customHeight="1">
      <c r="A13" s="1522"/>
      <c r="B13" s="1524"/>
      <c r="C13" s="1524"/>
      <c r="D13" s="1513"/>
      <c r="E13" s="1513"/>
      <c r="F13" s="1513"/>
      <c r="G13" s="1513"/>
      <c r="H13" s="536"/>
      <c r="I13" s="536"/>
      <c r="J13" s="1514"/>
      <c r="K13" s="1512"/>
      <c r="L13" s="533"/>
      <c r="M13" s="533"/>
      <c r="N13" s="533"/>
      <c r="O13" s="533"/>
    </row>
    <row r="14" spans="1:15" s="531" customFormat="1" ht="12.95" customHeight="1">
      <c r="A14" s="1522"/>
      <c r="B14" s="1524" t="s">
        <v>291</v>
      </c>
      <c r="C14" s="1524"/>
      <c r="D14" s="1513">
        <v>66.513999999999996</v>
      </c>
      <c r="E14" s="1513">
        <v>70.381</v>
      </c>
      <c r="F14" s="1513">
        <v>73.772999999999996</v>
      </c>
      <c r="G14" s="1513">
        <v>81.45</v>
      </c>
      <c r="H14" s="536">
        <v>92.998000000000005</v>
      </c>
      <c r="I14" s="536">
        <v>100</v>
      </c>
      <c r="J14" s="1514"/>
      <c r="K14" s="1512"/>
      <c r="L14" s="533"/>
      <c r="M14" s="533"/>
      <c r="N14" s="533"/>
      <c r="O14" s="533"/>
    </row>
    <row r="15" spans="1:15" s="531" customFormat="1" ht="12.95" customHeight="1">
      <c r="A15" s="1522"/>
      <c r="B15" s="1524"/>
      <c r="C15" s="1524"/>
      <c r="D15" s="1513"/>
      <c r="E15" s="1513"/>
      <c r="F15" s="1513"/>
      <c r="G15" s="1513"/>
      <c r="H15" s="537"/>
      <c r="I15" s="537"/>
      <c r="J15" s="534"/>
      <c r="K15" s="1512"/>
      <c r="L15" s="533"/>
      <c r="M15" s="533"/>
      <c r="N15" s="533"/>
      <c r="O15" s="533"/>
    </row>
    <row r="16" spans="1:15" ht="12.95" customHeight="1">
      <c r="A16" s="1525"/>
      <c r="B16" s="1524" t="s">
        <v>292</v>
      </c>
      <c r="C16" s="1524"/>
      <c r="D16" s="1513">
        <v>93.122</v>
      </c>
      <c r="E16" s="1513">
        <v>90.82</v>
      </c>
      <c r="F16" s="1513">
        <v>89.58</v>
      </c>
      <c r="G16" s="1513">
        <v>93.22</v>
      </c>
      <c r="H16" s="536">
        <v>97.762</v>
      </c>
      <c r="I16" s="536">
        <v>100</v>
      </c>
      <c r="J16" s="1511"/>
      <c r="K16" s="1512"/>
      <c r="L16" s="533"/>
      <c r="M16" s="533"/>
      <c r="N16" s="533"/>
      <c r="O16" s="533"/>
    </row>
    <row r="17" spans="1:15" ht="12.95" customHeight="1">
      <c r="A17" s="1525"/>
      <c r="B17" s="1524"/>
      <c r="C17" s="1524"/>
      <c r="D17" s="1513"/>
      <c r="E17" s="1513"/>
      <c r="F17" s="1513"/>
      <c r="G17" s="1513"/>
      <c r="H17" s="538"/>
      <c r="I17" s="538"/>
      <c r="J17" s="1516"/>
      <c r="K17" s="1512"/>
      <c r="L17" s="533"/>
      <c r="M17" s="533"/>
      <c r="N17" s="533"/>
      <c r="O17" s="533"/>
    </row>
    <row r="18" spans="1:15" ht="12.95" customHeight="1">
      <c r="A18" s="1525"/>
      <c r="B18" s="1938" t="s">
        <v>293</v>
      </c>
      <c r="C18" s="1524"/>
      <c r="D18" s="1934">
        <v>100.851</v>
      </c>
      <c r="E18" s="1934">
        <v>99.944000000000003</v>
      </c>
      <c r="F18" s="1934">
        <v>99.212000000000003</v>
      </c>
      <c r="G18" s="1934">
        <v>99.31</v>
      </c>
      <c r="H18" s="1934">
        <v>100.108</v>
      </c>
      <c r="I18" s="1517">
        <v>100</v>
      </c>
      <c r="J18" s="1516"/>
      <c r="K18" s="1512"/>
      <c r="L18" s="533"/>
      <c r="M18" s="533"/>
      <c r="N18" s="533"/>
      <c r="O18" s="533"/>
    </row>
    <row r="19" spans="1:15" ht="12.95" customHeight="1">
      <c r="A19" s="1525"/>
      <c r="B19" s="1938"/>
      <c r="C19" s="1524"/>
      <c r="D19" s="1934"/>
      <c r="E19" s="1934"/>
      <c r="F19" s="1934"/>
      <c r="G19" s="1934"/>
      <c r="H19" s="1934"/>
      <c r="I19" s="1517"/>
      <c r="J19" s="1516"/>
      <c r="K19" s="1512"/>
      <c r="L19" s="533"/>
      <c r="M19" s="533"/>
      <c r="N19" s="533"/>
      <c r="O19" s="533"/>
    </row>
    <row r="20" spans="1:15" ht="12.95" customHeight="1">
      <c r="A20" s="1525"/>
      <c r="B20" s="1524"/>
      <c r="C20" s="1524"/>
      <c r="D20" s="1513"/>
      <c r="E20" s="1513"/>
      <c r="F20" s="1513"/>
      <c r="G20" s="1513"/>
      <c r="H20" s="536"/>
      <c r="I20" s="536"/>
      <c r="J20" s="1516"/>
      <c r="K20" s="1512"/>
      <c r="L20" s="533"/>
      <c r="M20" s="533"/>
      <c r="N20" s="533"/>
      <c r="O20" s="533"/>
    </row>
    <row r="21" spans="1:15" ht="12.95" customHeight="1">
      <c r="A21" s="1525"/>
      <c r="B21" s="1524" t="s">
        <v>294</v>
      </c>
      <c r="C21" s="1524"/>
      <c r="D21" s="1513">
        <v>95.29</v>
      </c>
      <c r="E21" s="1513">
        <v>96.262</v>
      </c>
      <c r="F21" s="1513">
        <v>97.278999999999996</v>
      </c>
      <c r="G21" s="1513">
        <v>95.11</v>
      </c>
      <c r="H21" s="536">
        <v>98.281000000000006</v>
      </c>
      <c r="I21" s="536">
        <v>100</v>
      </c>
      <c r="J21" s="1516"/>
      <c r="K21" s="1512"/>
      <c r="L21" s="533"/>
      <c r="M21" s="533"/>
      <c r="N21" s="533"/>
      <c r="O21" s="533"/>
    </row>
    <row r="22" spans="1:15" ht="12.95" customHeight="1">
      <c r="A22" s="1525"/>
      <c r="B22" s="1524"/>
      <c r="C22" s="1526"/>
      <c r="D22" s="1513"/>
      <c r="E22" s="1513"/>
      <c r="F22" s="1513"/>
      <c r="G22" s="1513"/>
      <c r="H22" s="536"/>
      <c r="I22" s="536"/>
      <c r="J22" s="1516"/>
      <c r="K22" s="1512"/>
      <c r="L22" s="533"/>
      <c r="M22" s="533"/>
      <c r="N22" s="533"/>
      <c r="O22" s="533"/>
    </row>
    <row r="23" spans="1:15" ht="12.95" customHeight="1">
      <c r="A23" s="1525"/>
      <c r="B23" s="1524" t="s">
        <v>295</v>
      </c>
      <c r="C23" s="1524"/>
      <c r="D23" s="1513">
        <v>113.70699999999999</v>
      </c>
      <c r="E23" s="1513">
        <v>108.66800000000001</v>
      </c>
      <c r="F23" s="1513">
        <v>99.814999999999998</v>
      </c>
      <c r="G23" s="1513">
        <v>96.39</v>
      </c>
      <c r="H23" s="536">
        <v>97.26</v>
      </c>
      <c r="I23" s="536">
        <v>100</v>
      </c>
      <c r="J23" s="1516"/>
      <c r="K23" s="1512"/>
      <c r="L23" s="533"/>
      <c r="M23" s="533"/>
      <c r="N23" s="533"/>
      <c r="O23" s="533"/>
    </row>
    <row r="24" spans="1:15" ht="12.95" customHeight="1">
      <c r="A24" s="1525"/>
      <c r="B24" s="1524"/>
      <c r="C24" s="1526"/>
      <c r="D24" s="1513"/>
      <c r="E24" s="1513"/>
      <c r="F24" s="1513"/>
      <c r="G24" s="1513"/>
      <c r="H24" s="536"/>
      <c r="I24" s="536"/>
      <c r="J24" s="1516"/>
      <c r="K24" s="1512"/>
      <c r="L24" s="533"/>
      <c r="M24" s="533"/>
      <c r="N24" s="533"/>
      <c r="O24" s="533"/>
    </row>
    <row r="25" spans="1:15" ht="12.95" customHeight="1">
      <c r="A25" s="1525"/>
      <c r="B25" s="1524" t="s">
        <v>296</v>
      </c>
      <c r="C25" s="1526"/>
      <c r="D25" s="1518">
        <v>104.07299999999999</v>
      </c>
      <c r="E25" s="1518">
        <v>103.512</v>
      </c>
      <c r="F25" s="1513">
        <v>99.947000000000003</v>
      </c>
      <c r="G25" s="1513">
        <v>100.63</v>
      </c>
      <c r="H25" s="536">
        <v>99.534999999999997</v>
      </c>
      <c r="I25" s="536">
        <v>100</v>
      </c>
      <c r="J25" s="1516"/>
      <c r="K25" s="1512"/>
      <c r="L25" s="533"/>
      <c r="M25" s="533"/>
      <c r="N25" s="533"/>
      <c r="O25" s="533"/>
    </row>
    <row r="26" spans="1:15" ht="12.95" customHeight="1">
      <c r="A26" s="1525"/>
      <c r="B26" s="1524" t="s">
        <v>297</v>
      </c>
      <c r="C26" s="1524"/>
      <c r="D26" s="537">
        <v>112.92</v>
      </c>
      <c r="E26" s="537">
        <v>110.973</v>
      </c>
      <c r="F26" s="1513">
        <v>110.182</v>
      </c>
      <c r="G26" s="1513">
        <v>106.14</v>
      </c>
      <c r="H26" s="536">
        <v>103.752</v>
      </c>
      <c r="I26" s="536">
        <v>100</v>
      </c>
      <c r="J26" s="1516"/>
      <c r="K26" s="1512"/>
      <c r="L26" s="533"/>
      <c r="M26" s="533"/>
      <c r="N26" s="533"/>
      <c r="O26" s="533"/>
    </row>
    <row r="27" spans="1:15" ht="12.95" customHeight="1">
      <c r="A27" s="1525"/>
      <c r="B27" s="1524" t="s">
        <v>298</v>
      </c>
      <c r="C27" s="1526"/>
      <c r="D27" s="537">
        <v>108.236</v>
      </c>
      <c r="E27" s="537">
        <v>103.346</v>
      </c>
      <c r="F27" s="1513">
        <v>101.675</v>
      </c>
      <c r="G27" s="1513">
        <v>100.65</v>
      </c>
      <c r="H27" s="536">
        <v>99.784000000000006</v>
      </c>
      <c r="I27" s="536">
        <v>100</v>
      </c>
      <c r="J27" s="1516"/>
      <c r="K27" s="1512"/>
      <c r="L27" s="533"/>
      <c r="M27" s="533"/>
      <c r="N27" s="533"/>
      <c r="O27" s="533"/>
    </row>
    <row r="28" spans="1:15" ht="12.95" customHeight="1">
      <c r="A28" s="1525"/>
      <c r="B28" s="1524"/>
      <c r="C28" s="1524"/>
      <c r="D28" s="1504"/>
      <c r="E28" s="1504"/>
      <c r="F28" s="1504"/>
      <c r="G28" s="1504"/>
      <c r="H28" s="536"/>
      <c r="I28" s="536"/>
      <c r="J28" s="1516"/>
      <c r="K28" s="1512"/>
      <c r="L28" s="533"/>
      <c r="M28" s="533"/>
      <c r="N28" s="533"/>
      <c r="O28" s="533"/>
    </row>
    <row r="29" spans="1:15" ht="12.95" customHeight="1">
      <c r="A29" s="1525"/>
      <c r="B29" s="1524" t="s">
        <v>299</v>
      </c>
      <c r="C29" s="1524"/>
      <c r="D29" s="1513">
        <v>103.143</v>
      </c>
      <c r="E29" s="1513">
        <v>102.175</v>
      </c>
      <c r="F29" s="1513">
        <v>103.01</v>
      </c>
      <c r="G29" s="1513">
        <v>101.71</v>
      </c>
      <c r="H29" s="536">
        <v>102.411</v>
      </c>
      <c r="I29" s="536">
        <v>100</v>
      </c>
      <c r="J29" s="1516"/>
      <c r="K29" s="1512"/>
      <c r="L29" s="533"/>
      <c r="M29" s="533"/>
      <c r="N29" s="533"/>
      <c r="O29" s="533"/>
    </row>
    <row r="30" spans="1:15" ht="12.95" customHeight="1">
      <c r="A30" s="1525"/>
      <c r="B30" s="1524" t="s">
        <v>300</v>
      </c>
      <c r="C30" s="1524"/>
      <c r="D30" s="1513">
        <v>99.156000000000006</v>
      </c>
      <c r="E30" s="1513">
        <v>100.074</v>
      </c>
      <c r="F30" s="1513">
        <v>100.488</v>
      </c>
      <c r="G30" s="1513">
        <v>100.62</v>
      </c>
      <c r="H30" s="536">
        <v>100.88500000000001</v>
      </c>
      <c r="I30" s="536">
        <v>100</v>
      </c>
      <c r="J30" s="1516"/>
      <c r="K30" s="1512"/>
      <c r="L30" s="533"/>
      <c r="M30" s="533"/>
      <c r="N30" s="533"/>
      <c r="O30" s="533"/>
    </row>
    <row r="31" spans="1:15" ht="12.95" customHeight="1">
      <c r="A31" s="1525"/>
      <c r="B31" s="1524"/>
      <c r="C31" s="1524"/>
      <c r="D31" s="1504"/>
      <c r="E31" s="1504"/>
      <c r="F31" s="1504"/>
      <c r="G31" s="1504"/>
      <c r="H31" s="536"/>
      <c r="I31" s="536"/>
      <c r="J31" s="1516"/>
      <c r="K31" s="1512"/>
      <c r="L31" s="533"/>
      <c r="M31" s="533"/>
      <c r="N31" s="533"/>
      <c r="O31" s="533"/>
    </row>
    <row r="32" spans="1:15" ht="12.95" customHeight="1">
      <c r="A32" s="1525"/>
      <c r="B32" s="1524" t="s">
        <v>301</v>
      </c>
      <c r="C32" s="1524"/>
      <c r="D32" s="1513">
        <v>116.312</v>
      </c>
      <c r="E32" s="1513">
        <v>111.631</v>
      </c>
      <c r="F32" s="1513">
        <v>106.71299999999999</v>
      </c>
      <c r="G32" s="1513">
        <v>102.62</v>
      </c>
      <c r="H32" s="536">
        <v>100.633</v>
      </c>
      <c r="I32" s="536">
        <v>100</v>
      </c>
      <c r="J32" s="1516"/>
      <c r="K32" s="1512"/>
      <c r="L32" s="533"/>
      <c r="M32" s="533"/>
      <c r="N32" s="533"/>
      <c r="O32" s="533"/>
    </row>
    <row r="33" spans="1:15" ht="12.95" customHeight="1">
      <c r="A33" s="1525"/>
      <c r="B33" s="1524" t="s">
        <v>302</v>
      </c>
      <c r="C33" s="1527"/>
      <c r="D33" s="1513">
        <v>107.76</v>
      </c>
      <c r="E33" s="1513">
        <v>101.32599999999999</v>
      </c>
      <c r="F33" s="1513">
        <v>100.733</v>
      </c>
      <c r="G33" s="1513">
        <v>100.33</v>
      </c>
      <c r="H33" s="536">
        <v>100.498</v>
      </c>
      <c r="I33" s="536">
        <v>100</v>
      </c>
      <c r="J33" s="1516"/>
      <c r="K33" s="1512"/>
      <c r="L33" s="533"/>
      <c r="M33" s="533"/>
      <c r="N33" s="533"/>
      <c r="O33" s="533"/>
    </row>
    <row r="34" spans="1:15" ht="12.95" customHeight="1">
      <c r="A34" s="1525"/>
      <c r="B34" s="1524"/>
      <c r="C34" s="1527"/>
      <c r="D34" s="1513"/>
      <c r="E34" s="1513"/>
      <c r="F34" s="1513"/>
      <c r="G34" s="1513"/>
      <c r="H34" s="1518"/>
      <c r="I34" s="1518"/>
      <c r="J34" s="1516"/>
      <c r="K34" s="1512"/>
      <c r="L34" s="533"/>
      <c r="M34" s="533"/>
      <c r="N34" s="533"/>
      <c r="O34" s="533"/>
    </row>
    <row r="35" spans="1:15" ht="12.95" customHeight="1">
      <c r="A35" s="535"/>
      <c r="B35" s="1483" t="s">
        <v>303</v>
      </c>
      <c r="C35" s="1483"/>
      <c r="D35" s="1513">
        <v>94.33</v>
      </c>
      <c r="E35" s="1513">
        <v>94.698999999999998</v>
      </c>
      <c r="F35" s="1513">
        <v>95.525000000000006</v>
      </c>
      <c r="G35" s="1513">
        <v>95.33</v>
      </c>
      <c r="H35" s="1519">
        <v>97.388999999999996</v>
      </c>
      <c r="I35" s="1519">
        <v>100</v>
      </c>
      <c r="J35" s="1516"/>
      <c r="K35" s="1512"/>
      <c r="L35" s="533"/>
      <c r="M35" s="533"/>
      <c r="N35" s="533"/>
      <c r="O35" s="533"/>
    </row>
    <row r="36" spans="1:15" ht="6.95" customHeight="1" thickBot="1">
      <c r="A36" s="1502"/>
      <c r="B36" s="1502"/>
      <c r="C36" s="1502"/>
      <c r="D36" s="1502"/>
      <c r="E36" s="1528"/>
      <c r="F36" s="1502"/>
      <c r="G36" s="1502"/>
      <c r="H36" s="1502"/>
      <c r="I36" s="1502"/>
      <c r="J36" s="1483"/>
      <c r="K36" s="535"/>
    </row>
    <row r="37" spans="1:15" ht="3.75" customHeight="1" thickTop="1">
      <c r="A37" s="535"/>
      <c r="B37" s="535"/>
      <c r="C37" s="535"/>
      <c r="D37" s="535"/>
      <c r="E37" s="535">
        <v>94.698999999999998</v>
      </c>
      <c r="F37" s="535"/>
      <c r="G37" s="535"/>
      <c r="H37" s="535"/>
      <c r="K37" s="535"/>
    </row>
    <row r="38" spans="1:15" ht="11.25" customHeight="1">
      <c r="A38" s="1520" t="s">
        <v>304</v>
      </c>
      <c r="B38" s="535"/>
      <c r="C38" s="535"/>
      <c r="D38" s="535"/>
      <c r="E38" s="535"/>
      <c r="F38" s="535"/>
      <c r="G38" s="535"/>
      <c r="H38" s="535"/>
      <c r="K38" s="535"/>
    </row>
    <row r="39" spans="1:15">
      <c r="A39" s="535"/>
      <c r="B39" s="535"/>
      <c r="C39" s="535"/>
      <c r="D39" s="535"/>
      <c r="E39" s="535"/>
      <c r="F39" s="535"/>
      <c r="G39" s="535"/>
      <c r="H39" s="535"/>
      <c r="K39" s="535"/>
    </row>
    <row r="40" spans="1:15">
      <c r="A40" s="535"/>
      <c r="B40" s="535"/>
      <c r="C40" s="535"/>
      <c r="D40" s="535"/>
      <c r="E40" s="535"/>
      <c r="F40" s="535"/>
      <c r="G40" s="535"/>
      <c r="H40" s="535"/>
      <c r="K40" s="535"/>
    </row>
    <row r="41" spans="1:15">
      <c r="A41" s="535"/>
      <c r="B41" s="535"/>
      <c r="C41" s="535"/>
      <c r="D41" s="535"/>
      <c r="E41" s="535"/>
      <c r="F41" s="535"/>
      <c r="G41" s="535"/>
      <c r="H41" s="535"/>
      <c r="K41" s="535"/>
    </row>
    <row r="42" spans="1:15">
      <c r="A42" s="535"/>
      <c r="B42" s="535"/>
      <c r="C42" s="535"/>
      <c r="D42" s="535"/>
      <c r="E42" s="535"/>
      <c r="F42" s="535"/>
      <c r="G42" s="535"/>
      <c r="H42" s="535"/>
      <c r="K42" s="535"/>
    </row>
    <row r="43" spans="1:15">
      <c r="A43" s="535"/>
      <c r="B43" s="535"/>
      <c r="C43" s="535"/>
      <c r="D43" s="535"/>
      <c r="E43" s="535"/>
      <c r="F43" s="535"/>
      <c r="G43" s="535"/>
      <c r="H43" s="535"/>
      <c r="K43" s="535"/>
    </row>
    <row r="44" spans="1:15">
      <c r="A44" s="535"/>
      <c r="B44" s="535"/>
      <c r="C44" s="535"/>
      <c r="D44" s="535"/>
      <c r="E44" s="535"/>
      <c r="F44" s="535"/>
      <c r="G44" s="535"/>
      <c r="H44" s="535"/>
      <c r="K44" s="535"/>
    </row>
    <row r="45" spans="1:15">
      <c r="A45" s="535"/>
      <c r="B45" s="535"/>
      <c r="C45" s="535"/>
      <c r="D45" s="535"/>
      <c r="E45" s="535"/>
      <c r="F45" s="535"/>
      <c r="G45" s="535"/>
      <c r="H45" s="535"/>
      <c r="K45" s="535"/>
    </row>
    <row r="46" spans="1:15">
      <c r="A46" s="535"/>
      <c r="B46" s="535"/>
      <c r="C46" s="535"/>
      <c r="D46" s="535"/>
      <c r="E46" s="535"/>
      <c r="F46" s="535"/>
      <c r="G46" s="535"/>
      <c r="H46" s="535"/>
      <c r="K46" s="535"/>
    </row>
  </sheetData>
  <mergeCells count="14">
    <mergeCell ref="H18:H19"/>
    <mergeCell ref="A2:I2"/>
    <mergeCell ref="A4:C5"/>
    <mergeCell ref="D4:D5"/>
    <mergeCell ref="E4:E5"/>
    <mergeCell ref="F4:F5"/>
    <mergeCell ref="G4:G5"/>
    <mergeCell ref="H4:H5"/>
    <mergeCell ref="I4:I5"/>
    <mergeCell ref="B18:B19"/>
    <mergeCell ref="D18:D19"/>
    <mergeCell ref="E18:E19"/>
    <mergeCell ref="F18:F19"/>
    <mergeCell ref="G18:G19"/>
  </mergeCells>
  <pageMargins left="0.78740157480314965" right="0.78740157480314965" top="1.1811023622047243" bottom="0.78740157480314965" header="0" footer="0"/>
  <pageSetup paperSize="9" orientation="portrait" r:id="rId1"/>
  <headerFooter alignWithMargins="0"/>
</worksheet>
</file>

<file path=xl/worksheets/sheet50.xml><?xml version="1.0" encoding="utf-8"?>
<worksheet xmlns="http://schemas.openxmlformats.org/spreadsheetml/2006/main" xmlns:r="http://schemas.openxmlformats.org/officeDocument/2006/relationships">
  <sheetPr codeName="Sheet50"/>
  <dimension ref="A1:R42"/>
  <sheetViews>
    <sheetView workbookViewId="0">
      <selection sqref="A1:G1"/>
    </sheetView>
  </sheetViews>
  <sheetFormatPr defaultRowHeight="12.75"/>
  <cols>
    <col min="1" max="1" width="3.7109375" style="683" customWidth="1"/>
    <col min="2" max="2" width="28" style="683" customWidth="1"/>
    <col min="3" max="16384" width="9.140625" style="683"/>
  </cols>
  <sheetData>
    <row r="1" spans="1:10" s="541" customFormat="1" ht="12.75" customHeight="1">
      <c r="A1" s="2082" t="s">
        <v>654</v>
      </c>
      <c r="B1" s="2082"/>
      <c r="C1" s="2082"/>
      <c r="D1" s="2082"/>
      <c r="E1" s="2082"/>
      <c r="F1" s="2082"/>
      <c r="G1" s="2082"/>
    </row>
    <row r="2" spans="1:10" s="639" customFormat="1" ht="21.75" customHeight="1">
      <c r="A2" s="2024" t="s">
        <v>661</v>
      </c>
      <c r="B2" s="2024"/>
      <c r="C2" s="2024"/>
      <c r="D2" s="2024"/>
      <c r="E2" s="2024"/>
      <c r="F2" s="2024"/>
      <c r="G2" s="2024"/>
      <c r="H2" s="2024"/>
    </row>
    <row r="3" spans="1:10" s="541" customFormat="1" ht="12.95" customHeight="1">
      <c r="A3" s="2019">
        <v>2017</v>
      </c>
      <c r="B3" s="2068"/>
      <c r="C3" s="759"/>
      <c r="D3" s="760"/>
      <c r="E3" s="762"/>
      <c r="H3" s="569" t="s">
        <v>546</v>
      </c>
      <c r="I3" s="547"/>
      <c r="J3" s="547"/>
    </row>
    <row r="4" spans="1:10" s="541" customFormat="1" ht="18.75" customHeight="1">
      <c r="A4" s="2032" t="s">
        <v>547</v>
      </c>
      <c r="B4" s="2077"/>
      <c r="C4" s="2038" t="s">
        <v>1610</v>
      </c>
      <c r="D4" s="2032"/>
      <c r="E4" s="2032"/>
      <c r="F4" s="2032"/>
      <c r="G4" s="2083"/>
      <c r="H4" s="2083"/>
      <c r="I4" s="765"/>
    </row>
    <row r="5" spans="1:10" s="541" customFormat="1" ht="21.75" customHeight="1">
      <c r="A5" s="2033"/>
      <c r="B5" s="2033"/>
      <c r="C5" s="2080" t="s">
        <v>662</v>
      </c>
      <c r="D5" s="2080" t="s">
        <v>663</v>
      </c>
      <c r="E5" s="1965" t="s">
        <v>664</v>
      </c>
      <c r="F5" s="1965" t="s">
        <v>665</v>
      </c>
      <c r="G5" s="1965" t="s">
        <v>666</v>
      </c>
      <c r="H5" s="1965" t="s">
        <v>667</v>
      </c>
    </row>
    <row r="6" spans="1:10" s="541" customFormat="1" ht="20.25" customHeight="1">
      <c r="A6" s="2033"/>
      <c r="B6" s="2033"/>
      <c r="C6" s="2081"/>
      <c r="D6" s="2081"/>
      <c r="E6" s="1975"/>
      <c r="F6" s="1975"/>
      <c r="G6" s="1975"/>
      <c r="H6" s="1975"/>
    </row>
    <row r="7" spans="1:10" s="541" customFormat="1" ht="12.95" customHeight="1">
      <c r="A7" s="547"/>
      <c r="B7" s="547"/>
      <c r="C7" s="574"/>
      <c r="D7" s="574"/>
      <c r="E7" s="574"/>
      <c r="F7" s="574"/>
      <c r="G7" s="547"/>
    </row>
    <row r="8" spans="1:10" s="546" customFormat="1" ht="15.75" customHeight="1">
      <c r="A8" s="546" t="s">
        <v>0</v>
      </c>
      <c r="B8" s="573"/>
      <c r="C8" s="593">
        <f t="shared" ref="C8:H8" si="0">SUM(C10:C19)</f>
        <v>231</v>
      </c>
      <c r="D8" s="593">
        <f t="shared" si="0"/>
        <v>288</v>
      </c>
      <c r="E8" s="593">
        <f t="shared" si="0"/>
        <v>191</v>
      </c>
      <c r="F8" s="593">
        <f t="shared" si="0"/>
        <v>392</v>
      </c>
      <c r="G8" s="593">
        <f t="shared" si="0"/>
        <v>46</v>
      </c>
      <c r="H8" s="593">
        <f t="shared" si="0"/>
        <v>4</v>
      </c>
    </row>
    <row r="9" spans="1:10" s="546" customFormat="1" ht="15.75" customHeight="1"/>
    <row r="10" spans="1:10" s="547" customFormat="1" ht="15.75" customHeight="1">
      <c r="B10" s="547" t="s">
        <v>554</v>
      </c>
      <c r="C10" s="564">
        <v>57</v>
      </c>
      <c r="D10" s="564">
        <v>63</v>
      </c>
      <c r="E10" s="564">
        <v>49</v>
      </c>
      <c r="F10" s="564">
        <v>80</v>
      </c>
      <c r="G10" s="564">
        <v>6</v>
      </c>
      <c r="H10" s="564">
        <v>3</v>
      </c>
    </row>
    <row r="11" spans="1:10" s="547" customFormat="1" ht="15.75" customHeight="1">
      <c r="B11" s="547" t="s">
        <v>555</v>
      </c>
      <c r="C11" s="594">
        <v>26</v>
      </c>
      <c r="D11" s="594">
        <v>30</v>
      </c>
      <c r="E11" s="594">
        <v>20</v>
      </c>
      <c r="F11" s="594">
        <v>43</v>
      </c>
      <c r="G11" s="594">
        <v>2</v>
      </c>
      <c r="H11" s="547">
        <v>0</v>
      </c>
    </row>
    <row r="12" spans="1:10" s="547" customFormat="1" ht="15.75" customHeight="1">
      <c r="B12" s="565" t="s">
        <v>556</v>
      </c>
      <c r="C12" s="594">
        <v>4</v>
      </c>
      <c r="D12" s="594">
        <v>7</v>
      </c>
      <c r="E12" s="594">
        <v>3</v>
      </c>
      <c r="F12" s="594">
        <v>9</v>
      </c>
      <c r="G12" s="594">
        <v>1</v>
      </c>
      <c r="H12" s="547">
        <v>0</v>
      </c>
    </row>
    <row r="13" spans="1:10" s="547" customFormat="1" ht="15.75" customHeight="1">
      <c r="B13" s="565" t="s">
        <v>557</v>
      </c>
      <c r="C13" s="594">
        <v>24</v>
      </c>
      <c r="D13" s="594">
        <v>25</v>
      </c>
      <c r="E13" s="594">
        <v>14</v>
      </c>
      <c r="F13" s="594">
        <v>29</v>
      </c>
      <c r="G13" s="594">
        <v>5</v>
      </c>
      <c r="H13" s="547">
        <v>0</v>
      </c>
    </row>
    <row r="14" spans="1:10" s="547" customFormat="1" ht="15.75" customHeight="1">
      <c r="B14" s="565" t="s">
        <v>558</v>
      </c>
      <c r="C14" s="594">
        <v>25</v>
      </c>
      <c r="D14" s="594">
        <v>42</v>
      </c>
      <c r="E14" s="594">
        <v>24</v>
      </c>
      <c r="F14" s="594">
        <v>54</v>
      </c>
      <c r="G14" s="594">
        <v>2</v>
      </c>
      <c r="H14" s="547">
        <v>0</v>
      </c>
    </row>
    <row r="15" spans="1:10" s="547" customFormat="1" ht="15.75" customHeight="1">
      <c r="B15" s="565" t="s">
        <v>559</v>
      </c>
      <c r="C15" s="594">
        <v>29</v>
      </c>
      <c r="D15" s="594">
        <v>35</v>
      </c>
      <c r="E15" s="594">
        <v>23</v>
      </c>
      <c r="F15" s="594">
        <v>51</v>
      </c>
      <c r="G15" s="594">
        <v>12</v>
      </c>
      <c r="H15" s="547">
        <v>0</v>
      </c>
    </row>
    <row r="16" spans="1:10" s="547" customFormat="1" ht="15.75" customHeight="1">
      <c r="B16" s="565" t="s">
        <v>560</v>
      </c>
      <c r="C16" s="594">
        <v>21</v>
      </c>
      <c r="D16" s="594">
        <v>23</v>
      </c>
      <c r="E16" s="594">
        <v>16</v>
      </c>
      <c r="F16" s="594">
        <v>49</v>
      </c>
      <c r="G16" s="594">
        <v>6</v>
      </c>
      <c r="H16" s="547">
        <v>0</v>
      </c>
    </row>
    <row r="17" spans="1:18" s="547" customFormat="1" ht="15.75" customHeight="1">
      <c r="B17" s="565" t="s">
        <v>561</v>
      </c>
      <c r="C17" s="594">
        <v>33</v>
      </c>
      <c r="D17" s="594">
        <v>47</v>
      </c>
      <c r="E17" s="594">
        <v>32</v>
      </c>
      <c r="F17" s="594">
        <v>59</v>
      </c>
      <c r="G17" s="594">
        <v>7</v>
      </c>
      <c r="H17" s="547">
        <v>0</v>
      </c>
    </row>
    <row r="18" spans="1:18" s="547" customFormat="1" ht="15.75" customHeight="1">
      <c r="B18" s="565" t="s">
        <v>562</v>
      </c>
      <c r="C18" s="594">
        <v>8</v>
      </c>
      <c r="D18" s="594">
        <v>11</v>
      </c>
      <c r="E18" s="594">
        <v>8</v>
      </c>
      <c r="F18" s="594">
        <v>14</v>
      </c>
      <c r="G18" s="594">
        <v>4</v>
      </c>
      <c r="H18" s="547">
        <v>1</v>
      </c>
    </row>
    <row r="19" spans="1:18" s="547" customFormat="1" ht="15.75" customHeight="1">
      <c r="B19" s="544" t="s">
        <v>563</v>
      </c>
      <c r="C19" s="594">
        <v>4</v>
      </c>
      <c r="D19" s="594">
        <v>5</v>
      </c>
      <c r="E19" s="594">
        <v>2</v>
      </c>
      <c r="F19" s="594">
        <v>4</v>
      </c>
      <c r="G19" s="594">
        <v>1</v>
      </c>
      <c r="H19" s="547">
        <v>0</v>
      </c>
    </row>
    <row r="20" spans="1:18" s="547" customFormat="1" ht="6.95" customHeight="1">
      <c r="B20" s="544"/>
      <c r="C20" s="594"/>
      <c r="D20" s="594"/>
      <c r="E20" s="594"/>
      <c r="F20" s="594"/>
      <c r="G20" s="594"/>
    </row>
    <row r="21" spans="1:18" s="541" customFormat="1" ht="3" customHeight="1" thickBot="1">
      <c r="A21" s="1544"/>
      <c r="B21" s="1544"/>
      <c r="C21" s="1614"/>
      <c r="D21" s="1614"/>
      <c r="E21" s="1614"/>
      <c r="F21" s="1614"/>
      <c r="G21" s="1614"/>
      <c r="H21" s="1614"/>
    </row>
    <row r="22" spans="1:18" s="541" customFormat="1" ht="3.75" customHeight="1" thickTop="1">
      <c r="A22" s="547"/>
      <c r="B22" s="547"/>
      <c r="C22" s="574"/>
      <c r="D22" s="574"/>
      <c r="E22" s="547"/>
      <c r="F22" s="547"/>
      <c r="G22" s="547"/>
    </row>
    <row r="23" spans="1:18" s="541" customFormat="1" ht="12.95" customHeight="1">
      <c r="A23" s="2018" t="s">
        <v>668</v>
      </c>
      <c r="B23" s="2018"/>
      <c r="C23" s="2018"/>
      <c r="D23" s="2018"/>
      <c r="E23" s="2018"/>
      <c r="F23" s="547"/>
      <c r="G23" s="547"/>
    </row>
    <row r="24" spans="1:18" ht="15" customHeight="1">
      <c r="A24" s="2064" t="s">
        <v>543</v>
      </c>
      <c r="B24" s="2064"/>
      <c r="C24" s="2064"/>
      <c r="D24" s="2064"/>
      <c r="E24" s="2064"/>
      <c r="F24" s="753"/>
      <c r="G24" s="753"/>
      <c r="H24" s="753"/>
      <c r="I24" s="753"/>
      <c r="J24" s="753"/>
      <c r="K24" s="753"/>
      <c r="L24" s="753"/>
      <c r="M24" s="753"/>
      <c r="N24" s="753"/>
      <c r="O24" s="753"/>
      <c r="P24" s="753"/>
      <c r="Q24" s="753"/>
      <c r="R24" s="753"/>
    </row>
    <row r="25" spans="1:18">
      <c r="A25" s="753"/>
      <c r="B25" s="753"/>
      <c r="C25" s="753"/>
      <c r="D25" s="753"/>
      <c r="E25" s="753"/>
      <c r="F25" s="753"/>
      <c r="G25" s="753"/>
      <c r="H25" s="753"/>
      <c r="I25" s="753"/>
      <c r="J25" s="753"/>
      <c r="K25" s="753"/>
      <c r="L25" s="753"/>
      <c r="M25" s="753"/>
      <c r="N25" s="753"/>
      <c r="O25" s="753"/>
      <c r="P25" s="753"/>
      <c r="Q25" s="753"/>
      <c r="R25" s="753"/>
    </row>
    <row r="26" spans="1:18">
      <c r="A26" s="753"/>
      <c r="B26" s="753"/>
      <c r="C26" s="753"/>
      <c r="D26" s="753"/>
      <c r="E26" s="753"/>
      <c r="F26" s="753"/>
      <c r="G26" s="753"/>
      <c r="H26" s="753"/>
      <c r="I26" s="753"/>
      <c r="J26" s="753"/>
      <c r="K26" s="753"/>
      <c r="L26" s="753"/>
      <c r="M26" s="753"/>
      <c r="N26" s="753"/>
      <c r="O26" s="753"/>
      <c r="P26" s="753"/>
      <c r="Q26" s="753"/>
      <c r="R26" s="753"/>
    </row>
    <row r="27" spans="1:18">
      <c r="A27" s="753"/>
      <c r="B27" s="753"/>
      <c r="C27" s="753"/>
      <c r="D27" s="753"/>
      <c r="E27" s="753"/>
      <c r="F27" s="753"/>
      <c r="G27" s="753"/>
      <c r="H27" s="753"/>
      <c r="I27" s="753"/>
      <c r="J27" s="753"/>
      <c r="K27" s="753"/>
      <c r="L27" s="753"/>
      <c r="M27" s="753"/>
      <c r="N27" s="753"/>
      <c r="O27" s="753"/>
      <c r="P27" s="753"/>
      <c r="Q27" s="753"/>
      <c r="R27" s="753"/>
    </row>
    <row r="28" spans="1:18">
      <c r="A28" s="753"/>
      <c r="B28" s="753"/>
      <c r="C28" s="753"/>
      <c r="D28" s="753"/>
      <c r="E28" s="753"/>
      <c r="F28" s="753"/>
      <c r="G28" s="753"/>
      <c r="H28" s="753"/>
      <c r="I28" s="753"/>
      <c r="J28" s="753"/>
      <c r="K28" s="753"/>
      <c r="L28" s="753"/>
      <c r="M28" s="753"/>
      <c r="N28" s="753"/>
      <c r="O28" s="753"/>
      <c r="P28" s="753"/>
      <c r="Q28" s="753"/>
      <c r="R28" s="753"/>
    </row>
    <row r="29" spans="1:18">
      <c r="A29" s="753"/>
      <c r="B29" s="753"/>
      <c r="C29" s="753"/>
      <c r="D29" s="753"/>
      <c r="E29" s="753"/>
      <c r="F29" s="753"/>
      <c r="G29" s="753"/>
      <c r="H29" s="753"/>
      <c r="I29" s="753"/>
      <c r="J29" s="753"/>
      <c r="K29" s="753"/>
      <c r="L29" s="753"/>
      <c r="M29" s="753"/>
      <c r="N29" s="753"/>
      <c r="O29" s="753"/>
      <c r="P29" s="753"/>
      <c r="Q29" s="753"/>
      <c r="R29" s="753"/>
    </row>
    <row r="30" spans="1:18">
      <c r="A30" s="753"/>
      <c r="B30" s="753"/>
      <c r="C30" s="753"/>
      <c r="D30" s="753"/>
      <c r="E30" s="753"/>
      <c r="F30" s="753"/>
      <c r="G30" s="753"/>
      <c r="H30" s="753"/>
      <c r="I30" s="753"/>
      <c r="J30" s="753"/>
      <c r="K30" s="753"/>
      <c r="L30" s="753"/>
      <c r="M30" s="753"/>
      <c r="N30" s="753"/>
      <c r="O30" s="753"/>
      <c r="P30" s="753"/>
      <c r="Q30" s="753"/>
      <c r="R30" s="753"/>
    </row>
    <row r="31" spans="1:18">
      <c r="A31" s="753"/>
      <c r="B31" s="753"/>
      <c r="C31" s="753"/>
      <c r="D31" s="753"/>
      <c r="E31" s="753"/>
      <c r="F31" s="753"/>
      <c r="G31" s="753"/>
      <c r="H31" s="753"/>
      <c r="I31" s="753"/>
      <c r="J31" s="753"/>
      <c r="K31" s="753"/>
      <c r="L31" s="753"/>
      <c r="M31" s="753"/>
      <c r="N31" s="753"/>
      <c r="O31" s="753"/>
      <c r="P31" s="753"/>
      <c r="Q31" s="753"/>
      <c r="R31" s="753"/>
    </row>
    <row r="32" spans="1:18">
      <c r="A32" s="753"/>
      <c r="B32" s="753"/>
      <c r="C32" s="753"/>
      <c r="D32" s="753"/>
      <c r="E32" s="753"/>
      <c r="F32" s="753"/>
      <c r="G32" s="753"/>
      <c r="H32" s="753"/>
      <c r="I32" s="753"/>
      <c r="J32" s="753"/>
      <c r="K32" s="753"/>
      <c r="L32" s="753"/>
      <c r="M32" s="753"/>
      <c r="N32" s="753"/>
      <c r="O32" s="753"/>
      <c r="P32" s="753"/>
      <c r="Q32" s="753"/>
      <c r="R32" s="753"/>
    </row>
    <row r="33" spans="1:18">
      <c r="A33" s="753"/>
      <c r="B33" s="753"/>
      <c r="C33" s="753"/>
      <c r="D33" s="753"/>
      <c r="E33" s="753"/>
      <c r="F33" s="753"/>
      <c r="G33" s="753"/>
      <c r="H33" s="753"/>
      <c r="I33" s="753"/>
      <c r="J33" s="753"/>
      <c r="K33" s="753"/>
      <c r="L33" s="753"/>
      <c r="M33" s="753"/>
      <c r="N33" s="753"/>
      <c r="O33" s="753"/>
      <c r="P33" s="753"/>
      <c r="Q33" s="753"/>
      <c r="R33" s="753"/>
    </row>
    <row r="34" spans="1:18">
      <c r="A34" s="753"/>
      <c r="B34" s="753"/>
      <c r="C34" s="753"/>
      <c r="D34" s="753"/>
      <c r="E34" s="753"/>
      <c r="F34" s="753"/>
      <c r="G34" s="753"/>
      <c r="H34" s="753"/>
      <c r="I34" s="753"/>
      <c r="J34" s="753"/>
      <c r="K34" s="753"/>
      <c r="L34" s="753"/>
      <c r="M34" s="753"/>
      <c r="N34" s="753"/>
      <c r="O34" s="753"/>
      <c r="P34" s="753"/>
      <c r="Q34" s="753"/>
      <c r="R34" s="753"/>
    </row>
    <row r="35" spans="1:18">
      <c r="A35" s="753"/>
      <c r="B35" s="753"/>
      <c r="C35" s="753"/>
      <c r="D35" s="753"/>
      <c r="E35" s="753"/>
      <c r="F35" s="753"/>
      <c r="G35" s="753"/>
      <c r="H35" s="753"/>
      <c r="I35" s="753"/>
      <c r="J35" s="753"/>
      <c r="K35" s="753"/>
      <c r="L35" s="753"/>
      <c r="M35" s="753"/>
      <c r="N35" s="753"/>
      <c r="O35" s="753"/>
      <c r="P35" s="753"/>
      <c r="Q35" s="753"/>
      <c r="R35" s="753"/>
    </row>
    <row r="36" spans="1:18">
      <c r="A36" s="753"/>
      <c r="B36" s="753"/>
      <c r="C36" s="753"/>
      <c r="D36" s="753"/>
      <c r="E36" s="753"/>
      <c r="F36" s="753"/>
      <c r="G36" s="753"/>
      <c r="H36" s="753"/>
      <c r="I36" s="753"/>
      <c r="J36" s="753"/>
      <c r="K36" s="753"/>
      <c r="L36" s="753"/>
      <c r="M36" s="753"/>
      <c r="N36" s="753"/>
      <c r="O36" s="753"/>
      <c r="P36" s="753"/>
      <c r="Q36" s="753"/>
      <c r="R36" s="753"/>
    </row>
    <row r="37" spans="1:18">
      <c r="A37" s="753"/>
      <c r="B37" s="753"/>
      <c r="C37" s="753"/>
      <c r="D37" s="753"/>
      <c r="E37" s="753"/>
      <c r="F37" s="753"/>
      <c r="G37" s="753"/>
      <c r="H37" s="753"/>
      <c r="I37" s="753"/>
      <c r="J37" s="753"/>
      <c r="K37" s="753"/>
      <c r="L37" s="753"/>
      <c r="M37" s="753"/>
      <c r="N37" s="753"/>
      <c r="O37" s="753"/>
      <c r="P37" s="753"/>
      <c r="Q37" s="753"/>
      <c r="R37" s="753"/>
    </row>
    <row r="38" spans="1:18">
      <c r="A38" s="753"/>
      <c r="B38" s="753"/>
      <c r="C38" s="753"/>
      <c r="D38" s="753"/>
      <c r="E38" s="753"/>
      <c r="F38" s="753"/>
      <c r="G38" s="753"/>
      <c r="H38" s="753"/>
      <c r="I38" s="753"/>
      <c r="J38" s="753"/>
      <c r="K38" s="753"/>
      <c r="L38" s="753"/>
      <c r="M38" s="753"/>
      <c r="N38" s="753"/>
      <c r="O38" s="753"/>
      <c r="P38" s="753"/>
      <c r="Q38" s="753"/>
      <c r="R38" s="753"/>
    </row>
    <row r="39" spans="1:18">
      <c r="A39" s="753"/>
      <c r="B39" s="753"/>
      <c r="C39" s="753"/>
      <c r="D39" s="753"/>
      <c r="E39" s="753"/>
      <c r="F39" s="753"/>
      <c r="G39" s="753"/>
      <c r="H39" s="753"/>
      <c r="I39" s="753"/>
      <c r="J39" s="753"/>
      <c r="K39" s="753"/>
      <c r="L39" s="753"/>
      <c r="M39" s="753"/>
      <c r="N39" s="753"/>
      <c r="O39" s="753"/>
      <c r="P39" s="753"/>
      <c r="Q39" s="753"/>
      <c r="R39" s="753"/>
    </row>
    <row r="40" spans="1:18">
      <c r="A40" s="753"/>
      <c r="B40" s="753"/>
      <c r="C40" s="753"/>
      <c r="D40" s="753"/>
      <c r="E40" s="753"/>
      <c r="F40" s="753"/>
      <c r="G40" s="753"/>
      <c r="H40" s="753"/>
      <c r="I40" s="753"/>
      <c r="J40" s="753"/>
      <c r="K40" s="753"/>
      <c r="L40" s="753"/>
      <c r="M40" s="753"/>
      <c r="N40" s="753"/>
      <c r="O40" s="753"/>
      <c r="P40" s="753"/>
      <c r="Q40" s="753"/>
      <c r="R40" s="753"/>
    </row>
    <row r="41" spans="1:18">
      <c r="A41" s="753"/>
      <c r="B41" s="753"/>
      <c r="C41" s="753"/>
      <c r="D41" s="753"/>
      <c r="E41" s="753"/>
      <c r="F41" s="753"/>
      <c r="G41" s="753"/>
      <c r="H41" s="753"/>
      <c r="I41" s="753"/>
      <c r="J41" s="753"/>
      <c r="K41" s="753"/>
      <c r="L41" s="753"/>
      <c r="M41" s="753"/>
      <c r="N41" s="753"/>
      <c r="O41" s="753"/>
      <c r="P41" s="753"/>
      <c r="Q41" s="753"/>
      <c r="R41" s="753"/>
    </row>
    <row r="42" spans="1:18">
      <c r="A42" s="753"/>
      <c r="B42" s="753"/>
      <c r="C42" s="753"/>
      <c r="D42" s="753"/>
      <c r="E42" s="753"/>
      <c r="F42" s="753"/>
      <c r="G42" s="753"/>
      <c r="H42" s="753"/>
      <c r="I42" s="753"/>
      <c r="J42" s="753"/>
      <c r="K42" s="753"/>
      <c r="L42" s="753"/>
      <c r="M42" s="753"/>
      <c r="N42" s="753"/>
      <c r="O42" s="753"/>
      <c r="P42" s="753"/>
      <c r="Q42" s="753"/>
      <c r="R42" s="753"/>
    </row>
  </sheetData>
  <mergeCells count="13">
    <mergeCell ref="H5:H6"/>
    <mergeCell ref="A23:E23"/>
    <mergeCell ref="A24:E24"/>
    <mergeCell ref="A1:G1"/>
    <mergeCell ref="A2:H2"/>
    <mergeCell ref="A3:B3"/>
    <mergeCell ref="A4:B6"/>
    <mergeCell ref="C4:H4"/>
    <mergeCell ref="C5:C6"/>
    <mergeCell ref="D5:D6"/>
    <mergeCell ref="E5:E6"/>
    <mergeCell ref="F5:F6"/>
    <mergeCell ref="G5:G6"/>
  </mergeCells>
  <pageMargins left="0.78740157480314965" right="0.78740157480314965" top="1.1811023622047245" bottom="0.78740157480314965" header="0" footer="0"/>
  <pageSetup paperSize="9" orientation="portrait" r:id="rId1"/>
</worksheet>
</file>

<file path=xl/worksheets/sheet51.xml><?xml version="1.0" encoding="utf-8"?>
<worksheet xmlns="http://schemas.openxmlformats.org/spreadsheetml/2006/main" xmlns:r="http://schemas.openxmlformats.org/officeDocument/2006/relationships">
  <sheetPr codeName="Sheet51"/>
  <dimension ref="A1:K23"/>
  <sheetViews>
    <sheetView workbookViewId="0">
      <selection sqref="A1:F1"/>
    </sheetView>
  </sheetViews>
  <sheetFormatPr defaultColWidth="7.85546875" defaultRowHeight="12.75"/>
  <cols>
    <col min="1" max="1" width="3.140625" style="541" customWidth="1"/>
    <col min="2" max="2" width="26.85546875" style="541" customWidth="1"/>
    <col min="3" max="3" width="9.5703125" style="541" customWidth="1"/>
    <col min="4" max="4" width="9.28515625" style="541" customWidth="1"/>
    <col min="5" max="5" width="8.140625" style="541" customWidth="1"/>
    <col min="6" max="6" width="9.28515625" style="541" customWidth="1"/>
    <col min="7" max="7" width="10.7109375" style="541" customWidth="1"/>
    <col min="8" max="8" width="9.42578125" style="541" customWidth="1"/>
    <col min="9" max="9" width="6.85546875" style="541" customWidth="1"/>
    <col min="10" max="10" width="7.85546875" style="541" customWidth="1"/>
    <col min="11" max="11" width="8" style="541" customWidth="1"/>
    <col min="12" max="16384" width="7.85546875" style="541"/>
  </cols>
  <sheetData>
    <row r="1" spans="1:11" ht="12.75" customHeight="1">
      <c r="A1" s="1959" t="s">
        <v>669</v>
      </c>
      <c r="B1" s="1959"/>
      <c r="C1" s="1959"/>
      <c r="D1" s="1959"/>
      <c r="E1" s="1959"/>
      <c r="F1" s="1959"/>
      <c r="G1" s="1621"/>
      <c r="H1" s="1621"/>
    </row>
    <row r="2" spans="1:11" s="639" customFormat="1" ht="21.75" customHeight="1">
      <c r="A2" s="2024" t="s">
        <v>670</v>
      </c>
      <c r="B2" s="2024"/>
      <c r="C2" s="2024"/>
      <c r="D2" s="2024"/>
      <c r="E2" s="2024"/>
      <c r="F2" s="2024"/>
      <c r="G2" s="2024"/>
      <c r="H2" s="2024"/>
      <c r="I2" s="541"/>
      <c r="J2" s="547"/>
      <c r="K2" s="540"/>
    </row>
    <row r="3" spans="1:11" ht="12.95" customHeight="1">
      <c r="A3" s="2019">
        <v>2017</v>
      </c>
      <c r="B3" s="2068"/>
      <c r="C3" s="759"/>
      <c r="D3" s="760"/>
      <c r="E3" s="762"/>
      <c r="F3" s="569"/>
      <c r="H3" s="569" t="s">
        <v>546</v>
      </c>
    </row>
    <row r="4" spans="1:11" ht="24.95" customHeight="1">
      <c r="A4" s="2053" t="s">
        <v>547</v>
      </c>
      <c r="B4" s="2030"/>
      <c r="C4" s="2017" t="s">
        <v>671</v>
      </c>
      <c r="D4" s="2016"/>
      <c r="E4" s="2071"/>
      <c r="F4" s="2025" t="s">
        <v>672</v>
      </c>
      <c r="G4" s="2053"/>
      <c r="H4" s="2053"/>
      <c r="I4" s="765"/>
    </row>
    <row r="5" spans="1:11" ht="24.95" customHeight="1">
      <c r="A5" s="2069"/>
      <c r="B5" s="2069"/>
      <c r="C5" s="1620" t="s">
        <v>0</v>
      </c>
      <c r="D5" s="1634" t="s">
        <v>587</v>
      </c>
      <c r="E5" s="1634" t="s">
        <v>588</v>
      </c>
      <c r="F5" s="1634" t="s">
        <v>0</v>
      </c>
      <c r="G5" s="1634" t="s">
        <v>587</v>
      </c>
      <c r="H5" s="1634" t="s">
        <v>588</v>
      </c>
      <c r="I5" s="546"/>
      <c r="J5" s="546"/>
    </row>
    <row r="6" spans="1:11" s="753" customFormat="1" ht="12.95" customHeight="1">
      <c r="A6" s="783"/>
      <c r="B6" s="783"/>
      <c r="C6" s="784"/>
      <c r="D6" s="784"/>
      <c r="E6" s="784"/>
      <c r="F6" s="784"/>
      <c r="G6" s="784"/>
      <c r="H6" s="784"/>
      <c r="I6" s="812"/>
      <c r="J6" s="812"/>
    </row>
    <row r="7" spans="1:11" s="546" customFormat="1" ht="15.75" customHeight="1">
      <c r="A7" s="546" t="s">
        <v>0</v>
      </c>
      <c r="B7" s="573"/>
      <c r="C7" s="593">
        <f t="shared" ref="C7:H7" si="0">SUM(C9:C18)</f>
        <v>430</v>
      </c>
      <c r="D7" s="593">
        <f t="shared" si="0"/>
        <v>321</v>
      </c>
      <c r="E7" s="593">
        <f t="shared" si="0"/>
        <v>109</v>
      </c>
      <c r="F7" s="593">
        <f t="shared" si="0"/>
        <v>321</v>
      </c>
      <c r="G7" s="593">
        <f t="shared" si="0"/>
        <v>159</v>
      </c>
      <c r="H7" s="593">
        <f t="shared" si="0"/>
        <v>162</v>
      </c>
    </row>
    <row r="8" spans="1:11" s="546" customFormat="1" ht="15.75" customHeight="1"/>
    <row r="9" spans="1:11" s="547" customFormat="1" ht="15.75" customHeight="1">
      <c r="B9" s="547" t="s">
        <v>554</v>
      </c>
      <c r="C9" s="563">
        <v>91</v>
      </c>
      <c r="D9" s="564">
        <v>70</v>
      </c>
      <c r="E9" s="564">
        <v>21</v>
      </c>
      <c r="F9" s="563">
        <v>70</v>
      </c>
      <c r="G9" s="564">
        <v>40</v>
      </c>
      <c r="H9" s="564">
        <v>30</v>
      </c>
    </row>
    <row r="10" spans="1:11" s="547" customFormat="1" ht="15.75" customHeight="1">
      <c r="B10" s="547" t="s">
        <v>555</v>
      </c>
      <c r="C10" s="593">
        <v>45</v>
      </c>
      <c r="D10" s="594">
        <v>30</v>
      </c>
      <c r="E10" s="594">
        <v>15</v>
      </c>
      <c r="F10" s="593">
        <v>30</v>
      </c>
      <c r="G10" s="594">
        <v>10</v>
      </c>
      <c r="H10" s="594">
        <v>20</v>
      </c>
    </row>
    <row r="11" spans="1:11" s="547" customFormat="1" ht="25.5" customHeight="1">
      <c r="B11" s="807" t="s">
        <v>673</v>
      </c>
      <c r="C11" s="808">
        <v>9</v>
      </c>
      <c r="D11" s="659">
        <v>9</v>
      </c>
      <c r="E11" s="659">
        <v>0</v>
      </c>
      <c r="F11" s="808">
        <v>9</v>
      </c>
      <c r="G11" s="659">
        <v>5</v>
      </c>
      <c r="H11" s="659">
        <v>4</v>
      </c>
    </row>
    <row r="12" spans="1:11" s="547" customFormat="1" ht="15.75" customHeight="1">
      <c r="B12" s="565" t="s">
        <v>557</v>
      </c>
      <c r="C12" s="593">
        <v>33</v>
      </c>
      <c r="D12" s="594">
        <v>24</v>
      </c>
      <c r="E12" s="594">
        <v>9</v>
      </c>
      <c r="F12" s="593">
        <v>24</v>
      </c>
      <c r="G12" s="594">
        <v>13</v>
      </c>
      <c r="H12" s="594">
        <v>11</v>
      </c>
    </row>
    <row r="13" spans="1:11" s="547" customFormat="1" ht="15.75" customHeight="1">
      <c r="B13" s="565" t="s">
        <v>558</v>
      </c>
      <c r="C13" s="593">
        <v>61</v>
      </c>
      <c r="D13" s="594">
        <v>44</v>
      </c>
      <c r="E13" s="594">
        <v>17</v>
      </c>
      <c r="F13" s="593">
        <v>44</v>
      </c>
      <c r="G13" s="594">
        <v>19</v>
      </c>
      <c r="H13" s="594">
        <v>25</v>
      </c>
    </row>
    <row r="14" spans="1:11" s="547" customFormat="1" ht="15.75" customHeight="1">
      <c r="B14" s="565" t="s">
        <v>559</v>
      </c>
      <c r="C14" s="593">
        <v>55</v>
      </c>
      <c r="D14" s="594">
        <v>38</v>
      </c>
      <c r="E14" s="594">
        <v>17</v>
      </c>
      <c r="F14" s="593">
        <v>38</v>
      </c>
      <c r="G14" s="594">
        <v>21</v>
      </c>
      <c r="H14" s="594">
        <v>17</v>
      </c>
    </row>
    <row r="15" spans="1:11" s="547" customFormat="1" ht="15.75" customHeight="1">
      <c r="B15" s="565" t="s">
        <v>560</v>
      </c>
      <c r="C15" s="593">
        <v>51</v>
      </c>
      <c r="D15" s="594">
        <v>37</v>
      </c>
      <c r="E15" s="594">
        <v>14</v>
      </c>
      <c r="F15" s="593">
        <v>37</v>
      </c>
      <c r="G15" s="594">
        <v>13</v>
      </c>
      <c r="H15" s="594">
        <v>24</v>
      </c>
    </row>
    <row r="16" spans="1:11" s="547" customFormat="1" ht="15.75" customHeight="1">
      <c r="B16" s="565" t="s">
        <v>561</v>
      </c>
      <c r="C16" s="593">
        <v>62</v>
      </c>
      <c r="D16" s="594">
        <v>53</v>
      </c>
      <c r="E16" s="594">
        <v>9</v>
      </c>
      <c r="F16" s="593">
        <v>53</v>
      </c>
      <c r="G16" s="594">
        <v>31</v>
      </c>
      <c r="H16" s="594">
        <v>22</v>
      </c>
    </row>
    <row r="17" spans="1:8" s="547" customFormat="1" ht="15.75" customHeight="1">
      <c r="B17" s="565" t="s">
        <v>562</v>
      </c>
      <c r="C17" s="593">
        <v>16</v>
      </c>
      <c r="D17" s="594">
        <v>11</v>
      </c>
      <c r="E17" s="594">
        <v>5</v>
      </c>
      <c r="F17" s="593">
        <v>11</v>
      </c>
      <c r="G17" s="594">
        <v>5</v>
      </c>
      <c r="H17" s="594">
        <v>6</v>
      </c>
    </row>
    <row r="18" spans="1:8" s="547" customFormat="1" ht="15.75" customHeight="1">
      <c r="B18" s="544" t="s">
        <v>563</v>
      </c>
      <c r="C18" s="593">
        <v>7</v>
      </c>
      <c r="D18" s="594">
        <v>5</v>
      </c>
      <c r="E18" s="594">
        <v>2</v>
      </c>
      <c r="F18" s="593">
        <v>5</v>
      </c>
      <c r="G18" s="594">
        <v>2</v>
      </c>
      <c r="H18" s="594">
        <v>3</v>
      </c>
    </row>
    <row r="19" spans="1:8" s="547" customFormat="1" ht="6.95" customHeight="1">
      <c r="B19" s="544"/>
      <c r="C19" s="593"/>
      <c r="D19" s="594"/>
      <c r="E19" s="594"/>
      <c r="F19" s="593"/>
      <c r="G19" s="594"/>
      <c r="H19" s="594"/>
    </row>
    <row r="20" spans="1:8" ht="3" customHeight="1" thickBot="1">
      <c r="A20" s="1544"/>
      <c r="B20" s="1544"/>
      <c r="C20" s="1614"/>
      <c r="D20" s="1614"/>
      <c r="E20" s="1614"/>
      <c r="F20" s="1614"/>
      <c r="G20" s="1614"/>
      <c r="H20" s="1614"/>
    </row>
    <row r="21" spans="1:8" ht="3.75" customHeight="1" thickTop="1">
      <c r="A21" s="544"/>
      <c r="B21" s="544"/>
      <c r="C21" s="759"/>
      <c r="D21" s="759"/>
      <c r="E21" s="759"/>
      <c r="F21" s="759"/>
      <c r="G21" s="759"/>
      <c r="H21" s="759"/>
    </row>
    <row r="22" spans="1:8" ht="12.95" customHeight="1">
      <c r="A22" s="785" t="s">
        <v>543</v>
      </c>
      <c r="B22" s="785"/>
      <c r="C22" s="785"/>
      <c r="D22" s="785"/>
      <c r="E22" s="785"/>
    </row>
    <row r="23" spans="1:8" ht="10.5" customHeight="1">
      <c r="A23" s="2018"/>
      <c r="B23" s="2018"/>
      <c r="C23" s="2018"/>
      <c r="D23" s="2018"/>
      <c r="E23" s="2018"/>
      <c r="F23" s="547"/>
      <c r="G23" s="547"/>
    </row>
  </sheetData>
  <mergeCells count="7">
    <mergeCell ref="A23:E23"/>
    <mergeCell ref="A1:F1"/>
    <mergeCell ref="A2:H2"/>
    <mergeCell ref="A3:B3"/>
    <mergeCell ref="A4:B5"/>
    <mergeCell ref="C4:E4"/>
    <mergeCell ref="F4:H4"/>
  </mergeCells>
  <pageMargins left="0.78740157480314965" right="0.78740157480314965" top="1.1811023622047245" bottom="0.78740157480314965" header="0" footer="0"/>
  <pageSetup paperSize="9" orientation="portrait" horizontalDpi="300" verticalDpi="300" r:id="rId1"/>
  <headerFooter alignWithMargins="0"/>
</worksheet>
</file>

<file path=xl/worksheets/sheet52.xml><?xml version="1.0" encoding="utf-8"?>
<worksheet xmlns="http://schemas.openxmlformats.org/spreadsheetml/2006/main" xmlns:r="http://schemas.openxmlformats.org/officeDocument/2006/relationships">
  <sheetPr codeName="Sheet52"/>
  <dimension ref="A1:L27"/>
  <sheetViews>
    <sheetView workbookViewId="0">
      <selection sqref="A1:F1"/>
    </sheetView>
  </sheetViews>
  <sheetFormatPr defaultColWidth="7.85546875" defaultRowHeight="12.75"/>
  <cols>
    <col min="1" max="1" width="4.140625" style="541" customWidth="1"/>
    <col min="2" max="2" width="41" style="541" customWidth="1"/>
    <col min="3" max="3" width="10.7109375" style="541" customWidth="1"/>
    <col min="4" max="5" width="8.85546875" style="541" customWidth="1"/>
    <col min="6" max="6" width="13.5703125" style="541" customWidth="1"/>
    <col min="7" max="16384" width="7.85546875" style="541"/>
  </cols>
  <sheetData>
    <row r="1" spans="1:10" ht="12.75" customHeight="1">
      <c r="A1" s="1959" t="s">
        <v>674</v>
      </c>
      <c r="B1" s="1959"/>
      <c r="C1" s="1959"/>
      <c r="D1" s="1959"/>
      <c r="E1" s="1959"/>
      <c r="F1" s="1959"/>
    </row>
    <row r="2" spans="1:10" s="639" customFormat="1" ht="21.75" customHeight="1">
      <c r="A2" s="2024" t="s">
        <v>675</v>
      </c>
      <c r="B2" s="2024"/>
      <c r="C2" s="2024"/>
      <c r="D2" s="2024"/>
      <c r="E2" s="2024"/>
      <c r="F2" s="2024"/>
    </row>
    <row r="3" spans="1:10" ht="12.95" customHeight="1">
      <c r="A3" s="2019">
        <v>2017</v>
      </c>
      <c r="B3" s="2020"/>
      <c r="C3" s="759"/>
      <c r="D3" s="760"/>
      <c r="E3" s="762"/>
      <c r="F3" s="569" t="s">
        <v>546</v>
      </c>
      <c r="G3" s="547"/>
      <c r="H3" s="547"/>
      <c r="I3" s="547"/>
      <c r="J3" s="547"/>
    </row>
    <row r="4" spans="1:10" ht="24" customHeight="1">
      <c r="A4" s="2032" t="s">
        <v>547</v>
      </c>
      <c r="B4" s="2085"/>
      <c r="C4" s="1946" t="s">
        <v>676</v>
      </c>
      <c r="D4" s="1947"/>
      <c r="E4" s="1947"/>
      <c r="F4" s="1946" t="s">
        <v>677</v>
      </c>
      <c r="G4" s="765"/>
      <c r="H4" s="765"/>
      <c r="I4" s="765"/>
    </row>
    <row r="5" spans="1:10" ht="16.5" customHeight="1">
      <c r="A5" s="2033"/>
      <c r="B5" s="2086"/>
      <c r="C5" s="1946" t="s">
        <v>0</v>
      </c>
      <c r="D5" s="1946" t="s">
        <v>588</v>
      </c>
      <c r="E5" s="1946" t="s">
        <v>587</v>
      </c>
      <c r="F5" s="2089"/>
    </row>
    <row r="6" spans="1:10" ht="14.25" customHeight="1">
      <c r="A6" s="2087"/>
      <c r="B6" s="2088"/>
      <c r="C6" s="2091"/>
      <c r="D6" s="2091"/>
      <c r="E6" s="2091"/>
      <c r="F6" s="2090"/>
    </row>
    <row r="7" spans="1:10" ht="12.95" customHeight="1">
      <c r="A7" s="547"/>
      <c r="B7" s="547"/>
      <c r="C7" s="574"/>
      <c r="D7" s="574"/>
      <c r="E7" s="574"/>
      <c r="F7" s="574"/>
      <c r="G7" s="547"/>
    </row>
    <row r="8" spans="1:10" s="546" customFormat="1" ht="15.75" customHeight="1">
      <c r="A8" s="546" t="s">
        <v>0</v>
      </c>
      <c r="B8" s="573"/>
      <c r="C8" s="593">
        <f>SUM(C10:C19)</f>
        <v>430</v>
      </c>
      <c r="D8" s="593">
        <f t="shared" ref="D8:F8" si="0">SUM(D10:D19)</f>
        <v>299</v>
      </c>
      <c r="E8" s="593">
        <f t="shared" si="0"/>
        <v>131</v>
      </c>
      <c r="F8" s="593">
        <f t="shared" si="0"/>
        <v>408</v>
      </c>
    </row>
    <row r="9" spans="1:10" s="546" customFormat="1" ht="15.75" customHeight="1"/>
    <row r="10" spans="1:10" s="547" customFormat="1" ht="15.75" customHeight="1">
      <c r="B10" s="547" t="s">
        <v>554</v>
      </c>
      <c r="C10" s="563">
        <v>91</v>
      </c>
      <c r="D10" s="564">
        <v>67</v>
      </c>
      <c r="E10" s="564">
        <v>24</v>
      </c>
      <c r="F10" s="564">
        <v>52</v>
      </c>
      <c r="G10" s="564"/>
    </row>
    <row r="11" spans="1:10" s="547" customFormat="1" ht="15.75" customHeight="1">
      <c r="B11" s="547" t="s">
        <v>555</v>
      </c>
      <c r="C11" s="593">
        <v>45</v>
      </c>
      <c r="D11" s="594">
        <v>30</v>
      </c>
      <c r="E11" s="594">
        <v>15</v>
      </c>
      <c r="F11" s="594">
        <v>51.000000000000007</v>
      </c>
      <c r="G11" s="564"/>
    </row>
    <row r="12" spans="1:10" s="547" customFormat="1" ht="15.75" customHeight="1">
      <c r="B12" s="565" t="s">
        <v>556</v>
      </c>
      <c r="C12" s="593">
        <v>9</v>
      </c>
      <c r="D12" s="594">
        <v>7</v>
      </c>
      <c r="E12" s="594">
        <v>2</v>
      </c>
      <c r="F12" s="594">
        <v>4</v>
      </c>
      <c r="G12" s="564"/>
    </row>
    <row r="13" spans="1:10" s="547" customFormat="1" ht="15.75" customHeight="1">
      <c r="B13" s="565" t="s">
        <v>557</v>
      </c>
      <c r="C13" s="593">
        <v>33</v>
      </c>
      <c r="D13" s="594">
        <v>21</v>
      </c>
      <c r="E13" s="594">
        <v>12</v>
      </c>
      <c r="F13" s="594">
        <v>41</v>
      </c>
      <c r="G13" s="564"/>
    </row>
    <row r="14" spans="1:10" s="547" customFormat="1" ht="15.75" customHeight="1">
      <c r="B14" s="565" t="s">
        <v>558</v>
      </c>
      <c r="C14" s="593">
        <v>61</v>
      </c>
      <c r="D14" s="594">
        <v>44</v>
      </c>
      <c r="E14" s="594">
        <v>17</v>
      </c>
      <c r="F14" s="594">
        <v>59.000000000000021</v>
      </c>
      <c r="G14" s="564"/>
    </row>
    <row r="15" spans="1:10" s="547" customFormat="1" ht="15.75" customHeight="1">
      <c r="B15" s="565" t="s">
        <v>559</v>
      </c>
      <c r="C15" s="593">
        <v>55</v>
      </c>
      <c r="D15" s="594">
        <v>47</v>
      </c>
      <c r="E15" s="594">
        <v>8</v>
      </c>
      <c r="F15" s="594">
        <v>21.999999999999996</v>
      </c>
      <c r="G15" s="564"/>
    </row>
    <row r="16" spans="1:10" s="547" customFormat="1" ht="15.75" customHeight="1">
      <c r="B16" s="565" t="s">
        <v>560</v>
      </c>
      <c r="C16" s="593">
        <v>51</v>
      </c>
      <c r="D16" s="594">
        <v>39</v>
      </c>
      <c r="E16" s="594">
        <v>12</v>
      </c>
      <c r="F16" s="594">
        <v>28.999999999999986</v>
      </c>
      <c r="G16" s="564"/>
    </row>
    <row r="17" spans="1:12" s="547" customFormat="1" ht="15.75" customHeight="1">
      <c r="B17" s="565" t="s">
        <v>561</v>
      </c>
      <c r="C17" s="593">
        <v>62</v>
      </c>
      <c r="D17" s="594">
        <v>28</v>
      </c>
      <c r="E17" s="594">
        <v>34</v>
      </c>
      <c r="F17" s="594">
        <v>105</v>
      </c>
      <c r="G17" s="564"/>
    </row>
    <row r="18" spans="1:12" s="547" customFormat="1" ht="15.75" customHeight="1">
      <c r="B18" s="565" t="s">
        <v>562</v>
      </c>
      <c r="C18" s="593">
        <v>16</v>
      </c>
      <c r="D18" s="594">
        <v>9</v>
      </c>
      <c r="E18" s="594">
        <v>7</v>
      </c>
      <c r="F18" s="594">
        <v>45</v>
      </c>
      <c r="G18" s="564"/>
    </row>
    <row r="19" spans="1:12" s="547" customFormat="1" ht="15.75" customHeight="1">
      <c r="B19" s="544" t="s">
        <v>563</v>
      </c>
      <c r="C19" s="593">
        <v>7</v>
      </c>
      <c r="D19" s="594">
        <v>7</v>
      </c>
      <c r="E19" s="594">
        <v>0</v>
      </c>
      <c r="F19" s="594">
        <v>0</v>
      </c>
      <c r="G19" s="564"/>
      <c r="H19" s="564"/>
    </row>
    <row r="20" spans="1:12" ht="6.95" customHeight="1" thickBot="1">
      <c r="A20" s="1544"/>
      <c r="B20" s="1544"/>
      <c r="C20" s="1614"/>
      <c r="D20" s="1614"/>
      <c r="E20" s="1614"/>
      <c r="F20" s="1614"/>
      <c r="G20" s="547"/>
    </row>
    <row r="21" spans="1:12" ht="15" customHeight="1" thickTop="1">
      <c r="A21" s="2084" t="s">
        <v>543</v>
      </c>
      <c r="B21" s="2084"/>
      <c r="C21" s="2084"/>
      <c r="D21" s="2084"/>
      <c r="E21" s="2084"/>
    </row>
    <row r="22" spans="1:12" s="771" customFormat="1" ht="15" customHeight="1">
      <c r="A22" s="819" t="s">
        <v>564</v>
      </c>
      <c r="B22" s="768"/>
      <c r="C22" s="769"/>
      <c r="D22" s="768"/>
      <c r="E22" s="768"/>
      <c r="F22" s="768"/>
      <c r="G22" s="768"/>
      <c r="H22" s="768"/>
      <c r="I22" s="768"/>
      <c r="J22" s="768"/>
      <c r="K22" s="770"/>
      <c r="L22" s="770"/>
    </row>
    <row r="23" spans="1:12" s="792" customFormat="1" ht="12" customHeight="1">
      <c r="A23" s="777" t="s">
        <v>565</v>
      </c>
      <c r="B23" s="768"/>
      <c r="C23" s="769"/>
      <c r="D23" s="768"/>
      <c r="E23" s="768"/>
      <c r="F23" s="768"/>
      <c r="G23" s="768"/>
      <c r="H23" s="768"/>
      <c r="I23" s="768"/>
      <c r="J23" s="768"/>
      <c r="K23" s="770"/>
      <c r="L23" s="770"/>
    </row>
    <row r="24" spans="1:12">
      <c r="A24" s="547"/>
      <c r="B24" s="547"/>
      <c r="C24" s="547"/>
      <c r="D24" s="547"/>
      <c r="E24" s="547"/>
      <c r="F24" s="547"/>
      <c r="G24" s="547"/>
    </row>
    <row r="25" spans="1:12">
      <c r="A25" s="547"/>
      <c r="B25" s="547"/>
      <c r="C25" s="547"/>
      <c r="D25" s="547"/>
      <c r="E25" s="547"/>
      <c r="F25" s="547"/>
      <c r="G25" s="547"/>
    </row>
    <row r="26" spans="1:12">
      <c r="A26" s="547"/>
      <c r="B26" s="547"/>
      <c r="C26" s="547"/>
      <c r="D26" s="547"/>
      <c r="E26" s="547"/>
      <c r="F26" s="547"/>
      <c r="G26" s="547"/>
    </row>
    <row r="27" spans="1:12">
      <c r="A27" s="547"/>
      <c r="B27" s="547"/>
      <c r="C27" s="547"/>
      <c r="D27" s="547"/>
      <c r="E27" s="547"/>
      <c r="F27" s="547"/>
      <c r="G27" s="547"/>
    </row>
  </sheetData>
  <mergeCells count="10">
    <mergeCell ref="A21:E21"/>
    <mergeCell ref="A1:F1"/>
    <mergeCell ref="A2:F2"/>
    <mergeCell ref="A3:B3"/>
    <mergeCell ref="A4:B6"/>
    <mergeCell ref="C4:E4"/>
    <mergeCell ref="F4:F6"/>
    <mergeCell ref="C5:C6"/>
    <mergeCell ref="D5:D6"/>
    <mergeCell ref="E5:E6"/>
  </mergeCells>
  <hyperlinks>
    <hyperlink ref="A23" r:id="rId1"/>
  </hyperlinks>
  <pageMargins left="0.78740157480314965" right="0.78740157480314965" top="1.1811023622047245" bottom="0.78740157480314965" header="0" footer="0"/>
  <pageSetup paperSize="9" orientation="portrait" horizontalDpi="300" verticalDpi="300" r:id="rId2"/>
  <headerFooter alignWithMargins="0"/>
</worksheet>
</file>

<file path=xl/worksheets/sheet53.xml><?xml version="1.0" encoding="utf-8"?>
<worksheet xmlns="http://schemas.openxmlformats.org/spreadsheetml/2006/main" xmlns:r="http://schemas.openxmlformats.org/officeDocument/2006/relationships">
  <sheetPr codeName="Sheet53"/>
  <dimension ref="A1:L28"/>
  <sheetViews>
    <sheetView showGridLines="0" workbookViewId="0">
      <selection sqref="A1:E1"/>
    </sheetView>
  </sheetViews>
  <sheetFormatPr defaultColWidth="7.85546875" defaultRowHeight="12.75"/>
  <cols>
    <col min="1" max="1" width="4.5703125" style="683" customWidth="1"/>
    <col min="2" max="2" width="38.7109375" style="683" customWidth="1"/>
    <col min="3" max="3" width="15.7109375" style="778" customWidth="1"/>
    <col min="4" max="4" width="14.28515625" style="779" customWidth="1"/>
    <col min="5" max="5" width="13.7109375" style="683" customWidth="1"/>
    <col min="6" max="6" width="9.7109375" style="683" customWidth="1"/>
    <col min="7" max="16384" width="7.85546875" style="683"/>
  </cols>
  <sheetData>
    <row r="1" spans="1:9" ht="12.75" customHeight="1">
      <c r="A1" s="1959" t="s">
        <v>678</v>
      </c>
      <c r="B1" s="1959"/>
      <c r="C1" s="1959"/>
      <c r="D1" s="1959"/>
      <c r="E1" s="1959"/>
    </row>
    <row r="2" spans="1:9" ht="21.75" customHeight="1">
      <c r="A2" s="2092" t="s">
        <v>679</v>
      </c>
      <c r="B2" s="2092"/>
      <c r="C2" s="2092"/>
      <c r="D2" s="2092"/>
      <c r="E2" s="2093"/>
      <c r="F2" s="687"/>
    </row>
    <row r="3" spans="1:9" ht="12.95" customHeight="1">
      <c r="A3" s="542">
        <v>2017</v>
      </c>
      <c r="B3" s="542"/>
      <c r="C3" s="543"/>
      <c r="D3" s="760"/>
      <c r="E3" s="773" t="s">
        <v>546</v>
      </c>
    </row>
    <row r="4" spans="1:9" ht="24.95" customHeight="1">
      <c r="A4" s="2094" t="s">
        <v>547</v>
      </c>
      <c r="B4" s="2095"/>
      <c r="C4" s="2017" t="s">
        <v>680</v>
      </c>
      <c r="D4" s="2016"/>
      <c r="E4" s="2016"/>
      <c r="F4" s="774"/>
      <c r="G4" s="774"/>
      <c r="H4" s="774"/>
      <c r="I4" s="774"/>
    </row>
    <row r="5" spans="1:9" ht="24.95" customHeight="1">
      <c r="A5" s="2021"/>
      <c r="B5" s="2022"/>
      <c r="C5" s="1612" t="s">
        <v>0</v>
      </c>
      <c r="D5" s="1612" t="s">
        <v>587</v>
      </c>
      <c r="E5" s="1612" t="s">
        <v>588</v>
      </c>
      <c r="F5" s="687"/>
    </row>
    <row r="6" spans="1:9" ht="12.95" customHeight="1">
      <c r="A6" s="547"/>
      <c r="B6" s="547"/>
      <c r="C6" s="553"/>
      <c r="D6" s="574"/>
      <c r="E6" s="687"/>
      <c r="F6" s="687"/>
    </row>
    <row r="7" spans="1:9" s="546" customFormat="1" ht="15.75" customHeight="1">
      <c r="A7" s="546" t="s">
        <v>0</v>
      </c>
      <c r="B7" s="573"/>
      <c r="C7" s="731">
        <f>SUM(C9:C18)</f>
        <v>430</v>
      </c>
      <c r="D7" s="731">
        <f t="shared" ref="D7:E7" si="0">SUM(D9:D18)</f>
        <v>84</v>
      </c>
      <c r="E7" s="731">
        <f t="shared" si="0"/>
        <v>346</v>
      </c>
      <c r="F7" s="575"/>
      <c r="G7" s="575"/>
      <c r="H7" s="575"/>
    </row>
    <row r="8" spans="1:9" s="546" customFormat="1" ht="15.75" customHeight="1"/>
    <row r="9" spans="1:9" s="547" customFormat="1" ht="15.75" customHeight="1">
      <c r="B9" s="547" t="s">
        <v>554</v>
      </c>
      <c r="C9" s="546">
        <v>91</v>
      </c>
      <c r="D9" s="547">
        <v>27</v>
      </c>
      <c r="E9" s="547">
        <v>64</v>
      </c>
      <c r="F9" s="766"/>
      <c r="G9" s="766"/>
      <c r="H9" s="766"/>
    </row>
    <row r="10" spans="1:9" s="547" customFormat="1" ht="15.75" customHeight="1">
      <c r="B10" s="547" t="s">
        <v>555</v>
      </c>
      <c r="C10" s="775">
        <v>45</v>
      </c>
      <c r="D10" s="766">
        <v>3</v>
      </c>
      <c r="E10" s="766">
        <v>42</v>
      </c>
      <c r="F10" s="766"/>
      <c r="G10" s="766"/>
      <c r="H10" s="766"/>
    </row>
    <row r="11" spans="1:9" s="547" customFormat="1" ht="15.75" customHeight="1">
      <c r="B11" s="565" t="s">
        <v>556</v>
      </c>
      <c r="C11" s="775">
        <v>9</v>
      </c>
      <c r="D11" s="766">
        <v>2</v>
      </c>
      <c r="E11" s="766">
        <v>7</v>
      </c>
      <c r="F11" s="766"/>
      <c r="G11" s="766"/>
      <c r="H11" s="766"/>
    </row>
    <row r="12" spans="1:9" s="547" customFormat="1" ht="15.75" customHeight="1">
      <c r="B12" s="565" t="s">
        <v>557</v>
      </c>
      <c r="C12" s="775">
        <v>33</v>
      </c>
      <c r="D12" s="766">
        <v>9</v>
      </c>
      <c r="E12" s="766">
        <v>24</v>
      </c>
      <c r="F12" s="766"/>
      <c r="G12" s="766"/>
      <c r="H12" s="766"/>
    </row>
    <row r="13" spans="1:9" s="547" customFormat="1" ht="15.75" customHeight="1">
      <c r="B13" s="565" t="s">
        <v>558</v>
      </c>
      <c r="C13" s="775">
        <v>61</v>
      </c>
      <c r="D13" s="766">
        <v>11</v>
      </c>
      <c r="E13" s="766">
        <v>50</v>
      </c>
      <c r="F13" s="766"/>
      <c r="G13" s="766"/>
      <c r="H13" s="766"/>
    </row>
    <row r="14" spans="1:9" s="547" customFormat="1" ht="15.75" customHeight="1">
      <c r="B14" s="565" t="s">
        <v>559</v>
      </c>
      <c r="C14" s="775">
        <v>55</v>
      </c>
      <c r="D14" s="766">
        <v>8</v>
      </c>
      <c r="E14" s="766">
        <v>47</v>
      </c>
      <c r="F14" s="766"/>
      <c r="G14" s="766"/>
      <c r="H14" s="766"/>
    </row>
    <row r="15" spans="1:9" s="547" customFormat="1" ht="15.75" customHeight="1">
      <c r="B15" s="565" t="s">
        <v>560</v>
      </c>
      <c r="C15" s="775">
        <v>51</v>
      </c>
      <c r="D15" s="766">
        <v>12</v>
      </c>
      <c r="E15" s="766">
        <v>39</v>
      </c>
      <c r="F15" s="766"/>
      <c r="G15" s="766"/>
      <c r="H15" s="766"/>
    </row>
    <row r="16" spans="1:9" s="547" customFormat="1" ht="15.75" customHeight="1">
      <c r="B16" s="565" t="s">
        <v>561</v>
      </c>
      <c r="C16" s="775">
        <v>62</v>
      </c>
      <c r="D16" s="766">
        <v>8</v>
      </c>
      <c r="E16" s="766">
        <v>54</v>
      </c>
      <c r="F16" s="766"/>
      <c r="G16" s="766"/>
      <c r="H16" s="766"/>
    </row>
    <row r="17" spans="1:12" s="547" customFormat="1" ht="15.75" customHeight="1">
      <c r="B17" s="565" t="s">
        <v>562</v>
      </c>
      <c r="C17" s="775">
        <v>16</v>
      </c>
      <c r="D17" s="766">
        <v>2</v>
      </c>
      <c r="E17" s="766">
        <v>14</v>
      </c>
      <c r="F17" s="766"/>
      <c r="G17" s="766"/>
      <c r="H17" s="766"/>
    </row>
    <row r="18" spans="1:12" s="547" customFormat="1" ht="15.75" customHeight="1">
      <c r="B18" s="544" t="s">
        <v>563</v>
      </c>
      <c r="C18" s="775">
        <v>7</v>
      </c>
      <c r="D18" s="766">
        <v>2</v>
      </c>
      <c r="E18" s="766">
        <v>5</v>
      </c>
      <c r="F18" s="766"/>
      <c r="G18" s="766"/>
      <c r="H18" s="766"/>
    </row>
    <row r="19" spans="1:12" ht="6.95" customHeight="1" thickBot="1">
      <c r="A19" s="1544"/>
      <c r="B19" s="1544"/>
      <c r="C19" s="1615"/>
      <c r="D19" s="1614"/>
      <c r="E19" s="1614"/>
    </row>
    <row r="20" spans="1:12" ht="3.75" customHeight="1" thickTop="1">
      <c r="A20" s="544"/>
      <c r="B20" s="544"/>
      <c r="C20" s="776"/>
      <c r="D20" s="759"/>
      <c r="E20" s="759"/>
    </row>
    <row r="21" spans="1:12" s="541" customFormat="1" ht="13.5" customHeight="1">
      <c r="A21" s="2014" t="s">
        <v>543</v>
      </c>
      <c r="B21" s="2014"/>
      <c r="C21" s="2014"/>
      <c r="D21" s="2014"/>
      <c r="E21" s="2014"/>
    </row>
    <row r="22" spans="1:12" ht="9" customHeight="1">
      <c r="A22" s="687"/>
      <c r="B22" s="687"/>
      <c r="C22" s="787"/>
      <c r="D22" s="688"/>
      <c r="E22" s="687"/>
    </row>
    <row r="23" spans="1:12" s="771" customFormat="1" ht="12" customHeight="1">
      <c r="A23" s="819" t="s">
        <v>564</v>
      </c>
      <c r="B23" s="768"/>
      <c r="C23" s="769"/>
      <c r="D23" s="768"/>
      <c r="E23" s="768"/>
      <c r="F23" s="768"/>
      <c r="G23" s="768"/>
      <c r="H23" s="768"/>
      <c r="I23" s="768"/>
      <c r="J23" s="768"/>
      <c r="K23" s="770"/>
      <c r="L23" s="770"/>
    </row>
    <row r="24" spans="1:12" s="792" customFormat="1" ht="12" customHeight="1">
      <c r="A24" s="777" t="s">
        <v>565</v>
      </c>
      <c r="B24" s="768"/>
      <c r="C24" s="769"/>
      <c r="D24" s="768"/>
      <c r="E24" s="768"/>
      <c r="F24" s="768"/>
      <c r="G24" s="768"/>
      <c r="H24" s="768"/>
      <c r="I24" s="768"/>
      <c r="J24" s="768"/>
      <c r="K24" s="770"/>
      <c r="L24" s="770"/>
    </row>
    <row r="25" spans="1:12">
      <c r="H25" s="780"/>
    </row>
    <row r="27" spans="1:12">
      <c r="G27" s="780"/>
    </row>
    <row r="28" spans="1:12">
      <c r="G28" s="780"/>
    </row>
  </sheetData>
  <mergeCells count="5">
    <mergeCell ref="A1:E1"/>
    <mergeCell ref="A2:E2"/>
    <mergeCell ref="A4:B5"/>
    <mergeCell ref="C4:E4"/>
    <mergeCell ref="A21:E21"/>
  </mergeCells>
  <hyperlinks>
    <hyperlink ref="A24" r:id="rId1"/>
  </hyperlinks>
  <printOptions gridLinesSet="0"/>
  <pageMargins left="0.78740157480314965" right="0.78740157480314965" top="1.1811023622047245" bottom="0.78740157480314965" header="0" footer="0"/>
  <pageSetup paperSize="9" orientation="portrait" horizontalDpi="300" verticalDpi="300" r:id="rId2"/>
  <headerFooter alignWithMargins="0"/>
</worksheet>
</file>

<file path=xl/worksheets/sheet54.xml><?xml version="1.0" encoding="utf-8"?>
<worksheet xmlns="http://schemas.openxmlformats.org/spreadsheetml/2006/main" xmlns:r="http://schemas.openxmlformats.org/officeDocument/2006/relationships">
  <sheetPr codeName="Sheet54"/>
  <dimension ref="A1:K22"/>
  <sheetViews>
    <sheetView workbookViewId="0">
      <selection sqref="A1:F1"/>
    </sheetView>
  </sheetViews>
  <sheetFormatPr defaultColWidth="7.85546875" defaultRowHeight="12.75"/>
  <cols>
    <col min="1" max="1" width="4.42578125" style="541" customWidth="1"/>
    <col min="2" max="2" width="28.140625" style="541" customWidth="1"/>
    <col min="3" max="3" width="9.140625" style="541" customWidth="1"/>
    <col min="4" max="4" width="12.42578125" style="541" customWidth="1"/>
    <col min="5" max="5" width="10.42578125" style="541" customWidth="1"/>
    <col min="6" max="6" width="10" style="541" customWidth="1"/>
    <col min="7" max="7" width="12.42578125" style="541" customWidth="1"/>
    <col min="8" max="16384" width="7.85546875" style="541"/>
  </cols>
  <sheetData>
    <row r="1" spans="1:11" ht="12.75" customHeight="1">
      <c r="A1" s="1959" t="s">
        <v>681</v>
      </c>
      <c r="B1" s="1959"/>
      <c r="C1" s="1959"/>
      <c r="D1" s="1959"/>
      <c r="E1" s="1959"/>
      <c r="F1" s="1959"/>
    </row>
    <row r="2" spans="1:11" s="639" customFormat="1" ht="21.75" customHeight="1">
      <c r="A2" s="2015" t="s">
        <v>682</v>
      </c>
      <c r="B2" s="2015"/>
      <c r="C2" s="2015"/>
      <c r="D2" s="2015"/>
      <c r="E2" s="2015"/>
      <c r="F2" s="2015"/>
      <c r="G2" s="2015"/>
    </row>
    <row r="3" spans="1:11" ht="12.95" customHeight="1">
      <c r="A3" s="2019">
        <v>2017</v>
      </c>
      <c r="B3" s="2020"/>
      <c r="C3" s="759"/>
      <c r="D3" s="760"/>
      <c r="E3" s="762"/>
      <c r="F3" s="569"/>
      <c r="G3" s="569" t="s">
        <v>546</v>
      </c>
      <c r="H3" s="547"/>
      <c r="I3" s="547"/>
    </row>
    <row r="4" spans="1:11" ht="15.75" customHeight="1">
      <c r="A4" s="2053" t="s">
        <v>547</v>
      </c>
      <c r="B4" s="2030"/>
      <c r="C4" s="2038" t="s">
        <v>683</v>
      </c>
      <c r="D4" s="2032"/>
      <c r="E4" s="2032"/>
      <c r="F4" s="2032"/>
      <c r="G4" s="2079"/>
      <c r="H4" s="765"/>
      <c r="I4" s="765"/>
    </row>
    <row r="5" spans="1:11" ht="21.75" customHeight="1">
      <c r="A5" s="2096"/>
      <c r="B5" s="2031"/>
      <c r="C5" s="2080" t="s">
        <v>0</v>
      </c>
      <c r="D5" s="1965" t="s">
        <v>684</v>
      </c>
      <c r="E5" s="1965" t="s">
        <v>685</v>
      </c>
      <c r="F5" s="1965" t="s">
        <v>686</v>
      </c>
      <c r="G5" s="1965" t="s">
        <v>687</v>
      </c>
    </row>
    <row r="6" spans="1:11" ht="21" customHeight="1">
      <c r="A6" s="2096"/>
      <c r="B6" s="2031"/>
      <c r="C6" s="2097"/>
      <c r="D6" s="1967"/>
      <c r="E6" s="1967"/>
      <c r="F6" s="1967"/>
      <c r="G6" s="1967"/>
    </row>
    <row r="7" spans="1:11" ht="12.95" customHeight="1">
      <c r="A7" s="547"/>
      <c r="B7" s="547"/>
      <c r="C7" s="574"/>
      <c r="D7" s="574"/>
      <c r="E7" s="574"/>
      <c r="F7" s="574"/>
      <c r="G7" s="547"/>
    </row>
    <row r="8" spans="1:11" s="546" customFormat="1" ht="15.75" customHeight="1">
      <c r="A8" s="546" t="s">
        <v>0</v>
      </c>
      <c r="B8" s="573"/>
      <c r="C8" s="593">
        <f>SUM(C10:C19)</f>
        <v>430</v>
      </c>
      <c r="D8" s="593">
        <f t="shared" ref="D8:G8" si="0">SUM(D10:D19)</f>
        <v>65</v>
      </c>
      <c r="E8" s="593">
        <f t="shared" si="0"/>
        <v>227</v>
      </c>
      <c r="F8" s="593">
        <f t="shared" si="0"/>
        <v>9</v>
      </c>
      <c r="G8" s="593">
        <f t="shared" si="0"/>
        <v>14</v>
      </c>
      <c r="I8" s="564"/>
      <c r="J8" s="563"/>
      <c r="K8" s="564"/>
    </row>
    <row r="9" spans="1:11" s="546" customFormat="1" ht="15.75" customHeight="1"/>
    <row r="10" spans="1:11" s="547" customFormat="1" ht="15.75" customHeight="1">
      <c r="B10" s="547" t="s">
        <v>554</v>
      </c>
      <c r="C10" s="563">
        <v>91</v>
      </c>
      <c r="D10" s="564">
        <v>14</v>
      </c>
      <c r="E10" s="564">
        <v>37</v>
      </c>
      <c r="F10" s="564">
        <v>0</v>
      </c>
      <c r="G10" s="564">
        <v>3</v>
      </c>
      <c r="H10" s="564"/>
      <c r="I10" s="564"/>
      <c r="J10" s="564"/>
      <c r="K10" s="564"/>
    </row>
    <row r="11" spans="1:11" s="547" customFormat="1" ht="15.75" customHeight="1">
      <c r="B11" s="547" t="s">
        <v>555</v>
      </c>
      <c r="C11" s="593">
        <v>45</v>
      </c>
      <c r="D11" s="594">
        <v>4</v>
      </c>
      <c r="E11" s="594">
        <v>30</v>
      </c>
      <c r="F11" s="594">
        <v>0</v>
      </c>
      <c r="G11" s="594">
        <v>1</v>
      </c>
      <c r="H11" s="564"/>
      <c r="I11" s="564"/>
      <c r="J11" s="564"/>
      <c r="K11" s="564"/>
    </row>
    <row r="12" spans="1:11" s="547" customFormat="1" ht="25.5" customHeight="1">
      <c r="B12" s="807" t="s">
        <v>673</v>
      </c>
      <c r="C12" s="808">
        <v>9</v>
      </c>
      <c r="D12" s="659">
        <v>3</v>
      </c>
      <c r="E12" s="659">
        <v>4</v>
      </c>
      <c r="F12" s="659">
        <v>0</v>
      </c>
      <c r="G12" s="659">
        <v>0</v>
      </c>
      <c r="H12" s="564"/>
      <c r="I12" s="564"/>
      <c r="J12" s="564"/>
      <c r="K12" s="564"/>
    </row>
    <row r="13" spans="1:11" s="547" customFormat="1" ht="15.75" customHeight="1">
      <c r="B13" s="565" t="s">
        <v>557</v>
      </c>
      <c r="C13" s="593">
        <v>33</v>
      </c>
      <c r="D13" s="594">
        <v>6</v>
      </c>
      <c r="E13" s="594">
        <v>11</v>
      </c>
      <c r="F13" s="594">
        <v>2</v>
      </c>
      <c r="G13" s="594">
        <v>1</v>
      </c>
      <c r="H13" s="564"/>
      <c r="I13" s="564"/>
      <c r="J13" s="564"/>
      <c r="K13" s="564"/>
    </row>
    <row r="14" spans="1:11" s="547" customFormat="1" ht="15.75" customHeight="1">
      <c r="B14" s="565" t="s">
        <v>558</v>
      </c>
      <c r="C14" s="593">
        <v>61</v>
      </c>
      <c r="D14" s="594">
        <v>11</v>
      </c>
      <c r="E14" s="594">
        <v>34</v>
      </c>
      <c r="F14" s="594">
        <v>2</v>
      </c>
      <c r="G14" s="594">
        <v>2</v>
      </c>
      <c r="H14" s="564"/>
      <c r="I14" s="564"/>
      <c r="J14" s="564"/>
      <c r="K14" s="564"/>
    </row>
    <row r="15" spans="1:11" s="547" customFormat="1" ht="15.75" customHeight="1">
      <c r="B15" s="565" t="s">
        <v>559</v>
      </c>
      <c r="C15" s="593">
        <v>55</v>
      </c>
      <c r="D15" s="594">
        <v>8</v>
      </c>
      <c r="E15" s="594">
        <v>29</v>
      </c>
      <c r="F15" s="594">
        <v>2</v>
      </c>
      <c r="G15" s="594">
        <v>2</v>
      </c>
      <c r="H15" s="564"/>
      <c r="I15" s="564"/>
      <c r="J15" s="564"/>
      <c r="K15" s="564"/>
    </row>
    <row r="16" spans="1:11" s="547" customFormat="1" ht="15.75" customHeight="1">
      <c r="B16" s="565" t="s">
        <v>560</v>
      </c>
      <c r="C16" s="593">
        <v>51</v>
      </c>
      <c r="D16" s="594">
        <v>11</v>
      </c>
      <c r="E16" s="594">
        <v>21</v>
      </c>
      <c r="F16" s="594">
        <v>3</v>
      </c>
      <c r="G16" s="594">
        <v>2</v>
      </c>
      <c r="H16" s="564"/>
      <c r="I16" s="564"/>
      <c r="J16" s="564"/>
      <c r="K16" s="564"/>
    </row>
    <row r="17" spans="1:11" s="547" customFormat="1" ht="15.75" customHeight="1">
      <c r="B17" s="565" t="s">
        <v>561</v>
      </c>
      <c r="C17" s="593">
        <v>62</v>
      </c>
      <c r="D17" s="594">
        <v>7</v>
      </c>
      <c r="E17" s="594">
        <v>49</v>
      </c>
      <c r="F17" s="594">
        <v>0</v>
      </c>
      <c r="G17" s="594">
        <v>1</v>
      </c>
      <c r="H17" s="564"/>
      <c r="I17" s="564"/>
      <c r="J17" s="564"/>
      <c r="K17" s="564"/>
    </row>
    <row r="18" spans="1:11" s="547" customFormat="1" ht="15.75" customHeight="1">
      <c r="B18" s="565" t="s">
        <v>562</v>
      </c>
      <c r="C18" s="593">
        <v>16</v>
      </c>
      <c r="D18" s="594">
        <v>1</v>
      </c>
      <c r="E18" s="594">
        <v>11</v>
      </c>
      <c r="F18" s="594">
        <v>0</v>
      </c>
      <c r="G18" s="594">
        <v>2</v>
      </c>
      <c r="H18" s="564"/>
      <c r="I18" s="564"/>
      <c r="J18" s="564"/>
      <c r="K18" s="564"/>
    </row>
    <row r="19" spans="1:11" s="547" customFormat="1" ht="15.75" customHeight="1">
      <c r="B19" s="544" t="s">
        <v>563</v>
      </c>
      <c r="C19" s="593">
        <v>7</v>
      </c>
      <c r="D19" s="594">
        <v>0</v>
      </c>
      <c r="E19" s="594">
        <v>1</v>
      </c>
      <c r="F19" s="594">
        <v>0</v>
      </c>
      <c r="G19" s="594">
        <v>0</v>
      </c>
      <c r="H19" s="564"/>
      <c r="I19" s="564"/>
      <c r="J19" s="564"/>
      <c r="K19" s="564"/>
    </row>
    <row r="20" spans="1:11" ht="6.95" customHeight="1" thickBot="1">
      <c r="A20" s="1544"/>
      <c r="B20" s="1544"/>
      <c r="C20" s="1614"/>
      <c r="D20" s="1614"/>
      <c r="E20" s="1614"/>
      <c r="F20" s="1614"/>
      <c r="G20" s="1614"/>
    </row>
    <row r="21" spans="1:11" ht="5.25" customHeight="1" thickTop="1">
      <c r="A21" s="547"/>
      <c r="B21" s="547"/>
      <c r="C21" s="574"/>
      <c r="D21" s="574"/>
      <c r="E21" s="547"/>
      <c r="F21" s="547"/>
      <c r="G21" s="547"/>
    </row>
    <row r="22" spans="1:11" ht="19.5" customHeight="1">
      <c r="A22" s="2018"/>
      <c r="B22" s="2018"/>
      <c r="C22" s="2018"/>
      <c r="D22" s="2018"/>
      <c r="E22" s="2018"/>
      <c r="F22" s="547"/>
    </row>
  </sheetData>
  <mergeCells count="11">
    <mergeCell ref="A22:E22"/>
    <mergeCell ref="A1:F1"/>
    <mergeCell ref="A2:G2"/>
    <mergeCell ref="A3:B3"/>
    <mergeCell ref="A4:B6"/>
    <mergeCell ref="C4:G4"/>
    <mergeCell ref="C5:C6"/>
    <mergeCell ref="D5:D6"/>
    <mergeCell ref="E5:E6"/>
    <mergeCell ref="F5:F6"/>
    <mergeCell ref="G5:G6"/>
  </mergeCells>
  <pageMargins left="0.78740157480314965" right="0.78740157480314965" top="1.1811023622047245" bottom="0.78740157480314965" header="0" footer="0"/>
  <pageSetup paperSize="9" orientation="portrait" horizontalDpi="300" verticalDpi="300" r:id="rId1"/>
  <headerFooter alignWithMargins="0"/>
</worksheet>
</file>

<file path=xl/worksheets/sheet55.xml><?xml version="1.0" encoding="utf-8"?>
<worksheet xmlns="http://schemas.openxmlformats.org/spreadsheetml/2006/main" xmlns:r="http://schemas.openxmlformats.org/officeDocument/2006/relationships">
  <sheetPr codeName="Sheet55"/>
  <dimension ref="A1:Q42"/>
  <sheetViews>
    <sheetView workbookViewId="0">
      <selection sqref="A1:G1"/>
    </sheetView>
  </sheetViews>
  <sheetFormatPr defaultRowHeight="12.75"/>
  <cols>
    <col min="1" max="1" width="3.7109375" style="803" customWidth="1"/>
    <col min="2" max="2" width="37.5703125" style="803" customWidth="1"/>
    <col min="3" max="16384" width="9.140625" style="803"/>
  </cols>
  <sheetData>
    <row r="1" spans="1:9" s="541" customFormat="1" ht="12.75" customHeight="1">
      <c r="A1" s="2082" t="s">
        <v>681</v>
      </c>
      <c r="B1" s="2082"/>
      <c r="C1" s="2082"/>
      <c r="D1" s="2082"/>
      <c r="E1" s="2082"/>
      <c r="F1" s="2082"/>
      <c r="G1" s="2098"/>
    </row>
    <row r="2" spans="1:9" s="639" customFormat="1" ht="21.75" customHeight="1">
      <c r="A2" s="2024" t="s">
        <v>688</v>
      </c>
      <c r="B2" s="2024"/>
      <c r="C2" s="2024"/>
      <c r="D2" s="2024"/>
      <c r="E2" s="2024"/>
      <c r="F2" s="2024"/>
      <c r="G2" s="2048"/>
    </row>
    <row r="3" spans="1:9" s="541" customFormat="1" ht="12.95" customHeight="1">
      <c r="A3" s="2019">
        <v>2017</v>
      </c>
      <c r="B3" s="2068"/>
      <c r="C3" s="759"/>
      <c r="D3" s="760"/>
      <c r="E3" s="762"/>
      <c r="G3" s="569" t="s">
        <v>546</v>
      </c>
      <c r="H3" s="547"/>
      <c r="I3" s="547"/>
    </row>
    <row r="4" spans="1:9" s="541" customFormat="1" ht="18.75" customHeight="1">
      <c r="A4" s="2053" t="s">
        <v>547</v>
      </c>
      <c r="B4" s="2030"/>
      <c r="C4" s="2038" t="s">
        <v>689</v>
      </c>
      <c r="D4" s="2032"/>
      <c r="E4" s="2032"/>
      <c r="F4" s="2032"/>
      <c r="G4" s="2083"/>
      <c r="H4" s="765"/>
      <c r="I4" s="765"/>
    </row>
    <row r="5" spans="1:9" s="541" customFormat="1" ht="21.75" customHeight="1">
      <c r="A5" s="2031"/>
      <c r="B5" s="2031"/>
      <c r="C5" s="2080" t="s">
        <v>690</v>
      </c>
      <c r="D5" s="2080" t="s">
        <v>691</v>
      </c>
      <c r="E5" s="1965" t="s">
        <v>692</v>
      </c>
      <c r="F5" s="1965" t="s">
        <v>693</v>
      </c>
      <c r="G5" s="1948" t="s">
        <v>694</v>
      </c>
    </row>
    <row r="6" spans="1:9" s="541" customFormat="1" ht="18" customHeight="1">
      <c r="A6" s="2031"/>
      <c r="B6" s="2031"/>
      <c r="C6" s="2097"/>
      <c r="D6" s="2097"/>
      <c r="E6" s="1967"/>
      <c r="F6" s="1967"/>
      <c r="G6" s="1999"/>
    </row>
    <row r="7" spans="1:9" s="541" customFormat="1" ht="12.95" customHeight="1">
      <c r="A7" s="547"/>
      <c r="B7" s="547"/>
      <c r="C7" s="574"/>
      <c r="D7" s="574"/>
      <c r="E7" s="574"/>
      <c r="F7" s="574"/>
      <c r="G7" s="547"/>
    </row>
    <row r="8" spans="1:9" s="546" customFormat="1" ht="15.75" customHeight="1">
      <c r="A8" s="546" t="s">
        <v>0</v>
      </c>
      <c r="B8" s="573"/>
      <c r="C8" s="593">
        <f>SUM(C10:C19)</f>
        <v>10</v>
      </c>
      <c r="D8" s="593">
        <f t="shared" ref="D8:G8" si="0">SUM(D10:D19)</f>
        <v>37</v>
      </c>
      <c r="E8" s="593">
        <f t="shared" si="0"/>
        <v>3</v>
      </c>
      <c r="F8" s="593">
        <f t="shared" si="0"/>
        <v>11</v>
      </c>
      <c r="G8" s="593">
        <f t="shared" si="0"/>
        <v>54</v>
      </c>
      <c r="I8" s="564"/>
    </row>
    <row r="9" spans="1:9" s="546" customFormat="1" ht="15.75" customHeight="1"/>
    <row r="10" spans="1:9" s="547" customFormat="1" ht="15.75" customHeight="1">
      <c r="B10" s="547" t="s">
        <v>554</v>
      </c>
      <c r="C10" s="564">
        <v>0</v>
      </c>
      <c r="D10" s="564">
        <v>17</v>
      </c>
      <c r="E10" s="564">
        <v>2</v>
      </c>
      <c r="F10" s="564">
        <v>9</v>
      </c>
      <c r="G10" s="564">
        <v>9</v>
      </c>
      <c r="I10" s="564"/>
    </row>
    <row r="11" spans="1:9" s="547" customFormat="1" ht="15.75" customHeight="1">
      <c r="B11" s="547" t="s">
        <v>555</v>
      </c>
      <c r="C11" s="594">
        <v>1</v>
      </c>
      <c r="D11" s="594">
        <v>4</v>
      </c>
      <c r="E11" s="594">
        <v>0</v>
      </c>
      <c r="F11" s="594">
        <v>0</v>
      </c>
      <c r="G11" s="594">
        <v>5</v>
      </c>
      <c r="I11" s="564"/>
    </row>
    <row r="12" spans="1:9" s="547" customFormat="1" ht="15.75" customHeight="1">
      <c r="B12" s="565" t="s">
        <v>556</v>
      </c>
      <c r="C12" s="594">
        <v>1</v>
      </c>
      <c r="D12" s="594">
        <v>0</v>
      </c>
      <c r="E12" s="594">
        <v>0</v>
      </c>
      <c r="F12" s="594">
        <v>0</v>
      </c>
      <c r="G12" s="594">
        <v>1</v>
      </c>
      <c r="I12" s="564"/>
    </row>
    <row r="13" spans="1:9" s="547" customFormat="1" ht="15.75" customHeight="1">
      <c r="B13" s="565" t="s">
        <v>557</v>
      </c>
      <c r="C13" s="594">
        <v>1</v>
      </c>
      <c r="D13" s="594">
        <v>2</v>
      </c>
      <c r="E13" s="594">
        <v>1</v>
      </c>
      <c r="F13" s="594">
        <v>0</v>
      </c>
      <c r="G13" s="594">
        <v>9</v>
      </c>
      <c r="I13" s="564"/>
    </row>
    <row r="14" spans="1:9" s="547" customFormat="1" ht="15.75" customHeight="1">
      <c r="B14" s="565" t="s">
        <v>558</v>
      </c>
      <c r="C14" s="594">
        <v>0</v>
      </c>
      <c r="D14" s="594">
        <v>2</v>
      </c>
      <c r="E14" s="594">
        <v>0</v>
      </c>
      <c r="F14" s="594">
        <v>0</v>
      </c>
      <c r="G14" s="594">
        <v>10</v>
      </c>
      <c r="I14" s="564"/>
    </row>
    <row r="15" spans="1:9" s="547" customFormat="1" ht="15.75" customHeight="1">
      <c r="B15" s="565" t="s">
        <v>559</v>
      </c>
      <c r="C15" s="594">
        <v>2</v>
      </c>
      <c r="D15" s="594">
        <v>2</v>
      </c>
      <c r="E15" s="594">
        <v>0</v>
      </c>
      <c r="F15" s="594">
        <v>1</v>
      </c>
      <c r="G15" s="594">
        <v>9</v>
      </c>
      <c r="I15" s="564"/>
    </row>
    <row r="16" spans="1:9" s="547" customFormat="1" ht="15.75" customHeight="1">
      <c r="B16" s="565" t="s">
        <v>560</v>
      </c>
      <c r="C16" s="594">
        <v>1</v>
      </c>
      <c r="D16" s="594">
        <v>7</v>
      </c>
      <c r="E16" s="594">
        <v>0</v>
      </c>
      <c r="F16" s="594">
        <v>0</v>
      </c>
      <c r="G16" s="594">
        <v>6</v>
      </c>
      <c r="I16" s="564"/>
    </row>
    <row r="17" spans="1:17" s="547" customFormat="1" ht="15.75" customHeight="1">
      <c r="B17" s="565" t="s">
        <v>561</v>
      </c>
      <c r="C17" s="594">
        <v>1</v>
      </c>
      <c r="D17" s="594">
        <v>1</v>
      </c>
      <c r="E17" s="594">
        <v>0</v>
      </c>
      <c r="F17" s="594">
        <v>0</v>
      </c>
      <c r="G17" s="594">
        <v>3</v>
      </c>
      <c r="I17" s="564"/>
    </row>
    <row r="18" spans="1:17" s="547" customFormat="1" ht="15.75" customHeight="1">
      <c r="B18" s="565" t="s">
        <v>562</v>
      </c>
      <c r="C18" s="594">
        <v>0</v>
      </c>
      <c r="D18" s="594">
        <v>1</v>
      </c>
      <c r="E18" s="594">
        <v>0</v>
      </c>
      <c r="F18" s="594">
        <v>0</v>
      </c>
      <c r="G18" s="594">
        <v>1</v>
      </c>
      <c r="I18" s="564"/>
    </row>
    <row r="19" spans="1:17" s="547" customFormat="1" ht="15.75" customHeight="1">
      <c r="B19" s="544" t="s">
        <v>563</v>
      </c>
      <c r="C19" s="594">
        <v>3</v>
      </c>
      <c r="D19" s="594">
        <v>1</v>
      </c>
      <c r="E19" s="594">
        <v>0</v>
      </c>
      <c r="F19" s="594">
        <v>1</v>
      </c>
      <c r="G19" s="594">
        <v>1</v>
      </c>
      <c r="I19" s="564"/>
    </row>
    <row r="20" spans="1:17" s="541" customFormat="1" ht="6.95" customHeight="1" thickBot="1">
      <c r="A20" s="1544"/>
      <c r="B20" s="1544"/>
      <c r="C20" s="1614"/>
      <c r="D20" s="1614"/>
      <c r="E20" s="1614"/>
      <c r="F20" s="1614"/>
      <c r="G20" s="1614"/>
    </row>
    <row r="21" spans="1:17" s="541" customFormat="1" ht="3.75" customHeight="1" thickTop="1">
      <c r="A21" s="544"/>
      <c r="B21" s="544"/>
      <c r="C21" s="759"/>
      <c r="D21" s="759"/>
      <c r="E21" s="759"/>
      <c r="F21" s="759"/>
      <c r="G21" s="759"/>
    </row>
    <row r="22" spans="1:17" s="541" customFormat="1" ht="15" customHeight="1">
      <c r="A22" s="2014" t="s">
        <v>543</v>
      </c>
      <c r="B22" s="2014"/>
      <c r="C22" s="2014"/>
      <c r="D22" s="2014"/>
      <c r="E22" s="2014"/>
    </row>
    <row r="23" spans="1:17" ht="9" customHeight="1">
      <c r="A23" s="801"/>
      <c r="B23" s="801"/>
      <c r="C23" s="801"/>
      <c r="D23" s="801"/>
      <c r="E23" s="801"/>
      <c r="F23" s="801"/>
      <c r="G23" s="801"/>
    </row>
    <row r="24" spans="1:17" s="771" customFormat="1" ht="12" customHeight="1">
      <c r="A24" s="819" t="s">
        <v>564</v>
      </c>
      <c r="B24" s="768"/>
      <c r="C24" s="769"/>
      <c r="D24" s="768"/>
      <c r="E24" s="768"/>
      <c r="F24" s="768"/>
      <c r="G24" s="768"/>
      <c r="H24" s="768"/>
      <c r="I24" s="768"/>
      <c r="J24" s="768"/>
      <c r="K24" s="770"/>
      <c r="L24" s="770"/>
    </row>
    <row r="25" spans="1:17" s="792" customFormat="1" ht="12" customHeight="1">
      <c r="A25" s="777" t="s">
        <v>565</v>
      </c>
      <c r="B25" s="768"/>
      <c r="C25" s="769"/>
      <c r="D25" s="768"/>
      <c r="E25" s="768"/>
      <c r="F25" s="768"/>
      <c r="G25" s="768"/>
      <c r="H25" s="768"/>
      <c r="I25" s="768"/>
      <c r="J25" s="768"/>
      <c r="K25" s="770"/>
      <c r="L25" s="770"/>
    </row>
    <row r="26" spans="1:17">
      <c r="A26" s="801"/>
      <c r="B26" s="801"/>
      <c r="C26" s="801"/>
      <c r="D26" s="801"/>
      <c r="E26" s="801"/>
      <c r="F26" s="801"/>
      <c r="G26" s="801"/>
      <c r="H26" s="801"/>
      <c r="I26" s="801"/>
      <c r="J26" s="801"/>
      <c r="K26" s="801"/>
      <c r="L26" s="801"/>
      <c r="M26" s="801"/>
      <c r="N26" s="801"/>
      <c r="O26" s="801"/>
      <c r="P26" s="801"/>
      <c r="Q26" s="801"/>
    </row>
    <row r="27" spans="1:17">
      <c r="A27" s="801"/>
      <c r="B27" s="801"/>
      <c r="C27" s="801"/>
      <c r="D27" s="801"/>
      <c r="E27" s="801"/>
      <c r="F27" s="801"/>
      <c r="G27" s="801"/>
      <c r="H27" s="801"/>
      <c r="I27" s="801"/>
      <c r="J27" s="801"/>
      <c r="K27" s="801"/>
      <c r="L27" s="801"/>
      <c r="M27" s="801"/>
      <c r="N27" s="801"/>
      <c r="O27" s="801"/>
      <c r="P27" s="801"/>
      <c r="Q27" s="801"/>
    </row>
    <row r="28" spans="1:17">
      <c r="A28" s="801"/>
      <c r="B28" s="801"/>
      <c r="C28" s="801"/>
      <c r="D28" s="801"/>
      <c r="E28" s="801"/>
      <c r="F28" s="801"/>
      <c r="G28" s="801"/>
      <c r="H28" s="801"/>
      <c r="I28" s="801"/>
      <c r="J28" s="801"/>
      <c r="K28" s="801"/>
      <c r="L28" s="801"/>
      <c r="M28" s="801"/>
      <c r="N28" s="801"/>
      <c r="O28" s="801"/>
      <c r="P28" s="801"/>
      <c r="Q28" s="801"/>
    </row>
    <row r="29" spans="1:17">
      <c r="A29" s="801"/>
      <c r="B29" s="801"/>
      <c r="C29" s="801"/>
      <c r="D29" s="801"/>
      <c r="E29" s="801"/>
      <c r="F29" s="801"/>
      <c r="G29" s="801"/>
      <c r="H29" s="801"/>
      <c r="I29" s="801"/>
      <c r="J29" s="801"/>
      <c r="K29" s="801"/>
      <c r="L29" s="801"/>
      <c r="M29" s="801"/>
      <c r="N29" s="801"/>
      <c r="O29" s="801"/>
      <c r="P29" s="801"/>
      <c r="Q29" s="801"/>
    </row>
    <row r="30" spans="1:17">
      <c r="A30" s="801"/>
      <c r="B30" s="801"/>
      <c r="C30" s="801"/>
      <c r="D30" s="801"/>
      <c r="E30" s="801"/>
      <c r="F30" s="801"/>
      <c r="G30" s="801"/>
      <c r="H30" s="801"/>
      <c r="I30" s="801"/>
      <c r="J30" s="801"/>
      <c r="K30" s="801"/>
      <c r="L30" s="801"/>
      <c r="M30" s="801"/>
      <c r="N30" s="801"/>
      <c r="O30" s="801"/>
      <c r="P30" s="801"/>
      <c r="Q30" s="801"/>
    </row>
    <row r="31" spans="1:17">
      <c r="A31" s="801"/>
      <c r="B31" s="801"/>
      <c r="C31" s="801"/>
      <c r="D31" s="801"/>
      <c r="E31" s="801"/>
      <c r="F31" s="801"/>
      <c r="G31" s="801"/>
      <c r="H31" s="801"/>
      <c r="I31" s="801"/>
      <c r="J31" s="801"/>
      <c r="K31" s="801"/>
      <c r="L31" s="801"/>
      <c r="M31" s="801"/>
      <c r="N31" s="801"/>
      <c r="O31" s="801"/>
      <c r="P31" s="801"/>
      <c r="Q31" s="801"/>
    </row>
    <row r="32" spans="1:17">
      <c r="A32" s="801"/>
      <c r="B32" s="801"/>
      <c r="C32" s="801"/>
      <c r="D32" s="801"/>
      <c r="E32" s="801"/>
      <c r="F32" s="801"/>
      <c r="G32" s="801"/>
      <c r="H32" s="801"/>
      <c r="I32" s="801"/>
      <c r="J32" s="801"/>
      <c r="K32" s="801"/>
      <c r="L32" s="801"/>
      <c r="M32" s="801"/>
      <c r="N32" s="801"/>
      <c r="O32" s="801"/>
      <c r="P32" s="801"/>
      <c r="Q32" s="801"/>
    </row>
    <row r="33" spans="1:17">
      <c r="A33" s="801"/>
      <c r="B33" s="801"/>
      <c r="C33" s="801"/>
      <c r="D33" s="801"/>
      <c r="E33" s="801"/>
      <c r="F33" s="801"/>
      <c r="G33" s="801"/>
      <c r="H33" s="801"/>
      <c r="I33" s="801"/>
      <c r="J33" s="801"/>
      <c r="K33" s="801"/>
      <c r="L33" s="801"/>
      <c r="M33" s="801"/>
      <c r="N33" s="801"/>
      <c r="O33" s="801"/>
      <c r="P33" s="801"/>
      <c r="Q33" s="801"/>
    </row>
    <row r="34" spans="1:17">
      <c r="A34" s="801"/>
      <c r="B34" s="801"/>
      <c r="C34" s="801"/>
      <c r="D34" s="801"/>
      <c r="E34" s="801"/>
      <c r="F34" s="801"/>
      <c r="G34" s="801"/>
      <c r="H34" s="801"/>
      <c r="I34" s="801"/>
      <c r="J34" s="801"/>
      <c r="K34" s="801"/>
      <c r="L34" s="801"/>
      <c r="M34" s="801"/>
      <c r="N34" s="801"/>
      <c r="O34" s="801"/>
      <c r="P34" s="801"/>
      <c r="Q34" s="801"/>
    </row>
    <row r="35" spans="1:17">
      <c r="A35" s="801"/>
      <c r="B35" s="801"/>
      <c r="C35" s="801"/>
      <c r="D35" s="801"/>
      <c r="E35" s="801"/>
      <c r="F35" s="801"/>
      <c r="G35" s="801"/>
      <c r="H35" s="801"/>
      <c r="I35" s="801"/>
      <c r="J35" s="801"/>
      <c r="K35" s="801"/>
      <c r="L35" s="801"/>
      <c r="M35" s="801"/>
      <c r="N35" s="801"/>
      <c r="O35" s="801"/>
      <c r="P35" s="801"/>
      <c r="Q35" s="801"/>
    </row>
    <row r="36" spans="1:17">
      <c r="A36" s="801"/>
      <c r="B36" s="801"/>
      <c r="C36" s="801"/>
      <c r="D36" s="801"/>
      <c r="E36" s="801"/>
      <c r="F36" s="801"/>
      <c r="G36" s="801"/>
      <c r="H36" s="801"/>
      <c r="I36" s="801"/>
      <c r="J36" s="801"/>
      <c r="K36" s="801"/>
      <c r="L36" s="801"/>
      <c r="M36" s="801"/>
      <c r="N36" s="801"/>
      <c r="O36" s="801"/>
      <c r="P36" s="801"/>
      <c r="Q36" s="801"/>
    </row>
    <row r="37" spans="1:17">
      <c r="A37" s="801"/>
      <c r="B37" s="801"/>
      <c r="C37" s="801"/>
      <c r="D37" s="801"/>
      <c r="E37" s="801"/>
      <c r="F37" s="801"/>
      <c r="G37" s="801"/>
      <c r="H37" s="801"/>
      <c r="I37" s="801"/>
      <c r="J37" s="801"/>
      <c r="K37" s="801"/>
      <c r="L37" s="801"/>
      <c r="M37" s="801"/>
      <c r="N37" s="801"/>
      <c r="O37" s="801"/>
      <c r="P37" s="801"/>
      <c r="Q37" s="801"/>
    </row>
    <row r="38" spans="1:17">
      <c r="A38" s="801"/>
      <c r="B38" s="801"/>
      <c r="C38" s="801"/>
      <c r="D38" s="801"/>
      <c r="E38" s="801"/>
      <c r="F38" s="801"/>
      <c r="G38" s="801"/>
      <c r="H38" s="801"/>
      <c r="I38" s="801"/>
      <c r="J38" s="801"/>
      <c r="K38" s="801"/>
      <c r="L38" s="801"/>
      <c r="M38" s="801"/>
      <c r="N38" s="801"/>
      <c r="O38" s="801"/>
      <c r="P38" s="801"/>
      <c r="Q38" s="801"/>
    </row>
    <row r="39" spans="1:17">
      <c r="A39" s="801"/>
      <c r="B39" s="801"/>
      <c r="C39" s="801"/>
      <c r="D39" s="801"/>
      <c r="E39" s="801"/>
      <c r="F39" s="801"/>
      <c r="G39" s="801"/>
      <c r="H39" s="801"/>
      <c r="I39" s="801"/>
      <c r="J39" s="801"/>
      <c r="K39" s="801"/>
      <c r="L39" s="801"/>
      <c r="M39" s="801"/>
      <c r="N39" s="801"/>
      <c r="O39" s="801"/>
      <c r="P39" s="801"/>
      <c r="Q39" s="801"/>
    </row>
    <row r="40" spans="1:17">
      <c r="A40" s="801"/>
      <c r="B40" s="801"/>
      <c r="C40" s="801"/>
      <c r="D40" s="801"/>
      <c r="E40" s="801"/>
      <c r="F40" s="801"/>
      <c r="G40" s="801"/>
      <c r="H40" s="801"/>
      <c r="I40" s="801"/>
      <c r="J40" s="801"/>
      <c r="K40" s="801"/>
      <c r="L40" s="801"/>
      <c r="M40" s="801"/>
      <c r="N40" s="801"/>
      <c r="O40" s="801"/>
      <c r="P40" s="801"/>
      <c r="Q40" s="801"/>
    </row>
    <row r="41" spans="1:17">
      <c r="A41" s="801"/>
      <c r="B41" s="801"/>
      <c r="C41" s="801"/>
      <c r="D41" s="801"/>
      <c r="E41" s="801"/>
      <c r="F41" s="801"/>
      <c r="G41" s="801"/>
      <c r="H41" s="801"/>
      <c r="I41" s="801"/>
      <c r="J41" s="801"/>
      <c r="K41" s="801"/>
      <c r="L41" s="801"/>
      <c r="M41" s="801"/>
      <c r="N41" s="801"/>
      <c r="O41" s="801"/>
      <c r="P41" s="801"/>
      <c r="Q41" s="801"/>
    </row>
    <row r="42" spans="1:17">
      <c r="A42" s="801"/>
      <c r="B42" s="801"/>
      <c r="C42" s="801"/>
      <c r="D42" s="801"/>
      <c r="E42" s="801"/>
      <c r="F42" s="801"/>
      <c r="G42" s="801"/>
      <c r="H42" s="801"/>
      <c r="I42" s="801"/>
      <c r="J42" s="801"/>
      <c r="K42" s="801"/>
      <c r="L42" s="801"/>
      <c r="M42" s="801"/>
      <c r="N42" s="801"/>
      <c r="O42" s="801"/>
      <c r="P42" s="801"/>
      <c r="Q42" s="801"/>
    </row>
  </sheetData>
  <mergeCells count="11">
    <mergeCell ref="A22:E22"/>
    <mergeCell ref="A1:G1"/>
    <mergeCell ref="A2:G2"/>
    <mergeCell ref="A3:B3"/>
    <mergeCell ref="A4:B6"/>
    <mergeCell ref="C4:G4"/>
    <mergeCell ref="C5:C6"/>
    <mergeCell ref="D5:D6"/>
    <mergeCell ref="E5:E6"/>
    <mergeCell ref="F5:F6"/>
    <mergeCell ref="G5:G6"/>
  </mergeCells>
  <hyperlinks>
    <hyperlink ref="A25" r:id="rId1"/>
  </hyperlinks>
  <pageMargins left="0.78740157480314965" right="0.78740157480314965" top="1.1811023622047245" bottom="0.78740157480314965" header="0" footer="0"/>
  <pageSetup paperSize="9" orientation="portrait" r:id="rId2"/>
</worksheet>
</file>

<file path=xl/worksheets/sheet56.xml><?xml version="1.0" encoding="utf-8"?>
<worksheet xmlns="http://schemas.openxmlformats.org/spreadsheetml/2006/main" xmlns:r="http://schemas.openxmlformats.org/officeDocument/2006/relationships">
  <sheetPr syncVertical="1" syncRef="A1" transitionEvaluation="1" codeName="Sheet56"/>
  <dimension ref="A1:F503"/>
  <sheetViews>
    <sheetView showGridLines="0" workbookViewId="0">
      <selection sqref="A1:E1"/>
    </sheetView>
  </sheetViews>
  <sheetFormatPr defaultColWidth="9.7109375" defaultRowHeight="12.75"/>
  <cols>
    <col min="1" max="1" width="43" style="823" customWidth="1"/>
    <col min="2" max="2" width="13.42578125" style="823" customWidth="1"/>
    <col min="3" max="3" width="11.7109375" style="823" customWidth="1"/>
    <col min="4" max="4" width="9.5703125" style="823" customWidth="1"/>
    <col min="5" max="5" width="9.140625" style="823" customWidth="1"/>
    <col min="6" max="16384" width="9.7109375" style="823"/>
  </cols>
  <sheetData>
    <row r="1" spans="1:6" ht="12.75" customHeight="1">
      <c r="A1" s="2100" t="s">
        <v>695</v>
      </c>
      <c r="B1" s="2100"/>
      <c r="C1" s="2100"/>
      <c r="D1" s="2100"/>
      <c r="E1" s="2100"/>
    </row>
    <row r="2" spans="1:6" ht="21.75" customHeight="1">
      <c r="A2" s="2101" t="s">
        <v>696</v>
      </c>
      <c r="B2" s="2101"/>
      <c r="C2" s="2101"/>
      <c r="D2" s="2101"/>
      <c r="E2" s="2101"/>
    </row>
    <row r="3" spans="1:6" ht="12.95" customHeight="1">
      <c r="A3" s="824"/>
      <c r="B3" s="825"/>
      <c r="C3" s="826"/>
      <c r="D3" s="826"/>
      <c r="E3" s="827" t="s">
        <v>546</v>
      </c>
      <c r="F3" s="828"/>
    </row>
    <row r="4" spans="1:6" ht="22.5" customHeight="1">
      <c r="A4" s="2102" t="s">
        <v>697</v>
      </c>
      <c r="B4" s="2105" t="s">
        <v>698</v>
      </c>
      <c r="C4" s="2105"/>
      <c r="D4" s="2105"/>
      <c r="E4" s="2105"/>
    </row>
    <row r="5" spans="1:6" ht="12" customHeight="1">
      <c r="A5" s="2103"/>
      <c r="B5" s="1646"/>
      <c r="C5" s="1639"/>
      <c r="D5" s="1640"/>
      <c r="E5" s="1640"/>
    </row>
    <row r="6" spans="1:6" ht="12" customHeight="1">
      <c r="A6" s="2103"/>
      <c r="B6" s="1638" t="s">
        <v>0</v>
      </c>
      <c r="C6" s="1639" t="s">
        <v>699</v>
      </c>
      <c r="D6" s="1640" t="s">
        <v>700</v>
      </c>
      <c r="E6" s="1640" t="s">
        <v>701</v>
      </c>
      <c r="F6" s="829"/>
    </row>
    <row r="7" spans="1:6" ht="12" customHeight="1">
      <c r="A7" s="2104"/>
      <c r="B7" s="1641"/>
      <c r="C7" s="1642"/>
      <c r="D7" s="1643"/>
      <c r="E7" s="1643"/>
      <c r="F7" s="829"/>
    </row>
    <row r="8" spans="1:6" ht="6" customHeight="1">
      <c r="A8" s="830"/>
      <c r="B8" s="831"/>
      <c r="C8" s="832"/>
    </row>
    <row r="9" spans="1:6" ht="12.75" customHeight="1">
      <c r="A9" s="833" t="s">
        <v>702</v>
      </c>
      <c r="B9" s="834" t="s">
        <v>703</v>
      </c>
      <c r="C9" s="834" t="s">
        <v>704</v>
      </c>
      <c r="D9" s="835">
        <v>561</v>
      </c>
      <c r="E9" s="835">
        <v>522</v>
      </c>
    </row>
    <row r="10" spans="1:6" ht="7.5" customHeight="1">
      <c r="A10" s="830"/>
      <c r="B10" s="831"/>
      <c r="C10" s="832"/>
    </row>
    <row r="11" spans="1:6" ht="12.75" customHeight="1">
      <c r="A11" s="830">
        <v>2017</v>
      </c>
      <c r="B11" s="831"/>
      <c r="C11" s="832"/>
    </row>
    <row r="12" spans="1:6" ht="12.95" customHeight="1">
      <c r="A12" s="836" t="s">
        <v>258</v>
      </c>
      <c r="B12" s="837">
        <f>+B14+B50+B52</f>
        <v>4521</v>
      </c>
      <c r="C12" s="837">
        <f>+C14+C50+C52</f>
        <v>3436</v>
      </c>
      <c r="D12" s="838">
        <f>+D14+D50+D52</f>
        <v>562</v>
      </c>
      <c r="E12" s="838">
        <f>+E14+E50+E52</f>
        <v>523</v>
      </c>
      <c r="F12" s="839"/>
    </row>
    <row r="13" spans="1:6" ht="7.5" customHeight="1">
      <c r="A13" s="830"/>
      <c r="B13" s="840"/>
      <c r="C13" s="840"/>
      <c r="D13" s="840"/>
      <c r="E13" s="840"/>
      <c r="F13" s="839"/>
    </row>
    <row r="14" spans="1:6" ht="12.95" customHeight="1">
      <c r="A14" s="841" t="s">
        <v>705</v>
      </c>
      <c r="B14" s="842">
        <f>+B16+B27+B38+B40+B48</f>
        <v>4052</v>
      </c>
      <c r="C14" s="842">
        <f>+C16+C27+C38+C40+C48</f>
        <v>2986</v>
      </c>
      <c r="D14" s="842">
        <f>+D16+D27+D38+D40+D48</f>
        <v>548</v>
      </c>
      <c r="E14" s="842">
        <f>+E16+E27+E38+E40+E48</f>
        <v>518</v>
      </c>
      <c r="F14" s="839"/>
    </row>
    <row r="15" spans="1:6" ht="9" customHeight="1">
      <c r="A15" s="843"/>
      <c r="B15" s="842"/>
      <c r="C15" s="844"/>
      <c r="D15" s="844"/>
      <c r="E15" s="844"/>
      <c r="F15" s="839"/>
    </row>
    <row r="16" spans="1:6" s="847" customFormat="1" ht="12.95" customHeight="1">
      <c r="A16" s="841" t="s">
        <v>706</v>
      </c>
      <c r="B16" s="845">
        <f>SUM(B18:B25)</f>
        <v>1372</v>
      </c>
      <c r="C16" s="846">
        <f>SUM(C18:C25)</f>
        <v>1029</v>
      </c>
      <c r="D16" s="846">
        <f>SUM(D18:D25)</f>
        <v>161</v>
      </c>
      <c r="E16" s="846">
        <f>SUM(E18:E25)</f>
        <v>182</v>
      </c>
      <c r="F16" s="839"/>
    </row>
    <row r="17" spans="1:6" s="847" customFormat="1" ht="7.5" customHeight="1">
      <c r="A17" s="841"/>
      <c r="B17" s="845"/>
      <c r="C17" s="846"/>
      <c r="D17" s="846"/>
      <c r="E17" s="846"/>
      <c r="F17" s="839"/>
    </row>
    <row r="18" spans="1:6" s="847" customFormat="1" ht="12.95" customHeight="1">
      <c r="A18" s="843" t="s">
        <v>707</v>
      </c>
      <c r="B18" s="845">
        <f>SUM(C18:E18)</f>
        <v>197</v>
      </c>
      <c r="C18" s="846">
        <v>143</v>
      </c>
      <c r="D18" s="846">
        <v>27</v>
      </c>
      <c r="E18" s="846">
        <v>27</v>
      </c>
      <c r="F18" s="839"/>
    </row>
    <row r="19" spans="1:6" s="847" customFormat="1" ht="12.95" customHeight="1">
      <c r="A19" s="843" t="s">
        <v>708</v>
      </c>
      <c r="B19" s="845">
        <f t="shared" ref="B19:B25" si="0">SUM(C19:E19)</f>
        <v>125</v>
      </c>
      <c r="C19" s="846">
        <v>84</v>
      </c>
      <c r="D19" s="846">
        <v>17</v>
      </c>
      <c r="E19" s="846">
        <v>24</v>
      </c>
      <c r="F19" s="839"/>
    </row>
    <row r="20" spans="1:6" s="847" customFormat="1" ht="12.95" customHeight="1">
      <c r="A20" s="843" t="s">
        <v>709</v>
      </c>
      <c r="B20" s="845">
        <f t="shared" si="0"/>
        <v>116</v>
      </c>
      <c r="C20" s="846">
        <v>90</v>
      </c>
      <c r="D20" s="846">
        <v>12</v>
      </c>
      <c r="E20" s="846">
        <v>14</v>
      </c>
      <c r="F20" s="839"/>
    </row>
    <row r="21" spans="1:6" s="847" customFormat="1" ht="12.95" customHeight="1">
      <c r="A21" s="843" t="s">
        <v>710</v>
      </c>
      <c r="B21" s="845">
        <f t="shared" si="0"/>
        <v>284</v>
      </c>
      <c r="C21" s="846">
        <v>207</v>
      </c>
      <c r="D21" s="846">
        <v>53</v>
      </c>
      <c r="E21" s="846">
        <v>24</v>
      </c>
      <c r="F21" s="839"/>
    </row>
    <row r="22" spans="1:6" s="847" customFormat="1" ht="12.95" customHeight="1">
      <c r="A22" s="843" t="s">
        <v>711</v>
      </c>
      <c r="B22" s="845">
        <f t="shared" si="0"/>
        <v>84</v>
      </c>
      <c r="C22" s="846">
        <v>48</v>
      </c>
      <c r="D22" s="846">
        <v>7</v>
      </c>
      <c r="E22" s="846">
        <v>29</v>
      </c>
      <c r="F22" s="839"/>
    </row>
    <row r="23" spans="1:6" s="847" customFormat="1" ht="12.95" customHeight="1">
      <c r="A23" s="843" t="s">
        <v>712</v>
      </c>
      <c r="B23" s="845">
        <f t="shared" si="0"/>
        <v>144</v>
      </c>
      <c r="C23" s="846">
        <v>105</v>
      </c>
      <c r="D23" s="846">
        <v>14</v>
      </c>
      <c r="E23" s="846">
        <v>25</v>
      </c>
      <c r="F23" s="839"/>
    </row>
    <row r="24" spans="1:6" s="847" customFormat="1" ht="12.95" customHeight="1">
      <c r="A24" s="843" t="s">
        <v>713</v>
      </c>
      <c r="B24" s="845">
        <f t="shared" si="0"/>
        <v>315</v>
      </c>
      <c r="C24" s="846">
        <v>263</v>
      </c>
      <c r="D24" s="846">
        <v>27</v>
      </c>
      <c r="E24" s="846">
        <v>25</v>
      </c>
      <c r="F24" s="839"/>
    </row>
    <row r="25" spans="1:6" s="847" customFormat="1" ht="12.95" customHeight="1">
      <c r="A25" s="843" t="s">
        <v>714</v>
      </c>
      <c r="B25" s="845">
        <f t="shared" si="0"/>
        <v>107</v>
      </c>
      <c r="C25" s="846">
        <v>89</v>
      </c>
      <c r="D25" s="846">
        <v>4</v>
      </c>
      <c r="E25" s="846">
        <v>14</v>
      </c>
      <c r="F25" s="839"/>
    </row>
    <row r="26" spans="1:6" s="847" customFormat="1" ht="9" customHeight="1">
      <c r="A26" s="841"/>
      <c r="B26" s="845"/>
      <c r="C26" s="846"/>
      <c r="D26" s="846"/>
      <c r="E26" s="846"/>
      <c r="F26" s="839"/>
    </row>
    <row r="27" spans="1:6" s="847" customFormat="1" ht="12.95" customHeight="1">
      <c r="A27" s="841" t="s">
        <v>715</v>
      </c>
      <c r="B27" s="845">
        <f>SUM(B29:B36)</f>
        <v>1127</v>
      </c>
      <c r="C27" s="846">
        <f>SUM(C29:C36)</f>
        <v>882</v>
      </c>
      <c r="D27" s="846">
        <f>SUM(D29:D36)</f>
        <v>140</v>
      </c>
      <c r="E27" s="846">
        <f>SUM(E29:E36)</f>
        <v>105</v>
      </c>
      <c r="F27" s="848"/>
    </row>
    <row r="28" spans="1:6" s="847" customFormat="1" ht="7.5" customHeight="1">
      <c r="A28" s="841"/>
      <c r="B28" s="845"/>
      <c r="C28" s="846"/>
      <c r="D28" s="846"/>
      <c r="E28" s="846"/>
      <c r="F28" s="848"/>
    </row>
    <row r="29" spans="1:6" s="847" customFormat="1" ht="12.95" customHeight="1">
      <c r="A29" s="843" t="s">
        <v>716</v>
      </c>
      <c r="B29" s="845">
        <f>SUM(C29:E29)</f>
        <v>146</v>
      </c>
      <c r="C29" s="846">
        <v>117</v>
      </c>
      <c r="D29" s="846">
        <v>16</v>
      </c>
      <c r="E29" s="846">
        <v>13</v>
      </c>
      <c r="F29" s="848"/>
    </row>
    <row r="30" spans="1:6" s="847" customFormat="1" ht="12.95" customHeight="1">
      <c r="A30" s="843" t="s">
        <v>717</v>
      </c>
      <c r="B30" s="845">
        <f t="shared" ref="B30:B36" si="1">SUM(C30:E30)</f>
        <v>72</v>
      </c>
      <c r="C30" s="846">
        <v>49</v>
      </c>
      <c r="D30" s="846">
        <v>17</v>
      </c>
      <c r="E30" s="846">
        <v>6</v>
      </c>
      <c r="F30" s="848"/>
    </row>
    <row r="31" spans="1:6" s="847" customFormat="1" ht="12.95" customHeight="1">
      <c r="A31" s="843" t="s">
        <v>718</v>
      </c>
      <c r="B31" s="845">
        <f t="shared" si="1"/>
        <v>237</v>
      </c>
      <c r="C31" s="846">
        <v>192</v>
      </c>
      <c r="D31" s="846">
        <v>32</v>
      </c>
      <c r="E31" s="846">
        <v>13</v>
      </c>
      <c r="F31" s="848"/>
    </row>
    <row r="32" spans="1:6" s="847" customFormat="1" ht="12.95" customHeight="1">
      <c r="A32" s="843" t="s">
        <v>719</v>
      </c>
      <c r="B32" s="845">
        <f t="shared" si="1"/>
        <v>75</v>
      </c>
      <c r="C32" s="846">
        <v>57</v>
      </c>
      <c r="D32" s="846">
        <v>11</v>
      </c>
      <c r="E32" s="846">
        <v>7</v>
      </c>
      <c r="F32" s="848"/>
    </row>
    <row r="33" spans="1:6" s="847" customFormat="1" ht="12.95" customHeight="1">
      <c r="A33" s="843" t="s">
        <v>720</v>
      </c>
      <c r="B33" s="845">
        <f t="shared" si="1"/>
        <v>186</v>
      </c>
      <c r="C33" s="846">
        <v>136</v>
      </c>
      <c r="D33" s="846">
        <v>19</v>
      </c>
      <c r="E33" s="846">
        <v>31</v>
      </c>
      <c r="F33" s="848"/>
    </row>
    <row r="34" spans="1:6" s="847" customFormat="1" ht="12.95" customHeight="1">
      <c r="A34" s="843" t="s">
        <v>721</v>
      </c>
      <c r="B34" s="845">
        <f t="shared" si="1"/>
        <v>48</v>
      </c>
      <c r="C34" s="846">
        <v>40</v>
      </c>
      <c r="D34" s="846">
        <v>5</v>
      </c>
      <c r="E34" s="846">
        <v>3</v>
      </c>
      <c r="F34" s="848"/>
    </row>
    <row r="35" spans="1:6" s="847" customFormat="1" ht="12.95" customHeight="1">
      <c r="A35" s="843" t="s">
        <v>722</v>
      </c>
      <c r="B35" s="845">
        <f t="shared" si="1"/>
        <v>161</v>
      </c>
      <c r="C35" s="846">
        <v>133</v>
      </c>
      <c r="D35" s="846">
        <v>15</v>
      </c>
      <c r="E35" s="846">
        <v>13</v>
      </c>
      <c r="F35" s="848"/>
    </row>
    <row r="36" spans="1:6" s="847" customFormat="1" ht="12.95" customHeight="1">
      <c r="A36" s="843" t="s">
        <v>723</v>
      </c>
      <c r="B36" s="845">
        <f t="shared" si="1"/>
        <v>202</v>
      </c>
      <c r="C36" s="846">
        <v>158</v>
      </c>
      <c r="D36" s="846">
        <v>25</v>
      </c>
      <c r="E36" s="846">
        <v>19</v>
      </c>
      <c r="F36" s="848"/>
    </row>
    <row r="37" spans="1:6" s="847" customFormat="1" ht="9" customHeight="1">
      <c r="A37" s="841"/>
      <c r="B37" s="845"/>
      <c r="C37" s="846"/>
      <c r="D37" s="846"/>
      <c r="E37" s="846"/>
      <c r="F37" s="848"/>
    </row>
    <row r="38" spans="1:6" ht="12.95" customHeight="1">
      <c r="A38" s="841" t="s">
        <v>724</v>
      </c>
      <c r="B38" s="849">
        <f>SUM(C38:E38)</f>
        <v>654</v>
      </c>
      <c r="C38" s="846">
        <v>471</v>
      </c>
      <c r="D38" s="846">
        <v>139</v>
      </c>
      <c r="E38" s="846">
        <v>44</v>
      </c>
      <c r="F38" s="839"/>
    </row>
    <row r="39" spans="1:6" ht="9" customHeight="1">
      <c r="A39" s="841"/>
      <c r="B39" s="845"/>
      <c r="C39" s="846"/>
      <c r="D39" s="846"/>
      <c r="E39" s="846"/>
      <c r="F39" s="839"/>
    </row>
    <row r="40" spans="1:6" ht="12.95" customHeight="1">
      <c r="A40" s="841" t="s">
        <v>725</v>
      </c>
      <c r="B40" s="845">
        <f>SUM(B42:B46)</f>
        <v>726</v>
      </c>
      <c r="C40" s="846">
        <f>SUM(C42:C46)</f>
        <v>478</v>
      </c>
      <c r="D40" s="846">
        <f>SUM(D42:D46)</f>
        <v>87</v>
      </c>
      <c r="E40" s="846">
        <f>SUM(E42:E46)</f>
        <v>161</v>
      </c>
      <c r="F40" s="839"/>
    </row>
    <row r="41" spans="1:6" ht="7.5" customHeight="1">
      <c r="A41" s="841"/>
      <c r="B41" s="845"/>
      <c r="C41" s="846"/>
      <c r="D41" s="846"/>
      <c r="E41" s="846"/>
      <c r="F41" s="839"/>
    </row>
    <row r="42" spans="1:6" ht="12.95" customHeight="1">
      <c r="A42" s="843" t="s">
        <v>726</v>
      </c>
      <c r="B42" s="845">
        <f>SUM(C42:E42)</f>
        <v>52</v>
      </c>
      <c r="C42" s="846">
        <v>37</v>
      </c>
      <c r="D42" s="846">
        <v>3</v>
      </c>
      <c r="E42" s="846">
        <v>12</v>
      </c>
      <c r="F42" s="839"/>
    </row>
    <row r="43" spans="1:6" ht="12.95" customHeight="1">
      <c r="A43" s="843" t="s">
        <v>727</v>
      </c>
      <c r="B43" s="845">
        <f t="shared" ref="B43:B45" si="2">SUM(C43:E43)</f>
        <v>120</v>
      </c>
      <c r="C43" s="846">
        <v>91</v>
      </c>
      <c r="D43" s="846">
        <v>12</v>
      </c>
      <c r="E43" s="846">
        <v>17</v>
      </c>
      <c r="F43" s="839"/>
    </row>
    <row r="44" spans="1:6" ht="12.95" customHeight="1">
      <c r="A44" s="843" t="s">
        <v>728</v>
      </c>
      <c r="B44" s="845">
        <f t="shared" si="2"/>
        <v>84</v>
      </c>
      <c r="C44" s="846">
        <v>65</v>
      </c>
      <c r="D44" s="846">
        <v>12</v>
      </c>
      <c r="E44" s="846">
        <v>7</v>
      </c>
      <c r="F44" s="839"/>
    </row>
    <row r="45" spans="1:6" ht="12.95" customHeight="1">
      <c r="A45" s="843" t="s">
        <v>729</v>
      </c>
      <c r="B45" s="845">
        <f t="shared" si="2"/>
        <v>207</v>
      </c>
      <c r="C45" s="846">
        <v>119</v>
      </c>
      <c r="D45" s="846">
        <v>19</v>
      </c>
      <c r="E45" s="846">
        <v>69</v>
      </c>
      <c r="F45" s="839"/>
    </row>
    <row r="46" spans="1:6" ht="12.95" customHeight="1">
      <c r="A46" s="843" t="s">
        <v>730</v>
      </c>
      <c r="B46" s="845">
        <f>SUM(C46:E46)</f>
        <v>263</v>
      </c>
      <c r="C46" s="846">
        <v>166</v>
      </c>
      <c r="D46" s="846">
        <v>41</v>
      </c>
      <c r="E46" s="846">
        <v>56</v>
      </c>
      <c r="F46" s="839"/>
    </row>
    <row r="47" spans="1:6" ht="9" customHeight="1">
      <c r="A47" s="841"/>
      <c r="B47" s="845"/>
      <c r="C47" s="846"/>
      <c r="D47" s="846"/>
      <c r="E47" s="846"/>
      <c r="F47" s="839"/>
    </row>
    <row r="48" spans="1:6" ht="11.25" customHeight="1">
      <c r="A48" s="841" t="s">
        <v>731</v>
      </c>
      <c r="B48" s="849">
        <f>SUM(C48:E48)</f>
        <v>173</v>
      </c>
      <c r="C48" s="850">
        <v>126</v>
      </c>
      <c r="D48" s="850">
        <v>21</v>
      </c>
      <c r="E48" s="850">
        <v>26</v>
      </c>
      <c r="F48" s="839"/>
    </row>
    <row r="49" spans="1:6" ht="10.5" customHeight="1">
      <c r="B49" s="851"/>
      <c r="C49" s="839"/>
      <c r="D49" s="839"/>
      <c r="E49" s="839"/>
      <c r="F49" s="839"/>
    </row>
    <row r="50" spans="1:6" ht="12.95" customHeight="1">
      <c r="A50" s="852" t="s">
        <v>732</v>
      </c>
      <c r="B50" s="849">
        <f>SUM(C50:E50)</f>
        <v>298</v>
      </c>
      <c r="C50" s="853">
        <v>286</v>
      </c>
      <c r="D50" s="853">
        <v>7</v>
      </c>
      <c r="E50" s="854">
        <v>5</v>
      </c>
      <c r="F50" s="839"/>
    </row>
    <row r="51" spans="1:6" ht="4.5" customHeight="1">
      <c r="A51" s="852"/>
      <c r="B51" s="853"/>
      <c r="C51" s="853"/>
      <c r="D51" s="853"/>
      <c r="E51" s="855"/>
      <c r="F51" s="839"/>
    </row>
    <row r="52" spans="1:6" ht="12.95" customHeight="1">
      <c r="A52" s="852" t="s">
        <v>733</v>
      </c>
      <c r="B52" s="849">
        <f>SUM(C52:E52)</f>
        <v>171</v>
      </c>
      <c r="C52" s="856">
        <v>164</v>
      </c>
      <c r="D52" s="856">
        <v>7</v>
      </c>
      <c r="E52" s="856">
        <v>0</v>
      </c>
      <c r="F52" s="839"/>
    </row>
    <row r="53" spans="1:6" ht="6.95" customHeight="1" thickBot="1">
      <c r="A53" s="1644"/>
      <c r="B53" s="1645"/>
      <c r="C53" s="1645"/>
      <c r="D53" s="1645"/>
      <c r="E53" s="1645"/>
    </row>
    <row r="54" spans="1:6" ht="3.75" customHeight="1" thickTop="1">
      <c r="A54" s="826"/>
      <c r="B54" s="857"/>
      <c r="C54" s="857"/>
      <c r="D54" s="857"/>
      <c r="E54" s="857"/>
    </row>
    <row r="55" spans="1:6" s="858" customFormat="1" ht="14.25" customHeight="1">
      <c r="A55" s="2106" t="s">
        <v>734</v>
      </c>
      <c r="B55" s="2107"/>
      <c r="C55" s="2107"/>
      <c r="D55" s="2107"/>
      <c r="E55" s="2107"/>
    </row>
    <row r="56" spans="1:6" s="858" customFormat="1" ht="9.75" customHeight="1">
      <c r="A56" s="2107"/>
      <c r="B56" s="2107"/>
      <c r="C56" s="2107"/>
      <c r="D56" s="2107"/>
      <c r="E56" s="2107"/>
    </row>
    <row r="57" spans="1:6" s="858" customFormat="1" ht="5.25" customHeight="1">
      <c r="A57" s="859"/>
      <c r="B57" s="859"/>
      <c r="C57" s="859"/>
      <c r="D57" s="859"/>
      <c r="E57" s="859"/>
    </row>
    <row r="58" spans="1:6" s="847" customFormat="1" ht="12.95" customHeight="1">
      <c r="A58" s="2108" t="s">
        <v>735</v>
      </c>
      <c r="B58" s="2109"/>
      <c r="C58" s="2109"/>
      <c r="D58" s="2109"/>
      <c r="E58" s="2109"/>
    </row>
    <row r="59" spans="1:6" ht="12.95" customHeight="1">
      <c r="A59" s="2099" t="s">
        <v>736</v>
      </c>
      <c r="B59" s="2099"/>
      <c r="C59" s="2099"/>
      <c r="D59" s="2099"/>
      <c r="E59" s="2099"/>
    </row>
    <row r="60" spans="1:6" s="858" customFormat="1" ht="12.95" customHeight="1">
      <c r="A60" s="2099" t="s">
        <v>737</v>
      </c>
      <c r="B60" s="2099"/>
      <c r="C60" s="2099"/>
      <c r="D60" s="2099"/>
      <c r="E60" s="2099"/>
    </row>
    <row r="61" spans="1:6" s="771" customFormat="1" ht="11.25" customHeight="1">
      <c r="A61" s="819" t="s">
        <v>564</v>
      </c>
      <c r="B61" s="768"/>
      <c r="C61" s="769"/>
      <c r="D61" s="768"/>
      <c r="E61" s="768"/>
      <c r="F61" s="768"/>
    </row>
    <row r="62" spans="1:6" s="792" customFormat="1" ht="12" customHeight="1">
      <c r="A62" s="777" t="s">
        <v>738</v>
      </c>
      <c r="B62" s="768"/>
      <c r="C62" s="769"/>
      <c r="D62" s="768"/>
      <c r="E62" s="768"/>
      <c r="F62" s="768"/>
    </row>
    <row r="63" spans="1:6" ht="12" customHeight="1"/>
    <row r="64" spans="1:6"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sheetData>
  <mergeCells count="8">
    <mergeCell ref="A59:E59"/>
    <mergeCell ref="A60:E60"/>
    <mergeCell ref="A1:E1"/>
    <mergeCell ref="A2:E2"/>
    <mergeCell ref="A4:A7"/>
    <mergeCell ref="B4:E4"/>
    <mergeCell ref="A55:E56"/>
    <mergeCell ref="A58:E58"/>
  </mergeCells>
  <hyperlinks>
    <hyperlink ref="A62" r:id="rId1"/>
  </hyperlinks>
  <printOptions horizontalCentered="1" gridLinesSet="0"/>
  <pageMargins left="0.78740157480314965" right="0.78740157480314965" top="1.1811023622047243" bottom="0.78740157480314965" header="0" footer="0"/>
  <pageSetup paperSize="9" orientation="portrait" r:id="rId2"/>
  <headerFooter alignWithMargins="0"/>
</worksheet>
</file>

<file path=xl/worksheets/sheet57.xml><?xml version="1.0" encoding="utf-8"?>
<worksheet xmlns="http://schemas.openxmlformats.org/spreadsheetml/2006/main" xmlns:r="http://schemas.openxmlformats.org/officeDocument/2006/relationships">
  <sheetPr syncVertical="1" syncRef="A1" transitionEvaluation="1" codeName="Sheet57"/>
  <dimension ref="A1:IV511"/>
  <sheetViews>
    <sheetView showGridLines="0" zoomScaleNormal="100" zoomScaleSheetLayoutView="100" workbookViewId="0">
      <selection sqref="A1:E1"/>
    </sheetView>
  </sheetViews>
  <sheetFormatPr defaultColWidth="9.7109375" defaultRowHeight="12.75"/>
  <cols>
    <col min="1" max="1" width="41.5703125" style="823" customWidth="1"/>
    <col min="2" max="2" width="11" style="823" customWidth="1"/>
    <col min="3" max="3" width="11.7109375" style="823" customWidth="1"/>
    <col min="4" max="4" width="10.85546875" style="823" customWidth="1"/>
    <col min="5" max="5" width="12" style="823" customWidth="1"/>
    <col min="6" max="16384" width="9.7109375" style="823"/>
  </cols>
  <sheetData>
    <row r="1" spans="1:256" ht="12.75" customHeight="1">
      <c r="A1" s="2100" t="s">
        <v>739</v>
      </c>
      <c r="B1" s="2100"/>
      <c r="C1" s="2100"/>
      <c r="D1" s="2100"/>
      <c r="E1" s="2100"/>
    </row>
    <row r="2" spans="1:256" ht="21.75" customHeight="1">
      <c r="A2" s="2101" t="s">
        <v>1611</v>
      </c>
      <c r="B2" s="2101"/>
      <c r="C2" s="2101"/>
      <c r="D2" s="2101"/>
      <c r="E2" s="2101"/>
      <c r="G2" s="829"/>
      <c r="H2" s="829"/>
      <c r="I2" s="829"/>
      <c r="J2" s="829"/>
      <c r="K2" s="829"/>
    </row>
    <row r="3" spans="1:256" ht="12.95" customHeight="1">
      <c r="A3" s="824"/>
      <c r="B3" s="825"/>
      <c r="C3" s="826"/>
      <c r="D3" s="826"/>
      <c r="E3" s="827" t="s">
        <v>546</v>
      </c>
      <c r="F3" s="828"/>
      <c r="G3" s="829"/>
      <c r="H3" s="829"/>
      <c r="I3" s="829"/>
      <c r="J3" s="829"/>
      <c r="K3" s="829"/>
    </row>
    <row r="4" spans="1:256" ht="22.5" customHeight="1">
      <c r="A4" s="2116" t="s">
        <v>697</v>
      </c>
      <c r="B4" s="2105" t="s">
        <v>740</v>
      </c>
      <c r="C4" s="2105"/>
      <c r="D4" s="2105"/>
      <c r="E4" s="2105"/>
      <c r="G4" s="829"/>
      <c r="I4" s="829"/>
      <c r="J4" s="829"/>
      <c r="K4" s="829"/>
    </row>
    <row r="5" spans="1:256" ht="12" customHeight="1">
      <c r="A5" s="2116"/>
      <c r="B5" s="2116" t="s">
        <v>0</v>
      </c>
      <c r="C5" s="2105" t="s">
        <v>741</v>
      </c>
      <c r="D5" s="1647" t="s">
        <v>742</v>
      </c>
      <c r="E5" s="1647" t="s">
        <v>742</v>
      </c>
    </row>
    <row r="6" spans="1:256" ht="12" customHeight="1">
      <c r="A6" s="2116"/>
      <c r="B6" s="2116"/>
      <c r="C6" s="2105"/>
      <c r="D6" s="1640" t="s">
        <v>743</v>
      </c>
      <c r="E6" s="1640" t="s">
        <v>743</v>
      </c>
    </row>
    <row r="7" spans="1:256" ht="12" customHeight="1">
      <c r="A7" s="2116"/>
      <c r="B7" s="2116"/>
      <c r="C7" s="2105"/>
      <c r="D7" s="1643" t="s">
        <v>744</v>
      </c>
      <c r="E7" s="1643" t="s">
        <v>745</v>
      </c>
    </row>
    <row r="8" spans="1:256" ht="7.5" customHeight="1">
      <c r="A8" s="830"/>
      <c r="B8" s="831"/>
      <c r="C8" s="832"/>
    </row>
    <row r="9" spans="1:256" ht="12" customHeight="1">
      <c r="A9" s="860" t="s">
        <v>702</v>
      </c>
      <c r="B9" s="861">
        <f>C9+D9+E9</f>
        <v>4486</v>
      </c>
      <c r="C9" s="862">
        <v>820</v>
      </c>
      <c r="D9" s="823">
        <v>2871</v>
      </c>
      <c r="E9" s="823">
        <v>795</v>
      </c>
    </row>
    <row r="10" spans="1:256" ht="7.5" customHeight="1">
      <c r="A10" s="860"/>
      <c r="B10" s="861"/>
      <c r="C10" s="863"/>
    </row>
    <row r="11" spans="1:256" ht="12" customHeight="1">
      <c r="A11" s="830">
        <v>2017</v>
      </c>
      <c r="B11" s="831"/>
      <c r="C11" s="832"/>
    </row>
    <row r="12" spans="1:256" ht="12" customHeight="1">
      <c r="A12" s="836" t="s">
        <v>258</v>
      </c>
      <c r="B12" s="864">
        <f>+B14+B50+B52</f>
        <v>4521</v>
      </c>
      <c r="C12" s="864">
        <f>+C14+C50+C52</f>
        <v>822</v>
      </c>
      <c r="D12" s="864">
        <f>+D14+D50+D52</f>
        <v>2885</v>
      </c>
      <c r="E12" s="864">
        <f>+E14+E50+E52</f>
        <v>814</v>
      </c>
      <c r="G12" s="865"/>
    </row>
    <row r="13" spans="1:256" ht="7.5" customHeight="1">
      <c r="A13" s="830"/>
      <c r="B13" s="831"/>
      <c r="C13" s="832"/>
      <c r="D13" s="832"/>
      <c r="E13" s="832"/>
    </row>
    <row r="14" spans="1:256" ht="12" customHeight="1">
      <c r="A14" s="841" t="s">
        <v>705</v>
      </c>
      <c r="B14" s="866">
        <f>+B16+B27+B38+B40+B48</f>
        <v>4052</v>
      </c>
      <c r="C14" s="866">
        <f>+C16+C27+C38+C40+C48</f>
        <v>812</v>
      </c>
      <c r="D14" s="866">
        <f>+D16+D27+D38+D40+D48</f>
        <v>2683</v>
      </c>
      <c r="E14" s="866">
        <f>+E16+E27+E38+E40+E48</f>
        <v>557</v>
      </c>
      <c r="G14" s="865"/>
      <c r="I14" s="847"/>
      <c r="J14" s="847"/>
      <c r="K14" s="847"/>
      <c r="L14" s="847"/>
      <c r="M14" s="847"/>
      <c r="N14" s="847"/>
      <c r="O14" s="847"/>
      <c r="P14" s="847"/>
      <c r="Q14" s="847"/>
      <c r="R14" s="847"/>
      <c r="S14" s="847"/>
      <c r="T14" s="847"/>
      <c r="U14" s="847"/>
      <c r="V14" s="847"/>
      <c r="W14" s="847"/>
      <c r="X14" s="847"/>
      <c r="Y14" s="847"/>
      <c r="Z14" s="847"/>
      <c r="AA14" s="847"/>
      <c r="AB14" s="847"/>
      <c r="AC14" s="847"/>
      <c r="AD14" s="847"/>
      <c r="AE14" s="847"/>
      <c r="AF14" s="847"/>
      <c r="AG14" s="847"/>
      <c r="AH14" s="847"/>
      <c r="AI14" s="847"/>
      <c r="AJ14" s="847"/>
      <c r="AK14" s="847"/>
      <c r="AL14" s="847"/>
      <c r="AM14" s="847"/>
      <c r="AN14" s="847"/>
      <c r="AO14" s="847"/>
      <c r="AP14" s="847"/>
      <c r="AQ14" s="847"/>
      <c r="AR14" s="847"/>
      <c r="AS14" s="847"/>
      <c r="AT14" s="847"/>
      <c r="AU14" s="847"/>
      <c r="AV14" s="847"/>
      <c r="AW14" s="847"/>
      <c r="AX14" s="847"/>
      <c r="AY14" s="847"/>
      <c r="AZ14" s="847"/>
      <c r="BA14" s="847"/>
      <c r="BB14" s="847"/>
      <c r="BC14" s="847"/>
      <c r="BD14" s="847"/>
      <c r="BE14" s="847"/>
      <c r="BF14" s="847"/>
      <c r="BG14" s="847"/>
      <c r="BH14" s="847"/>
      <c r="BI14" s="847"/>
      <c r="BJ14" s="847"/>
      <c r="BK14" s="847"/>
      <c r="BL14" s="847"/>
      <c r="BM14" s="847"/>
      <c r="BN14" s="847"/>
      <c r="BO14" s="847"/>
      <c r="BP14" s="847"/>
      <c r="BQ14" s="847"/>
      <c r="BR14" s="847"/>
      <c r="BS14" s="847"/>
      <c r="BT14" s="847"/>
      <c r="BU14" s="847"/>
      <c r="BV14" s="847"/>
      <c r="BW14" s="847"/>
      <c r="BX14" s="847"/>
      <c r="BY14" s="847"/>
      <c r="BZ14" s="847"/>
      <c r="CA14" s="847"/>
      <c r="CB14" s="847"/>
      <c r="CC14" s="847"/>
      <c r="CD14" s="847"/>
      <c r="CE14" s="847"/>
      <c r="CF14" s="847"/>
      <c r="CG14" s="847"/>
      <c r="CH14" s="847"/>
      <c r="CI14" s="847"/>
      <c r="CJ14" s="847"/>
      <c r="CK14" s="847"/>
      <c r="CL14" s="847"/>
      <c r="CM14" s="847"/>
      <c r="CN14" s="847"/>
      <c r="CO14" s="847"/>
      <c r="CP14" s="847"/>
      <c r="CQ14" s="847"/>
      <c r="CR14" s="847"/>
      <c r="CS14" s="847"/>
      <c r="CT14" s="847"/>
      <c r="CU14" s="847"/>
      <c r="CV14" s="847"/>
      <c r="CW14" s="847"/>
      <c r="CX14" s="847"/>
      <c r="CY14" s="847"/>
      <c r="CZ14" s="847"/>
      <c r="DA14" s="847"/>
      <c r="DB14" s="847"/>
      <c r="DC14" s="847"/>
      <c r="DD14" s="847"/>
      <c r="DE14" s="847"/>
      <c r="DF14" s="847"/>
      <c r="DG14" s="847"/>
      <c r="DH14" s="847"/>
      <c r="DI14" s="847"/>
      <c r="DJ14" s="847"/>
      <c r="DK14" s="847"/>
      <c r="DL14" s="847"/>
      <c r="DM14" s="847"/>
      <c r="DN14" s="847"/>
      <c r="DO14" s="847"/>
      <c r="DP14" s="847"/>
      <c r="DQ14" s="847"/>
      <c r="DR14" s="847"/>
      <c r="DS14" s="847"/>
      <c r="DT14" s="847"/>
      <c r="DU14" s="847"/>
      <c r="DV14" s="847"/>
      <c r="DW14" s="847"/>
      <c r="DX14" s="847"/>
      <c r="DY14" s="847"/>
      <c r="DZ14" s="847"/>
      <c r="EA14" s="847"/>
      <c r="EB14" s="847"/>
      <c r="EC14" s="847"/>
      <c r="ED14" s="847"/>
      <c r="EE14" s="847"/>
      <c r="EF14" s="847"/>
      <c r="EG14" s="847"/>
      <c r="EH14" s="847"/>
      <c r="EI14" s="847"/>
      <c r="EJ14" s="847"/>
      <c r="EK14" s="847"/>
      <c r="EL14" s="847"/>
      <c r="EM14" s="847"/>
      <c r="EN14" s="847"/>
      <c r="EO14" s="847"/>
      <c r="EP14" s="847"/>
      <c r="EQ14" s="847"/>
      <c r="ER14" s="847"/>
      <c r="ES14" s="847"/>
      <c r="ET14" s="847"/>
      <c r="EU14" s="847"/>
      <c r="EV14" s="847"/>
      <c r="EW14" s="847"/>
      <c r="EX14" s="847"/>
      <c r="EY14" s="847"/>
      <c r="EZ14" s="847"/>
      <c r="FA14" s="847"/>
      <c r="FB14" s="847"/>
      <c r="FC14" s="847"/>
      <c r="FD14" s="847"/>
      <c r="FE14" s="847"/>
      <c r="FF14" s="847"/>
      <c r="FG14" s="847"/>
      <c r="FH14" s="847"/>
      <c r="FI14" s="847"/>
      <c r="FJ14" s="847"/>
      <c r="FK14" s="847"/>
      <c r="FL14" s="847"/>
      <c r="FM14" s="847"/>
      <c r="FN14" s="847"/>
      <c r="FO14" s="847"/>
      <c r="FP14" s="847"/>
      <c r="FQ14" s="847"/>
      <c r="FR14" s="847"/>
      <c r="FS14" s="847"/>
      <c r="FT14" s="847"/>
      <c r="FU14" s="847"/>
      <c r="FV14" s="847"/>
      <c r="FW14" s="847"/>
      <c r="FX14" s="847"/>
      <c r="FY14" s="847"/>
      <c r="FZ14" s="847"/>
      <c r="GA14" s="847"/>
      <c r="GB14" s="847"/>
      <c r="GC14" s="847"/>
      <c r="GD14" s="847"/>
      <c r="GE14" s="847"/>
      <c r="GF14" s="847"/>
      <c r="GG14" s="847"/>
      <c r="GH14" s="847"/>
      <c r="GI14" s="847"/>
      <c r="GJ14" s="847"/>
      <c r="GK14" s="847"/>
      <c r="GL14" s="847"/>
      <c r="GM14" s="847"/>
      <c r="GN14" s="847"/>
      <c r="GO14" s="847"/>
      <c r="GP14" s="847"/>
      <c r="GQ14" s="847"/>
      <c r="GR14" s="847"/>
      <c r="GS14" s="847"/>
      <c r="GT14" s="847"/>
      <c r="GU14" s="847"/>
      <c r="GV14" s="847"/>
      <c r="GW14" s="847"/>
      <c r="GX14" s="847"/>
      <c r="GY14" s="847"/>
      <c r="GZ14" s="847"/>
      <c r="HA14" s="847"/>
      <c r="HB14" s="847"/>
      <c r="HC14" s="847"/>
      <c r="HD14" s="847"/>
      <c r="HE14" s="847"/>
      <c r="HF14" s="847"/>
      <c r="HG14" s="847"/>
      <c r="HH14" s="847"/>
      <c r="HI14" s="847"/>
      <c r="HJ14" s="847"/>
      <c r="HK14" s="847"/>
      <c r="HL14" s="847"/>
      <c r="HM14" s="847"/>
      <c r="HN14" s="847"/>
      <c r="HO14" s="847"/>
      <c r="HP14" s="847"/>
      <c r="HQ14" s="847"/>
      <c r="HR14" s="847"/>
      <c r="HS14" s="847"/>
      <c r="HT14" s="847"/>
      <c r="HU14" s="847"/>
      <c r="HV14" s="847"/>
      <c r="HW14" s="847"/>
      <c r="HX14" s="847"/>
      <c r="HY14" s="847"/>
      <c r="HZ14" s="847"/>
      <c r="IA14" s="847"/>
      <c r="IB14" s="847"/>
      <c r="IC14" s="847"/>
      <c r="ID14" s="847"/>
      <c r="IE14" s="847"/>
      <c r="IF14" s="847"/>
      <c r="IG14" s="847"/>
      <c r="IH14" s="847"/>
      <c r="II14" s="847"/>
      <c r="IJ14" s="847"/>
      <c r="IK14" s="847"/>
      <c r="IL14" s="847"/>
      <c r="IM14" s="847"/>
      <c r="IN14" s="847"/>
      <c r="IO14" s="847"/>
      <c r="IP14" s="847"/>
      <c r="IQ14" s="847"/>
      <c r="IR14" s="847"/>
      <c r="IS14" s="847"/>
      <c r="IT14" s="847"/>
      <c r="IU14" s="847"/>
      <c r="IV14" s="847"/>
    </row>
    <row r="15" spans="1:256" ht="7.5" customHeight="1">
      <c r="A15" s="843"/>
      <c r="B15" s="862"/>
      <c r="C15" s="862"/>
      <c r="D15" s="862"/>
      <c r="E15" s="862"/>
      <c r="F15" s="867"/>
    </row>
    <row r="16" spans="1:256" s="847" customFormat="1" ht="12" customHeight="1">
      <c r="A16" s="841" t="s">
        <v>706</v>
      </c>
      <c r="B16" s="868">
        <f>SUM(B18:B25)</f>
        <v>1372</v>
      </c>
      <c r="C16" s="868">
        <f t="shared" ref="C16:E16" si="0">SUM(C18:C25)</f>
        <v>274</v>
      </c>
      <c r="D16" s="868">
        <f t="shared" si="0"/>
        <v>991</v>
      </c>
      <c r="E16" s="868">
        <f t="shared" si="0"/>
        <v>107</v>
      </c>
      <c r="F16" s="823"/>
      <c r="G16" s="823"/>
      <c r="H16" s="823"/>
      <c r="I16" s="823"/>
      <c r="J16" s="823"/>
      <c r="K16" s="823"/>
      <c r="L16" s="823"/>
      <c r="M16" s="823"/>
      <c r="N16" s="823"/>
      <c r="O16" s="823"/>
      <c r="P16" s="823"/>
      <c r="Q16" s="823"/>
      <c r="R16" s="823"/>
      <c r="S16" s="823"/>
      <c r="T16" s="823"/>
      <c r="U16" s="823"/>
      <c r="V16" s="823"/>
      <c r="W16" s="823"/>
      <c r="X16" s="823"/>
      <c r="Y16" s="823"/>
      <c r="Z16" s="823"/>
      <c r="AA16" s="823"/>
      <c r="AB16" s="823"/>
      <c r="AC16" s="823"/>
      <c r="AD16" s="823"/>
      <c r="AE16" s="823"/>
      <c r="AF16" s="823"/>
      <c r="AG16" s="823"/>
      <c r="AH16" s="823"/>
      <c r="AI16" s="823"/>
      <c r="AJ16" s="823"/>
      <c r="AK16" s="823"/>
      <c r="AL16" s="823"/>
      <c r="AM16" s="823"/>
      <c r="AN16" s="823"/>
      <c r="AO16" s="823"/>
      <c r="AP16" s="823"/>
      <c r="AQ16" s="823"/>
      <c r="AR16" s="823"/>
      <c r="AS16" s="823"/>
      <c r="AT16" s="823"/>
      <c r="AU16" s="823"/>
      <c r="AV16" s="823"/>
      <c r="AW16" s="823"/>
      <c r="AX16" s="823"/>
      <c r="AY16" s="823"/>
      <c r="AZ16" s="823"/>
      <c r="BA16" s="823"/>
      <c r="BB16" s="823"/>
      <c r="BC16" s="823"/>
      <c r="BD16" s="823"/>
      <c r="BE16" s="823"/>
      <c r="BF16" s="823"/>
      <c r="BG16" s="823"/>
      <c r="BH16" s="823"/>
      <c r="BI16" s="823"/>
      <c r="BJ16" s="823"/>
      <c r="BK16" s="823"/>
      <c r="BL16" s="823"/>
      <c r="BM16" s="823"/>
      <c r="BN16" s="823"/>
      <c r="BO16" s="823"/>
      <c r="BP16" s="823"/>
      <c r="BQ16" s="823"/>
      <c r="BR16" s="823"/>
      <c r="BS16" s="823"/>
      <c r="BT16" s="823"/>
      <c r="BU16" s="823"/>
      <c r="BV16" s="823"/>
      <c r="BW16" s="823"/>
      <c r="BX16" s="823"/>
      <c r="BY16" s="823"/>
      <c r="BZ16" s="823"/>
      <c r="CA16" s="823"/>
      <c r="CB16" s="823"/>
      <c r="CC16" s="823"/>
      <c r="CD16" s="823"/>
      <c r="CE16" s="823"/>
      <c r="CF16" s="823"/>
      <c r="CG16" s="823"/>
      <c r="CH16" s="823"/>
      <c r="CI16" s="823"/>
      <c r="CJ16" s="823"/>
      <c r="CK16" s="823"/>
      <c r="CL16" s="823"/>
      <c r="CM16" s="823"/>
      <c r="CN16" s="823"/>
      <c r="CO16" s="823"/>
      <c r="CP16" s="823"/>
      <c r="CQ16" s="823"/>
      <c r="CR16" s="823"/>
      <c r="CS16" s="823"/>
      <c r="CT16" s="823"/>
      <c r="CU16" s="823"/>
      <c r="CV16" s="823"/>
      <c r="CW16" s="823"/>
      <c r="CX16" s="823"/>
      <c r="CY16" s="823"/>
      <c r="CZ16" s="823"/>
      <c r="DA16" s="823"/>
      <c r="DB16" s="823"/>
      <c r="DC16" s="823"/>
      <c r="DD16" s="823"/>
      <c r="DE16" s="823"/>
      <c r="DF16" s="823"/>
      <c r="DG16" s="823"/>
      <c r="DH16" s="823"/>
      <c r="DI16" s="823"/>
      <c r="DJ16" s="823"/>
      <c r="DK16" s="823"/>
      <c r="DL16" s="823"/>
      <c r="DM16" s="823"/>
      <c r="DN16" s="823"/>
      <c r="DO16" s="823"/>
      <c r="DP16" s="823"/>
      <c r="DQ16" s="823"/>
      <c r="DR16" s="823"/>
      <c r="DS16" s="823"/>
      <c r="DT16" s="823"/>
      <c r="DU16" s="823"/>
      <c r="DV16" s="823"/>
      <c r="DW16" s="823"/>
      <c r="DX16" s="823"/>
      <c r="DY16" s="823"/>
      <c r="DZ16" s="823"/>
      <c r="EA16" s="823"/>
      <c r="EB16" s="823"/>
      <c r="EC16" s="823"/>
      <c r="ED16" s="823"/>
      <c r="EE16" s="823"/>
      <c r="EF16" s="823"/>
      <c r="EG16" s="823"/>
      <c r="EH16" s="823"/>
      <c r="EI16" s="823"/>
      <c r="EJ16" s="823"/>
      <c r="EK16" s="823"/>
      <c r="EL16" s="823"/>
      <c r="EM16" s="823"/>
      <c r="EN16" s="823"/>
      <c r="EO16" s="823"/>
      <c r="EP16" s="823"/>
      <c r="EQ16" s="823"/>
      <c r="ER16" s="823"/>
      <c r="ES16" s="823"/>
      <c r="ET16" s="823"/>
      <c r="EU16" s="823"/>
      <c r="EV16" s="823"/>
      <c r="EW16" s="823"/>
      <c r="EX16" s="823"/>
      <c r="EY16" s="823"/>
      <c r="EZ16" s="823"/>
      <c r="FA16" s="823"/>
      <c r="FB16" s="823"/>
      <c r="FC16" s="823"/>
      <c r="FD16" s="823"/>
      <c r="FE16" s="823"/>
      <c r="FF16" s="823"/>
      <c r="FG16" s="823"/>
      <c r="FH16" s="823"/>
      <c r="FI16" s="823"/>
      <c r="FJ16" s="823"/>
      <c r="FK16" s="823"/>
      <c r="FL16" s="823"/>
      <c r="FM16" s="823"/>
      <c r="FN16" s="823"/>
      <c r="FO16" s="823"/>
      <c r="FP16" s="823"/>
      <c r="FQ16" s="823"/>
      <c r="FR16" s="823"/>
      <c r="FS16" s="823"/>
      <c r="FT16" s="823"/>
      <c r="FU16" s="823"/>
      <c r="FV16" s="823"/>
      <c r="FW16" s="823"/>
      <c r="FX16" s="823"/>
      <c r="FY16" s="823"/>
      <c r="FZ16" s="823"/>
      <c r="GA16" s="823"/>
      <c r="GB16" s="823"/>
      <c r="GC16" s="823"/>
      <c r="GD16" s="823"/>
      <c r="GE16" s="823"/>
      <c r="GF16" s="823"/>
      <c r="GG16" s="823"/>
      <c r="GH16" s="823"/>
      <c r="GI16" s="823"/>
      <c r="GJ16" s="823"/>
      <c r="GK16" s="823"/>
      <c r="GL16" s="823"/>
      <c r="GM16" s="823"/>
      <c r="GN16" s="823"/>
      <c r="GO16" s="823"/>
      <c r="GP16" s="823"/>
      <c r="GQ16" s="823"/>
      <c r="GR16" s="823"/>
      <c r="GS16" s="823"/>
      <c r="GT16" s="823"/>
      <c r="GU16" s="823"/>
      <c r="GV16" s="823"/>
      <c r="GW16" s="823"/>
      <c r="GX16" s="823"/>
      <c r="GY16" s="823"/>
      <c r="GZ16" s="823"/>
      <c r="HA16" s="823"/>
      <c r="HB16" s="823"/>
      <c r="HC16" s="823"/>
      <c r="HD16" s="823"/>
      <c r="HE16" s="823"/>
      <c r="HF16" s="823"/>
      <c r="HG16" s="823"/>
      <c r="HH16" s="823"/>
      <c r="HI16" s="823"/>
      <c r="HJ16" s="823"/>
      <c r="HK16" s="823"/>
      <c r="HL16" s="823"/>
      <c r="HM16" s="823"/>
      <c r="HN16" s="823"/>
      <c r="HO16" s="823"/>
      <c r="HP16" s="823"/>
      <c r="HQ16" s="823"/>
      <c r="HR16" s="823"/>
      <c r="HS16" s="823"/>
      <c r="HT16" s="823"/>
      <c r="HU16" s="823"/>
      <c r="HV16" s="823"/>
      <c r="HW16" s="823"/>
      <c r="HX16" s="823"/>
      <c r="HY16" s="823"/>
      <c r="HZ16" s="823"/>
      <c r="IA16" s="823"/>
      <c r="IB16" s="823"/>
      <c r="IC16" s="823"/>
      <c r="ID16" s="823"/>
      <c r="IE16" s="823"/>
      <c r="IF16" s="823"/>
      <c r="IG16" s="823"/>
      <c r="IH16" s="823"/>
      <c r="II16" s="823"/>
      <c r="IJ16" s="823"/>
      <c r="IK16" s="823"/>
      <c r="IL16" s="823"/>
      <c r="IM16" s="823"/>
      <c r="IN16" s="823"/>
      <c r="IO16" s="823"/>
      <c r="IP16" s="823"/>
      <c r="IQ16" s="823"/>
      <c r="IR16" s="823"/>
      <c r="IS16" s="823"/>
      <c r="IT16" s="823"/>
      <c r="IU16" s="823"/>
      <c r="IV16" s="823"/>
    </row>
    <row r="17" spans="1:256" s="847" customFormat="1" ht="6.75" customHeight="1">
      <c r="A17" s="841"/>
      <c r="B17" s="868"/>
      <c r="C17" s="862"/>
      <c r="D17" s="862"/>
      <c r="E17" s="862"/>
      <c r="F17" s="867"/>
      <c r="G17" s="823"/>
      <c r="H17" s="823"/>
      <c r="I17" s="823"/>
      <c r="J17" s="823"/>
      <c r="K17" s="823"/>
      <c r="L17" s="823"/>
      <c r="M17" s="823"/>
      <c r="N17" s="823"/>
      <c r="O17" s="823"/>
      <c r="P17" s="823"/>
      <c r="Q17" s="823"/>
      <c r="R17" s="823"/>
      <c r="S17" s="823"/>
      <c r="T17" s="823"/>
      <c r="U17" s="823"/>
      <c r="V17" s="823"/>
      <c r="W17" s="823"/>
      <c r="X17" s="823"/>
      <c r="Y17" s="823"/>
      <c r="Z17" s="823"/>
      <c r="AA17" s="823"/>
      <c r="AB17" s="823"/>
      <c r="AC17" s="823"/>
      <c r="AD17" s="823"/>
      <c r="AE17" s="823"/>
      <c r="AF17" s="823"/>
      <c r="AG17" s="823"/>
      <c r="AH17" s="823"/>
      <c r="AI17" s="823"/>
      <c r="AJ17" s="823"/>
      <c r="AK17" s="823"/>
      <c r="AL17" s="823"/>
      <c r="AM17" s="823"/>
      <c r="AN17" s="823"/>
      <c r="AO17" s="823"/>
      <c r="AP17" s="823"/>
      <c r="AQ17" s="823"/>
      <c r="AR17" s="823"/>
      <c r="AS17" s="823"/>
      <c r="AT17" s="823"/>
      <c r="AU17" s="823"/>
      <c r="AV17" s="823"/>
      <c r="AW17" s="823"/>
      <c r="AX17" s="823"/>
      <c r="AY17" s="823"/>
      <c r="AZ17" s="823"/>
      <c r="BA17" s="823"/>
      <c r="BB17" s="823"/>
      <c r="BC17" s="823"/>
      <c r="BD17" s="823"/>
      <c r="BE17" s="823"/>
      <c r="BF17" s="823"/>
      <c r="BG17" s="823"/>
      <c r="BH17" s="823"/>
      <c r="BI17" s="823"/>
      <c r="BJ17" s="823"/>
      <c r="BK17" s="823"/>
      <c r="BL17" s="823"/>
      <c r="BM17" s="823"/>
      <c r="BN17" s="823"/>
      <c r="BO17" s="823"/>
      <c r="BP17" s="823"/>
      <c r="BQ17" s="823"/>
      <c r="BR17" s="823"/>
      <c r="BS17" s="823"/>
      <c r="BT17" s="823"/>
      <c r="BU17" s="823"/>
      <c r="BV17" s="823"/>
      <c r="BW17" s="823"/>
      <c r="BX17" s="823"/>
      <c r="BY17" s="823"/>
      <c r="BZ17" s="823"/>
      <c r="CA17" s="823"/>
      <c r="CB17" s="823"/>
      <c r="CC17" s="823"/>
      <c r="CD17" s="823"/>
      <c r="CE17" s="823"/>
      <c r="CF17" s="823"/>
      <c r="CG17" s="823"/>
      <c r="CH17" s="823"/>
      <c r="CI17" s="823"/>
      <c r="CJ17" s="823"/>
      <c r="CK17" s="823"/>
      <c r="CL17" s="823"/>
      <c r="CM17" s="823"/>
      <c r="CN17" s="823"/>
      <c r="CO17" s="823"/>
      <c r="CP17" s="823"/>
      <c r="CQ17" s="823"/>
      <c r="CR17" s="823"/>
      <c r="CS17" s="823"/>
      <c r="CT17" s="823"/>
      <c r="CU17" s="823"/>
      <c r="CV17" s="823"/>
      <c r="CW17" s="823"/>
      <c r="CX17" s="823"/>
      <c r="CY17" s="823"/>
      <c r="CZ17" s="823"/>
      <c r="DA17" s="823"/>
      <c r="DB17" s="823"/>
      <c r="DC17" s="823"/>
      <c r="DD17" s="823"/>
      <c r="DE17" s="823"/>
      <c r="DF17" s="823"/>
      <c r="DG17" s="823"/>
      <c r="DH17" s="823"/>
      <c r="DI17" s="823"/>
      <c r="DJ17" s="823"/>
      <c r="DK17" s="823"/>
      <c r="DL17" s="823"/>
      <c r="DM17" s="823"/>
      <c r="DN17" s="823"/>
      <c r="DO17" s="823"/>
      <c r="DP17" s="823"/>
      <c r="DQ17" s="823"/>
      <c r="DR17" s="823"/>
      <c r="DS17" s="823"/>
      <c r="DT17" s="823"/>
      <c r="DU17" s="823"/>
      <c r="DV17" s="823"/>
      <c r="DW17" s="823"/>
      <c r="DX17" s="823"/>
      <c r="DY17" s="823"/>
      <c r="DZ17" s="823"/>
      <c r="EA17" s="823"/>
      <c r="EB17" s="823"/>
      <c r="EC17" s="823"/>
      <c r="ED17" s="823"/>
      <c r="EE17" s="823"/>
      <c r="EF17" s="823"/>
      <c r="EG17" s="823"/>
      <c r="EH17" s="823"/>
      <c r="EI17" s="823"/>
      <c r="EJ17" s="823"/>
      <c r="EK17" s="823"/>
      <c r="EL17" s="823"/>
      <c r="EM17" s="823"/>
      <c r="EN17" s="823"/>
      <c r="EO17" s="823"/>
      <c r="EP17" s="823"/>
      <c r="EQ17" s="823"/>
      <c r="ER17" s="823"/>
      <c r="ES17" s="823"/>
      <c r="ET17" s="823"/>
      <c r="EU17" s="823"/>
      <c r="EV17" s="823"/>
      <c r="EW17" s="823"/>
      <c r="EX17" s="823"/>
      <c r="EY17" s="823"/>
      <c r="EZ17" s="823"/>
      <c r="FA17" s="823"/>
      <c r="FB17" s="823"/>
      <c r="FC17" s="823"/>
      <c r="FD17" s="823"/>
      <c r="FE17" s="823"/>
      <c r="FF17" s="823"/>
      <c r="FG17" s="823"/>
      <c r="FH17" s="823"/>
      <c r="FI17" s="823"/>
      <c r="FJ17" s="823"/>
      <c r="FK17" s="823"/>
      <c r="FL17" s="823"/>
      <c r="FM17" s="823"/>
      <c r="FN17" s="823"/>
      <c r="FO17" s="823"/>
      <c r="FP17" s="823"/>
      <c r="FQ17" s="823"/>
      <c r="FR17" s="823"/>
      <c r="FS17" s="823"/>
      <c r="FT17" s="823"/>
      <c r="FU17" s="823"/>
      <c r="FV17" s="823"/>
      <c r="FW17" s="823"/>
      <c r="FX17" s="823"/>
      <c r="FY17" s="823"/>
      <c r="FZ17" s="823"/>
      <c r="GA17" s="823"/>
      <c r="GB17" s="823"/>
      <c r="GC17" s="823"/>
      <c r="GD17" s="823"/>
      <c r="GE17" s="823"/>
      <c r="GF17" s="823"/>
      <c r="GG17" s="823"/>
      <c r="GH17" s="823"/>
      <c r="GI17" s="823"/>
      <c r="GJ17" s="823"/>
      <c r="GK17" s="823"/>
      <c r="GL17" s="823"/>
      <c r="GM17" s="823"/>
      <c r="GN17" s="823"/>
      <c r="GO17" s="823"/>
      <c r="GP17" s="823"/>
      <c r="GQ17" s="823"/>
      <c r="GR17" s="823"/>
      <c r="GS17" s="823"/>
      <c r="GT17" s="823"/>
      <c r="GU17" s="823"/>
      <c r="GV17" s="823"/>
      <c r="GW17" s="823"/>
      <c r="GX17" s="823"/>
      <c r="GY17" s="823"/>
      <c r="GZ17" s="823"/>
      <c r="HA17" s="823"/>
      <c r="HB17" s="823"/>
      <c r="HC17" s="823"/>
      <c r="HD17" s="823"/>
      <c r="HE17" s="823"/>
      <c r="HF17" s="823"/>
      <c r="HG17" s="823"/>
      <c r="HH17" s="823"/>
      <c r="HI17" s="823"/>
      <c r="HJ17" s="823"/>
      <c r="HK17" s="823"/>
      <c r="HL17" s="823"/>
      <c r="HM17" s="823"/>
      <c r="HN17" s="823"/>
      <c r="HO17" s="823"/>
      <c r="HP17" s="823"/>
      <c r="HQ17" s="823"/>
      <c r="HR17" s="823"/>
      <c r="HS17" s="823"/>
      <c r="HT17" s="823"/>
      <c r="HU17" s="823"/>
      <c r="HV17" s="823"/>
      <c r="HW17" s="823"/>
      <c r="HX17" s="823"/>
      <c r="HY17" s="823"/>
      <c r="HZ17" s="823"/>
      <c r="IA17" s="823"/>
      <c r="IB17" s="823"/>
      <c r="IC17" s="823"/>
      <c r="ID17" s="823"/>
      <c r="IE17" s="823"/>
      <c r="IF17" s="823"/>
      <c r="IG17" s="823"/>
      <c r="IH17" s="823"/>
      <c r="II17" s="823"/>
      <c r="IJ17" s="823"/>
      <c r="IK17" s="823"/>
      <c r="IL17" s="823"/>
      <c r="IM17" s="823"/>
      <c r="IN17" s="823"/>
      <c r="IO17" s="823"/>
      <c r="IP17" s="823"/>
      <c r="IQ17" s="823"/>
      <c r="IR17" s="823"/>
      <c r="IS17" s="823"/>
      <c r="IT17" s="823"/>
      <c r="IU17" s="823"/>
      <c r="IV17" s="823"/>
    </row>
    <row r="18" spans="1:256" s="847" customFormat="1" ht="12.95" customHeight="1">
      <c r="A18" s="869" t="s">
        <v>707</v>
      </c>
      <c r="B18" s="870">
        <f t="shared" ref="B18:B25" si="1">SUM(C18:E18)</f>
        <v>197</v>
      </c>
      <c r="C18" s="862">
        <v>53</v>
      </c>
      <c r="D18" s="862">
        <v>129</v>
      </c>
      <c r="E18" s="862">
        <v>15</v>
      </c>
      <c r="F18" s="867"/>
      <c r="G18" s="823"/>
      <c r="H18" s="823"/>
      <c r="I18" s="823"/>
      <c r="J18" s="823"/>
      <c r="K18" s="823"/>
      <c r="L18" s="823"/>
      <c r="M18" s="823"/>
      <c r="N18" s="823"/>
      <c r="O18" s="823"/>
      <c r="P18" s="823"/>
      <c r="Q18" s="823"/>
      <c r="R18" s="823"/>
      <c r="S18" s="823"/>
      <c r="T18" s="823"/>
      <c r="U18" s="823"/>
      <c r="V18" s="823"/>
      <c r="W18" s="823"/>
      <c r="X18" s="823"/>
      <c r="Y18" s="823"/>
      <c r="Z18" s="823"/>
      <c r="AA18" s="823"/>
      <c r="AB18" s="823"/>
      <c r="AC18" s="823"/>
      <c r="AD18" s="823"/>
      <c r="AE18" s="823"/>
      <c r="AF18" s="823"/>
      <c r="AG18" s="823"/>
      <c r="AH18" s="823"/>
      <c r="AI18" s="823"/>
      <c r="AJ18" s="823"/>
      <c r="AK18" s="823"/>
      <c r="AL18" s="823"/>
      <c r="AM18" s="823"/>
      <c r="AN18" s="823"/>
      <c r="AO18" s="823"/>
      <c r="AP18" s="823"/>
      <c r="AQ18" s="823"/>
      <c r="AR18" s="823"/>
      <c r="AS18" s="823"/>
      <c r="AT18" s="823"/>
      <c r="AU18" s="823"/>
      <c r="AV18" s="823"/>
      <c r="AW18" s="823"/>
      <c r="AX18" s="823"/>
      <c r="AY18" s="823"/>
      <c r="AZ18" s="823"/>
      <c r="BA18" s="823"/>
      <c r="BB18" s="823"/>
      <c r="BC18" s="823"/>
      <c r="BD18" s="823"/>
      <c r="BE18" s="823"/>
      <c r="BF18" s="823"/>
      <c r="BG18" s="823"/>
      <c r="BH18" s="823"/>
      <c r="BI18" s="823"/>
      <c r="BJ18" s="823"/>
      <c r="BK18" s="823"/>
      <c r="BL18" s="823"/>
      <c r="BM18" s="823"/>
      <c r="BN18" s="823"/>
      <c r="BO18" s="823"/>
      <c r="BP18" s="823"/>
      <c r="BQ18" s="823"/>
      <c r="BR18" s="823"/>
      <c r="BS18" s="823"/>
      <c r="BT18" s="823"/>
      <c r="BU18" s="823"/>
      <c r="BV18" s="823"/>
      <c r="BW18" s="823"/>
      <c r="BX18" s="823"/>
      <c r="BY18" s="823"/>
      <c r="BZ18" s="823"/>
      <c r="CA18" s="823"/>
      <c r="CB18" s="823"/>
      <c r="CC18" s="823"/>
      <c r="CD18" s="823"/>
      <c r="CE18" s="823"/>
      <c r="CF18" s="823"/>
      <c r="CG18" s="823"/>
      <c r="CH18" s="823"/>
      <c r="CI18" s="823"/>
      <c r="CJ18" s="823"/>
      <c r="CK18" s="823"/>
      <c r="CL18" s="823"/>
      <c r="CM18" s="823"/>
      <c r="CN18" s="823"/>
      <c r="CO18" s="823"/>
      <c r="CP18" s="823"/>
      <c r="CQ18" s="823"/>
      <c r="CR18" s="823"/>
      <c r="CS18" s="823"/>
      <c r="CT18" s="823"/>
      <c r="CU18" s="823"/>
      <c r="CV18" s="823"/>
      <c r="CW18" s="823"/>
      <c r="CX18" s="823"/>
      <c r="CY18" s="823"/>
      <c r="CZ18" s="823"/>
      <c r="DA18" s="823"/>
      <c r="DB18" s="823"/>
      <c r="DC18" s="823"/>
      <c r="DD18" s="823"/>
      <c r="DE18" s="823"/>
      <c r="DF18" s="823"/>
      <c r="DG18" s="823"/>
      <c r="DH18" s="823"/>
      <c r="DI18" s="823"/>
      <c r="DJ18" s="823"/>
      <c r="DK18" s="823"/>
      <c r="DL18" s="823"/>
      <c r="DM18" s="823"/>
      <c r="DN18" s="823"/>
      <c r="DO18" s="823"/>
      <c r="DP18" s="823"/>
      <c r="DQ18" s="823"/>
      <c r="DR18" s="823"/>
      <c r="DS18" s="823"/>
      <c r="DT18" s="823"/>
      <c r="DU18" s="823"/>
      <c r="DV18" s="823"/>
      <c r="DW18" s="823"/>
      <c r="DX18" s="823"/>
      <c r="DY18" s="823"/>
      <c r="DZ18" s="823"/>
      <c r="EA18" s="823"/>
      <c r="EB18" s="823"/>
      <c r="EC18" s="823"/>
      <c r="ED18" s="823"/>
      <c r="EE18" s="823"/>
      <c r="EF18" s="823"/>
      <c r="EG18" s="823"/>
      <c r="EH18" s="823"/>
      <c r="EI18" s="823"/>
      <c r="EJ18" s="823"/>
      <c r="EK18" s="823"/>
      <c r="EL18" s="823"/>
      <c r="EM18" s="823"/>
      <c r="EN18" s="823"/>
      <c r="EO18" s="823"/>
      <c r="EP18" s="823"/>
      <c r="EQ18" s="823"/>
      <c r="ER18" s="823"/>
      <c r="ES18" s="823"/>
      <c r="ET18" s="823"/>
      <c r="EU18" s="823"/>
      <c r="EV18" s="823"/>
      <c r="EW18" s="823"/>
      <c r="EX18" s="823"/>
      <c r="EY18" s="823"/>
      <c r="EZ18" s="823"/>
      <c r="FA18" s="823"/>
      <c r="FB18" s="823"/>
      <c r="FC18" s="823"/>
      <c r="FD18" s="823"/>
      <c r="FE18" s="823"/>
      <c r="FF18" s="823"/>
      <c r="FG18" s="823"/>
      <c r="FH18" s="823"/>
      <c r="FI18" s="823"/>
      <c r="FJ18" s="823"/>
      <c r="FK18" s="823"/>
      <c r="FL18" s="823"/>
      <c r="FM18" s="823"/>
      <c r="FN18" s="823"/>
      <c r="FO18" s="823"/>
      <c r="FP18" s="823"/>
      <c r="FQ18" s="823"/>
      <c r="FR18" s="823"/>
      <c r="FS18" s="823"/>
      <c r="FT18" s="823"/>
      <c r="FU18" s="823"/>
      <c r="FV18" s="823"/>
      <c r="FW18" s="823"/>
      <c r="FX18" s="823"/>
      <c r="FY18" s="823"/>
      <c r="FZ18" s="823"/>
      <c r="GA18" s="823"/>
      <c r="GB18" s="823"/>
      <c r="GC18" s="823"/>
      <c r="GD18" s="823"/>
      <c r="GE18" s="823"/>
      <c r="GF18" s="823"/>
      <c r="GG18" s="823"/>
      <c r="GH18" s="823"/>
      <c r="GI18" s="823"/>
      <c r="GJ18" s="823"/>
      <c r="GK18" s="823"/>
      <c r="GL18" s="823"/>
      <c r="GM18" s="823"/>
      <c r="GN18" s="823"/>
      <c r="GO18" s="823"/>
      <c r="GP18" s="823"/>
      <c r="GQ18" s="823"/>
      <c r="GR18" s="823"/>
      <c r="GS18" s="823"/>
      <c r="GT18" s="823"/>
      <c r="GU18" s="823"/>
      <c r="GV18" s="823"/>
      <c r="GW18" s="823"/>
      <c r="GX18" s="823"/>
      <c r="GY18" s="823"/>
      <c r="GZ18" s="823"/>
      <c r="HA18" s="823"/>
      <c r="HB18" s="823"/>
      <c r="HC18" s="823"/>
      <c r="HD18" s="823"/>
      <c r="HE18" s="823"/>
      <c r="HF18" s="823"/>
      <c r="HG18" s="823"/>
      <c r="HH18" s="823"/>
      <c r="HI18" s="823"/>
      <c r="HJ18" s="823"/>
      <c r="HK18" s="823"/>
      <c r="HL18" s="823"/>
      <c r="HM18" s="823"/>
      <c r="HN18" s="823"/>
      <c r="HO18" s="823"/>
      <c r="HP18" s="823"/>
      <c r="HQ18" s="823"/>
      <c r="HR18" s="823"/>
      <c r="HS18" s="823"/>
      <c r="HT18" s="823"/>
      <c r="HU18" s="823"/>
      <c r="HV18" s="823"/>
      <c r="HW18" s="823"/>
      <c r="HX18" s="823"/>
      <c r="HY18" s="823"/>
      <c r="HZ18" s="823"/>
      <c r="IA18" s="823"/>
      <c r="IB18" s="823"/>
      <c r="IC18" s="823"/>
      <c r="ID18" s="823"/>
      <c r="IE18" s="823"/>
      <c r="IF18" s="823"/>
      <c r="IG18" s="823"/>
      <c r="IH18" s="823"/>
      <c r="II18" s="823"/>
      <c r="IJ18" s="823"/>
      <c r="IK18" s="823"/>
      <c r="IL18" s="823"/>
      <c r="IM18" s="823"/>
      <c r="IN18" s="823"/>
      <c r="IO18" s="823"/>
      <c r="IP18" s="823"/>
      <c r="IQ18" s="823"/>
      <c r="IR18" s="823"/>
      <c r="IS18" s="823"/>
      <c r="IT18" s="823"/>
      <c r="IU18" s="823"/>
      <c r="IV18" s="823"/>
    </row>
    <row r="19" spans="1:256" s="847" customFormat="1" ht="12.95" customHeight="1">
      <c r="A19" s="869" t="s">
        <v>708</v>
      </c>
      <c r="B19" s="870">
        <f t="shared" si="1"/>
        <v>125</v>
      </c>
      <c r="C19" s="862">
        <v>32</v>
      </c>
      <c r="D19" s="862">
        <v>89</v>
      </c>
      <c r="E19" s="862">
        <v>4</v>
      </c>
      <c r="F19" s="867"/>
      <c r="G19" s="823"/>
      <c r="H19" s="823"/>
      <c r="I19" s="823"/>
      <c r="J19" s="823"/>
      <c r="K19" s="823"/>
      <c r="L19" s="823"/>
      <c r="M19" s="823"/>
      <c r="N19" s="823"/>
      <c r="O19" s="823"/>
      <c r="P19" s="823"/>
      <c r="Q19" s="823"/>
      <c r="R19" s="823"/>
      <c r="S19" s="823"/>
      <c r="T19" s="823"/>
      <c r="U19" s="823"/>
      <c r="V19" s="823"/>
      <c r="W19" s="823"/>
      <c r="X19" s="823"/>
      <c r="Y19" s="823"/>
      <c r="Z19" s="823"/>
      <c r="AA19" s="823"/>
      <c r="AB19" s="823"/>
      <c r="AC19" s="823"/>
      <c r="AD19" s="823"/>
      <c r="AE19" s="823"/>
      <c r="AF19" s="823"/>
      <c r="AG19" s="823"/>
      <c r="AH19" s="823"/>
      <c r="AI19" s="823"/>
      <c r="AJ19" s="823"/>
      <c r="AK19" s="823"/>
      <c r="AL19" s="823"/>
      <c r="AM19" s="823"/>
      <c r="AN19" s="823"/>
      <c r="AO19" s="823"/>
      <c r="AP19" s="823"/>
      <c r="AQ19" s="823"/>
      <c r="AR19" s="823"/>
      <c r="AS19" s="823"/>
      <c r="AT19" s="823"/>
      <c r="AU19" s="823"/>
      <c r="AV19" s="823"/>
      <c r="AW19" s="823"/>
      <c r="AX19" s="823"/>
      <c r="AY19" s="823"/>
      <c r="AZ19" s="823"/>
      <c r="BA19" s="823"/>
      <c r="BB19" s="823"/>
      <c r="BC19" s="823"/>
      <c r="BD19" s="823"/>
      <c r="BE19" s="823"/>
      <c r="BF19" s="823"/>
      <c r="BG19" s="823"/>
      <c r="BH19" s="823"/>
      <c r="BI19" s="823"/>
      <c r="BJ19" s="823"/>
      <c r="BK19" s="823"/>
      <c r="BL19" s="823"/>
      <c r="BM19" s="823"/>
      <c r="BN19" s="823"/>
      <c r="BO19" s="823"/>
      <c r="BP19" s="823"/>
      <c r="BQ19" s="823"/>
      <c r="BR19" s="823"/>
      <c r="BS19" s="823"/>
      <c r="BT19" s="823"/>
      <c r="BU19" s="823"/>
      <c r="BV19" s="823"/>
      <c r="BW19" s="823"/>
      <c r="BX19" s="823"/>
      <c r="BY19" s="823"/>
      <c r="BZ19" s="823"/>
      <c r="CA19" s="823"/>
      <c r="CB19" s="823"/>
      <c r="CC19" s="823"/>
      <c r="CD19" s="823"/>
      <c r="CE19" s="823"/>
      <c r="CF19" s="823"/>
      <c r="CG19" s="823"/>
      <c r="CH19" s="823"/>
      <c r="CI19" s="823"/>
      <c r="CJ19" s="823"/>
      <c r="CK19" s="823"/>
      <c r="CL19" s="823"/>
      <c r="CM19" s="823"/>
      <c r="CN19" s="823"/>
      <c r="CO19" s="823"/>
      <c r="CP19" s="823"/>
      <c r="CQ19" s="823"/>
      <c r="CR19" s="823"/>
      <c r="CS19" s="823"/>
      <c r="CT19" s="823"/>
      <c r="CU19" s="823"/>
      <c r="CV19" s="823"/>
      <c r="CW19" s="823"/>
      <c r="CX19" s="823"/>
      <c r="CY19" s="823"/>
      <c r="CZ19" s="823"/>
      <c r="DA19" s="823"/>
      <c r="DB19" s="823"/>
      <c r="DC19" s="823"/>
      <c r="DD19" s="823"/>
      <c r="DE19" s="823"/>
      <c r="DF19" s="823"/>
      <c r="DG19" s="823"/>
      <c r="DH19" s="823"/>
      <c r="DI19" s="823"/>
      <c r="DJ19" s="823"/>
      <c r="DK19" s="823"/>
      <c r="DL19" s="823"/>
      <c r="DM19" s="823"/>
      <c r="DN19" s="823"/>
      <c r="DO19" s="823"/>
      <c r="DP19" s="823"/>
      <c r="DQ19" s="823"/>
      <c r="DR19" s="823"/>
      <c r="DS19" s="823"/>
      <c r="DT19" s="823"/>
      <c r="DU19" s="823"/>
      <c r="DV19" s="823"/>
      <c r="DW19" s="823"/>
      <c r="DX19" s="823"/>
      <c r="DY19" s="823"/>
      <c r="DZ19" s="823"/>
      <c r="EA19" s="823"/>
      <c r="EB19" s="823"/>
      <c r="EC19" s="823"/>
      <c r="ED19" s="823"/>
      <c r="EE19" s="823"/>
      <c r="EF19" s="823"/>
      <c r="EG19" s="823"/>
      <c r="EH19" s="823"/>
      <c r="EI19" s="823"/>
      <c r="EJ19" s="823"/>
      <c r="EK19" s="823"/>
      <c r="EL19" s="823"/>
      <c r="EM19" s="823"/>
      <c r="EN19" s="823"/>
      <c r="EO19" s="823"/>
      <c r="EP19" s="823"/>
      <c r="EQ19" s="823"/>
      <c r="ER19" s="823"/>
      <c r="ES19" s="823"/>
      <c r="ET19" s="823"/>
      <c r="EU19" s="823"/>
      <c r="EV19" s="823"/>
      <c r="EW19" s="823"/>
      <c r="EX19" s="823"/>
      <c r="EY19" s="823"/>
      <c r="EZ19" s="823"/>
      <c r="FA19" s="823"/>
      <c r="FB19" s="823"/>
      <c r="FC19" s="823"/>
      <c r="FD19" s="823"/>
      <c r="FE19" s="823"/>
      <c r="FF19" s="823"/>
      <c r="FG19" s="823"/>
      <c r="FH19" s="823"/>
      <c r="FI19" s="823"/>
      <c r="FJ19" s="823"/>
      <c r="FK19" s="823"/>
      <c r="FL19" s="823"/>
      <c r="FM19" s="823"/>
      <c r="FN19" s="823"/>
      <c r="FO19" s="823"/>
      <c r="FP19" s="823"/>
      <c r="FQ19" s="823"/>
      <c r="FR19" s="823"/>
      <c r="FS19" s="823"/>
      <c r="FT19" s="823"/>
      <c r="FU19" s="823"/>
      <c r="FV19" s="823"/>
      <c r="FW19" s="823"/>
      <c r="FX19" s="823"/>
      <c r="FY19" s="823"/>
      <c r="FZ19" s="823"/>
      <c r="GA19" s="823"/>
      <c r="GB19" s="823"/>
      <c r="GC19" s="823"/>
      <c r="GD19" s="823"/>
      <c r="GE19" s="823"/>
      <c r="GF19" s="823"/>
      <c r="GG19" s="823"/>
      <c r="GH19" s="823"/>
      <c r="GI19" s="823"/>
      <c r="GJ19" s="823"/>
      <c r="GK19" s="823"/>
      <c r="GL19" s="823"/>
      <c r="GM19" s="823"/>
      <c r="GN19" s="823"/>
      <c r="GO19" s="823"/>
      <c r="GP19" s="823"/>
      <c r="GQ19" s="823"/>
      <c r="GR19" s="823"/>
      <c r="GS19" s="823"/>
      <c r="GT19" s="823"/>
      <c r="GU19" s="823"/>
      <c r="GV19" s="823"/>
      <c r="GW19" s="823"/>
      <c r="GX19" s="823"/>
      <c r="GY19" s="823"/>
      <c r="GZ19" s="823"/>
      <c r="HA19" s="823"/>
      <c r="HB19" s="823"/>
      <c r="HC19" s="823"/>
      <c r="HD19" s="823"/>
      <c r="HE19" s="823"/>
      <c r="HF19" s="823"/>
      <c r="HG19" s="823"/>
      <c r="HH19" s="823"/>
      <c r="HI19" s="823"/>
      <c r="HJ19" s="823"/>
      <c r="HK19" s="823"/>
      <c r="HL19" s="823"/>
      <c r="HM19" s="823"/>
      <c r="HN19" s="823"/>
      <c r="HO19" s="823"/>
      <c r="HP19" s="823"/>
      <c r="HQ19" s="823"/>
      <c r="HR19" s="823"/>
      <c r="HS19" s="823"/>
      <c r="HT19" s="823"/>
      <c r="HU19" s="823"/>
      <c r="HV19" s="823"/>
      <c r="HW19" s="823"/>
      <c r="HX19" s="823"/>
      <c r="HY19" s="823"/>
      <c r="HZ19" s="823"/>
      <c r="IA19" s="823"/>
      <c r="IB19" s="823"/>
      <c r="IC19" s="823"/>
      <c r="ID19" s="823"/>
      <c r="IE19" s="823"/>
      <c r="IF19" s="823"/>
      <c r="IG19" s="823"/>
      <c r="IH19" s="823"/>
      <c r="II19" s="823"/>
      <c r="IJ19" s="823"/>
      <c r="IK19" s="823"/>
      <c r="IL19" s="823"/>
      <c r="IM19" s="823"/>
      <c r="IN19" s="823"/>
      <c r="IO19" s="823"/>
      <c r="IP19" s="823"/>
      <c r="IQ19" s="823"/>
      <c r="IR19" s="823"/>
      <c r="IS19" s="823"/>
      <c r="IT19" s="823"/>
      <c r="IU19" s="823"/>
      <c r="IV19" s="823"/>
    </row>
    <row r="20" spans="1:256" s="847" customFormat="1" ht="12.95" customHeight="1">
      <c r="A20" s="869" t="s">
        <v>709</v>
      </c>
      <c r="B20" s="870">
        <f t="shared" si="1"/>
        <v>116</v>
      </c>
      <c r="C20" s="862">
        <v>29</v>
      </c>
      <c r="D20" s="862">
        <v>70</v>
      </c>
      <c r="E20" s="862">
        <v>17</v>
      </c>
      <c r="F20" s="867"/>
      <c r="G20" s="823"/>
      <c r="H20" s="823"/>
      <c r="I20" s="823"/>
      <c r="J20" s="823"/>
      <c r="K20" s="823"/>
      <c r="L20" s="823"/>
      <c r="M20" s="823"/>
      <c r="N20" s="823"/>
      <c r="O20" s="823"/>
      <c r="P20" s="823"/>
      <c r="Q20" s="823"/>
      <c r="R20" s="823"/>
      <c r="S20" s="823"/>
      <c r="T20" s="823"/>
      <c r="U20" s="823"/>
      <c r="V20" s="823"/>
      <c r="W20" s="823"/>
      <c r="X20" s="823"/>
      <c r="Y20" s="823"/>
      <c r="Z20" s="823"/>
      <c r="AA20" s="823"/>
      <c r="AB20" s="823"/>
      <c r="AC20" s="823"/>
      <c r="AD20" s="823"/>
      <c r="AE20" s="823"/>
      <c r="AF20" s="823"/>
      <c r="AG20" s="823"/>
      <c r="AH20" s="823"/>
      <c r="AI20" s="823"/>
      <c r="AJ20" s="823"/>
      <c r="AK20" s="823"/>
      <c r="AL20" s="823"/>
      <c r="AM20" s="823"/>
      <c r="AN20" s="823"/>
      <c r="AO20" s="823"/>
      <c r="AP20" s="823"/>
      <c r="AQ20" s="823"/>
      <c r="AR20" s="823"/>
      <c r="AS20" s="823"/>
      <c r="AT20" s="823"/>
      <c r="AU20" s="823"/>
      <c r="AV20" s="823"/>
      <c r="AW20" s="823"/>
      <c r="AX20" s="823"/>
      <c r="AY20" s="823"/>
      <c r="AZ20" s="823"/>
      <c r="BA20" s="823"/>
      <c r="BB20" s="823"/>
      <c r="BC20" s="823"/>
      <c r="BD20" s="823"/>
      <c r="BE20" s="823"/>
      <c r="BF20" s="823"/>
      <c r="BG20" s="823"/>
      <c r="BH20" s="823"/>
      <c r="BI20" s="823"/>
      <c r="BJ20" s="823"/>
      <c r="BK20" s="823"/>
      <c r="BL20" s="823"/>
      <c r="BM20" s="823"/>
      <c r="BN20" s="823"/>
      <c r="BO20" s="823"/>
      <c r="BP20" s="823"/>
      <c r="BQ20" s="823"/>
      <c r="BR20" s="823"/>
      <c r="BS20" s="823"/>
      <c r="BT20" s="823"/>
      <c r="BU20" s="823"/>
      <c r="BV20" s="823"/>
      <c r="BW20" s="823"/>
      <c r="BX20" s="823"/>
      <c r="BY20" s="823"/>
      <c r="BZ20" s="823"/>
      <c r="CA20" s="823"/>
      <c r="CB20" s="823"/>
      <c r="CC20" s="823"/>
      <c r="CD20" s="823"/>
      <c r="CE20" s="823"/>
      <c r="CF20" s="823"/>
      <c r="CG20" s="823"/>
      <c r="CH20" s="823"/>
      <c r="CI20" s="823"/>
      <c r="CJ20" s="823"/>
      <c r="CK20" s="823"/>
      <c r="CL20" s="823"/>
      <c r="CM20" s="823"/>
      <c r="CN20" s="823"/>
      <c r="CO20" s="823"/>
      <c r="CP20" s="823"/>
      <c r="CQ20" s="823"/>
      <c r="CR20" s="823"/>
      <c r="CS20" s="823"/>
      <c r="CT20" s="823"/>
      <c r="CU20" s="823"/>
      <c r="CV20" s="823"/>
      <c r="CW20" s="823"/>
      <c r="CX20" s="823"/>
      <c r="CY20" s="823"/>
      <c r="CZ20" s="823"/>
      <c r="DA20" s="823"/>
      <c r="DB20" s="823"/>
      <c r="DC20" s="823"/>
      <c r="DD20" s="823"/>
      <c r="DE20" s="823"/>
      <c r="DF20" s="823"/>
      <c r="DG20" s="823"/>
      <c r="DH20" s="823"/>
      <c r="DI20" s="823"/>
      <c r="DJ20" s="823"/>
      <c r="DK20" s="823"/>
      <c r="DL20" s="823"/>
      <c r="DM20" s="823"/>
      <c r="DN20" s="823"/>
      <c r="DO20" s="823"/>
      <c r="DP20" s="823"/>
      <c r="DQ20" s="823"/>
      <c r="DR20" s="823"/>
      <c r="DS20" s="823"/>
      <c r="DT20" s="823"/>
      <c r="DU20" s="823"/>
      <c r="DV20" s="823"/>
      <c r="DW20" s="823"/>
      <c r="DX20" s="823"/>
      <c r="DY20" s="823"/>
      <c r="DZ20" s="823"/>
      <c r="EA20" s="823"/>
      <c r="EB20" s="823"/>
      <c r="EC20" s="823"/>
      <c r="ED20" s="823"/>
      <c r="EE20" s="823"/>
      <c r="EF20" s="823"/>
      <c r="EG20" s="823"/>
      <c r="EH20" s="823"/>
      <c r="EI20" s="823"/>
      <c r="EJ20" s="823"/>
      <c r="EK20" s="823"/>
      <c r="EL20" s="823"/>
      <c r="EM20" s="823"/>
      <c r="EN20" s="823"/>
      <c r="EO20" s="823"/>
      <c r="EP20" s="823"/>
      <c r="EQ20" s="823"/>
      <c r="ER20" s="823"/>
      <c r="ES20" s="823"/>
      <c r="ET20" s="823"/>
      <c r="EU20" s="823"/>
      <c r="EV20" s="823"/>
      <c r="EW20" s="823"/>
      <c r="EX20" s="823"/>
      <c r="EY20" s="823"/>
      <c r="EZ20" s="823"/>
      <c r="FA20" s="823"/>
      <c r="FB20" s="823"/>
      <c r="FC20" s="823"/>
      <c r="FD20" s="823"/>
      <c r="FE20" s="823"/>
      <c r="FF20" s="823"/>
      <c r="FG20" s="823"/>
      <c r="FH20" s="823"/>
      <c r="FI20" s="823"/>
      <c r="FJ20" s="823"/>
      <c r="FK20" s="823"/>
      <c r="FL20" s="823"/>
      <c r="FM20" s="823"/>
      <c r="FN20" s="823"/>
      <c r="FO20" s="823"/>
      <c r="FP20" s="823"/>
      <c r="FQ20" s="823"/>
      <c r="FR20" s="823"/>
      <c r="FS20" s="823"/>
      <c r="FT20" s="823"/>
      <c r="FU20" s="823"/>
      <c r="FV20" s="823"/>
      <c r="FW20" s="823"/>
      <c r="FX20" s="823"/>
      <c r="FY20" s="823"/>
      <c r="FZ20" s="823"/>
      <c r="GA20" s="823"/>
      <c r="GB20" s="823"/>
      <c r="GC20" s="823"/>
      <c r="GD20" s="823"/>
      <c r="GE20" s="823"/>
      <c r="GF20" s="823"/>
      <c r="GG20" s="823"/>
      <c r="GH20" s="823"/>
      <c r="GI20" s="823"/>
      <c r="GJ20" s="823"/>
      <c r="GK20" s="823"/>
      <c r="GL20" s="823"/>
      <c r="GM20" s="823"/>
      <c r="GN20" s="823"/>
      <c r="GO20" s="823"/>
      <c r="GP20" s="823"/>
      <c r="GQ20" s="823"/>
      <c r="GR20" s="823"/>
      <c r="GS20" s="823"/>
      <c r="GT20" s="823"/>
      <c r="GU20" s="823"/>
      <c r="GV20" s="823"/>
      <c r="GW20" s="823"/>
      <c r="GX20" s="823"/>
      <c r="GY20" s="823"/>
      <c r="GZ20" s="823"/>
      <c r="HA20" s="823"/>
      <c r="HB20" s="823"/>
      <c r="HC20" s="823"/>
      <c r="HD20" s="823"/>
      <c r="HE20" s="823"/>
      <c r="HF20" s="823"/>
      <c r="HG20" s="823"/>
      <c r="HH20" s="823"/>
      <c r="HI20" s="823"/>
      <c r="HJ20" s="823"/>
      <c r="HK20" s="823"/>
      <c r="HL20" s="823"/>
      <c r="HM20" s="823"/>
      <c r="HN20" s="823"/>
      <c r="HO20" s="823"/>
      <c r="HP20" s="823"/>
      <c r="HQ20" s="823"/>
      <c r="HR20" s="823"/>
      <c r="HS20" s="823"/>
      <c r="HT20" s="823"/>
      <c r="HU20" s="823"/>
      <c r="HV20" s="823"/>
      <c r="HW20" s="823"/>
      <c r="HX20" s="823"/>
      <c r="HY20" s="823"/>
      <c r="HZ20" s="823"/>
      <c r="IA20" s="823"/>
      <c r="IB20" s="823"/>
      <c r="IC20" s="823"/>
      <c r="ID20" s="823"/>
      <c r="IE20" s="823"/>
      <c r="IF20" s="823"/>
      <c r="IG20" s="823"/>
      <c r="IH20" s="823"/>
      <c r="II20" s="823"/>
      <c r="IJ20" s="823"/>
      <c r="IK20" s="823"/>
      <c r="IL20" s="823"/>
      <c r="IM20" s="823"/>
      <c r="IN20" s="823"/>
      <c r="IO20" s="823"/>
      <c r="IP20" s="823"/>
      <c r="IQ20" s="823"/>
      <c r="IR20" s="823"/>
      <c r="IS20" s="823"/>
      <c r="IT20" s="823"/>
      <c r="IU20" s="823"/>
      <c r="IV20" s="823"/>
    </row>
    <row r="21" spans="1:256" s="847" customFormat="1" ht="12.95" customHeight="1">
      <c r="A21" s="869" t="s">
        <v>710</v>
      </c>
      <c r="B21" s="870">
        <f t="shared" si="1"/>
        <v>284</v>
      </c>
      <c r="C21" s="862">
        <v>56</v>
      </c>
      <c r="D21" s="862">
        <v>203</v>
      </c>
      <c r="E21" s="862">
        <v>25</v>
      </c>
      <c r="F21" s="867"/>
      <c r="G21" s="823"/>
      <c r="H21" s="823"/>
      <c r="I21" s="823"/>
      <c r="J21" s="823"/>
      <c r="K21" s="823"/>
      <c r="L21" s="823"/>
      <c r="M21" s="823"/>
      <c r="N21" s="823"/>
      <c r="O21" s="823"/>
      <c r="P21" s="823"/>
      <c r="Q21" s="823"/>
      <c r="R21" s="823"/>
      <c r="S21" s="823"/>
      <c r="T21" s="823"/>
      <c r="U21" s="823"/>
      <c r="V21" s="823"/>
      <c r="W21" s="823"/>
      <c r="X21" s="823"/>
      <c r="Y21" s="823"/>
      <c r="Z21" s="823"/>
      <c r="AA21" s="823"/>
      <c r="AB21" s="823"/>
      <c r="AC21" s="823"/>
      <c r="AD21" s="823"/>
      <c r="AE21" s="823"/>
      <c r="AF21" s="823"/>
      <c r="AG21" s="823"/>
      <c r="AH21" s="823"/>
      <c r="AI21" s="823"/>
      <c r="AJ21" s="823"/>
      <c r="AK21" s="823"/>
      <c r="AL21" s="823"/>
      <c r="AM21" s="823"/>
      <c r="AN21" s="823"/>
      <c r="AO21" s="823"/>
      <c r="AP21" s="823"/>
      <c r="AQ21" s="823"/>
      <c r="AR21" s="823"/>
      <c r="AS21" s="823"/>
      <c r="AT21" s="823"/>
      <c r="AU21" s="823"/>
      <c r="AV21" s="823"/>
      <c r="AW21" s="823"/>
      <c r="AX21" s="823"/>
      <c r="AY21" s="823"/>
      <c r="AZ21" s="823"/>
      <c r="BA21" s="823"/>
      <c r="BB21" s="823"/>
      <c r="BC21" s="823"/>
      <c r="BD21" s="823"/>
      <c r="BE21" s="823"/>
      <c r="BF21" s="823"/>
      <c r="BG21" s="823"/>
      <c r="BH21" s="823"/>
      <c r="BI21" s="823"/>
      <c r="BJ21" s="823"/>
      <c r="BK21" s="823"/>
      <c r="BL21" s="823"/>
      <c r="BM21" s="823"/>
      <c r="BN21" s="823"/>
      <c r="BO21" s="823"/>
      <c r="BP21" s="823"/>
      <c r="BQ21" s="823"/>
      <c r="BR21" s="823"/>
      <c r="BS21" s="823"/>
      <c r="BT21" s="823"/>
      <c r="BU21" s="823"/>
      <c r="BV21" s="823"/>
      <c r="BW21" s="823"/>
      <c r="BX21" s="823"/>
      <c r="BY21" s="823"/>
      <c r="BZ21" s="823"/>
      <c r="CA21" s="823"/>
      <c r="CB21" s="823"/>
      <c r="CC21" s="823"/>
      <c r="CD21" s="823"/>
      <c r="CE21" s="823"/>
      <c r="CF21" s="823"/>
      <c r="CG21" s="823"/>
      <c r="CH21" s="823"/>
      <c r="CI21" s="823"/>
      <c r="CJ21" s="823"/>
      <c r="CK21" s="823"/>
      <c r="CL21" s="823"/>
      <c r="CM21" s="823"/>
      <c r="CN21" s="823"/>
      <c r="CO21" s="823"/>
      <c r="CP21" s="823"/>
      <c r="CQ21" s="823"/>
      <c r="CR21" s="823"/>
      <c r="CS21" s="823"/>
      <c r="CT21" s="823"/>
      <c r="CU21" s="823"/>
      <c r="CV21" s="823"/>
      <c r="CW21" s="823"/>
      <c r="CX21" s="823"/>
      <c r="CY21" s="823"/>
      <c r="CZ21" s="823"/>
      <c r="DA21" s="823"/>
      <c r="DB21" s="823"/>
      <c r="DC21" s="823"/>
      <c r="DD21" s="823"/>
      <c r="DE21" s="823"/>
      <c r="DF21" s="823"/>
      <c r="DG21" s="823"/>
      <c r="DH21" s="823"/>
      <c r="DI21" s="823"/>
      <c r="DJ21" s="823"/>
      <c r="DK21" s="823"/>
      <c r="DL21" s="823"/>
      <c r="DM21" s="823"/>
      <c r="DN21" s="823"/>
      <c r="DO21" s="823"/>
      <c r="DP21" s="823"/>
      <c r="DQ21" s="823"/>
      <c r="DR21" s="823"/>
      <c r="DS21" s="823"/>
      <c r="DT21" s="823"/>
      <c r="DU21" s="823"/>
      <c r="DV21" s="823"/>
      <c r="DW21" s="823"/>
      <c r="DX21" s="823"/>
      <c r="DY21" s="823"/>
      <c r="DZ21" s="823"/>
      <c r="EA21" s="823"/>
      <c r="EB21" s="823"/>
      <c r="EC21" s="823"/>
      <c r="ED21" s="823"/>
      <c r="EE21" s="823"/>
      <c r="EF21" s="823"/>
      <c r="EG21" s="823"/>
      <c r="EH21" s="823"/>
      <c r="EI21" s="823"/>
      <c r="EJ21" s="823"/>
      <c r="EK21" s="823"/>
      <c r="EL21" s="823"/>
      <c r="EM21" s="823"/>
      <c r="EN21" s="823"/>
      <c r="EO21" s="823"/>
      <c r="EP21" s="823"/>
      <c r="EQ21" s="823"/>
      <c r="ER21" s="823"/>
      <c r="ES21" s="823"/>
      <c r="ET21" s="823"/>
      <c r="EU21" s="823"/>
      <c r="EV21" s="823"/>
      <c r="EW21" s="823"/>
      <c r="EX21" s="823"/>
      <c r="EY21" s="823"/>
      <c r="EZ21" s="823"/>
      <c r="FA21" s="823"/>
      <c r="FB21" s="823"/>
      <c r="FC21" s="823"/>
      <c r="FD21" s="823"/>
      <c r="FE21" s="823"/>
      <c r="FF21" s="823"/>
      <c r="FG21" s="823"/>
      <c r="FH21" s="823"/>
      <c r="FI21" s="823"/>
      <c r="FJ21" s="823"/>
      <c r="FK21" s="823"/>
      <c r="FL21" s="823"/>
      <c r="FM21" s="823"/>
      <c r="FN21" s="823"/>
      <c r="FO21" s="823"/>
      <c r="FP21" s="823"/>
      <c r="FQ21" s="823"/>
      <c r="FR21" s="823"/>
      <c r="FS21" s="823"/>
      <c r="FT21" s="823"/>
      <c r="FU21" s="823"/>
      <c r="FV21" s="823"/>
      <c r="FW21" s="823"/>
      <c r="FX21" s="823"/>
      <c r="FY21" s="823"/>
      <c r="FZ21" s="823"/>
      <c r="GA21" s="823"/>
      <c r="GB21" s="823"/>
      <c r="GC21" s="823"/>
      <c r="GD21" s="823"/>
      <c r="GE21" s="823"/>
      <c r="GF21" s="823"/>
      <c r="GG21" s="823"/>
      <c r="GH21" s="823"/>
      <c r="GI21" s="823"/>
      <c r="GJ21" s="823"/>
      <c r="GK21" s="823"/>
      <c r="GL21" s="823"/>
      <c r="GM21" s="823"/>
      <c r="GN21" s="823"/>
      <c r="GO21" s="823"/>
      <c r="GP21" s="823"/>
      <c r="GQ21" s="823"/>
      <c r="GR21" s="823"/>
      <c r="GS21" s="823"/>
      <c r="GT21" s="823"/>
      <c r="GU21" s="823"/>
      <c r="GV21" s="823"/>
      <c r="GW21" s="823"/>
      <c r="GX21" s="823"/>
      <c r="GY21" s="823"/>
      <c r="GZ21" s="823"/>
      <c r="HA21" s="823"/>
      <c r="HB21" s="823"/>
      <c r="HC21" s="823"/>
      <c r="HD21" s="823"/>
      <c r="HE21" s="823"/>
      <c r="HF21" s="823"/>
      <c r="HG21" s="823"/>
      <c r="HH21" s="823"/>
      <c r="HI21" s="823"/>
      <c r="HJ21" s="823"/>
      <c r="HK21" s="823"/>
      <c r="HL21" s="823"/>
      <c r="HM21" s="823"/>
      <c r="HN21" s="823"/>
      <c r="HO21" s="823"/>
      <c r="HP21" s="823"/>
      <c r="HQ21" s="823"/>
      <c r="HR21" s="823"/>
      <c r="HS21" s="823"/>
      <c r="HT21" s="823"/>
      <c r="HU21" s="823"/>
      <c r="HV21" s="823"/>
      <c r="HW21" s="823"/>
      <c r="HX21" s="823"/>
      <c r="HY21" s="823"/>
      <c r="HZ21" s="823"/>
      <c r="IA21" s="823"/>
      <c r="IB21" s="823"/>
      <c r="IC21" s="823"/>
      <c r="ID21" s="823"/>
      <c r="IE21" s="823"/>
      <c r="IF21" s="823"/>
      <c r="IG21" s="823"/>
      <c r="IH21" s="823"/>
      <c r="II21" s="823"/>
      <c r="IJ21" s="823"/>
      <c r="IK21" s="823"/>
      <c r="IL21" s="823"/>
      <c r="IM21" s="823"/>
      <c r="IN21" s="823"/>
      <c r="IO21" s="823"/>
      <c r="IP21" s="823"/>
      <c r="IQ21" s="823"/>
      <c r="IR21" s="823"/>
      <c r="IS21" s="823"/>
      <c r="IT21" s="823"/>
      <c r="IU21" s="823"/>
      <c r="IV21" s="823"/>
    </row>
    <row r="22" spans="1:256" s="847" customFormat="1" ht="12.95" customHeight="1">
      <c r="A22" s="869" t="s">
        <v>746</v>
      </c>
      <c r="B22" s="870">
        <f t="shared" si="1"/>
        <v>84</v>
      </c>
      <c r="C22" s="862">
        <v>12</v>
      </c>
      <c r="D22" s="862">
        <v>63</v>
      </c>
      <c r="E22" s="862">
        <v>9</v>
      </c>
      <c r="F22" s="867"/>
      <c r="G22" s="823"/>
      <c r="H22" s="823"/>
      <c r="I22" s="823"/>
      <c r="J22" s="823"/>
      <c r="K22" s="823"/>
      <c r="L22" s="823"/>
      <c r="M22" s="823"/>
      <c r="N22" s="823"/>
      <c r="O22" s="823"/>
      <c r="P22" s="823"/>
      <c r="Q22" s="823"/>
      <c r="R22" s="823"/>
      <c r="S22" s="823"/>
      <c r="T22" s="823"/>
      <c r="U22" s="823"/>
      <c r="V22" s="823"/>
      <c r="W22" s="823"/>
      <c r="X22" s="823"/>
      <c r="Y22" s="823"/>
      <c r="Z22" s="823"/>
      <c r="AA22" s="823"/>
      <c r="AB22" s="823"/>
      <c r="AC22" s="823"/>
      <c r="AD22" s="823"/>
      <c r="AE22" s="823"/>
      <c r="AF22" s="823"/>
      <c r="AG22" s="823"/>
      <c r="AH22" s="823"/>
      <c r="AI22" s="823"/>
      <c r="AJ22" s="823"/>
      <c r="AK22" s="823"/>
      <c r="AL22" s="823"/>
      <c r="AM22" s="823"/>
      <c r="AN22" s="823"/>
      <c r="AO22" s="823"/>
      <c r="AP22" s="823"/>
      <c r="AQ22" s="823"/>
      <c r="AR22" s="823"/>
      <c r="AS22" s="823"/>
      <c r="AT22" s="823"/>
      <c r="AU22" s="823"/>
      <c r="AV22" s="823"/>
      <c r="AW22" s="823"/>
      <c r="AX22" s="823"/>
      <c r="AY22" s="823"/>
      <c r="AZ22" s="823"/>
      <c r="BA22" s="823"/>
      <c r="BB22" s="823"/>
      <c r="BC22" s="823"/>
      <c r="BD22" s="823"/>
      <c r="BE22" s="823"/>
      <c r="BF22" s="823"/>
      <c r="BG22" s="823"/>
      <c r="BH22" s="823"/>
      <c r="BI22" s="823"/>
      <c r="BJ22" s="823"/>
      <c r="BK22" s="823"/>
      <c r="BL22" s="823"/>
      <c r="BM22" s="823"/>
      <c r="BN22" s="823"/>
      <c r="BO22" s="823"/>
      <c r="BP22" s="823"/>
      <c r="BQ22" s="823"/>
      <c r="BR22" s="823"/>
      <c r="BS22" s="823"/>
      <c r="BT22" s="823"/>
      <c r="BU22" s="823"/>
      <c r="BV22" s="823"/>
      <c r="BW22" s="823"/>
      <c r="BX22" s="823"/>
      <c r="BY22" s="823"/>
      <c r="BZ22" s="823"/>
      <c r="CA22" s="823"/>
      <c r="CB22" s="823"/>
      <c r="CC22" s="823"/>
      <c r="CD22" s="823"/>
      <c r="CE22" s="823"/>
      <c r="CF22" s="823"/>
      <c r="CG22" s="823"/>
      <c r="CH22" s="823"/>
      <c r="CI22" s="823"/>
      <c r="CJ22" s="823"/>
      <c r="CK22" s="823"/>
      <c r="CL22" s="823"/>
      <c r="CM22" s="823"/>
      <c r="CN22" s="823"/>
      <c r="CO22" s="823"/>
      <c r="CP22" s="823"/>
      <c r="CQ22" s="823"/>
      <c r="CR22" s="823"/>
      <c r="CS22" s="823"/>
      <c r="CT22" s="823"/>
      <c r="CU22" s="823"/>
      <c r="CV22" s="823"/>
      <c r="CW22" s="823"/>
      <c r="CX22" s="823"/>
      <c r="CY22" s="823"/>
      <c r="CZ22" s="823"/>
      <c r="DA22" s="823"/>
      <c r="DB22" s="823"/>
      <c r="DC22" s="823"/>
      <c r="DD22" s="823"/>
      <c r="DE22" s="823"/>
      <c r="DF22" s="823"/>
      <c r="DG22" s="823"/>
      <c r="DH22" s="823"/>
      <c r="DI22" s="823"/>
      <c r="DJ22" s="823"/>
      <c r="DK22" s="823"/>
      <c r="DL22" s="823"/>
      <c r="DM22" s="823"/>
      <c r="DN22" s="823"/>
      <c r="DO22" s="823"/>
      <c r="DP22" s="823"/>
      <c r="DQ22" s="823"/>
      <c r="DR22" s="823"/>
      <c r="DS22" s="823"/>
      <c r="DT22" s="823"/>
      <c r="DU22" s="823"/>
      <c r="DV22" s="823"/>
      <c r="DW22" s="823"/>
      <c r="DX22" s="823"/>
      <c r="DY22" s="823"/>
      <c r="DZ22" s="823"/>
      <c r="EA22" s="823"/>
      <c r="EB22" s="823"/>
      <c r="EC22" s="823"/>
      <c r="ED22" s="823"/>
      <c r="EE22" s="823"/>
      <c r="EF22" s="823"/>
      <c r="EG22" s="823"/>
      <c r="EH22" s="823"/>
      <c r="EI22" s="823"/>
      <c r="EJ22" s="823"/>
      <c r="EK22" s="823"/>
      <c r="EL22" s="823"/>
      <c r="EM22" s="823"/>
      <c r="EN22" s="823"/>
      <c r="EO22" s="823"/>
      <c r="EP22" s="823"/>
      <c r="EQ22" s="823"/>
      <c r="ER22" s="823"/>
      <c r="ES22" s="823"/>
      <c r="ET22" s="823"/>
      <c r="EU22" s="823"/>
      <c r="EV22" s="823"/>
      <c r="EW22" s="823"/>
      <c r="EX22" s="823"/>
      <c r="EY22" s="823"/>
      <c r="EZ22" s="823"/>
      <c r="FA22" s="823"/>
      <c r="FB22" s="823"/>
      <c r="FC22" s="823"/>
      <c r="FD22" s="823"/>
      <c r="FE22" s="823"/>
      <c r="FF22" s="823"/>
      <c r="FG22" s="823"/>
      <c r="FH22" s="823"/>
      <c r="FI22" s="823"/>
      <c r="FJ22" s="823"/>
      <c r="FK22" s="823"/>
      <c r="FL22" s="823"/>
      <c r="FM22" s="823"/>
      <c r="FN22" s="823"/>
      <c r="FO22" s="823"/>
      <c r="FP22" s="823"/>
      <c r="FQ22" s="823"/>
      <c r="FR22" s="823"/>
      <c r="FS22" s="823"/>
      <c r="FT22" s="823"/>
      <c r="FU22" s="823"/>
      <c r="FV22" s="823"/>
      <c r="FW22" s="823"/>
      <c r="FX22" s="823"/>
      <c r="FY22" s="823"/>
      <c r="FZ22" s="823"/>
      <c r="GA22" s="823"/>
      <c r="GB22" s="823"/>
      <c r="GC22" s="823"/>
      <c r="GD22" s="823"/>
      <c r="GE22" s="823"/>
      <c r="GF22" s="823"/>
      <c r="GG22" s="823"/>
      <c r="GH22" s="823"/>
      <c r="GI22" s="823"/>
      <c r="GJ22" s="823"/>
      <c r="GK22" s="823"/>
      <c r="GL22" s="823"/>
      <c r="GM22" s="823"/>
      <c r="GN22" s="823"/>
      <c r="GO22" s="823"/>
      <c r="GP22" s="823"/>
      <c r="GQ22" s="823"/>
      <c r="GR22" s="823"/>
      <c r="GS22" s="823"/>
      <c r="GT22" s="823"/>
      <c r="GU22" s="823"/>
      <c r="GV22" s="823"/>
      <c r="GW22" s="823"/>
      <c r="GX22" s="823"/>
      <c r="GY22" s="823"/>
      <c r="GZ22" s="823"/>
      <c r="HA22" s="823"/>
      <c r="HB22" s="823"/>
      <c r="HC22" s="823"/>
      <c r="HD22" s="823"/>
      <c r="HE22" s="823"/>
      <c r="HF22" s="823"/>
      <c r="HG22" s="823"/>
      <c r="HH22" s="823"/>
      <c r="HI22" s="823"/>
      <c r="HJ22" s="823"/>
      <c r="HK22" s="823"/>
      <c r="HL22" s="823"/>
      <c r="HM22" s="823"/>
      <c r="HN22" s="823"/>
      <c r="HO22" s="823"/>
      <c r="HP22" s="823"/>
      <c r="HQ22" s="823"/>
      <c r="HR22" s="823"/>
      <c r="HS22" s="823"/>
      <c r="HT22" s="823"/>
      <c r="HU22" s="823"/>
      <c r="HV22" s="823"/>
      <c r="HW22" s="823"/>
      <c r="HX22" s="823"/>
      <c r="HY22" s="823"/>
      <c r="HZ22" s="823"/>
      <c r="IA22" s="823"/>
      <c r="IB22" s="823"/>
      <c r="IC22" s="823"/>
      <c r="ID22" s="823"/>
      <c r="IE22" s="823"/>
      <c r="IF22" s="823"/>
      <c r="IG22" s="823"/>
      <c r="IH22" s="823"/>
      <c r="II22" s="823"/>
      <c r="IJ22" s="823"/>
      <c r="IK22" s="823"/>
      <c r="IL22" s="823"/>
      <c r="IM22" s="823"/>
      <c r="IN22" s="823"/>
      <c r="IO22" s="823"/>
      <c r="IP22" s="823"/>
      <c r="IQ22" s="823"/>
      <c r="IR22" s="823"/>
      <c r="IS22" s="823"/>
      <c r="IT22" s="823"/>
      <c r="IU22" s="823"/>
      <c r="IV22" s="823"/>
    </row>
    <row r="23" spans="1:256" s="847" customFormat="1" ht="12.95" customHeight="1">
      <c r="A23" s="869" t="s">
        <v>712</v>
      </c>
      <c r="B23" s="870">
        <f t="shared" si="1"/>
        <v>144</v>
      </c>
      <c r="C23" s="862">
        <v>41</v>
      </c>
      <c r="D23" s="862">
        <v>92</v>
      </c>
      <c r="E23" s="862">
        <v>11</v>
      </c>
      <c r="F23" s="867"/>
      <c r="G23" s="823"/>
      <c r="H23" s="823"/>
      <c r="I23" s="823"/>
      <c r="J23" s="823"/>
      <c r="K23" s="823"/>
      <c r="L23" s="823"/>
      <c r="M23" s="823"/>
      <c r="N23" s="823"/>
      <c r="O23" s="823"/>
      <c r="P23" s="823"/>
      <c r="Q23" s="823"/>
      <c r="R23" s="823"/>
      <c r="S23" s="823"/>
      <c r="T23" s="823"/>
      <c r="U23" s="823"/>
      <c r="V23" s="823"/>
      <c r="W23" s="823"/>
      <c r="X23" s="823"/>
      <c r="Y23" s="823"/>
      <c r="Z23" s="823"/>
      <c r="AA23" s="823"/>
      <c r="AB23" s="823"/>
      <c r="AC23" s="823"/>
      <c r="AD23" s="823"/>
      <c r="AE23" s="823"/>
      <c r="AF23" s="823"/>
      <c r="AG23" s="823"/>
      <c r="AH23" s="823"/>
      <c r="AI23" s="823"/>
      <c r="AJ23" s="823"/>
      <c r="AK23" s="823"/>
      <c r="AL23" s="823"/>
      <c r="AM23" s="823"/>
      <c r="AN23" s="823"/>
      <c r="AO23" s="823"/>
      <c r="AP23" s="823"/>
      <c r="AQ23" s="823"/>
      <c r="AR23" s="823"/>
      <c r="AS23" s="823"/>
      <c r="AT23" s="823"/>
      <c r="AU23" s="823"/>
      <c r="AV23" s="823"/>
      <c r="AW23" s="823"/>
      <c r="AX23" s="823"/>
      <c r="AY23" s="823"/>
      <c r="AZ23" s="823"/>
      <c r="BA23" s="823"/>
      <c r="BB23" s="823"/>
      <c r="BC23" s="823"/>
      <c r="BD23" s="823"/>
      <c r="BE23" s="823"/>
      <c r="BF23" s="823"/>
      <c r="BG23" s="823"/>
      <c r="BH23" s="823"/>
      <c r="BI23" s="823"/>
      <c r="BJ23" s="823"/>
      <c r="BK23" s="823"/>
      <c r="BL23" s="823"/>
      <c r="BM23" s="823"/>
      <c r="BN23" s="823"/>
      <c r="BO23" s="823"/>
      <c r="BP23" s="823"/>
      <c r="BQ23" s="823"/>
      <c r="BR23" s="823"/>
      <c r="BS23" s="823"/>
      <c r="BT23" s="823"/>
      <c r="BU23" s="823"/>
      <c r="BV23" s="823"/>
      <c r="BW23" s="823"/>
      <c r="BX23" s="823"/>
      <c r="BY23" s="823"/>
      <c r="BZ23" s="823"/>
      <c r="CA23" s="823"/>
      <c r="CB23" s="823"/>
      <c r="CC23" s="823"/>
      <c r="CD23" s="823"/>
      <c r="CE23" s="823"/>
      <c r="CF23" s="823"/>
      <c r="CG23" s="823"/>
      <c r="CH23" s="823"/>
      <c r="CI23" s="823"/>
      <c r="CJ23" s="823"/>
      <c r="CK23" s="823"/>
      <c r="CL23" s="823"/>
      <c r="CM23" s="823"/>
      <c r="CN23" s="823"/>
      <c r="CO23" s="823"/>
      <c r="CP23" s="823"/>
      <c r="CQ23" s="823"/>
      <c r="CR23" s="823"/>
      <c r="CS23" s="823"/>
      <c r="CT23" s="823"/>
      <c r="CU23" s="823"/>
      <c r="CV23" s="823"/>
      <c r="CW23" s="823"/>
      <c r="CX23" s="823"/>
      <c r="CY23" s="823"/>
      <c r="CZ23" s="823"/>
      <c r="DA23" s="823"/>
      <c r="DB23" s="823"/>
      <c r="DC23" s="823"/>
      <c r="DD23" s="823"/>
      <c r="DE23" s="823"/>
      <c r="DF23" s="823"/>
      <c r="DG23" s="823"/>
      <c r="DH23" s="823"/>
      <c r="DI23" s="823"/>
      <c r="DJ23" s="823"/>
      <c r="DK23" s="823"/>
      <c r="DL23" s="823"/>
      <c r="DM23" s="823"/>
      <c r="DN23" s="823"/>
      <c r="DO23" s="823"/>
      <c r="DP23" s="823"/>
      <c r="DQ23" s="823"/>
      <c r="DR23" s="823"/>
      <c r="DS23" s="823"/>
      <c r="DT23" s="823"/>
      <c r="DU23" s="823"/>
      <c r="DV23" s="823"/>
      <c r="DW23" s="823"/>
      <c r="DX23" s="823"/>
      <c r="DY23" s="823"/>
      <c r="DZ23" s="823"/>
      <c r="EA23" s="823"/>
      <c r="EB23" s="823"/>
      <c r="EC23" s="823"/>
      <c r="ED23" s="823"/>
      <c r="EE23" s="823"/>
      <c r="EF23" s="823"/>
      <c r="EG23" s="823"/>
      <c r="EH23" s="823"/>
      <c r="EI23" s="823"/>
      <c r="EJ23" s="823"/>
      <c r="EK23" s="823"/>
      <c r="EL23" s="823"/>
      <c r="EM23" s="823"/>
      <c r="EN23" s="823"/>
      <c r="EO23" s="823"/>
      <c r="EP23" s="823"/>
      <c r="EQ23" s="823"/>
      <c r="ER23" s="823"/>
      <c r="ES23" s="823"/>
      <c r="ET23" s="823"/>
      <c r="EU23" s="823"/>
      <c r="EV23" s="823"/>
      <c r="EW23" s="823"/>
      <c r="EX23" s="823"/>
      <c r="EY23" s="823"/>
      <c r="EZ23" s="823"/>
      <c r="FA23" s="823"/>
      <c r="FB23" s="823"/>
      <c r="FC23" s="823"/>
      <c r="FD23" s="823"/>
      <c r="FE23" s="823"/>
      <c r="FF23" s="823"/>
      <c r="FG23" s="823"/>
      <c r="FH23" s="823"/>
      <c r="FI23" s="823"/>
      <c r="FJ23" s="823"/>
      <c r="FK23" s="823"/>
      <c r="FL23" s="823"/>
      <c r="FM23" s="823"/>
      <c r="FN23" s="823"/>
      <c r="FO23" s="823"/>
      <c r="FP23" s="823"/>
      <c r="FQ23" s="823"/>
      <c r="FR23" s="823"/>
      <c r="FS23" s="823"/>
      <c r="FT23" s="823"/>
      <c r="FU23" s="823"/>
      <c r="FV23" s="823"/>
      <c r="FW23" s="823"/>
      <c r="FX23" s="823"/>
      <c r="FY23" s="823"/>
      <c r="FZ23" s="823"/>
      <c r="GA23" s="823"/>
      <c r="GB23" s="823"/>
      <c r="GC23" s="823"/>
      <c r="GD23" s="823"/>
      <c r="GE23" s="823"/>
      <c r="GF23" s="823"/>
      <c r="GG23" s="823"/>
      <c r="GH23" s="823"/>
      <c r="GI23" s="823"/>
      <c r="GJ23" s="823"/>
      <c r="GK23" s="823"/>
      <c r="GL23" s="823"/>
      <c r="GM23" s="823"/>
      <c r="GN23" s="823"/>
      <c r="GO23" s="823"/>
      <c r="GP23" s="823"/>
      <c r="GQ23" s="823"/>
      <c r="GR23" s="823"/>
      <c r="GS23" s="823"/>
      <c r="GT23" s="823"/>
      <c r="GU23" s="823"/>
      <c r="GV23" s="823"/>
      <c r="GW23" s="823"/>
      <c r="GX23" s="823"/>
      <c r="GY23" s="823"/>
      <c r="GZ23" s="823"/>
      <c r="HA23" s="823"/>
      <c r="HB23" s="823"/>
      <c r="HC23" s="823"/>
      <c r="HD23" s="823"/>
      <c r="HE23" s="823"/>
      <c r="HF23" s="823"/>
      <c r="HG23" s="823"/>
      <c r="HH23" s="823"/>
      <c r="HI23" s="823"/>
      <c r="HJ23" s="823"/>
      <c r="HK23" s="823"/>
      <c r="HL23" s="823"/>
      <c r="HM23" s="823"/>
      <c r="HN23" s="823"/>
      <c r="HO23" s="823"/>
      <c r="HP23" s="823"/>
      <c r="HQ23" s="823"/>
      <c r="HR23" s="823"/>
      <c r="HS23" s="823"/>
      <c r="HT23" s="823"/>
      <c r="HU23" s="823"/>
      <c r="HV23" s="823"/>
      <c r="HW23" s="823"/>
      <c r="HX23" s="823"/>
      <c r="HY23" s="823"/>
      <c r="HZ23" s="823"/>
      <c r="IA23" s="823"/>
      <c r="IB23" s="823"/>
      <c r="IC23" s="823"/>
      <c r="ID23" s="823"/>
      <c r="IE23" s="823"/>
      <c r="IF23" s="823"/>
      <c r="IG23" s="823"/>
      <c r="IH23" s="823"/>
      <c r="II23" s="823"/>
      <c r="IJ23" s="823"/>
      <c r="IK23" s="823"/>
      <c r="IL23" s="823"/>
      <c r="IM23" s="823"/>
      <c r="IN23" s="823"/>
      <c r="IO23" s="823"/>
      <c r="IP23" s="823"/>
      <c r="IQ23" s="823"/>
      <c r="IR23" s="823"/>
      <c r="IS23" s="823"/>
      <c r="IT23" s="823"/>
      <c r="IU23" s="823"/>
      <c r="IV23" s="823"/>
    </row>
    <row r="24" spans="1:256" s="847" customFormat="1" ht="12.95" customHeight="1">
      <c r="A24" s="869" t="s">
        <v>713</v>
      </c>
      <c r="B24" s="870">
        <f t="shared" si="1"/>
        <v>315</v>
      </c>
      <c r="C24" s="862">
        <v>38</v>
      </c>
      <c r="D24" s="862">
        <v>255</v>
      </c>
      <c r="E24" s="862">
        <v>22</v>
      </c>
      <c r="F24" s="867"/>
      <c r="G24" s="823"/>
      <c r="H24" s="823"/>
      <c r="I24" s="823"/>
      <c r="J24" s="823"/>
      <c r="K24" s="823"/>
      <c r="L24" s="823"/>
      <c r="M24" s="823"/>
      <c r="N24" s="823"/>
      <c r="O24" s="823"/>
      <c r="P24" s="823"/>
      <c r="Q24" s="823"/>
      <c r="R24" s="823"/>
      <c r="S24" s="823"/>
      <c r="T24" s="823"/>
      <c r="U24" s="823"/>
      <c r="V24" s="823"/>
      <c r="W24" s="823"/>
      <c r="X24" s="823"/>
      <c r="Y24" s="823"/>
      <c r="Z24" s="823"/>
      <c r="AA24" s="823"/>
      <c r="AB24" s="823"/>
      <c r="AC24" s="823"/>
      <c r="AD24" s="823"/>
      <c r="AE24" s="823"/>
      <c r="AF24" s="823"/>
      <c r="AG24" s="823"/>
      <c r="AH24" s="823"/>
      <c r="AI24" s="823"/>
      <c r="AJ24" s="823"/>
      <c r="AK24" s="823"/>
      <c r="AL24" s="823"/>
      <c r="AM24" s="823"/>
      <c r="AN24" s="823"/>
      <c r="AO24" s="823"/>
      <c r="AP24" s="823"/>
      <c r="AQ24" s="823"/>
      <c r="AR24" s="823"/>
      <c r="AS24" s="823"/>
      <c r="AT24" s="823"/>
      <c r="AU24" s="823"/>
      <c r="AV24" s="823"/>
      <c r="AW24" s="823"/>
      <c r="AX24" s="823"/>
      <c r="AY24" s="823"/>
      <c r="AZ24" s="823"/>
      <c r="BA24" s="823"/>
      <c r="BB24" s="823"/>
      <c r="BC24" s="823"/>
      <c r="BD24" s="823"/>
      <c r="BE24" s="823"/>
      <c r="BF24" s="823"/>
      <c r="BG24" s="823"/>
      <c r="BH24" s="823"/>
      <c r="BI24" s="823"/>
      <c r="BJ24" s="823"/>
      <c r="BK24" s="823"/>
      <c r="BL24" s="823"/>
      <c r="BM24" s="823"/>
      <c r="BN24" s="823"/>
      <c r="BO24" s="823"/>
      <c r="BP24" s="823"/>
      <c r="BQ24" s="823"/>
      <c r="BR24" s="823"/>
      <c r="BS24" s="823"/>
      <c r="BT24" s="823"/>
      <c r="BU24" s="823"/>
      <c r="BV24" s="823"/>
      <c r="BW24" s="823"/>
      <c r="BX24" s="823"/>
      <c r="BY24" s="823"/>
      <c r="BZ24" s="823"/>
      <c r="CA24" s="823"/>
      <c r="CB24" s="823"/>
      <c r="CC24" s="823"/>
      <c r="CD24" s="823"/>
      <c r="CE24" s="823"/>
      <c r="CF24" s="823"/>
      <c r="CG24" s="823"/>
      <c r="CH24" s="823"/>
      <c r="CI24" s="823"/>
      <c r="CJ24" s="823"/>
      <c r="CK24" s="823"/>
      <c r="CL24" s="823"/>
      <c r="CM24" s="823"/>
      <c r="CN24" s="823"/>
      <c r="CO24" s="823"/>
      <c r="CP24" s="823"/>
      <c r="CQ24" s="823"/>
      <c r="CR24" s="823"/>
      <c r="CS24" s="823"/>
      <c r="CT24" s="823"/>
      <c r="CU24" s="823"/>
      <c r="CV24" s="823"/>
      <c r="CW24" s="823"/>
      <c r="CX24" s="823"/>
      <c r="CY24" s="823"/>
      <c r="CZ24" s="823"/>
      <c r="DA24" s="823"/>
      <c r="DB24" s="823"/>
      <c r="DC24" s="823"/>
      <c r="DD24" s="823"/>
      <c r="DE24" s="823"/>
      <c r="DF24" s="823"/>
      <c r="DG24" s="823"/>
      <c r="DH24" s="823"/>
      <c r="DI24" s="823"/>
      <c r="DJ24" s="823"/>
      <c r="DK24" s="823"/>
      <c r="DL24" s="823"/>
      <c r="DM24" s="823"/>
      <c r="DN24" s="823"/>
      <c r="DO24" s="823"/>
      <c r="DP24" s="823"/>
      <c r="DQ24" s="823"/>
      <c r="DR24" s="823"/>
      <c r="DS24" s="823"/>
      <c r="DT24" s="823"/>
      <c r="DU24" s="823"/>
      <c r="DV24" s="823"/>
      <c r="DW24" s="823"/>
      <c r="DX24" s="823"/>
      <c r="DY24" s="823"/>
      <c r="DZ24" s="823"/>
      <c r="EA24" s="823"/>
      <c r="EB24" s="823"/>
      <c r="EC24" s="823"/>
      <c r="ED24" s="823"/>
      <c r="EE24" s="823"/>
      <c r="EF24" s="823"/>
      <c r="EG24" s="823"/>
      <c r="EH24" s="823"/>
      <c r="EI24" s="823"/>
      <c r="EJ24" s="823"/>
      <c r="EK24" s="823"/>
      <c r="EL24" s="823"/>
      <c r="EM24" s="823"/>
      <c r="EN24" s="823"/>
      <c r="EO24" s="823"/>
      <c r="EP24" s="823"/>
      <c r="EQ24" s="823"/>
      <c r="ER24" s="823"/>
      <c r="ES24" s="823"/>
      <c r="ET24" s="823"/>
      <c r="EU24" s="823"/>
      <c r="EV24" s="823"/>
      <c r="EW24" s="823"/>
      <c r="EX24" s="823"/>
      <c r="EY24" s="823"/>
      <c r="EZ24" s="823"/>
      <c r="FA24" s="823"/>
      <c r="FB24" s="823"/>
      <c r="FC24" s="823"/>
      <c r="FD24" s="823"/>
      <c r="FE24" s="823"/>
      <c r="FF24" s="823"/>
      <c r="FG24" s="823"/>
      <c r="FH24" s="823"/>
      <c r="FI24" s="823"/>
      <c r="FJ24" s="823"/>
      <c r="FK24" s="823"/>
      <c r="FL24" s="823"/>
      <c r="FM24" s="823"/>
      <c r="FN24" s="823"/>
      <c r="FO24" s="823"/>
      <c r="FP24" s="823"/>
      <c r="FQ24" s="823"/>
      <c r="FR24" s="823"/>
      <c r="FS24" s="823"/>
      <c r="FT24" s="823"/>
      <c r="FU24" s="823"/>
      <c r="FV24" s="823"/>
      <c r="FW24" s="823"/>
      <c r="FX24" s="823"/>
      <c r="FY24" s="823"/>
      <c r="FZ24" s="823"/>
      <c r="GA24" s="823"/>
      <c r="GB24" s="823"/>
      <c r="GC24" s="823"/>
      <c r="GD24" s="823"/>
      <c r="GE24" s="823"/>
      <c r="GF24" s="823"/>
      <c r="GG24" s="823"/>
      <c r="GH24" s="823"/>
      <c r="GI24" s="823"/>
      <c r="GJ24" s="823"/>
      <c r="GK24" s="823"/>
      <c r="GL24" s="823"/>
      <c r="GM24" s="823"/>
      <c r="GN24" s="823"/>
      <c r="GO24" s="823"/>
      <c r="GP24" s="823"/>
      <c r="GQ24" s="823"/>
      <c r="GR24" s="823"/>
      <c r="GS24" s="823"/>
      <c r="GT24" s="823"/>
      <c r="GU24" s="823"/>
      <c r="GV24" s="823"/>
      <c r="GW24" s="823"/>
      <c r="GX24" s="823"/>
      <c r="GY24" s="823"/>
      <c r="GZ24" s="823"/>
      <c r="HA24" s="823"/>
      <c r="HB24" s="823"/>
      <c r="HC24" s="823"/>
      <c r="HD24" s="823"/>
      <c r="HE24" s="823"/>
      <c r="HF24" s="823"/>
      <c r="HG24" s="823"/>
      <c r="HH24" s="823"/>
      <c r="HI24" s="823"/>
      <c r="HJ24" s="823"/>
      <c r="HK24" s="823"/>
      <c r="HL24" s="823"/>
      <c r="HM24" s="823"/>
      <c r="HN24" s="823"/>
      <c r="HO24" s="823"/>
      <c r="HP24" s="823"/>
      <c r="HQ24" s="823"/>
      <c r="HR24" s="823"/>
      <c r="HS24" s="823"/>
      <c r="HT24" s="823"/>
      <c r="HU24" s="823"/>
      <c r="HV24" s="823"/>
      <c r="HW24" s="823"/>
      <c r="HX24" s="823"/>
      <c r="HY24" s="823"/>
      <c r="HZ24" s="823"/>
      <c r="IA24" s="823"/>
      <c r="IB24" s="823"/>
      <c r="IC24" s="823"/>
      <c r="ID24" s="823"/>
      <c r="IE24" s="823"/>
      <c r="IF24" s="823"/>
      <c r="IG24" s="823"/>
      <c r="IH24" s="823"/>
      <c r="II24" s="823"/>
      <c r="IJ24" s="823"/>
      <c r="IK24" s="823"/>
      <c r="IL24" s="823"/>
      <c r="IM24" s="823"/>
      <c r="IN24" s="823"/>
      <c r="IO24" s="823"/>
      <c r="IP24" s="823"/>
      <c r="IQ24" s="823"/>
      <c r="IR24" s="823"/>
      <c r="IS24" s="823"/>
      <c r="IT24" s="823"/>
      <c r="IU24" s="823"/>
      <c r="IV24" s="823"/>
    </row>
    <row r="25" spans="1:256" s="847" customFormat="1" ht="12.95" customHeight="1">
      <c r="A25" s="869" t="s">
        <v>714</v>
      </c>
      <c r="B25" s="870">
        <f t="shared" si="1"/>
        <v>107</v>
      </c>
      <c r="C25" s="862">
        <v>13</v>
      </c>
      <c r="D25" s="862">
        <v>90</v>
      </c>
      <c r="E25" s="862">
        <v>4</v>
      </c>
      <c r="F25" s="867"/>
      <c r="G25" s="823"/>
      <c r="H25" s="823"/>
      <c r="I25" s="823"/>
      <c r="J25" s="823"/>
      <c r="K25" s="823"/>
      <c r="L25" s="823"/>
      <c r="M25" s="823"/>
      <c r="N25" s="823"/>
      <c r="O25" s="823"/>
      <c r="P25" s="823"/>
      <c r="Q25" s="823"/>
      <c r="R25" s="823"/>
      <c r="S25" s="823"/>
      <c r="T25" s="823"/>
      <c r="U25" s="823"/>
      <c r="V25" s="823"/>
      <c r="W25" s="823"/>
      <c r="X25" s="823"/>
      <c r="Y25" s="823"/>
      <c r="Z25" s="823"/>
      <c r="AA25" s="823"/>
      <c r="AB25" s="823"/>
      <c r="AC25" s="823"/>
      <c r="AD25" s="823"/>
      <c r="AE25" s="823"/>
      <c r="AF25" s="823"/>
      <c r="AG25" s="823"/>
      <c r="AH25" s="823"/>
      <c r="AI25" s="823"/>
      <c r="AJ25" s="823"/>
      <c r="AK25" s="823"/>
      <c r="AL25" s="823"/>
      <c r="AM25" s="823"/>
      <c r="AN25" s="823"/>
      <c r="AO25" s="823"/>
      <c r="AP25" s="823"/>
      <c r="AQ25" s="823"/>
      <c r="AR25" s="823"/>
      <c r="AS25" s="823"/>
      <c r="AT25" s="823"/>
      <c r="AU25" s="823"/>
      <c r="AV25" s="823"/>
      <c r="AW25" s="823"/>
      <c r="AX25" s="823"/>
      <c r="AY25" s="823"/>
      <c r="AZ25" s="823"/>
      <c r="BA25" s="823"/>
      <c r="BB25" s="823"/>
      <c r="BC25" s="823"/>
      <c r="BD25" s="823"/>
      <c r="BE25" s="823"/>
      <c r="BF25" s="823"/>
      <c r="BG25" s="823"/>
      <c r="BH25" s="823"/>
      <c r="BI25" s="823"/>
      <c r="BJ25" s="823"/>
      <c r="BK25" s="823"/>
      <c r="BL25" s="823"/>
      <c r="BM25" s="823"/>
      <c r="BN25" s="823"/>
      <c r="BO25" s="823"/>
      <c r="BP25" s="823"/>
      <c r="BQ25" s="823"/>
      <c r="BR25" s="823"/>
      <c r="BS25" s="823"/>
      <c r="BT25" s="823"/>
      <c r="BU25" s="823"/>
      <c r="BV25" s="823"/>
      <c r="BW25" s="823"/>
      <c r="BX25" s="823"/>
      <c r="BY25" s="823"/>
      <c r="BZ25" s="823"/>
      <c r="CA25" s="823"/>
      <c r="CB25" s="823"/>
      <c r="CC25" s="823"/>
      <c r="CD25" s="823"/>
      <c r="CE25" s="823"/>
      <c r="CF25" s="823"/>
      <c r="CG25" s="823"/>
      <c r="CH25" s="823"/>
      <c r="CI25" s="823"/>
      <c r="CJ25" s="823"/>
      <c r="CK25" s="823"/>
      <c r="CL25" s="823"/>
      <c r="CM25" s="823"/>
      <c r="CN25" s="823"/>
      <c r="CO25" s="823"/>
      <c r="CP25" s="823"/>
      <c r="CQ25" s="823"/>
      <c r="CR25" s="823"/>
      <c r="CS25" s="823"/>
      <c r="CT25" s="823"/>
      <c r="CU25" s="823"/>
      <c r="CV25" s="823"/>
      <c r="CW25" s="823"/>
      <c r="CX25" s="823"/>
      <c r="CY25" s="823"/>
      <c r="CZ25" s="823"/>
      <c r="DA25" s="823"/>
      <c r="DB25" s="823"/>
      <c r="DC25" s="823"/>
      <c r="DD25" s="823"/>
      <c r="DE25" s="823"/>
      <c r="DF25" s="823"/>
      <c r="DG25" s="823"/>
      <c r="DH25" s="823"/>
      <c r="DI25" s="823"/>
      <c r="DJ25" s="823"/>
      <c r="DK25" s="823"/>
      <c r="DL25" s="823"/>
      <c r="DM25" s="823"/>
      <c r="DN25" s="823"/>
      <c r="DO25" s="823"/>
      <c r="DP25" s="823"/>
      <c r="DQ25" s="823"/>
      <c r="DR25" s="823"/>
      <c r="DS25" s="823"/>
      <c r="DT25" s="823"/>
      <c r="DU25" s="823"/>
      <c r="DV25" s="823"/>
      <c r="DW25" s="823"/>
      <c r="DX25" s="823"/>
      <c r="DY25" s="823"/>
      <c r="DZ25" s="823"/>
      <c r="EA25" s="823"/>
      <c r="EB25" s="823"/>
      <c r="EC25" s="823"/>
      <c r="ED25" s="823"/>
      <c r="EE25" s="823"/>
      <c r="EF25" s="823"/>
      <c r="EG25" s="823"/>
      <c r="EH25" s="823"/>
      <c r="EI25" s="823"/>
      <c r="EJ25" s="823"/>
      <c r="EK25" s="823"/>
      <c r="EL25" s="823"/>
      <c r="EM25" s="823"/>
      <c r="EN25" s="823"/>
      <c r="EO25" s="823"/>
      <c r="EP25" s="823"/>
      <c r="EQ25" s="823"/>
      <c r="ER25" s="823"/>
      <c r="ES25" s="823"/>
      <c r="ET25" s="823"/>
      <c r="EU25" s="823"/>
      <c r="EV25" s="823"/>
      <c r="EW25" s="823"/>
      <c r="EX25" s="823"/>
      <c r="EY25" s="823"/>
      <c r="EZ25" s="823"/>
      <c r="FA25" s="823"/>
      <c r="FB25" s="823"/>
      <c r="FC25" s="823"/>
      <c r="FD25" s="823"/>
      <c r="FE25" s="823"/>
      <c r="FF25" s="823"/>
      <c r="FG25" s="823"/>
      <c r="FH25" s="823"/>
      <c r="FI25" s="823"/>
      <c r="FJ25" s="823"/>
      <c r="FK25" s="823"/>
      <c r="FL25" s="823"/>
      <c r="FM25" s="823"/>
      <c r="FN25" s="823"/>
      <c r="FO25" s="823"/>
      <c r="FP25" s="823"/>
      <c r="FQ25" s="823"/>
      <c r="FR25" s="823"/>
      <c r="FS25" s="823"/>
      <c r="FT25" s="823"/>
      <c r="FU25" s="823"/>
      <c r="FV25" s="823"/>
      <c r="FW25" s="823"/>
      <c r="FX25" s="823"/>
      <c r="FY25" s="823"/>
      <c r="FZ25" s="823"/>
      <c r="GA25" s="823"/>
      <c r="GB25" s="823"/>
      <c r="GC25" s="823"/>
      <c r="GD25" s="823"/>
      <c r="GE25" s="823"/>
      <c r="GF25" s="823"/>
      <c r="GG25" s="823"/>
      <c r="GH25" s="823"/>
      <c r="GI25" s="823"/>
      <c r="GJ25" s="823"/>
      <c r="GK25" s="823"/>
      <c r="GL25" s="823"/>
      <c r="GM25" s="823"/>
      <c r="GN25" s="823"/>
      <c r="GO25" s="823"/>
      <c r="GP25" s="823"/>
      <c r="GQ25" s="823"/>
      <c r="GR25" s="823"/>
      <c r="GS25" s="823"/>
      <c r="GT25" s="823"/>
      <c r="GU25" s="823"/>
      <c r="GV25" s="823"/>
      <c r="GW25" s="823"/>
      <c r="GX25" s="823"/>
      <c r="GY25" s="823"/>
      <c r="GZ25" s="823"/>
      <c r="HA25" s="823"/>
      <c r="HB25" s="823"/>
      <c r="HC25" s="823"/>
      <c r="HD25" s="823"/>
      <c r="HE25" s="823"/>
      <c r="HF25" s="823"/>
      <c r="HG25" s="823"/>
      <c r="HH25" s="823"/>
      <c r="HI25" s="823"/>
      <c r="HJ25" s="823"/>
      <c r="HK25" s="823"/>
      <c r="HL25" s="823"/>
      <c r="HM25" s="823"/>
      <c r="HN25" s="823"/>
      <c r="HO25" s="823"/>
      <c r="HP25" s="823"/>
      <c r="HQ25" s="823"/>
      <c r="HR25" s="823"/>
      <c r="HS25" s="823"/>
      <c r="HT25" s="823"/>
      <c r="HU25" s="823"/>
      <c r="HV25" s="823"/>
      <c r="HW25" s="823"/>
      <c r="HX25" s="823"/>
      <c r="HY25" s="823"/>
      <c r="HZ25" s="823"/>
      <c r="IA25" s="823"/>
      <c r="IB25" s="823"/>
      <c r="IC25" s="823"/>
      <c r="ID25" s="823"/>
      <c r="IE25" s="823"/>
      <c r="IF25" s="823"/>
      <c r="IG25" s="823"/>
      <c r="IH25" s="823"/>
      <c r="II25" s="823"/>
      <c r="IJ25" s="823"/>
      <c r="IK25" s="823"/>
      <c r="IL25" s="823"/>
      <c r="IM25" s="823"/>
      <c r="IN25" s="823"/>
      <c r="IO25" s="823"/>
      <c r="IP25" s="823"/>
      <c r="IQ25" s="823"/>
      <c r="IR25" s="823"/>
      <c r="IS25" s="823"/>
      <c r="IT25" s="823"/>
      <c r="IU25" s="823"/>
      <c r="IV25" s="823"/>
    </row>
    <row r="26" spans="1:256" s="847" customFormat="1" ht="7.5" customHeight="1">
      <c r="A26" s="841"/>
      <c r="B26" s="868"/>
      <c r="C26" s="862"/>
      <c r="D26" s="862"/>
      <c r="E26" s="862"/>
      <c r="F26" s="867"/>
      <c r="G26" s="823"/>
      <c r="H26" s="823"/>
      <c r="I26" s="823"/>
      <c r="J26" s="823"/>
      <c r="K26" s="823"/>
      <c r="L26" s="823"/>
      <c r="M26" s="823"/>
      <c r="N26" s="823"/>
      <c r="O26" s="823"/>
      <c r="P26" s="823"/>
      <c r="Q26" s="823"/>
      <c r="R26" s="823"/>
      <c r="S26" s="823"/>
      <c r="T26" s="823"/>
      <c r="U26" s="823"/>
      <c r="V26" s="823"/>
      <c r="W26" s="823"/>
      <c r="X26" s="823"/>
      <c r="Y26" s="823"/>
      <c r="Z26" s="823"/>
      <c r="AA26" s="823"/>
      <c r="AB26" s="823"/>
      <c r="AC26" s="823"/>
      <c r="AD26" s="823"/>
      <c r="AE26" s="823"/>
      <c r="AF26" s="823"/>
      <c r="AG26" s="823"/>
      <c r="AH26" s="823"/>
      <c r="AI26" s="823"/>
      <c r="AJ26" s="823"/>
      <c r="AK26" s="823"/>
      <c r="AL26" s="823"/>
      <c r="AM26" s="823"/>
      <c r="AN26" s="823"/>
      <c r="AO26" s="823"/>
      <c r="AP26" s="823"/>
      <c r="AQ26" s="823"/>
      <c r="AR26" s="823"/>
      <c r="AS26" s="823"/>
      <c r="AT26" s="823"/>
      <c r="AU26" s="823"/>
      <c r="AV26" s="823"/>
      <c r="AW26" s="823"/>
      <c r="AX26" s="823"/>
      <c r="AY26" s="823"/>
      <c r="AZ26" s="823"/>
      <c r="BA26" s="823"/>
      <c r="BB26" s="823"/>
      <c r="BC26" s="823"/>
      <c r="BD26" s="823"/>
      <c r="BE26" s="823"/>
      <c r="BF26" s="823"/>
      <c r="BG26" s="823"/>
      <c r="BH26" s="823"/>
      <c r="BI26" s="823"/>
      <c r="BJ26" s="823"/>
      <c r="BK26" s="823"/>
      <c r="BL26" s="823"/>
      <c r="BM26" s="823"/>
      <c r="BN26" s="823"/>
      <c r="BO26" s="823"/>
      <c r="BP26" s="823"/>
      <c r="BQ26" s="823"/>
      <c r="BR26" s="823"/>
      <c r="BS26" s="823"/>
      <c r="BT26" s="823"/>
      <c r="BU26" s="823"/>
      <c r="BV26" s="823"/>
      <c r="BW26" s="823"/>
      <c r="BX26" s="823"/>
      <c r="BY26" s="823"/>
      <c r="BZ26" s="823"/>
      <c r="CA26" s="823"/>
      <c r="CB26" s="823"/>
      <c r="CC26" s="823"/>
      <c r="CD26" s="823"/>
      <c r="CE26" s="823"/>
      <c r="CF26" s="823"/>
      <c r="CG26" s="823"/>
      <c r="CH26" s="823"/>
      <c r="CI26" s="823"/>
      <c r="CJ26" s="823"/>
      <c r="CK26" s="823"/>
      <c r="CL26" s="823"/>
      <c r="CM26" s="823"/>
      <c r="CN26" s="823"/>
      <c r="CO26" s="823"/>
      <c r="CP26" s="823"/>
      <c r="CQ26" s="823"/>
      <c r="CR26" s="823"/>
      <c r="CS26" s="823"/>
      <c r="CT26" s="823"/>
      <c r="CU26" s="823"/>
      <c r="CV26" s="823"/>
      <c r="CW26" s="823"/>
      <c r="CX26" s="823"/>
      <c r="CY26" s="823"/>
      <c r="CZ26" s="823"/>
      <c r="DA26" s="823"/>
      <c r="DB26" s="823"/>
      <c r="DC26" s="823"/>
      <c r="DD26" s="823"/>
      <c r="DE26" s="823"/>
      <c r="DF26" s="823"/>
      <c r="DG26" s="823"/>
      <c r="DH26" s="823"/>
      <c r="DI26" s="823"/>
      <c r="DJ26" s="823"/>
      <c r="DK26" s="823"/>
      <c r="DL26" s="823"/>
      <c r="DM26" s="823"/>
      <c r="DN26" s="823"/>
      <c r="DO26" s="823"/>
      <c r="DP26" s="823"/>
      <c r="DQ26" s="823"/>
      <c r="DR26" s="823"/>
      <c r="DS26" s="823"/>
      <c r="DT26" s="823"/>
      <c r="DU26" s="823"/>
      <c r="DV26" s="823"/>
      <c r="DW26" s="823"/>
      <c r="DX26" s="823"/>
      <c r="DY26" s="823"/>
      <c r="DZ26" s="823"/>
      <c r="EA26" s="823"/>
      <c r="EB26" s="823"/>
      <c r="EC26" s="823"/>
      <c r="ED26" s="823"/>
      <c r="EE26" s="823"/>
      <c r="EF26" s="823"/>
      <c r="EG26" s="823"/>
      <c r="EH26" s="823"/>
      <c r="EI26" s="823"/>
      <c r="EJ26" s="823"/>
      <c r="EK26" s="823"/>
      <c r="EL26" s="823"/>
      <c r="EM26" s="823"/>
      <c r="EN26" s="823"/>
      <c r="EO26" s="823"/>
      <c r="EP26" s="823"/>
      <c r="EQ26" s="823"/>
      <c r="ER26" s="823"/>
      <c r="ES26" s="823"/>
      <c r="ET26" s="823"/>
      <c r="EU26" s="823"/>
      <c r="EV26" s="823"/>
      <c r="EW26" s="823"/>
      <c r="EX26" s="823"/>
      <c r="EY26" s="823"/>
      <c r="EZ26" s="823"/>
      <c r="FA26" s="823"/>
      <c r="FB26" s="823"/>
      <c r="FC26" s="823"/>
      <c r="FD26" s="823"/>
      <c r="FE26" s="823"/>
      <c r="FF26" s="823"/>
      <c r="FG26" s="823"/>
      <c r="FH26" s="823"/>
      <c r="FI26" s="823"/>
      <c r="FJ26" s="823"/>
      <c r="FK26" s="823"/>
      <c r="FL26" s="823"/>
      <c r="FM26" s="823"/>
      <c r="FN26" s="823"/>
      <c r="FO26" s="823"/>
      <c r="FP26" s="823"/>
      <c r="FQ26" s="823"/>
      <c r="FR26" s="823"/>
      <c r="FS26" s="823"/>
      <c r="FT26" s="823"/>
      <c r="FU26" s="823"/>
      <c r="FV26" s="823"/>
      <c r="FW26" s="823"/>
      <c r="FX26" s="823"/>
      <c r="FY26" s="823"/>
      <c r="FZ26" s="823"/>
      <c r="GA26" s="823"/>
      <c r="GB26" s="823"/>
      <c r="GC26" s="823"/>
      <c r="GD26" s="823"/>
      <c r="GE26" s="823"/>
      <c r="GF26" s="823"/>
      <c r="GG26" s="823"/>
      <c r="GH26" s="823"/>
      <c r="GI26" s="823"/>
      <c r="GJ26" s="823"/>
      <c r="GK26" s="823"/>
      <c r="GL26" s="823"/>
      <c r="GM26" s="823"/>
      <c r="GN26" s="823"/>
      <c r="GO26" s="823"/>
      <c r="GP26" s="823"/>
      <c r="GQ26" s="823"/>
      <c r="GR26" s="823"/>
      <c r="GS26" s="823"/>
      <c r="GT26" s="823"/>
      <c r="GU26" s="823"/>
      <c r="GV26" s="823"/>
      <c r="GW26" s="823"/>
      <c r="GX26" s="823"/>
      <c r="GY26" s="823"/>
      <c r="GZ26" s="823"/>
      <c r="HA26" s="823"/>
      <c r="HB26" s="823"/>
      <c r="HC26" s="823"/>
      <c r="HD26" s="823"/>
      <c r="HE26" s="823"/>
      <c r="HF26" s="823"/>
      <c r="HG26" s="823"/>
      <c r="HH26" s="823"/>
      <c r="HI26" s="823"/>
      <c r="HJ26" s="823"/>
      <c r="HK26" s="823"/>
      <c r="HL26" s="823"/>
      <c r="HM26" s="823"/>
      <c r="HN26" s="823"/>
      <c r="HO26" s="823"/>
      <c r="HP26" s="823"/>
      <c r="HQ26" s="823"/>
      <c r="HR26" s="823"/>
      <c r="HS26" s="823"/>
      <c r="HT26" s="823"/>
      <c r="HU26" s="823"/>
      <c r="HV26" s="823"/>
      <c r="HW26" s="823"/>
      <c r="HX26" s="823"/>
      <c r="HY26" s="823"/>
      <c r="HZ26" s="823"/>
      <c r="IA26" s="823"/>
      <c r="IB26" s="823"/>
      <c r="IC26" s="823"/>
      <c r="ID26" s="823"/>
      <c r="IE26" s="823"/>
      <c r="IF26" s="823"/>
      <c r="IG26" s="823"/>
      <c r="IH26" s="823"/>
      <c r="II26" s="823"/>
      <c r="IJ26" s="823"/>
      <c r="IK26" s="823"/>
      <c r="IL26" s="823"/>
      <c r="IM26" s="823"/>
      <c r="IN26" s="823"/>
      <c r="IO26" s="823"/>
      <c r="IP26" s="823"/>
      <c r="IQ26" s="823"/>
      <c r="IR26" s="823"/>
      <c r="IS26" s="823"/>
      <c r="IT26" s="823"/>
      <c r="IU26" s="823"/>
      <c r="IV26" s="823"/>
    </row>
    <row r="27" spans="1:256" s="847" customFormat="1" ht="12" customHeight="1">
      <c r="A27" s="841" t="s">
        <v>715</v>
      </c>
      <c r="B27" s="870">
        <f>SUM(B29:B36)</f>
        <v>1127</v>
      </c>
      <c r="C27" s="870">
        <f t="shared" ref="C27:E27" si="2">SUM(C29:C36)</f>
        <v>187</v>
      </c>
      <c r="D27" s="870">
        <f t="shared" si="2"/>
        <v>712</v>
      </c>
      <c r="E27" s="870">
        <f t="shared" si="2"/>
        <v>228</v>
      </c>
      <c r="F27" s="823"/>
      <c r="G27" s="823"/>
      <c r="H27" s="823"/>
      <c r="I27" s="823"/>
      <c r="J27" s="823"/>
      <c r="K27" s="823"/>
      <c r="L27" s="823"/>
      <c r="M27" s="823"/>
      <c r="N27" s="823"/>
      <c r="O27" s="823"/>
      <c r="P27" s="823"/>
      <c r="Q27" s="823"/>
      <c r="R27" s="823"/>
      <c r="S27" s="823"/>
      <c r="T27" s="823"/>
      <c r="U27" s="823"/>
      <c r="V27" s="823"/>
      <c r="W27" s="823"/>
      <c r="X27" s="823"/>
      <c r="Y27" s="823"/>
      <c r="Z27" s="823"/>
      <c r="AA27" s="823"/>
      <c r="AB27" s="823"/>
      <c r="AC27" s="823"/>
      <c r="AD27" s="823"/>
      <c r="AE27" s="823"/>
      <c r="AF27" s="823"/>
      <c r="AG27" s="823"/>
      <c r="AH27" s="823"/>
      <c r="AI27" s="823"/>
      <c r="AJ27" s="823"/>
      <c r="AK27" s="823"/>
      <c r="AL27" s="823"/>
      <c r="AM27" s="823"/>
      <c r="AN27" s="823"/>
      <c r="AO27" s="823"/>
      <c r="AP27" s="823"/>
      <c r="AQ27" s="823"/>
      <c r="AR27" s="823"/>
      <c r="AS27" s="823"/>
      <c r="AT27" s="823"/>
      <c r="AU27" s="823"/>
      <c r="AV27" s="823"/>
      <c r="AW27" s="823"/>
      <c r="AX27" s="823"/>
      <c r="AY27" s="823"/>
      <c r="AZ27" s="823"/>
      <c r="BA27" s="823"/>
      <c r="BB27" s="823"/>
      <c r="BC27" s="823"/>
      <c r="BD27" s="823"/>
      <c r="BE27" s="823"/>
      <c r="BF27" s="823"/>
      <c r="BG27" s="823"/>
      <c r="BH27" s="823"/>
      <c r="BI27" s="823"/>
      <c r="BJ27" s="823"/>
      <c r="BK27" s="823"/>
      <c r="BL27" s="823"/>
      <c r="BM27" s="823"/>
      <c r="BN27" s="823"/>
      <c r="BO27" s="823"/>
      <c r="BP27" s="823"/>
      <c r="BQ27" s="823"/>
      <c r="BR27" s="823"/>
      <c r="BS27" s="823"/>
      <c r="BT27" s="823"/>
      <c r="BU27" s="823"/>
      <c r="BV27" s="823"/>
      <c r="BW27" s="823"/>
      <c r="BX27" s="823"/>
      <c r="BY27" s="823"/>
      <c r="BZ27" s="823"/>
      <c r="CA27" s="823"/>
      <c r="CB27" s="823"/>
      <c r="CC27" s="823"/>
      <c r="CD27" s="823"/>
      <c r="CE27" s="823"/>
      <c r="CF27" s="823"/>
      <c r="CG27" s="823"/>
      <c r="CH27" s="823"/>
      <c r="CI27" s="823"/>
      <c r="CJ27" s="823"/>
      <c r="CK27" s="823"/>
      <c r="CL27" s="823"/>
      <c r="CM27" s="823"/>
      <c r="CN27" s="823"/>
      <c r="CO27" s="823"/>
      <c r="CP27" s="823"/>
      <c r="CQ27" s="823"/>
      <c r="CR27" s="823"/>
      <c r="CS27" s="823"/>
      <c r="CT27" s="823"/>
      <c r="CU27" s="823"/>
      <c r="CV27" s="823"/>
      <c r="CW27" s="823"/>
      <c r="CX27" s="823"/>
      <c r="CY27" s="823"/>
      <c r="CZ27" s="823"/>
      <c r="DA27" s="823"/>
      <c r="DB27" s="823"/>
      <c r="DC27" s="823"/>
      <c r="DD27" s="823"/>
      <c r="DE27" s="823"/>
      <c r="DF27" s="823"/>
      <c r="DG27" s="823"/>
      <c r="DH27" s="823"/>
      <c r="DI27" s="823"/>
      <c r="DJ27" s="823"/>
      <c r="DK27" s="823"/>
      <c r="DL27" s="823"/>
      <c r="DM27" s="823"/>
      <c r="DN27" s="823"/>
      <c r="DO27" s="823"/>
      <c r="DP27" s="823"/>
      <c r="DQ27" s="823"/>
      <c r="DR27" s="823"/>
      <c r="DS27" s="823"/>
      <c r="DT27" s="823"/>
      <c r="DU27" s="823"/>
      <c r="DV27" s="823"/>
      <c r="DW27" s="823"/>
      <c r="DX27" s="823"/>
      <c r="DY27" s="823"/>
      <c r="DZ27" s="823"/>
      <c r="EA27" s="823"/>
      <c r="EB27" s="823"/>
      <c r="EC27" s="823"/>
      <c r="ED27" s="823"/>
      <c r="EE27" s="823"/>
      <c r="EF27" s="823"/>
      <c r="EG27" s="823"/>
      <c r="EH27" s="823"/>
      <c r="EI27" s="823"/>
      <c r="EJ27" s="823"/>
      <c r="EK27" s="823"/>
      <c r="EL27" s="823"/>
      <c r="EM27" s="823"/>
      <c r="EN27" s="823"/>
      <c r="EO27" s="823"/>
      <c r="EP27" s="823"/>
      <c r="EQ27" s="823"/>
      <c r="ER27" s="823"/>
      <c r="ES27" s="823"/>
      <c r="ET27" s="823"/>
      <c r="EU27" s="823"/>
      <c r="EV27" s="823"/>
      <c r="EW27" s="823"/>
      <c r="EX27" s="823"/>
      <c r="EY27" s="823"/>
      <c r="EZ27" s="823"/>
      <c r="FA27" s="823"/>
      <c r="FB27" s="823"/>
      <c r="FC27" s="823"/>
      <c r="FD27" s="823"/>
      <c r="FE27" s="823"/>
      <c r="FF27" s="823"/>
      <c r="FG27" s="823"/>
      <c r="FH27" s="823"/>
      <c r="FI27" s="823"/>
      <c r="FJ27" s="823"/>
      <c r="FK27" s="823"/>
      <c r="FL27" s="823"/>
      <c r="FM27" s="823"/>
      <c r="FN27" s="823"/>
      <c r="FO27" s="823"/>
      <c r="FP27" s="823"/>
      <c r="FQ27" s="823"/>
      <c r="FR27" s="823"/>
      <c r="FS27" s="823"/>
      <c r="FT27" s="823"/>
      <c r="FU27" s="823"/>
      <c r="FV27" s="823"/>
      <c r="FW27" s="823"/>
      <c r="FX27" s="823"/>
      <c r="FY27" s="823"/>
      <c r="FZ27" s="823"/>
      <c r="GA27" s="823"/>
      <c r="GB27" s="823"/>
      <c r="GC27" s="823"/>
      <c r="GD27" s="823"/>
      <c r="GE27" s="823"/>
      <c r="GF27" s="823"/>
      <c r="GG27" s="823"/>
      <c r="GH27" s="823"/>
      <c r="GI27" s="823"/>
      <c r="GJ27" s="823"/>
      <c r="GK27" s="823"/>
      <c r="GL27" s="823"/>
      <c r="GM27" s="823"/>
      <c r="GN27" s="823"/>
      <c r="GO27" s="823"/>
      <c r="GP27" s="823"/>
      <c r="GQ27" s="823"/>
      <c r="GR27" s="823"/>
      <c r="GS27" s="823"/>
      <c r="GT27" s="823"/>
      <c r="GU27" s="823"/>
      <c r="GV27" s="823"/>
      <c r="GW27" s="823"/>
      <c r="GX27" s="823"/>
      <c r="GY27" s="823"/>
      <c r="GZ27" s="823"/>
      <c r="HA27" s="823"/>
      <c r="HB27" s="823"/>
      <c r="HC27" s="823"/>
      <c r="HD27" s="823"/>
      <c r="HE27" s="823"/>
      <c r="HF27" s="823"/>
      <c r="HG27" s="823"/>
      <c r="HH27" s="823"/>
      <c r="HI27" s="823"/>
      <c r="HJ27" s="823"/>
      <c r="HK27" s="823"/>
      <c r="HL27" s="823"/>
      <c r="HM27" s="823"/>
      <c r="HN27" s="823"/>
      <c r="HO27" s="823"/>
      <c r="HP27" s="823"/>
      <c r="HQ27" s="823"/>
      <c r="HR27" s="823"/>
      <c r="HS27" s="823"/>
      <c r="HT27" s="823"/>
      <c r="HU27" s="823"/>
      <c r="HV27" s="823"/>
      <c r="HW27" s="823"/>
      <c r="HX27" s="823"/>
      <c r="HY27" s="823"/>
      <c r="HZ27" s="823"/>
      <c r="IA27" s="823"/>
      <c r="IB27" s="823"/>
      <c r="IC27" s="823"/>
      <c r="ID27" s="823"/>
      <c r="IE27" s="823"/>
      <c r="IF27" s="823"/>
      <c r="IG27" s="823"/>
      <c r="IH27" s="823"/>
      <c r="II27" s="823"/>
      <c r="IJ27" s="823"/>
      <c r="IK27" s="823"/>
      <c r="IL27" s="823"/>
      <c r="IM27" s="823"/>
      <c r="IN27" s="823"/>
      <c r="IO27" s="823"/>
      <c r="IP27" s="823"/>
      <c r="IQ27" s="823"/>
      <c r="IR27" s="823"/>
      <c r="IS27" s="823"/>
      <c r="IT27" s="823"/>
      <c r="IU27" s="823"/>
      <c r="IV27" s="823"/>
    </row>
    <row r="28" spans="1:256" s="847" customFormat="1" ht="3.75" customHeight="1">
      <c r="A28" s="841"/>
      <c r="B28" s="870"/>
      <c r="C28" s="871"/>
      <c r="D28" s="871"/>
      <c r="E28" s="871"/>
      <c r="F28" s="823"/>
      <c r="G28" s="823"/>
      <c r="H28" s="823"/>
      <c r="I28" s="823"/>
      <c r="J28" s="823"/>
      <c r="K28" s="823"/>
      <c r="L28" s="823"/>
      <c r="M28" s="823"/>
      <c r="N28" s="823"/>
      <c r="O28" s="823"/>
      <c r="P28" s="823"/>
      <c r="Q28" s="823"/>
      <c r="R28" s="823"/>
      <c r="S28" s="823"/>
      <c r="T28" s="823"/>
      <c r="U28" s="823"/>
      <c r="V28" s="823"/>
      <c r="W28" s="823"/>
      <c r="X28" s="823"/>
      <c r="Y28" s="823"/>
      <c r="Z28" s="823"/>
      <c r="AA28" s="823"/>
      <c r="AB28" s="823"/>
      <c r="AC28" s="823"/>
      <c r="AD28" s="823"/>
      <c r="AE28" s="823"/>
      <c r="AF28" s="823"/>
      <c r="AG28" s="823"/>
      <c r="AH28" s="823"/>
      <c r="AI28" s="823"/>
      <c r="AJ28" s="823"/>
      <c r="AK28" s="823"/>
      <c r="AL28" s="823"/>
      <c r="AM28" s="823"/>
      <c r="AN28" s="823"/>
      <c r="AO28" s="823"/>
      <c r="AP28" s="823"/>
      <c r="AQ28" s="823"/>
      <c r="AR28" s="823"/>
      <c r="AS28" s="823"/>
      <c r="AT28" s="823"/>
      <c r="AU28" s="823"/>
      <c r="AV28" s="823"/>
      <c r="AW28" s="823"/>
      <c r="AX28" s="823"/>
      <c r="AY28" s="823"/>
      <c r="AZ28" s="823"/>
      <c r="BA28" s="823"/>
      <c r="BB28" s="823"/>
      <c r="BC28" s="823"/>
      <c r="BD28" s="823"/>
      <c r="BE28" s="823"/>
      <c r="BF28" s="823"/>
      <c r="BG28" s="823"/>
      <c r="BH28" s="823"/>
      <c r="BI28" s="823"/>
      <c r="BJ28" s="823"/>
      <c r="BK28" s="823"/>
      <c r="BL28" s="823"/>
      <c r="BM28" s="823"/>
      <c r="BN28" s="823"/>
      <c r="BO28" s="823"/>
      <c r="BP28" s="823"/>
      <c r="BQ28" s="823"/>
      <c r="BR28" s="823"/>
      <c r="BS28" s="823"/>
      <c r="BT28" s="823"/>
      <c r="BU28" s="823"/>
      <c r="BV28" s="823"/>
      <c r="BW28" s="823"/>
      <c r="BX28" s="823"/>
      <c r="BY28" s="823"/>
      <c r="BZ28" s="823"/>
      <c r="CA28" s="823"/>
      <c r="CB28" s="823"/>
      <c r="CC28" s="823"/>
      <c r="CD28" s="823"/>
      <c r="CE28" s="823"/>
      <c r="CF28" s="823"/>
      <c r="CG28" s="823"/>
      <c r="CH28" s="823"/>
      <c r="CI28" s="823"/>
      <c r="CJ28" s="823"/>
      <c r="CK28" s="823"/>
      <c r="CL28" s="823"/>
      <c r="CM28" s="823"/>
      <c r="CN28" s="823"/>
      <c r="CO28" s="823"/>
      <c r="CP28" s="823"/>
      <c r="CQ28" s="823"/>
      <c r="CR28" s="823"/>
      <c r="CS28" s="823"/>
      <c r="CT28" s="823"/>
      <c r="CU28" s="823"/>
      <c r="CV28" s="823"/>
      <c r="CW28" s="823"/>
      <c r="CX28" s="823"/>
      <c r="CY28" s="823"/>
      <c r="CZ28" s="823"/>
      <c r="DA28" s="823"/>
      <c r="DB28" s="823"/>
      <c r="DC28" s="823"/>
      <c r="DD28" s="823"/>
      <c r="DE28" s="823"/>
      <c r="DF28" s="823"/>
      <c r="DG28" s="823"/>
      <c r="DH28" s="823"/>
      <c r="DI28" s="823"/>
      <c r="DJ28" s="823"/>
      <c r="DK28" s="823"/>
      <c r="DL28" s="823"/>
      <c r="DM28" s="823"/>
      <c r="DN28" s="823"/>
      <c r="DO28" s="823"/>
      <c r="DP28" s="823"/>
      <c r="DQ28" s="823"/>
      <c r="DR28" s="823"/>
      <c r="DS28" s="823"/>
      <c r="DT28" s="823"/>
      <c r="DU28" s="823"/>
      <c r="DV28" s="823"/>
      <c r="DW28" s="823"/>
      <c r="DX28" s="823"/>
      <c r="DY28" s="823"/>
      <c r="DZ28" s="823"/>
      <c r="EA28" s="823"/>
      <c r="EB28" s="823"/>
      <c r="EC28" s="823"/>
      <c r="ED28" s="823"/>
      <c r="EE28" s="823"/>
      <c r="EF28" s="823"/>
      <c r="EG28" s="823"/>
      <c r="EH28" s="823"/>
      <c r="EI28" s="823"/>
      <c r="EJ28" s="823"/>
      <c r="EK28" s="823"/>
      <c r="EL28" s="823"/>
      <c r="EM28" s="823"/>
      <c r="EN28" s="823"/>
      <c r="EO28" s="823"/>
      <c r="EP28" s="823"/>
      <c r="EQ28" s="823"/>
      <c r="ER28" s="823"/>
      <c r="ES28" s="823"/>
      <c r="ET28" s="823"/>
      <c r="EU28" s="823"/>
      <c r="EV28" s="823"/>
      <c r="EW28" s="823"/>
      <c r="EX28" s="823"/>
      <c r="EY28" s="823"/>
      <c r="EZ28" s="823"/>
      <c r="FA28" s="823"/>
      <c r="FB28" s="823"/>
      <c r="FC28" s="823"/>
      <c r="FD28" s="823"/>
      <c r="FE28" s="823"/>
      <c r="FF28" s="823"/>
      <c r="FG28" s="823"/>
      <c r="FH28" s="823"/>
      <c r="FI28" s="823"/>
      <c r="FJ28" s="823"/>
      <c r="FK28" s="823"/>
      <c r="FL28" s="823"/>
      <c r="FM28" s="823"/>
      <c r="FN28" s="823"/>
      <c r="FO28" s="823"/>
      <c r="FP28" s="823"/>
      <c r="FQ28" s="823"/>
      <c r="FR28" s="823"/>
      <c r="FS28" s="823"/>
      <c r="FT28" s="823"/>
      <c r="FU28" s="823"/>
      <c r="FV28" s="823"/>
      <c r="FW28" s="823"/>
      <c r="FX28" s="823"/>
      <c r="FY28" s="823"/>
      <c r="FZ28" s="823"/>
      <c r="GA28" s="823"/>
      <c r="GB28" s="823"/>
      <c r="GC28" s="823"/>
      <c r="GD28" s="823"/>
      <c r="GE28" s="823"/>
      <c r="GF28" s="823"/>
      <c r="GG28" s="823"/>
      <c r="GH28" s="823"/>
      <c r="GI28" s="823"/>
      <c r="GJ28" s="823"/>
      <c r="GK28" s="823"/>
      <c r="GL28" s="823"/>
      <c r="GM28" s="823"/>
      <c r="GN28" s="823"/>
      <c r="GO28" s="823"/>
      <c r="GP28" s="823"/>
      <c r="GQ28" s="823"/>
      <c r="GR28" s="823"/>
      <c r="GS28" s="823"/>
      <c r="GT28" s="823"/>
      <c r="GU28" s="823"/>
      <c r="GV28" s="823"/>
      <c r="GW28" s="823"/>
      <c r="GX28" s="823"/>
      <c r="GY28" s="823"/>
      <c r="GZ28" s="823"/>
      <c r="HA28" s="823"/>
      <c r="HB28" s="823"/>
      <c r="HC28" s="823"/>
      <c r="HD28" s="823"/>
      <c r="HE28" s="823"/>
      <c r="HF28" s="823"/>
      <c r="HG28" s="823"/>
      <c r="HH28" s="823"/>
      <c r="HI28" s="823"/>
      <c r="HJ28" s="823"/>
      <c r="HK28" s="823"/>
      <c r="HL28" s="823"/>
      <c r="HM28" s="823"/>
      <c r="HN28" s="823"/>
      <c r="HO28" s="823"/>
      <c r="HP28" s="823"/>
      <c r="HQ28" s="823"/>
      <c r="HR28" s="823"/>
      <c r="HS28" s="823"/>
      <c r="HT28" s="823"/>
      <c r="HU28" s="823"/>
      <c r="HV28" s="823"/>
      <c r="HW28" s="823"/>
      <c r="HX28" s="823"/>
      <c r="HY28" s="823"/>
      <c r="HZ28" s="823"/>
      <c r="IA28" s="823"/>
      <c r="IB28" s="823"/>
      <c r="IC28" s="823"/>
      <c r="ID28" s="823"/>
      <c r="IE28" s="823"/>
      <c r="IF28" s="823"/>
      <c r="IG28" s="823"/>
      <c r="IH28" s="823"/>
      <c r="II28" s="823"/>
      <c r="IJ28" s="823"/>
      <c r="IK28" s="823"/>
      <c r="IL28" s="823"/>
      <c r="IM28" s="823"/>
      <c r="IN28" s="823"/>
      <c r="IO28" s="823"/>
      <c r="IP28" s="823"/>
      <c r="IQ28" s="823"/>
      <c r="IR28" s="823"/>
      <c r="IS28" s="823"/>
      <c r="IT28" s="823"/>
      <c r="IU28" s="823"/>
      <c r="IV28" s="823"/>
    </row>
    <row r="29" spans="1:256" s="847" customFormat="1" ht="12.95" customHeight="1">
      <c r="A29" s="869" t="s">
        <v>716</v>
      </c>
      <c r="B29" s="870">
        <f t="shared" ref="B29:B36" si="3">SUM(C29:E29)</f>
        <v>146</v>
      </c>
      <c r="C29" s="871">
        <v>31</v>
      </c>
      <c r="D29" s="871">
        <v>97</v>
      </c>
      <c r="E29" s="871">
        <v>18</v>
      </c>
      <c r="F29" s="823"/>
      <c r="G29" s="823"/>
      <c r="H29" s="823"/>
      <c r="I29" s="823"/>
      <c r="J29" s="823"/>
      <c r="K29" s="823"/>
      <c r="L29" s="823"/>
      <c r="M29" s="823"/>
      <c r="N29" s="823"/>
      <c r="O29" s="823"/>
      <c r="P29" s="823"/>
      <c r="Q29" s="823"/>
      <c r="R29" s="823"/>
      <c r="S29" s="823"/>
      <c r="T29" s="823"/>
      <c r="U29" s="823"/>
      <c r="V29" s="823"/>
      <c r="W29" s="823"/>
      <c r="X29" s="823"/>
      <c r="Y29" s="823"/>
      <c r="Z29" s="823"/>
      <c r="AA29" s="823"/>
      <c r="AB29" s="823"/>
      <c r="AC29" s="823"/>
      <c r="AD29" s="823"/>
      <c r="AE29" s="823"/>
      <c r="AF29" s="823"/>
      <c r="AG29" s="823"/>
      <c r="AH29" s="823"/>
      <c r="AI29" s="823"/>
      <c r="AJ29" s="823"/>
      <c r="AK29" s="823"/>
      <c r="AL29" s="823"/>
      <c r="AM29" s="823"/>
      <c r="AN29" s="823"/>
      <c r="AO29" s="823"/>
      <c r="AP29" s="823"/>
      <c r="AQ29" s="823"/>
      <c r="AR29" s="823"/>
      <c r="AS29" s="823"/>
      <c r="AT29" s="823"/>
      <c r="AU29" s="823"/>
      <c r="AV29" s="823"/>
      <c r="AW29" s="823"/>
      <c r="AX29" s="823"/>
      <c r="AY29" s="823"/>
      <c r="AZ29" s="823"/>
      <c r="BA29" s="823"/>
      <c r="BB29" s="823"/>
      <c r="BC29" s="823"/>
      <c r="BD29" s="823"/>
      <c r="BE29" s="823"/>
      <c r="BF29" s="823"/>
      <c r="BG29" s="823"/>
      <c r="BH29" s="823"/>
      <c r="BI29" s="823"/>
      <c r="BJ29" s="823"/>
      <c r="BK29" s="823"/>
      <c r="BL29" s="823"/>
      <c r="BM29" s="823"/>
      <c r="BN29" s="823"/>
      <c r="BO29" s="823"/>
      <c r="BP29" s="823"/>
      <c r="BQ29" s="823"/>
      <c r="BR29" s="823"/>
      <c r="BS29" s="823"/>
      <c r="BT29" s="823"/>
      <c r="BU29" s="823"/>
      <c r="BV29" s="823"/>
      <c r="BW29" s="823"/>
      <c r="BX29" s="823"/>
      <c r="BY29" s="823"/>
      <c r="BZ29" s="823"/>
      <c r="CA29" s="823"/>
      <c r="CB29" s="823"/>
      <c r="CC29" s="823"/>
      <c r="CD29" s="823"/>
      <c r="CE29" s="823"/>
      <c r="CF29" s="823"/>
      <c r="CG29" s="823"/>
      <c r="CH29" s="823"/>
      <c r="CI29" s="823"/>
      <c r="CJ29" s="823"/>
      <c r="CK29" s="823"/>
      <c r="CL29" s="823"/>
      <c r="CM29" s="823"/>
      <c r="CN29" s="823"/>
      <c r="CO29" s="823"/>
      <c r="CP29" s="823"/>
      <c r="CQ29" s="823"/>
      <c r="CR29" s="823"/>
      <c r="CS29" s="823"/>
      <c r="CT29" s="823"/>
      <c r="CU29" s="823"/>
      <c r="CV29" s="823"/>
      <c r="CW29" s="823"/>
      <c r="CX29" s="823"/>
      <c r="CY29" s="823"/>
      <c r="CZ29" s="823"/>
      <c r="DA29" s="823"/>
      <c r="DB29" s="823"/>
      <c r="DC29" s="823"/>
      <c r="DD29" s="823"/>
      <c r="DE29" s="823"/>
      <c r="DF29" s="823"/>
      <c r="DG29" s="823"/>
      <c r="DH29" s="823"/>
      <c r="DI29" s="823"/>
      <c r="DJ29" s="823"/>
      <c r="DK29" s="823"/>
      <c r="DL29" s="823"/>
      <c r="DM29" s="823"/>
      <c r="DN29" s="823"/>
      <c r="DO29" s="823"/>
      <c r="DP29" s="823"/>
      <c r="DQ29" s="823"/>
      <c r="DR29" s="823"/>
      <c r="DS29" s="823"/>
      <c r="DT29" s="823"/>
      <c r="DU29" s="823"/>
      <c r="DV29" s="823"/>
      <c r="DW29" s="823"/>
      <c r="DX29" s="823"/>
      <c r="DY29" s="823"/>
      <c r="DZ29" s="823"/>
      <c r="EA29" s="823"/>
      <c r="EB29" s="823"/>
      <c r="EC29" s="823"/>
      <c r="ED29" s="823"/>
      <c r="EE29" s="823"/>
      <c r="EF29" s="823"/>
      <c r="EG29" s="823"/>
      <c r="EH29" s="823"/>
      <c r="EI29" s="823"/>
      <c r="EJ29" s="823"/>
      <c r="EK29" s="823"/>
      <c r="EL29" s="823"/>
      <c r="EM29" s="823"/>
      <c r="EN29" s="823"/>
      <c r="EO29" s="823"/>
      <c r="EP29" s="823"/>
      <c r="EQ29" s="823"/>
      <c r="ER29" s="823"/>
      <c r="ES29" s="823"/>
      <c r="ET29" s="823"/>
      <c r="EU29" s="823"/>
      <c r="EV29" s="823"/>
      <c r="EW29" s="823"/>
      <c r="EX29" s="823"/>
      <c r="EY29" s="823"/>
      <c r="EZ29" s="823"/>
      <c r="FA29" s="823"/>
      <c r="FB29" s="823"/>
      <c r="FC29" s="823"/>
      <c r="FD29" s="823"/>
      <c r="FE29" s="823"/>
      <c r="FF29" s="823"/>
      <c r="FG29" s="823"/>
      <c r="FH29" s="823"/>
      <c r="FI29" s="823"/>
      <c r="FJ29" s="823"/>
      <c r="FK29" s="823"/>
      <c r="FL29" s="823"/>
      <c r="FM29" s="823"/>
      <c r="FN29" s="823"/>
      <c r="FO29" s="823"/>
      <c r="FP29" s="823"/>
      <c r="FQ29" s="823"/>
      <c r="FR29" s="823"/>
      <c r="FS29" s="823"/>
      <c r="FT29" s="823"/>
      <c r="FU29" s="823"/>
      <c r="FV29" s="823"/>
      <c r="FW29" s="823"/>
      <c r="FX29" s="823"/>
      <c r="FY29" s="823"/>
      <c r="FZ29" s="823"/>
      <c r="GA29" s="823"/>
      <c r="GB29" s="823"/>
      <c r="GC29" s="823"/>
      <c r="GD29" s="823"/>
      <c r="GE29" s="823"/>
      <c r="GF29" s="823"/>
      <c r="GG29" s="823"/>
      <c r="GH29" s="823"/>
      <c r="GI29" s="823"/>
      <c r="GJ29" s="823"/>
      <c r="GK29" s="823"/>
      <c r="GL29" s="823"/>
      <c r="GM29" s="823"/>
      <c r="GN29" s="823"/>
      <c r="GO29" s="823"/>
      <c r="GP29" s="823"/>
      <c r="GQ29" s="823"/>
      <c r="GR29" s="823"/>
      <c r="GS29" s="823"/>
      <c r="GT29" s="823"/>
      <c r="GU29" s="823"/>
      <c r="GV29" s="823"/>
      <c r="GW29" s="823"/>
      <c r="GX29" s="823"/>
      <c r="GY29" s="823"/>
      <c r="GZ29" s="823"/>
      <c r="HA29" s="823"/>
      <c r="HB29" s="823"/>
      <c r="HC29" s="823"/>
      <c r="HD29" s="823"/>
      <c r="HE29" s="823"/>
      <c r="HF29" s="823"/>
      <c r="HG29" s="823"/>
      <c r="HH29" s="823"/>
      <c r="HI29" s="823"/>
      <c r="HJ29" s="823"/>
      <c r="HK29" s="823"/>
      <c r="HL29" s="823"/>
      <c r="HM29" s="823"/>
      <c r="HN29" s="823"/>
      <c r="HO29" s="823"/>
      <c r="HP29" s="823"/>
      <c r="HQ29" s="823"/>
      <c r="HR29" s="823"/>
      <c r="HS29" s="823"/>
      <c r="HT29" s="823"/>
      <c r="HU29" s="823"/>
      <c r="HV29" s="823"/>
      <c r="HW29" s="823"/>
      <c r="HX29" s="823"/>
      <c r="HY29" s="823"/>
      <c r="HZ29" s="823"/>
      <c r="IA29" s="823"/>
      <c r="IB29" s="823"/>
      <c r="IC29" s="823"/>
      <c r="ID29" s="823"/>
      <c r="IE29" s="823"/>
      <c r="IF29" s="823"/>
      <c r="IG29" s="823"/>
      <c r="IH29" s="823"/>
      <c r="II29" s="823"/>
      <c r="IJ29" s="823"/>
      <c r="IK29" s="823"/>
      <c r="IL29" s="823"/>
      <c r="IM29" s="823"/>
      <c r="IN29" s="823"/>
      <c r="IO29" s="823"/>
      <c r="IP29" s="823"/>
      <c r="IQ29" s="823"/>
      <c r="IR29" s="823"/>
      <c r="IS29" s="823"/>
      <c r="IT29" s="823"/>
      <c r="IU29" s="823"/>
      <c r="IV29" s="823"/>
    </row>
    <row r="30" spans="1:256" s="847" customFormat="1" ht="12.95" customHeight="1">
      <c r="A30" s="869" t="s">
        <v>717</v>
      </c>
      <c r="B30" s="870">
        <f t="shared" si="3"/>
        <v>72</v>
      </c>
      <c r="C30" s="871">
        <v>6</v>
      </c>
      <c r="D30" s="871">
        <v>51</v>
      </c>
      <c r="E30" s="871">
        <v>15</v>
      </c>
      <c r="F30" s="823"/>
      <c r="G30" s="823"/>
      <c r="H30" s="823"/>
      <c r="I30" s="823"/>
      <c r="J30" s="823"/>
      <c r="K30" s="823"/>
      <c r="L30" s="823"/>
      <c r="M30" s="823"/>
      <c r="N30" s="823"/>
      <c r="O30" s="823"/>
      <c r="P30" s="823"/>
      <c r="Q30" s="823"/>
      <c r="R30" s="823"/>
      <c r="S30" s="823"/>
      <c r="T30" s="823"/>
      <c r="U30" s="823"/>
      <c r="V30" s="823"/>
      <c r="W30" s="823"/>
      <c r="X30" s="823"/>
      <c r="Y30" s="823"/>
      <c r="Z30" s="823"/>
      <c r="AA30" s="823"/>
      <c r="AB30" s="823"/>
      <c r="AC30" s="823"/>
      <c r="AD30" s="823"/>
      <c r="AE30" s="823"/>
      <c r="AF30" s="823"/>
      <c r="AG30" s="823"/>
      <c r="AH30" s="823"/>
      <c r="AI30" s="823"/>
      <c r="AJ30" s="823"/>
      <c r="AK30" s="823"/>
      <c r="AL30" s="823"/>
      <c r="AM30" s="823"/>
      <c r="AN30" s="823"/>
      <c r="AO30" s="823"/>
      <c r="AP30" s="823"/>
      <c r="AQ30" s="823"/>
      <c r="AR30" s="823"/>
      <c r="AS30" s="823"/>
      <c r="AT30" s="823"/>
      <c r="AU30" s="823"/>
      <c r="AV30" s="823"/>
      <c r="AW30" s="823"/>
      <c r="AX30" s="823"/>
      <c r="AY30" s="823"/>
      <c r="AZ30" s="823"/>
      <c r="BA30" s="823"/>
      <c r="BB30" s="823"/>
      <c r="BC30" s="823"/>
      <c r="BD30" s="823"/>
      <c r="BE30" s="823"/>
      <c r="BF30" s="823"/>
      <c r="BG30" s="823"/>
      <c r="BH30" s="823"/>
      <c r="BI30" s="823"/>
      <c r="BJ30" s="823"/>
      <c r="BK30" s="823"/>
      <c r="BL30" s="823"/>
      <c r="BM30" s="823"/>
      <c r="BN30" s="823"/>
      <c r="BO30" s="823"/>
      <c r="BP30" s="823"/>
      <c r="BQ30" s="823"/>
      <c r="BR30" s="823"/>
      <c r="BS30" s="823"/>
      <c r="BT30" s="823"/>
      <c r="BU30" s="823"/>
      <c r="BV30" s="823"/>
      <c r="BW30" s="823"/>
      <c r="BX30" s="823"/>
      <c r="BY30" s="823"/>
      <c r="BZ30" s="823"/>
      <c r="CA30" s="823"/>
      <c r="CB30" s="823"/>
      <c r="CC30" s="823"/>
      <c r="CD30" s="823"/>
      <c r="CE30" s="823"/>
      <c r="CF30" s="823"/>
      <c r="CG30" s="823"/>
      <c r="CH30" s="823"/>
      <c r="CI30" s="823"/>
      <c r="CJ30" s="823"/>
      <c r="CK30" s="823"/>
      <c r="CL30" s="823"/>
      <c r="CM30" s="823"/>
      <c r="CN30" s="823"/>
      <c r="CO30" s="823"/>
      <c r="CP30" s="823"/>
      <c r="CQ30" s="823"/>
      <c r="CR30" s="823"/>
      <c r="CS30" s="823"/>
      <c r="CT30" s="823"/>
      <c r="CU30" s="823"/>
      <c r="CV30" s="823"/>
      <c r="CW30" s="823"/>
      <c r="CX30" s="823"/>
      <c r="CY30" s="823"/>
      <c r="CZ30" s="823"/>
      <c r="DA30" s="823"/>
      <c r="DB30" s="823"/>
      <c r="DC30" s="823"/>
      <c r="DD30" s="823"/>
      <c r="DE30" s="823"/>
      <c r="DF30" s="823"/>
      <c r="DG30" s="823"/>
      <c r="DH30" s="823"/>
      <c r="DI30" s="823"/>
      <c r="DJ30" s="823"/>
      <c r="DK30" s="823"/>
      <c r="DL30" s="823"/>
      <c r="DM30" s="823"/>
      <c r="DN30" s="823"/>
      <c r="DO30" s="823"/>
      <c r="DP30" s="823"/>
      <c r="DQ30" s="823"/>
      <c r="DR30" s="823"/>
      <c r="DS30" s="823"/>
      <c r="DT30" s="823"/>
      <c r="DU30" s="823"/>
      <c r="DV30" s="823"/>
      <c r="DW30" s="823"/>
      <c r="DX30" s="823"/>
      <c r="DY30" s="823"/>
      <c r="DZ30" s="823"/>
      <c r="EA30" s="823"/>
      <c r="EB30" s="823"/>
      <c r="EC30" s="823"/>
      <c r="ED30" s="823"/>
      <c r="EE30" s="823"/>
      <c r="EF30" s="823"/>
      <c r="EG30" s="823"/>
      <c r="EH30" s="823"/>
      <c r="EI30" s="823"/>
      <c r="EJ30" s="823"/>
      <c r="EK30" s="823"/>
      <c r="EL30" s="823"/>
      <c r="EM30" s="823"/>
      <c r="EN30" s="823"/>
      <c r="EO30" s="823"/>
      <c r="EP30" s="823"/>
      <c r="EQ30" s="823"/>
      <c r="ER30" s="823"/>
      <c r="ES30" s="823"/>
      <c r="ET30" s="823"/>
      <c r="EU30" s="823"/>
      <c r="EV30" s="823"/>
      <c r="EW30" s="823"/>
      <c r="EX30" s="823"/>
      <c r="EY30" s="823"/>
      <c r="EZ30" s="823"/>
      <c r="FA30" s="823"/>
      <c r="FB30" s="823"/>
      <c r="FC30" s="823"/>
      <c r="FD30" s="823"/>
      <c r="FE30" s="823"/>
      <c r="FF30" s="823"/>
      <c r="FG30" s="823"/>
      <c r="FH30" s="823"/>
      <c r="FI30" s="823"/>
      <c r="FJ30" s="823"/>
      <c r="FK30" s="823"/>
      <c r="FL30" s="823"/>
      <c r="FM30" s="823"/>
      <c r="FN30" s="823"/>
      <c r="FO30" s="823"/>
      <c r="FP30" s="823"/>
      <c r="FQ30" s="823"/>
      <c r="FR30" s="823"/>
      <c r="FS30" s="823"/>
      <c r="FT30" s="823"/>
      <c r="FU30" s="823"/>
      <c r="FV30" s="823"/>
      <c r="FW30" s="823"/>
      <c r="FX30" s="823"/>
      <c r="FY30" s="823"/>
      <c r="FZ30" s="823"/>
      <c r="GA30" s="823"/>
      <c r="GB30" s="823"/>
      <c r="GC30" s="823"/>
      <c r="GD30" s="823"/>
      <c r="GE30" s="823"/>
      <c r="GF30" s="823"/>
      <c r="GG30" s="823"/>
      <c r="GH30" s="823"/>
      <c r="GI30" s="823"/>
      <c r="GJ30" s="823"/>
      <c r="GK30" s="823"/>
      <c r="GL30" s="823"/>
      <c r="GM30" s="823"/>
      <c r="GN30" s="823"/>
      <c r="GO30" s="823"/>
      <c r="GP30" s="823"/>
      <c r="GQ30" s="823"/>
      <c r="GR30" s="823"/>
      <c r="GS30" s="823"/>
      <c r="GT30" s="823"/>
      <c r="GU30" s="823"/>
      <c r="GV30" s="823"/>
      <c r="GW30" s="823"/>
      <c r="GX30" s="823"/>
      <c r="GY30" s="823"/>
      <c r="GZ30" s="823"/>
      <c r="HA30" s="823"/>
      <c r="HB30" s="823"/>
      <c r="HC30" s="823"/>
      <c r="HD30" s="823"/>
      <c r="HE30" s="823"/>
      <c r="HF30" s="823"/>
      <c r="HG30" s="823"/>
      <c r="HH30" s="823"/>
      <c r="HI30" s="823"/>
      <c r="HJ30" s="823"/>
      <c r="HK30" s="823"/>
      <c r="HL30" s="823"/>
      <c r="HM30" s="823"/>
      <c r="HN30" s="823"/>
      <c r="HO30" s="823"/>
      <c r="HP30" s="823"/>
      <c r="HQ30" s="823"/>
      <c r="HR30" s="823"/>
      <c r="HS30" s="823"/>
      <c r="HT30" s="823"/>
      <c r="HU30" s="823"/>
      <c r="HV30" s="823"/>
      <c r="HW30" s="823"/>
      <c r="HX30" s="823"/>
      <c r="HY30" s="823"/>
      <c r="HZ30" s="823"/>
      <c r="IA30" s="823"/>
      <c r="IB30" s="823"/>
      <c r="IC30" s="823"/>
      <c r="ID30" s="823"/>
      <c r="IE30" s="823"/>
      <c r="IF30" s="823"/>
      <c r="IG30" s="823"/>
      <c r="IH30" s="823"/>
      <c r="II30" s="823"/>
      <c r="IJ30" s="823"/>
      <c r="IK30" s="823"/>
      <c r="IL30" s="823"/>
      <c r="IM30" s="823"/>
      <c r="IN30" s="823"/>
      <c r="IO30" s="823"/>
      <c r="IP30" s="823"/>
      <c r="IQ30" s="823"/>
      <c r="IR30" s="823"/>
      <c r="IS30" s="823"/>
      <c r="IT30" s="823"/>
      <c r="IU30" s="823"/>
      <c r="IV30" s="823"/>
    </row>
    <row r="31" spans="1:256" s="847" customFormat="1" ht="12.95" customHeight="1">
      <c r="A31" s="869" t="s">
        <v>718</v>
      </c>
      <c r="B31" s="870">
        <f t="shared" si="3"/>
        <v>237</v>
      </c>
      <c r="C31" s="871">
        <v>47</v>
      </c>
      <c r="D31" s="871">
        <v>141</v>
      </c>
      <c r="E31" s="871">
        <v>49</v>
      </c>
      <c r="F31" s="823"/>
      <c r="G31" s="823"/>
      <c r="H31" s="823"/>
      <c r="I31" s="823"/>
      <c r="J31" s="823"/>
      <c r="K31" s="823"/>
      <c r="L31" s="823"/>
      <c r="M31" s="823"/>
      <c r="N31" s="823"/>
      <c r="O31" s="823"/>
      <c r="P31" s="823"/>
      <c r="Q31" s="823"/>
      <c r="R31" s="823"/>
      <c r="S31" s="823"/>
      <c r="T31" s="823"/>
      <c r="U31" s="823"/>
      <c r="V31" s="823"/>
      <c r="W31" s="823"/>
      <c r="X31" s="823"/>
      <c r="Y31" s="823"/>
      <c r="Z31" s="823"/>
      <c r="AA31" s="823"/>
      <c r="AB31" s="823"/>
      <c r="AC31" s="823"/>
      <c r="AD31" s="823"/>
      <c r="AE31" s="823"/>
      <c r="AF31" s="823"/>
      <c r="AG31" s="823"/>
      <c r="AH31" s="823"/>
      <c r="AI31" s="823"/>
      <c r="AJ31" s="823"/>
      <c r="AK31" s="823"/>
      <c r="AL31" s="823"/>
      <c r="AM31" s="823"/>
      <c r="AN31" s="823"/>
      <c r="AO31" s="823"/>
      <c r="AP31" s="823"/>
      <c r="AQ31" s="823"/>
      <c r="AR31" s="823"/>
      <c r="AS31" s="823"/>
      <c r="AT31" s="823"/>
      <c r="AU31" s="823"/>
      <c r="AV31" s="823"/>
      <c r="AW31" s="823"/>
      <c r="AX31" s="823"/>
      <c r="AY31" s="823"/>
      <c r="AZ31" s="823"/>
      <c r="BA31" s="823"/>
      <c r="BB31" s="823"/>
      <c r="BC31" s="823"/>
      <c r="BD31" s="823"/>
      <c r="BE31" s="823"/>
      <c r="BF31" s="823"/>
      <c r="BG31" s="823"/>
      <c r="BH31" s="823"/>
      <c r="BI31" s="823"/>
      <c r="BJ31" s="823"/>
      <c r="BK31" s="823"/>
      <c r="BL31" s="823"/>
      <c r="BM31" s="823"/>
      <c r="BN31" s="823"/>
      <c r="BO31" s="823"/>
      <c r="BP31" s="823"/>
      <c r="BQ31" s="823"/>
      <c r="BR31" s="823"/>
      <c r="BS31" s="823"/>
      <c r="BT31" s="823"/>
      <c r="BU31" s="823"/>
      <c r="BV31" s="823"/>
      <c r="BW31" s="823"/>
      <c r="BX31" s="823"/>
      <c r="BY31" s="823"/>
      <c r="BZ31" s="823"/>
      <c r="CA31" s="823"/>
      <c r="CB31" s="823"/>
      <c r="CC31" s="823"/>
      <c r="CD31" s="823"/>
      <c r="CE31" s="823"/>
      <c r="CF31" s="823"/>
      <c r="CG31" s="823"/>
      <c r="CH31" s="823"/>
      <c r="CI31" s="823"/>
      <c r="CJ31" s="823"/>
      <c r="CK31" s="823"/>
      <c r="CL31" s="823"/>
      <c r="CM31" s="823"/>
      <c r="CN31" s="823"/>
      <c r="CO31" s="823"/>
      <c r="CP31" s="823"/>
      <c r="CQ31" s="823"/>
      <c r="CR31" s="823"/>
      <c r="CS31" s="823"/>
      <c r="CT31" s="823"/>
      <c r="CU31" s="823"/>
      <c r="CV31" s="823"/>
      <c r="CW31" s="823"/>
      <c r="CX31" s="823"/>
      <c r="CY31" s="823"/>
      <c r="CZ31" s="823"/>
      <c r="DA31" s="823"/>
      <c r="DB31" s="823"/>
      <c r="DC31" s="823"/>
      <c r="DD31" s="823"/>
      <c r="DE31" s="823"/>
      <c r="DF31" s="823"/>
      <c r="DG31" s="823"/>
      <c r="DH31" s="823"/>
      <c r="DI31" s="823"/>
      <c r="DJ31" s="823"/>
      <c r="DK31" s="823"/>
      <c r="DL31" s="823"/>
      <c r="DM31" s="823"/>
      <c r="DN31" s="823"/>
      <c r="DO31" s="823"/>
      <c r="DP31" s="823"/>
      <c r="DQ31" s="823"/>
      <c r="DR31" s="823"/>
      <c r="DS31" s="823"/>
      <c r="DT31" s="823"/>
      <c r="DU31" s="823"/>
      <c r="DV31" s="823"/>
      <c r="DW31" s="823"/>
      <c r="DX31" s="823"/>
      <c r="DY31" s="823"/>
      <c r="DZ31" s="823"/>
      <c r="EA31" s="823"/>
      <c r="EB31" s="823"/>
      <c r="EC31" s="823"/>
      <c r="ED31" s="823"/>
      <c r="EE31" s="823"/>
      <c r="EF31" s="823"/>
      <c r="EG31" s="823"/>
      <c r="EH31" s="823"/>
      <c r="EI31" s="823"/>
      <c r="EJ31" s="823"/>
      <c r="EK31" s="823"/>
      <c r="EL31" s="823"/>
      <c r="EM31" s="823"/>
      <c r="EN31" s="823"/>
      <c r="EO31" s="823"/>
      <c r="EP31" s="823"/>
      <c r="EQ31" s="823"/>
      <c r="ER31" s="823"/>
      <c r="ES31" s="823"/>
      <c r="ET31" s="823"/>
      <c r="EU31" s="823"/>
      <c r="EV31" s="823"/>
      <c r="EW31" s="823"/>
      <c r="EX31" s="823"/>
      <c r="EY31" s="823"/>
      <c r="EZ31" s="823"/>
      <c r="FA31" s="823"/>
      <c r="FB31" s="823"/>
      <c r="FC31" s="823"/>
      <c r="FD31" s="823"/>
      <c r="FE31" s="823"/>
      <c r="FF31" s="823"/>
      <c r="FG31" s="823"/>
      <c r="FH31" s="823"/>
      <c r="FI31" s="823"/>
      <c r="FJ31" s="823"/>
      <c r="FK31" s="823"/>
      <c r="FL31" s="823"/>
      <c r="FM31" s="823"/>
      <c r="FN31" s="823"/>
      <c r="FO31" s="823"/>
      <c r="FP31" s="823"/>
      <c r="FQ31" s="823"/>
      <c r="FR31" s="823"/>
      <c r="FS31" s="823"/>
      <c r="FT31" s="823"/>
      <c r="FU31" s="823"/>
      <c r="FV31" s="823"/>
      <c r="FW31" s="823"/>
      <c r="FX31" s="823"/>
      <c r="FY31" s="823"/>
      <c r="FZ31" s="823"/>
      <c r="GA31" s="823"/>
      <c r="GB31" s="823"/>
      <c r="GC31" s="823"/>
      <c r="GD31" s="823"/>
      <c r="GE31" s="823"/>
      <c r="GF31" s="823"/>
      <c r="GG31" s="823"/>
      <c r="GH31" s="823"/>
      <c r="GI31" s="823"/>
      <c r="GJ31" s="823"/>
      <c r="GK31" s="823"/>
      <c r="GL31" s="823"/>
      <c r="GM31" s="823"/>
      <c r="GN31" s="823"/>
      <c r="GO31" s="823"/>
      <c r="GP31" s="823"/>
      <c r="GQ31" s="823"/>
      <c r="GR31" s="823"/>
      <c r="GS31" s="823"/>
      <c r="GT31" s="823"/>
      <c r="GU31" s="823"/>
      <c r="GV31" s="823"/>
      <c r="GW31" s="823"/>
      <c r="GX31" s="823"/>
      <c r="GY31" s="823"/>
      <c r="GZ31" s="823"/>
      <c r="HA31" s="823"/>
      <c r="HB31" s="823"/>
      <c r="HC31" s="823"/>
      <c r="HD31" s="823"/>
      <c r="HE31" s="823"/>
      <c r="HF31" s="823"/>
      <c r="HG31" s="823"/>
      <c r="HH31" s="823"/>
      <c r="HI31" s="823"/>
      <c r="HJ31" s="823"/>
      <c r="HK31" s="823"/>
      <c r="HL31" s="823"/>
      <c r="HM31" s="823"/>
      <c r="HN31" s="823"/>
      <c r="HO31" s="823"/>
      <c r="HP31" s="823"/>
      <c r="HQ31" s="823"/>
      <c r="HR31" s="823"/>
      <c r="HS31" s="823"/>
      <c r="HT31" s="823"/>
      <c r="HU31" s="823"/>
      <c r="HV31" s="823"/>
      <c r="HW31" s="823"/>
      <c r="HX31" s="823"/>
      <c r="HY31" s="823"/>
      <c r="HZ31" s="823"/>
      <c r="IA31" s="823"/>
      <c r="IB31" s="823"/>
      <c r="IC31" s="823"/>
      <c r="ID31" s="823"/>
      <c r="IE31" s="823"/>
      <c r="IF31" s="823"/>
      <c r="IG31" s="823"/>
      <c r="IH31" s="823"/>
      <c r="II31" s="823"/>
      <c r="IJ31" s="823"/>
      <c r="IK31" s="823"/>
      <c r="IL31" s="823"/>
      <c r="IM31" s="823"/>
      <c r="IN31" s="823"/>
      <c r="IO31" s="823"/>
      <c r="IP31" s="823"/>
      <c r="IQ31" s="823"/>
      <c r="IR31" s="823"/>
      <c r="IS31" s="823"/>
      <c r="IT31" s="823"/>
      <c r="IU31" s="823"/>
      <c r="IV31" s="823"/>
    </row>
    <row r="32" spans="1:256" s="847" customFormat="1" ht="12.95" customHeight="1">
      <c r="A32" s="869" t="s">
        <v>719</v>
      </c>
      <c r="B32" s="870">
        <f t="shared" si="3"/>
        <v>75</v>
      </c>
      <c r="C32" s="871">
        <v>15</v>
      </c>
      <c r="D32" s="871">
        <v>45</v>
      </c>
      <c r="E32" s="871">
        <v>15</v>
      </c>
      <c r="F32" s="823"/>
      <c r="G32" s="823"/>
      <c r="H32" s="823"/>
      <c r="I32" s="823"/>
      <c r="J32" s="823"/>
      <c r="K32" s="823"/>
      <c r="L32" s="823"/>
      <c r="M32" s="823"/>
      <c r="N32" s="823"/>
      <c r="O32" s="823"/>
      <c r="P32" s="823"/>
      <c r="Q32" s="823"/>
      <c r="R32" s="823"/>
      <c r="S32" s="823"/>
      <c r="T32" s="823"/>
      <c r="U32" s="823"/>
      <c r="V32" s="823"/>
      <c r="W32" s="823"/>
      <c r="X32" s="823"/>
      <c r="Y32" s="823"/>
      <c r="Z32" s="823"/>
      <c r="AA32" s="823"/>
      <c r="AB32" s="823"/>
      <c r="AC32" s="823"/>
      <c r="AD32" s="823"/>
      <c r="AE32" s="823"/>
      <c r="AF32" s="823"/>
      <c r="AG32" s="823"/>
      <c r="AH32" s="823"/>
      <c r="AI32" s="823"/>
      <c r="AJ32" s="823"/>
      <c r="AK32" s="823"/>
      <c r="AL32" s="823"/>
      <c r="AM32" s="823"/>
      <c r="AN32" s="823"/>
      <c r="AO32" s="823"/>
      <c r="AP32" s="823"/>
      <c r="AQ32" s="823"/>
      <c r="AR32" s="823"/>
      <c r="AS32" s="823"/>
      <c r="AT32" s="823"/>
      <c r="AU32" s="823"/>
      <c r="AV32" s="823"/>
      <c r="AW32" s="823"/>
      <c r="AX32" s="823"/>
      <c r="AY32" s="823"/>
      <c r="AZ32" s="823"/>
      <c r="BA32" s="823"/>
      <c r="BB32" s="823"/>
      <c r="BC32" s="823"/>
      <c r="BD32" s="823"/>
      <c r="BE32" s="823"/>
      <c r="BF32" s="823"/>
      <c r="BG32" s="823"/>
      <c r="BH32" s="823"/>
      <c r="BI32" s="823"/>
      <c r="BJ32" s="823"/>
      <c r="BK32" s="823"/>
      <c r="BL32" s="823"/>
      <c r="BM32" s="823"/>
      <c r="BN32" s="823"/>
      <c r="BO32" s="823"/>
      <c r="BP32" s="823"/>
      <c r="BQ32" s="823"/>
      <c r="BR32" s="823"/>
      <c r="BS32" s="823"/>
      <c r="BT32" s="823"/>
      <c r="BU32" s="823"/>
      <c r="BV32" s="823"/>
      <c r="BW32" s="823"/>
      <c r="BX32" s="823"/>
      <c r="BY32" s="823"/>
      <c r="BZ32" s="823"/>
      <c r="CA32" s="823"/>
      <c r="CB32" s="823"/>
      <c r="CC32" s="823"/>
      <c r="CD32" s="823"/>
      <c r="CE32" s="823"/>
      <c r="CF32" s="823"/>
      <c r="CG32" s="823"/>
      <c r="CH32" s="823"/>
      <c r="CI32" s="823"/>
      <c r="CJ32" s="823"/>
      <c r="CK32" s="823"/>
      <c r="CL32" s="823"/>
      <c r="CM32" s="823"/>
      <c r="CN32" s="823"/>
      <c r="CO32" s="823"/>
      <c r="CP32" s="823"/>
      <c r="CQ32" s="823"/>
      <c r="CR32" s="823"/>
      <c r="CS32" s="823"/>
      <c r="CT32" s="823"/>
      <c r="CU32" s="823"/>
      <c r="CV32" s="823"/>
      <c r="CW32" s="823"/>
      <c r="CX32" s="823"/>
      <c r="CY32" s="823"/>
      <c r="CZ32" s="823"/>
      <c r="DA32" s="823"/>
      <c r="DB32" s="823"/>
      <c r="DC32" s="823"/>
      <c r="DD32" s="823"/>
      <c r="DE32" s="823"/>
      <c r="DF32" s="823"/>
      <c r="DG32" s="823"/>
      <c r="DH32" s="823"/>
      <c r="DI32" s="823"/>
      <c r="DJ32" s="823"/>
      <c r="DK32" s="823"/>
      <c r="DL32" s="823"/>
      <c r="DM32" s="823"/>
      <c r="DN32" s="823"/>
      <c r="DO32" s="823"/>
      <c r="DP32" s="823"/>
      <c r="DQ32" s="823"/>
      <c r="DR32" s="823"/>
      <c r="DS32" s="823"/>
      <c r="DT32" s="823"/>
      <c r="DU32" s="823"/>
      <c r="DV32" s="823"/>
      <c r="DW32" s="823"/>
      <c r="DX32" s="823"/>
      <c r="DY32" s="823"/>
      <c r="DZ32" s="823"/>
      <c r="EA32" s="823"/>
      <c r="EB32" s="823"/>
      <c r="EC32" s="823"/>
      <c r="ED32" s="823"/>
      <c r="EE32" s="823"/>
      <c r="EF32" s="823"/>
      <c r="EG32" s="823"/>
      <c r="EH32" s="823"/>
      <c r="EI32" s="823"/>
      <c r="EJ32" s="823"/>
      <c r="EK32" s="823"/>
      <c r="EL32" s="823"/>
      <c r="EM32" s="823"/>
      <c r="EN32" s="823"/>
      <c r="EO32" s="823"/>
      <c r="EP32" s="823"/>
      <c r="EQ32" s="823"/>
      <c r="ER32" s="823"/>
      <c r="ES32" s="823"/>
      <c r="ET32" s="823"/>
      <c r="EU32" s="823"/>
      <c r="EV32" s="823"/>
      <c r="EW32" s="823"/>
      <c r="EX32" s="823"/>
      <c r="EY32" s="823"/>
      <c r="EZ32" s="823"/>
      <c r="FA32" s="823"/>
      <c r="FB32" s="823"/>
      <c r="FC32" s="823"/>
      <c r="FD32" s="823"/>
      <c r="FE32" s="823"/>
      <c r="FF32" s="823"/>
      <c r="FG32" s="823"/>
      <c r="FH32" s="823"/>
      <c r="FI32" s="823"/>
      <c r="FJ32" s="823"/>
      <c r="FK32" s="823"/>
      <c r="FL32" s="823"/>
      <c r="FM32" s="823"/>
      <c r="FN32" s="823"/>
      <c r="FO32" s="823"/>
      <c r="FP32" s="823"/>
      <c r="FQ32" s="823"/>
      <c r="FR32" s="823"/>
      <c r="FS32" s="823"/>
      <c r="FT32" s="823"/>
      <c r="FU32" s="823"/>
      <c r="FV32" s="823"/>
      <c r="FW32" s="823"/>
      <c r="FX32" s="823"/>
      <c r="FY32" s="823"/>
      <c r="FZ32" s="823"/>
      <c r="GA32" s="823"/>
      <c r="GB32" s="823"/>
      <c r="GC32" s="823"/>
      <c r="GD32" s="823"/>
      <c r="GE32" s="823"/>
      <c r="GF32" s="823"/>
      <c r="GG32" s="823"/>
      <c r="GH32" s="823"/>
      <c r="GI32" s="823"/>
      <c r="GJ32" s="823"/>
      <c r="GK32" s="823"/>
      <c r="GL32" s="823"/>
      <c r="GM32" s="823"/>
      <c r="GN32" s="823"/>
      <c r="GO32" s="823"/>
      <c r="GP32" s="823"/>
      <c r="GQ32" s="823"/>
      <c r="GR32" s="823"/>
      <c r="GS32" s="823"/>
      <c r="GT32" s="823"/>
      <c r="GU32" s="823"/>
      <c r="GV32" s="823"/>
      <c r="GW32" s="823"/>
      <c r="GX32" s="823"/>
      <c r="GY32" s="823"/>
      <c r="GZ32" s="823"/>
      <c r="HA32" s="823"/>
      <c r="HB32" s="823"/>
      <c r="HC32" s="823"/>
      <c r="HD32" s="823"/>
      <c r="HE32" s="823"/>
      <c r="HF32" s="823"/>
      <c r="HG32" s="823"/>
      <c r="HH32" s="823"/>
      <c r="HI32" s="823"/>
      <c r="HJ32" s="823"/>
      <c r="HK32" s="823"/>
      <c r="HL32" s="823"/>
      <c r="HM32" s="823"/>
      <c r="HN32" s="823"/>
      <c r="HO32" s="823"/>
      <c r="HP32" s="823"/>
      <c r="HQ32" s="823"/>
      <c r="HR32" s="823"/>
      <c r="HS32" s="823"/>
      <c r="HT32" s="823"/>
      <c r="HU32" s="823"/>
      <c r="HV32" s="823"/>
      <c r="HW32" s="823"/>
      <c r="HX32" s="823"/>
      <c r="HY32" s="823"/>
      <c r="HZ32" s="823"/>
      <c r="IA32" s="823"/>
      <c r="IB32" s="823"/>
      <c r="IC32" s="823"/>
      <c r="ID32" s="823"/>
      <c r="IE32" s="823"/>
      <c r="IF32" s="823"/>
      <c r="IG32" s="823"/>
      <c r="IH32" s="823"/>
      <c r="II32" s="823"/>
      <c r="IJ32" s="823"/>
      <c r="IK32" s="823"/>
      <c r="IL32" s="823"/>
      <c r="IM32" s="823"/>
      <c r="IN32" s="823"/>
      <c r="IO32" s="823"/>
      <c r="IP32" s="823"/>
      <c r="IQ32" s="823"/>
      <c r="IR32" s="823"/>
      <c r="IS32" s="823"/>
      <c r="IT32" s="823"/>
      <c r="IU32" s="823"/>
      <c r="IV32" s="823"/>
    </row>
    <row r="33" spans="1:256" s="847" customFormat="1" ht="12.95" customHeight="1">
      <c r="A33" s="869" t="s">
        <v>720</v>
      </c>
      <c r="B33" s="870">
        <f t="shared" si="3"/>
        <v>186</v>
      </c>
      <c r="C33" s="871">
        <v>26</v>
      </c>
      <c r="D33" s="871">
        <v>127</v>
      </c>
      <c r="E33" s="871">
        <v>33</v>
      </c>
      <c r="F33" s="823"/>
      <c r="G33" s="823"/>
      <c r="H33" s="823"/>
      <c r="I33" s="823"/>
      <c r="J33" s="823"/>
      <c r="K33" s="823"/>
      <c r="L33" s="823"/>
      <c r="M33" s="823"/>
      <c r="N33" s="823"/>
      <c r="O33" s="823"/>
      <c r="P33" s="823"/>
      <c r="Q33" s="823"/>
      <c r="R33" s="823"/>
      <c r="S33" s="823"/>
      <c r="T33" s="823"/>
      <c r="U33" s="823"/>
      <c r="V33" s="823"/>
      <c r="W33" s="823"/>
      <c r="X33" s="823"/>
      <c r="Y33" s="823"/>
      <c r="Z33" s="823"/>
      <c r="AA33" s="823"/>
      <c r="AB33" s="823"/>
      <c r="AC33" s="823"/>
      <c r="AD33" s="823"/>
      <c r="AE33" s="823"/>
      <c r="AF33" s="823"/>
      <c r="AG33" s="823"/>
      <c r="AH33" s="823"/>
      <c r="AI33" s="823"/>
      <c r="AJ33" s="823"/>
      <c r="AK33" s="823"/>
      <c r="AL33" s="823"/>
      <c r="AM33" s="823"/>
      <c r="AN33" s="823"/>
      <c r="AO33" s="823"/>
      <c r="AP33" s="823"/>
      <c r="AQ33" s="823"/>
      <c r="AR33" s="823"/>
      <c r="AS33" s="823"/>
      <c r="AT33" s="823"/>
      <c r="AU33" s="823"/>
      <c r="AV33" s="823"/>
      <c r="AW33" s="823"/>
      <c r="AX33" s="823"/>
      <c r="AY33" s="823"/>
      <c r="AZ33" s="823"/>
      <c r="BA33" s="823"/>
      <c r="BB33" s="823"/>
      <c r="BC33" s="823"/>
      <c r="BD33" s="823"/>
      <c r="BE33" s="823"/>
      <c r="BF33" s="823"/>
      <c r="BG33" s="823"/>
      <c r="BH33" s="823"/>
      <c r="BI33" s="823"/>
      <c r="BJ33" s="823"/>
      <c r="BK33" s="823"/>
      <c r="BL33" s="823"/>
      <c r="BM33" s="823"/>
      <c r="BN33" s="823"/>
      <c r="BO33" s="823"/>
      <c r="BP33" s="823"/>
      <c r="BQ33" s="823"/>
      <c r="BR33" s="823"/>
      <c r="BS33" s="823"/>
      <c r="BT33" s="823"/>
      <c r="BU33" s="823"/>
      <c r="BV33" s="823"/>
      <c r="BW33" s="823"/>
      <c r="BX33" s="823"/>
      <c r="BY33" s="823"/>
      <c r="BZ33" s="823"/>
      <c r="CA33" s="823"/>
      <c r="CB33" s="823"/>
      <c r="CC33" s="823"/>
      <c r="CD33" s="823"/>
      <c r="CE33" s="823"/>
      <c r="CF33" s="823"/>
      <c r="CG33" s="823"/>
      <c r="CH33" s="823"/>
      <c r="CI33" s="823"/>
      <c r="CJ33" s="823"/>
      <c r="CK33" s="823"/>
      <c r="CL33" s="823"/>
      <c r="CM33" s="823"/>
      <c r="CN33" s="823"/>
      <c r="CO33" s="823"/>
      <c r="CP33" s="823"/>
      <c r="CQ33" s="823"/>
      <c r="CR33" s="823"/>
      <c r="CS33" s="823"/>
      <c r="CT33" s="823"/>
      <c r="CU33" s="823"/>
      <c r="CV33" s="823"/>
      <c r="CW33" s="823"/>
      <c r="CX33" s="823"/>
      <c r="CY33" s="823"/>
      <c r="CZ33" s="823"/>
      <c r="DA33" s="823"/>
      <c r="DB33" s="823"/>
      <c r="DC33" s="823"/>
      <c r="DD33" s="823"/>
      <c r="DE33" s="823"/>
      <c r="DF33" s="823"/>
      <c r="DG33" s="823"/>
      <c r="DH33" s="823"/>
      <c r="DI33" s="823"/>
      <c r="DJ33" s="823"/>
      <c r="DK33" s="823"/>
      <c r="DL33" s="823"/>
      <c r="DM33" s="823"/>
      <c r="DN33" s="823"/>
      <c r="DO33" s="823"/>
      <c r="DP33" s="823"/>
      <c r="DQ33" s="823"/>
      <c r="DR33" s="823"/>
      <c r="DS33" s="823"/>
      <c r="DT33" s="823"/>
      <c r="DU33" s="823"/>
      <c r="DV33" s="823"/>
      <c r="DW33" s="823"/>
      <c r="DX33" s="823"/>
      <c r="DY33" s="823"/>
      <c r="DZ33" s="823"/>
      <c r="EA33" s="823"/>
      <c r="EB33" s="823"/>
      <c r="EC33" s="823"/>
      <c r="ED33" s="823"/>
      <c r="EE33" s="823"/>
      <c r="EF33" s="823"/>
      <c r="EG33" s="823"/>
      <c r="EH33" s="823"/>
      <c r="EI33" s="823"/>
      <c r="EJ33" s="823"/>
      <c r="EK33" s="823"/>
      <c r="EL33" s="823"/>
      <c r="EM33" s="823"/>
      <c r="EN33" s="823"/>
      <c r="EO33" s="823"/>
      <c r="EP33" s="823"/>
      <c r="EQ33" s="823"/>
      <c r="ER33" s="823"/>
      <c r="ES33" s="823"/>
      <c r="ET33" s="823"/>
      <c r="EU33" s="823"/>
      <c r="EV33" s="823"/>
      <c r="EW33" s="823"/>
      <c r="EX33" s="823"/>
      <c r="EY33" s="823"/>
      <c r="EZ33" s="823"/>
      <c r="FA33" s="823"/>
      <c r="FB33" s="823"/>
      <c r="FC33" s="823"/>
      <c r="FD33" s="823"/>
      <c r="FE33" s="823"/>
      <c r="FF33" s="823"/>
      <c r="FG33" s="823"/>
      <c r="FH33" s="823"/>
      <c r="FI33" s="823"/>
      <c r="FJ33" s="823"/>
      <c r="FK33" s="823"/>
      <c r="FL33" s="823"/>
      <c r="FM33" s="823"/>
      <c r="FN33" s="823"/>
      <c r="FO33" s="823"/>
      <c r="FP33" s="823"/>
      <c r="FQ33" s="823"/>
      <c r="FR33" s="823"/>
      <c r="FS33" s="823"/>
      <c r="FT33" s="823"/>
      <c r="FU33" s="823"/>
      <c r="FV33" s="823"/>
      <c r="FW33" s="823"/>
      <c r="FX33" s="823"/>
      <c r="FY33" s="823"/>
      <c r="FZ33" s="823"/>
      <c r="GA33" s="823"/>
      <c r="GB33" s="823"/>
      <c r="GC33" s="823"/>
      <c r="GD33" s="823"/>
      <c r="GE33" s="823"/>
      <c r="GF33" s="823"/>
      <c r="GG33" s="823"/>
      <c r="GH33" s="823"/>
      <c r="GI33" s="823"/>
      <c r="GJ33" s="823"/>
      <c r="GK33" s="823"/>
      <c r="GL33" s="823"/>
      <c r="GM33" s="823"/>
      <c r="GN33" s="823"/>
      <c r="GO33" s="823"/>
      <c r="GP33" s="823"/>
      <c r="GQ33" s="823"/>
      <c r="GR33" s="823"/>
      <c r="GS33" s="823"/>
      <c r="GT33" s="823"/>
      <c r="GU33" s="823"/>
      <c r="GV33" s="823"/>
      <c r="GW33" s="823"/>
      <c r="GX33" s="823"/>
      <c r="GY33" s="823"/>
      <c r="GZ33" s="823"/>
      <c r="HA33" s="823"/>
      <c r="HB33" s="823"/>
      <c r="HC33" s="823"/>
      <c r="HD33" s="823"/>
      <c r="HE33" s="823"/>
      <c r="HF33" s="823"/>
      <c r="HG33" s="823"/>
      <c r="HH33" s="823"/>
      <c r="HI33" s="823"/>
      <c r="HJ33" s="823"/>
      <c r="HK33" s="823"/>
      <c r="HL33" s="823"/>
      <c r="HM33" s="823"/>
      <c r="HN33" s="823"/>
      <c r="HO33" s="823"/>
      <c r="HP33" s="823"/>
      <c r="HQ33" s="823"/>
      <c r="HR33" s="823"/>
      <c r="HS33" s="823"/>
      <c r="HT33" s="823"/>
      <c r="HU33" s="823"/>
      <c r="HV33" s="823"/>
      <c r="HW33" s="823"/>
      <c r="HX33" s="823"/>
      <c r="HY33" s="823"/>
      <c r="HZ33" s="823"/>
      <c r="IA33" s="823"/>
      <c r="IB33" s="823"/>
      <c r="IC33" s="823"/>
      <c r="ID33" s="823"/>
      <c r="IE33" s="823"/>
      <c r="IF33" s="823"/>
      <c r="IG33" s="823"/>
      <c r="IH33" s="823"/>
      <c r="II33" s="823"/>
      <c r="IJ33" s="823"/>
      <c r="IK33" s="823"/>
      <c r="IL33" s="823"/>
      <c r="IM33" s="823"/>
      <c r="IN33" s="823"/>
      <c r="IO33" s="823"/>
      <c r="IP33" s="823"/>
      <c r="IQ33" s="823"/>
      <c r="IR33" s="823"/>
      <c r="IS33" s="823"/>
      <c r="IT33" s="823"/>
      <c r="IU33" s="823"/>
      <c r="IV33" s="823"/>
    </row>
    <row r="34" spans="1:256" s="847" customFormat="1" ht="12.95" customHeight="1">
      <c r="A34" s="869" t="s">
        <v>721</v>
      </c>
      <c r="B34" s="870">
        <f t="shared" si="3"/>
        <v>48</v>
      </c>
      <c r="C34" s="871">
        <v>5</v>
      </c>
      <c r="D34" s="871">
        <v>37</v>
      </c>
      <c r="E34" s="871">
        <v>6</v>
      </c>
      <c r="F34" s="823"/>
      <c r="G34" s="823"/>
      <c r="H34" s="823"/>
      <c r="I34" s="823"/>
      <c r="J34" s="823"/>
      <c r="K34" s="823"/>
      <c r="L34" s="823"/>
      <c r="M34" s="823"/>
      <c r="N34" s="823"/>
      <c r="O34" s="823"/>
      <c r="P34" s="823"/>
      <c r="Q34" s="823"/>
      <c r="R34" s="823"/>
      <c r="S34" s="823"/>
      <c r="T34" s="823"/>
      <c r="U34" s="823"/>
      <c r="V34" s="823"/>
      <c r="W34" s="823"/>
      <c r="X34" s="823"/>
      <c r="Y34" s="823"/>
      <c r="Z34" s="823"/>
      <c r="AA34" s="823"/>
      <c r="AB34" s="823"/>
      <c r="AC34" s="823"/>
      <c r="AD34" s="823"/>
      <c r="AE34" s="823"/>
      <c r="AF34" s="823"/>
      <c r="AG34" s="823"/>
      <c r="AH34" s="823"/>
      <c r="AI34" s="823"/>
      <c r="AJ34" s="823"/>
      <c r="AK34" s="823"/>
      <c r="AL34" s="823"/>
      <c r="AM34" s="823"/>
      <c r="AN34" s="823"/>
      <c r="AO34" s="823"/>
      <c r="AP34" s="823"/>
      <c r="AQ34" s="823"/>
      <c r="AR34" s="823"/>
      <c r="AS34" s="823"/>
      <c r="AT34" s="823"/>
      <c r="AU34" s="823"/>
      <c r="AV34" s="823"/>
      <c r="AW34" s="823"/>
      <c r="AX34" s="823"/>
      <c r="AY34" s="823"/>
      <c r="AZ34" s="823"/>
      <c r="BA34" s="823"/>
      <c r="BB34" s="823"/>
      <c r="BC34" s="823"/>
      <c r="BD34" s="823"/>
      <c r="BE34" s="823"/>
      <c r="BF34" s="823"/>
      <c r="BG34" s="823"/>
      <c r="BH34" s="823"/>
      <c r="BI34" s="823"/>
      <c r="BJ34" s="823"/>
      <c r="BK34" s="823"/>
      <c r="BL34" s="823"/>
      <c r="BM34" s="823"/>
      <c r="BN34" s="823"/>
      <c r="BO34" s="823"/>
      <c r="BP34" s="823"/>
      <c r="BQ34" s="823"/>
      <c r="BR34" s="823"/>
      <c r="BS34" s="823"/>
      <c r="BT34" s="823"/>
      <c r="BU34" s="823"/>
      <c r="BV34" s="823"/>
      <c r="BW34" s="823"/>
      <c r="BX34" s="823"/>
      <c r="BY34" s="823"/>
      <c r="BZ34" s="823"/>
      <c r="CA34" s="823"/>
      <c r="CB34" s="823"/>
      <c r="CC34" s="823"/>
      <c r="CD34" s="823"/>
      <c r="CE34" s="823"/>
      <c r="CF34" s="823"/>
      <c r="CG34" s="823"/>
      <c r="CH34" s="823"/>
      <c r="CI34" s="823"/>
      <c r="CJ34" s="823"/>
      <c r="CK34" s="823"/>
      <c r="CL34" s="823"/>
      <c r="CM34" s="823"/>
      <c r="CN34" s="823"/>
      <c r="CO34" s="823"/>
      <c r="CP34" s="823"/>
      <c r="CQ34" s="823"/>
      <c r="CR34" s="823"/>
      <c r="CS34" s="823"/>
      <c r="CT34" s="823"/>
      <c r="CU34" s="823"/>
      <c r="CV34" s="823"/>
      <c r="CW34" s="823"/>
      <c r="CX34" s="823"/>
      <c r="CY34" s="823"/>
      <c r="CZ34" s="823"/>
      <c r="DA34" s="823"/>
      <c r="DB34" s="823"/>
      <c r="DC34" s="823"/>
      <c r="DD34" s="823"/>
      <c r="DE34" s="823"/>
      <c r="DF34" s="823"/>
      <c r="DG34" s="823"/>
      <c r="DH34" s="823"/>
      <c r="DI34" s="823"/>
      <c r="DJ34" s="823"/>
      <c r="DK34" s="823"/>
      <c r="DL34" s="823"/>
      <c r="DM34" s="823"/>
      <c r="DN34" s="823"/>
      <c r="DO34" s="823"/>
      <c r="DP34" s="823"/>
      <c r="DQ34" s="823"/>
      <c r="DR34" s="823"/>
      <c r="DS34" s="823"/>
      <c r="DT34" s="823"/>
      <c r="DU34" s="823"/>
      <c r="DV34" s="823"/>
      <c r="DW34" s="823"/>
      <c r="DX34" s="823"/>
      <c r="DY34" s="823"/>
      <c r="DZ34" s="823"/>
      <c r="EA34" s="823"/>
      <c r="EB34" s="823"/>
      <c r="EC34" s="823"/>
      <c r="ED34" s="823"/>
      <c r="EE34" s="823"/>
      <c r="EF34" s="823"/>
      <c r="EG34" s="823"/>
      <c r="EH34" s="823"/>
      <c r="EI34" s="823"/>
      <c r="EJ34" s="823"/>
      <c r="EK34" s="823"/>
      <c r="EL34" s="823"/>
      <c r="EM34" s="823"/>
      <c r="EN34" s="823"/>
      <c r="EO34" s="823"/>
      <c r="EP34" s="823"/>
      <c r="EQ34" s="823"/>
      <c r="ER34" s="823"/>
      <c r="ES34" s="823"/>
      <c r="ET34" s="823"/>
      <c r="EU34" s="823"/>
      <c r="EV34" s="823"/>
      <c r="EW34" s="823"/>
      <c r="EX34" s="823"/>
      <c r="EY34" s="823"/>
      <c r="EZ34" s="823"/>
      <c r="FA34" s="823"/>
      <c r="FB34" s="823"/>
      <c r="FC34" s="823"/>
      <c r="FD34" s="823"/>
      <c r="FE34" s="823"/>
      <c r="FF34" s="823"/>
      <c r="FG34" s="823"/>
      <c r="FH34" s="823"/>
      <c r="FI34" s="823"/>
      <c r="FJ34" s="823"/>
      <c r="FK34" s="823"/>
      <c r="FL34" s="823"/>
      <c r="FM34" s="823"/>
      <c r="FN34" s="823"/>
      <c r="FO34" s="823"/>
      <c r="FP34" s="823"/>
      <c r="FQ34" s="823"/>
      <c r="FR34" s="823"/>
      <c r="FS34" s="823"/>
      <c r="FT34" s="823"/>
      <c r="FU34" s="823"/>
      <c r="FV34" s="823"/>
      <c r="FW34" s="823"/>
      <c r="FX34" s="823"/>
      <c r="FY34" s="823"/>
      <c r="FZ34" s="823"/>
      <c r="GA34" s="823"/>
      <c r="GB34" s="823"/>
      <c r="GC34" s="823"/>
      <c r="GD34" s="823"/>
      <c r="GE34" s="823"/>
      <c r="GF34" s="823"/>
      <c r="GG34" s="823"/>
      <c r="GH34" s="823"/>
      <c r="GI34" s="823"/>
      <c r="GJ34" s="823"/>
      <c r="GK34" s="823"/>
      <c r="GL34" s="823"/>
      <c r="GM34" s="823"/>
      <c r="GN34" s="823"/>
      <c r="GO34" s="823"/>
      <c r="GP34" s="823"/>
      <c r="GQ34" s="823"/>
      <c r="GR34" s="823"/>
      <c r="GS34" s="823"/>
      <c r="GT34" s="823"/>
      <c r="GU34" s="823"/>
      <c r="GV34" s="823"/>
      <c r="GW34" s="823"/>
      <c r="GX34" s="823"/>
      <c r="GY34" s="823"/>
      <c r="GZ34" s="823"/>
      <c r="HA34" s="823"/>
      <c r="HB34" s="823"/>
      <c r="HC34" s="823"/>
      <c r="HD34" s="823"/>
      <c r="HE34" s="823"/>
      <c r="HF34" s="823"/>
      <c r="HG34" s="823"/>
      <c r="HH34" s="823"/>
      <c r="HI34" s="823"/>
      <c r="HJ34" s="823"/>
      <c r="HK34" s="823"/>
      <c r="HL34" s="823"/>
      <c r="HM34" s="823"/>
      <c r="HN34" s="823"/>
      <c r="HO34" s="823"/>
      <c r="HP34" s="823"/>
      <c r="HQ34" s="823"/>
      <c r="HR34" s="823"/>
      <c r="HS34" s="823"/>
      <c r="HT34" s="823"/>
      <c r="HU34" s="823"/>
      <c r="HV34" s="823"/>
      <c r="HW34" s="823"/>
      <c r="HX34" s="823"/>
      <c r="HY34" s="823"/>
      <c r="HZ34" s="823"/>
      <c r="IA34" s="823"/>
      <c r="IB34" s="823"/>
      <c r="IC34" s="823"/>
      <c r="ID34" s="823"/>
      <c r="IE34" s="823"/>
      <c r="IF34" s="823"/>
      <c r="IG34" s="823"/>
      <c r="IH34" s="823"/>
      <c r="II34" s="823"/>
      <c r="IJ34" s="823"/>
      <c r="IK34" s="823"/>
      <c r="IL34" s="823"/>
      <c r="IM34" s="823"/>
      <c r="IN34" s="823"/>
      <c r="IO34" s="823"/>
      <c r="IP34" s="823"/>
      <c r="IQ34" s="823"/>
      <c r="IR34" s="823"/>
      <c r="IS34" s="823"/>
      <c r="IT34" s="823"/>
      <c r="IU34" s="823"/>
      <c r="IV34" s="823"/>
    </row>
    <row r="35" spans="1:256" s="847" customFormat="1" ht="12.95" customHeight="1">
      <c r="A35" s="869" t="s">
        <v>722</v>
      </c>
      <c r="B35" s="870">
        <f t="shared" si="3"/>
        <v>161</v>
      </c>
      <c r="C35" s="871">
        <v>21</v>
      </c>
      <c r="D35" s="871">
        <v>76</v>
      </c>
      <c r="E35" s="871">
        <v>64</v>
      </c>
      <c r="F35" s="823"/>
      <c r="G35" s="823"/>
      <c r="H35" s="823"/>
      <c r="I35" s="823"/>
      <c r="J35" s="823"/>
      <c r="K35" s="823"/>
      <c r="L35" s="823"/>
      <c r="M35" s="823"/>
      <c r="N35" s="823"/>
      <c r="O35" s="823"/>
      <c r="P35" s="823"/>
      <c r="Q35" s="823"/>
      <c r="R35" s="823"/>
      <c r="S35" s="823"/>
      <c r="T35" s="823"/>
      <c r="U35" s="823"/>
      <c r="V35" s="823"/>
      <c r="W35" s="823"/>
      <c r="X35" s="823"/>
      <c r="Y35" s="823"/>
      <c r="Z35" s="823"/>
      <c r="AA35" s="823"/>
      <c r="AB35" s="823"/>
      <c r="AC35" s="823"/>
      <c r="AD35" s="823"/>
      <c r="AE35" s="823"/>
      <c r="AF35" s="823"/>
      <c r="AG35" s="823"/>
      <c r="AH35" s="823"/>
      <c r="AI35" s="823"/>
      <c r="AJ35" s="823"/>
      <c r="AK35" s="823"/>
      <c r="AL35" s="823"/>
      <c r="AM35" s="823"/>
      <c r="AN35" s="823"/>
      <c r="AO35" s="823"/>
      <c r="AP35" s="823"/>
      <c r="AQ35" s="823"/>
      <c r="AR35" s="823"/>
      <c r="AS35" s="823"/>
      <c r="AT35" s="823"/>
      <c r="AU35" s="823"/>
      <c r="AV35" s="823"/>
      <c r="AW35" s="823"/>
      <c r="AX35" s="823"/>
      <c r="AY35" s="823"/>
      <c r="AZ35" s="823"/>
      <c r="BA35" s="823"/>
      <c r="BB35" s="823"/>
      <c r="BC35" s="823"/>
      <c r="BD35" s="823"/>
      <c r="BE35" s="823"/>
      <c r="BF35" s="823"/>
      <c r="BG35" s="823"/>
      <c r="BH35" s="823"/>
      <c r="BI35" s="823"/>
      <c r="BJ35" s="823"/>
      <c r="BK35" s="823"/>
      <c r="BL35" s="823"/>
      <c r="BM35" s="823"/>
      <c r="BN35" s="823"/>
      <c r="BO35" s="823"/>
      <c r="BP35" s="823"/>
      <c r="BQ35" s="823"/>
      <c r="BR35" s="823"/>
      <c r="BS35" s="823"/>
      <c r="BT35" s="823"/>
      <c r="BU35" s="823"/>
      <c r="BV35" s="823"/>
      <c r="BW35" s="823"/>
      <c r="BX35" s="823"/>
      <c r="BY35" s="823"/>
      <c r="BZ35" s="823"/>
      <c r="CA35" s="823"/>
      <c r="CB35" s="823"/>
      <c r="CC35" s="823"/>
      <c r="CD35" s="823"/>
      <c r="CE35" s="823"/>
      <c r="CF35" s="823"/>
      <c r="CG35" s="823"/>
      <c r="CH35" s="823"/>
      <c r="CI35" s="823"/>
      <c r="CJ35" s="823"/>
      <c r="CK35" s="823"/>
      <c r="CL35" s="823"/>
      <c r="CM35" s="823"/>
      <c r="CN35" s="823"/>
      <c r="CO35" s="823"/>
      <c r="CP35" s="823"/>
      <c r="CQ35" s="823"/>
      <c r="CR35" s="823"/>
      <c r="CS35" s="823"/>
      <c r="CT35" s="823"/>
      <c r="CU35" s="823"/>
      <c r="CV35" s="823"/>
      <c r="CW35" s="823"/>
      <c r="CX35" s="823"/>
      <c r="CY35" s="823"/>
      <c r="CZ35" s="823"/>
      <c r="DA35" s="823"/>
      <c r="DB35" s="823"/>
      <c r="DC35" s="823"/>
      <c r="DD35" s="823"/>
      <c r="DE35" s="823"/>
      <c r="DF35" s="823"/>
      <c r="DG35" s="823"/>
      <c r="DH35" s="823"/>
      <c r="DI35" s="823"/>
      <c r="DJ35" s="823"/>
      <c r="DK35" s="823"/>
      <c r="DL35" s="823"/>
      <c r="DM35" s="823"/>
      <c r="DN35" s="823"/>
      <c r="DO35" s="823"/>
      <c r="DP35" s="823"/>
      <c r="DQ35" s="823"/>
      <c r="DR35" s="823"/>
      <c r="DS35" s="823"/>
      <c r="DT35" s="823"/>
      <c r="DU35" s="823"/>
      <c r="DV35" s="823"/>
      <c r="DW35" s="823"/>
      <c r="DX35" s="823"/>
      <c r="DY35" s="823"/>
      <c r="DZ35" s="823"/>
      <c r="EA35" s="823"/>
      <c r="EB35" s="823"/>
      <c r="EC35" s="823"/>
      <c r="ED35" s="823"/>
      <c r="EE35" s="823"/>
      <c r="EF35" s="823"/>
      <c r="EG35" s="823"/>
      <c r="EH35" s="823"/>
      <c r="EI35" s="823"/>
      <c r="EJ35" s="823"/>
      <c r="EK35" s="823"/>
      <c r="EL35" s="823"/>
      <c r="EM35" s="823"/>
      <c r="EN35" s="823"/>
      <c r="EO35" s="823"/>
      <c r="EP35" s="823"/>
      <c r="EQ35" s="823"/>
      <c r="ER35" s="823"/>
      <c r="ES35" s="823"/>
      <c r="ET35" s="823"/>
      <c r="EU35" s="823"/>
      <c r="EV35" s="823"/>
      <c r="EW35" s="823"/>
      <c r="EX35" s="823"/>
      <c r="EY35" s="823"/>
      <c r="EZ35" s="823"/>
      <c r="FA35" s="823"/>
      <c r="FB35" s="823"/>
      <c r="FC35" s="823"/>
      <c r="FD35" s="823"/>
      <c r="FE35" s="823"/>
      <c r="FF35" s="823"/>
      <c r="FG35" s="823"/>
      <c r="FH35" s="823"/>
      <c r="FI35" s="823"/>
      <c r="FJ35" s="823"/>
      <c r="FK35" s="823"/>
      <c r="FL35" s="823"/>
      <c r="FM35" s="823"/>
      <c r="FN35" s="823"/>
      <c r="FO35" s="823"/>
      <c r="FP35" s="823"/>
      <c r="FQ35" s="823"/>
      <c r="FR35" s="823"/>
      <c r="FS35" s="823"/>
      <c r="FT35" s="823"/>
      <c r="FU35" s="823"/>
      <c r="FV35" s="823"/>
      <c r="FW35" s="823"/>
      <c r="FX35" s="823"/>
      <c r="FY35" s="823"/>
      <c r="FZ35" s="823"/>
      <c r="GA35" s="823"/>
      <c r="GB35" s="823"/>
      <c r="GC35" s="823"/>
      <c r="GD35" s="823"/>
      <c r="GE35" s="823"/>
      <c r="GF35" s="823"/>
      <c r="GG35" s="823"/>
      <c r="GH35" s="823"/>
      <c r="GI35" s="823"/>
      <c r="GJ35" s="823"/>
      <c r="GK35" s="823"/>
      <c r="GL35" s="823"/>
      <c r="GM35" s="823"/>
      <c r="GN35" s="823"/>
      <c r="GO35" s="823"/>
      <c r="GP35" s="823"/>
      <c r="GQ35" s="823"/>
      <c r="GR35" s="823"/>
      <c r="GS35" s="823"/>
      <c r="GT35" s="823"/>
      <c r="GU35" s="823"/>
      <c r="GV35" s="823"/>
      <c r="GW35" s="823"/>
      <c r="GX35" s="823"/>
      <c r="GY35" s="823"/>
      <c r="GZ35" s="823"/>
      <c r="HA35" s="823"/>
      <c r="HB35" s="823"/>
      <c r="HC35" s="823"/>
      <c r="HD35" s="823"/>
      <c r="HE35" s="823"/>
      <c r="HF35" s="823"/>
      <c r="HG35" s="823"/>
      <c r="HH35" s="823"/>
      <c r="HI35" s="823"/>
      <c r="HJ35" s="823"/>
      <c r="HK35" s="823"/>
      <c r="HL35" s="823"/>
      <c r="HM35" s="823"/>
      <c r="HN35" s="823"/>
      <c r="HO35" s="823"/>
      <c r="HP35" s="823"/>
      <c r="HQ35" s="823"/>
      <c r="HR35" s="823"/>
      <c r="HS35" s="823"/>
      <c r="HT35" s="823"/>
      <c r="HU35" s="823"/>
      <c r="HV35" s="823"/>
      <c r="HW35" s="823"/>
      <c r="HX35" s="823"/>
      <c r="HY35" s="823"/>
      <c r="HZ35" s="823"/>
      <c r="IA35" s="823"/>
      <c r="IB35" s="823"/>
      <c r="IC35" s="823"/>
      <c r="ID35" s="823"/>
      <c r="IE35" s="823"/>
      <c r="IF35" s="823"/>
      <c r="IG35" s="823"/>
      <c r="IH35" s="823"/>
      <c r="II35" s="823"/>
      <c r="IJ35" s="823"/>
      <c r="IK35" s="823"/>
      <c r="IL35" s="823"/>
      <c r="IM35" s="823"/>
      <c r="IN35" s="823"/>
      <c r="IO35" s="823"/>
      <c r="IP35" s="823"/>
      <c r="IQ35" s="823"/>
      <c r="IR35" s="823"/>
      <c r="IS35" s="823"/>
      <c r="IT35" s="823"/>
      <c r="IU35" s="823"/>
      <c r="IV35" s="823"/>
    </row>
    <row r="36" spans="1:256" s="847" customFormat="1" ht="12.95" customHeight="1">
      <c r="A36" s="869" t="s">
        <v>723</v>
      </c>
      <c r="B36" s="870">
        <f t="shared" si="3"/>
        <v>202</v>
      </c>
      <c r="C36" s="871">
        <v>36</v>
      </c>
      <c r="D36" s="871">
        <v>138</v>
      </c>
      <c r="E36" s="871">
        <v>28</v>
      </c>
      <c r="F36" s="823"/>
      <c r="G36" s="823"/>
      <c r="H36" s="823"/>
      <c r="I36" s="823"/>
      <c r="J36" s="823"/>
      <c r="K36" s="823"/>
      <c r="L36" s="823"/>
      <c r="M36" s="823"/>
      <c r="N36" s="823"/>
      <c r="O36" s="823"/>
      <c r="P36" s="823"/>
      <c r="Q36" s="823"/>
      <c r="R36" s="823"/>
      <c r="S36" s="823"/>
      <c r="T36" s="823"/>
      <c r="U36" s="823"/>
      <c r="V36" s="823"/>
      <c r="W36" s="823"/>
      <c r="X36" s="823"/>
      <c r="Y36" s="823"/>
      <c r="Z36" s="823"/>
      <c r="AA36" s="823"/>
      <c r="AB36" s="823"/>
      <c r="AC36" s="823"/>
      <c r="AD36" s="823"/>
      <c r="AE36" s="823"/>
      <c r="AF36" s="823"/>
      <c r="AG36" s="823"/>
      <c r="AH36" s="823"/>
      <c r="AI36" s="823"/>
      <c r="AJ36" s="823"/>
      <c r="AK36" s="823"/>
      <c r="AL36" s="823"/>
      <c r="AM36" s="823"/>
      <c r="AN36" s="823"/>
      <c r="AO36" s="823"/>
      <c r="AP36" s="823"/>
      <c r="AQ36" s="823"/>
      <c r="AR36" s="823"/>
      <c r="AS36" s="823"/>
      <c r="AT36" s="823"/>
      <c r="AU36" s="823"/>
      <c r="AV36" s="823"/>
      <c r="AW36" s="823"/>
      <c r="AX36" s="823"/>
      <c r="AY36" s="823"/>
      <c r="AZ36" s="823"/>
      <c r="BA36" s="823"/>
      <c r="BB36" s="823"/>
      <c r="BC36" s="823"/>
      <c r="BD36" s="823"/>
      <c r="BE36" s="823"/>
      <c r="BF36" s="823"/>
      <c r="BG36" s="823"/>
      <c r="BH36" s="823"/>
      <c r="BI36" s="823"/>
      <c r="BJ36" s="823"/>
      <c r="BK36" s="823"/>
      <c r="BL36" s="823"/>
      <c r="BM36" s="823"/>
      <c r="BN36" s="823"/>
      <c r="BO36" s="823"/>
      <c r="BP36" s="823"/>
      <c r="BQ36" s="823"/>
      <c r="BR36" s="823"/>
      <c r="BS36" s="823"/>
      <c r="BT36" s="823"/>
      <c r="BU36" s="823"/>
      <c r="BV36" s="823"/>
      <c r="BW36" s="823"/>
      <c r="BX36" s="823"/>
      <c r="BY36" s="823"/>
      <c r="BZ36" s="823"/>
      <c r="CA36" s="823"/>
      <c r="CB36" s="823"/>
      <c r="CC36" s="823"/>
      <c r="CD36" s="823"/>
      <c r="CE36" s="823"/>
      <c r="CF36" s="823"/>
      <c r="CG36" s="823"/>
      <c r="CH36" s="823"/>
      <c r="CI36" s="823"/>
      <c r="CJ36" s="823"/>
      <c r="CK36" s="823"/>
      <c r="CL36" s="823"/>
      <c r="CM36" s="823"/>
      <c r="CN36" s="823"/>
      <c r="CO36" s="823"/>
      <c r="CP36" s="823"/>
      <c r="CQ36" s="823"/>
      <c r="CR36" s="823"/>
      <c r="CS36" s="823"/>
      <c r="CT36" s="823"/>
      <c r="CU36" s="823"/>
      <c r="CV36" s="823"/>
      <c r="CW36" s="823"/>
      <c r="CX36" s="823"/>
      <c r="CY36" s="823"/>
      <c r="CZ36" s="823"/>
      <c r="DA36" s="823"/>
      <c r="DB36" s="823"/>
      <c r="DC36" s="823"/>
      <c r="DD36" s="823"/>
      <c r="DE36" s="823"/>
      <c r="DF36" s="823"/>
      <c r="DG36" s="823"/>
      <c r="DH36" s="823"/>
      <c r="DI36" s="823"/>
      <c r="DJ36" s="823"/>
      <c r="DK36" s="823"/>
      <c r="DL36" s="823"/>
      <c r="DM36" s="823"/>
      <c r="DN36" s="823"/>
      <c r="DO36" s="823"/>
      <c r="DP36" s="823"/>
      <c r="DQ36" s="823"/>
      <c r="DR36" s="823"/>
      <c r="DS36" s="823"/>
      <c r="DT36" s="823"/>
      <c r="DU36" s="823"/>
      <c r="DV36" s="823"/>
      <c r="DW36" s="823"/>
      <c r="DX36" s="823"/>
      <c r="DY36" s="823"/>
      <c r="DZ36" s="823"/>
      <c r="EA36" s="823"/>
      <c r="EB36" s="823"/>
      <c r="EC36" s="823"/>
      <c r="ED36" s="823"/>
      <c r="EE36" s="823"/>
      <c r="EF36" s="823"/>
      <c r="EG36" s="823"/>
      <c r="EH36" s="823"/>
      <c r="EI36" s="823"/>
      <c r="EJ36" s="823"/>
      <c r="EK36" s="823"/>
      <c r="EL36" s="823"/>
      <c r="EM36" s="823"/>
      <c r="EN36" s="823"/>
      <c r="EO36" s="823"/>
      <c r="EP36" s="823"/>
      <c r="EQ36" s="823"/>
      <c r="ER36" s="823"/>
      <c r="ES36" s="823"/>
      <c r="ET36" s="823"/>
      <c r="EU36" s="823"/>
      <c r="EV36" s="823"/>
      <c r="EW36" s="823"/>
      <c r="EX36" s="823"/>
      <c r="EY36" s="823"/>
      <c r="EZ36" s="823"/>
      <c r="FA36" s="823"/>
      <c r="FB36" s="823"/>
      <c r="FC36" s="823"/>
      <c r="FD36" s="823"/>
      <c r="FE36" s="823"/>
      <c r="FF36" s="823"/>
      <c r="FG36" s="823"/>
      <c r="FH36" s="823"/>
      <c r="FI36" s="823"/>
      <c r="FJ36" s="823"/>
      <c r="FK36" s="823"/>
      <c r="FL36" s="823"/>
      <c r="FM36" s="823"/>
      <c r="FN36" s="823"/>
      <c r="FO36" s="823"/>
      <c r="FP36" s="823"/>
      <c r="FQ36" s="823"/>
      <c r="FR36" s="823"/>
      <c r="FS36" s="823"/>
      <c r="FT36" s="823"/>
      <c r="FU36" s="823"/>
      <c r="FV36" s="823"/>
      <c r="FW36" s="823"/>
      <c r="FX36" s="823"/>
      <c r="FY36" s="823"/>
      <c r="FZ36" s="823"/>
      <c r="GA36" s="823"/>
      <c r="GB36" s="823"/>
      <c r="GC36" s="823"/>
      <c r="GD36" s="823"/>
      <c r="GE36" s="823"/>
      <c r="GF36" s="823"/>
      <c r="GG36" s="823"/>
      <c r="GH36" s="823"/>
      <c r="GI36" s="823"/>
      <c r="GJ36" s="823"/>
      <c r="GK36" s="823"/>
      <c r="GL36" s="823"/>
      <c r="GM36" s="823"/>
      <c r="GN36" s="823"/>
      <c r="GO36" s="823"/>
      <c r="GP36" s="823"/>
      <c r="GQ36" s="823"/>
      <c r="GR36" s="823"/>
      <c r="GS36" s="823"/>
      <c r="GT36" s="823"/>
      <c r="GU36" s="823"/>
      <c r="GV36" s="823"/>
      <c r="GW36" s="823"/>
      <c r="GX36" s="823"/>
      <c r="GY36" s="823"/>
      <c r="GZ36" s="823"/>
      <c r="HA36" s="823"/>
      <c r="HB36" s="823"/>
      <c r="HC36" s="823"/>
      <c r="HD36" s="823"/>
      <c r="HE36" s="823"/>
      <c r="HF36" s="823"/>
      <c r="HG36" s="823"/>
      <c r="HH36" s="823"/>
      <c r="HI36" s="823"/>
      <c r="HJ36" s="823"/>
      <c r="HK36" s="823"/>
      <c r="HL36" s="823"/>
      <c r="HM36" s="823"/>
      <c r="HN36" s="823"/>
      <c r="HO36" s="823"/>
      <c r="HP36" s="823"/>
      <c r="HQ36" s="823"/>
      <c r="HR36" s="823"/>
      <c r="HS36" s="823"/>
      <c r="HT36" s="823"/>
      <c r="HU36" s="823"/>
      <c r="HV36" s="823"/>
      <c r="HW36" s="823"/>
      <c r="HX36" s="823"/>
      <c r="HY36" s="823"/>
      <c r="HZ36" s="823"/>
      <c r="IA36" s="823"/>
      <c r="IB36" s="823"/>
      <c r="IC36" s="823"/>
      <c r="ID36" s="823"/>
      <c r="IE36" s="823"/>
      <c r="IF36" s="823"/>
      <c r="IG36" s="823"/>
      <c r="IH36" s="823"/>
      <c r="II36" s="823"/>
      <c r="IJ36" s="823"/>
      <c r="IK36" s="823"/>
      <c r="IL36" s="823"/>
      <c r="IM36" s="823"/>
      <c r="IN36" s="823"/>
      <c r="IO36" s="823"/>
      <c r="IP36" s="823"/>
      <c r="IQ36" s="823"/>
      <c r="IR36" s="823"/>
      <c r="IS36" s="823"/>
      <c r="IT36" s="823"/>
      <c r="IU36" s="823"/>
      <c r="IV36" s="823"/>
    </row>
    <row r="37" spans="1:256" s="847" customFormat="1" ht="7.5" customHeight="1">
      <c r="A37" s="841"/>
      <c r="B37" s="870"/>
      <c r="C37" s="871"/>
      <c r="D37" s="871"/>
      <c r="E37" s="871"/>
      <c r="F37" s="823"/>
      <c r="G37" s="823"/>
      <c r="H37" s="823"/>
      <c r="I37" s="823"/>
      <c r="J37" s="823"/>
      <c r="K37" s="823"/>
      <c r="L37" s="823"/>
      <c r="M37" s="823"/>
      <c r="N37" s="823"/>
      <c r="O37" s="823"/>
      <c r="P37" s="823"/>
      <c r="Q37" s="823"/>
      <c r="R37" s="823"/>
      <c r="S37" s="823"/>
      <c r="T37" s="823"/>
      <c r="U37" s="823"/>
      <c r="V37" s="823"/>
      <c r="W37" s="823"/>
      <c r="X37" s="823"/>
      <c r="Y37" s="823"/>
      <c r="Z37" s="823"/>
      <c r="AA37" s="823"/>
      <c r="AB37" s="823"/>
      <c r="AC37" s="823"/>
      <c r="AD37" s="823"/>
      <c r="AE37" s="823"/>
      <c r="AF37" s="823"/>
      <c r="AG37" s="823"/>
      <c r="AH37" s="823"/>
      <c r="AI37" s="823"/>
      <c r="AJ37" s="823"/>
      <c r="AK37" s="823"/>
      <c r="AL37" s="823"/>
      <c r="AM37" s="823"/>
      <c r="AN37" s="823"/>
      <c r="AO37" s="823"/>
      <c r="AP37" s="823"/>
      <c r="AQ37" s="823"/>
      <c r="AR37" s="823"/>
      <c r="AS37" s="823"/>
      <c r="AT37" s="823"/>
      <c r="AU37" s="823"/>
      <c r="AV37" s="823"/>
      <c r="AW37" s="823"/>
      <c r="AX37" s="823"/>
      <c r="AY37" s="823"/>
      <c r="AZ37" s="823"/>
      <c r="BA37" s="823"/>
      <c r="BB37" s="823"/>
      <c r="BC37" s="823"/>
      <c r="BD37" s="823"/>
      <c r="BE37" s="823"/>
      <c r="BF37" s="823"/>
      <c r="BG37" s="823"/>
      <c r="BH37" s="823"/>
      <c r="BI37" s="823"/>
      <c r="BJ37" s="823"/>
      <c r="BK37" s="823"/>
      <c r="BL37" s="823"/>
      <c r="BM37" s="823"/>
      <c r="BN37" s="823"/>
      <c r="BO37" s="823"/>
      <c r="BP37" s="823"/>
      <c r="BQ37" s="823"/>
      <c r="BR37" s="823"/>
      <c r="BS37" s="823"/>
      <c r="BT37" s="823"/>
      <c r="BU37" s="823"/>
      <c r="BV37" s="823"/>
      <c r="BW37" s="823"/>
      <c r="BX37" s="823"/>
      <c r="BY37" s="823"/>
      <c r="BZ37" s="823"/>
      <c r="CA37" s="823"/>
      <c r="CB37" s="823"/>
      <c r="CC37" s="823"/>
      <c r="CD37" s="823"/>
      <c r="CE37" s="823"/>
      <c r="CF37" s="823"/>
      <c r="CG37" s="823"/>
      <c r="CH37" s="823"/>
      <c r="CI37" s="823"/>
      <c r="CJ37" s="823"/>
      <c r="CK37" s="823"/>
      <c r="CL37" s="823"/>
      <c r="CM37" s="823"/>
      <c r="CN37" s="823"/>
      <c r="CO37" s="823"/>
      <c r="CP37" s="823"/>
      <c r="CQ37" s="823"/>
      <c r="CR37" s="823"/>
      <c r="CS37" s="823"/>
      <c r="CT37" s="823"/>
      <c r="CU37" s="823"/>
      <c r="CV37" s="823"/>
      <c r="CW37" s="823"/>
      <c r="CX37" s="823"/>
      <c r="CY37" s="823"/>
      <c r="CZ37" s="823"/>
      <c r="DA37" s="823"/>
      <c r="DB37" s="823"/>
      <c r="DC37" s="823"/>
      <c r="DD37" s="823"/>
      <c r="DE37" s="823"/>
      <c r="DF37" s="823"/>
      <c r="DG37" s="823"/>
      <c r="DH37" s="823"/>
      <c r="DI37" s="823"/>
      <c r="DJ37" s="823"/>
      <c r="DK37" s="823"/>
      <c r="DL37" s="823"/>
      <c r="DM37" s="823"/>
      <c r="DN37" s="823"/>
      <c r="DO37" s="823"/>
      <c r="DP37" s="823"/>
      <c r="DQ37" s="823"/>
      <c r="DR37" s="823"/>
      <c r="DS37" s="823"/>
      <c r="DT37" s="823"/>
      <c r="DU37" s="823"/>
      <c r="DV37" s="823"/>
      <c r="DW37" s="823"/>
      <c r="DX37" s="823"/>
      <c r="DY37" s="823"/>
      <c r="DZ37" s="823"/>
      <c r="EA37" s="823"/>
      <c r="EB37" s="823"/>
      <c r="EC37" s="823"/>
      <c r="ED37" s="823"/>
      <c r="EE37" s="823"/>
      <c r="EF37" s="823"/>
      <c r="EG37" s="823"/>
      <c r="EH37" s="823"/>
      <c r="EI37" s="823"/>
      <c r="EJ37" s="823"/>
      <c r="EK37" s="823"/>
      <c r="EL37" s="823"/>
      <c r="EM37" s="823"/>
      <c r="EN37" s="823"/>
      <c r="EO37" s="823"/>
      <c r="EP37" s="823"/>
      <c r="EQ37" s="823"/>
      <c r="ER37" s="823"/>
      <c r="ES37" s="823"/>
      <c r="ET37" s="823"/>
      <c r="EU37" s="823"/>
      <c r="EV37" s="823"/>
      <c r="EW37" s="823"/>
      <c r="EX37" s="823"/>
      <c r="EY37" s="823"/>
      <c r="EZ37" s="823"/>
      <c r="FA37" s="823"/>
      <c r="FB37" s="823"/>
      <c r="FC37" s="823"/>
      <c r="FD37" s="823"/>
      <c r="FE37" s="823"/>
      <c r="FF37" s="823"/>
      <c r="FG37" s="823"/>
      <c r="FH37" s="823"/>
      <c r="FI37" s="823"/>
      <c r="FJ37" s="823"/>
      <c r="FK37" s="823"/>
      <c r="FL37" s="823"/>
      <c r="FM37" s="823"/>
      <c r="FN37" s="823"/>
      <c r="FO37" s="823"/>
      <c r="FP37" s="823"/>
      <c r="FQ37" s="823"/>
      <c r="FR37" s="823"/>
      <c r="FS37" s="823"/>
      <c r="FT37" s="823"/>
      <c r="FU37" s="823"/>
      <c r="FV37" s="823"/>
      <c r="FW37" s="823"/>
      <c r="FX37" s="823"/>
      <c r="FY37" s="823"/>
      <c r="FZ37" s="823"/>
      <c r="GA37" s="823"/>
      <c r="GB37" s="823"/>
      <c r="GC37" s="823"/>
      <c r="GD37" s="823"/>
      <c r="GE37" s="823"/>
      <c r="GF37" s="823"/>
      <c r="GG37" s="823"/>
      <c r="GH37" s="823"/>
      <c r="GI37" s="823"/>
      <c r="GJ37" s="823"/>
      <c r="GK37" s="823"/>
      <c r="GL37" s="823"/>
      <c r="GM37" s="823"/>
      <c r="GN37" s="823"/>
      <c r="GO37" s="823"/>
      <c r="GP37" s="823"/>
      <c r="GQ37" s="823"/>
      <c r="GR37" s="823"/>
      <c r="GS37" s="823"/>
      <c r="GT37" s="823"/>
      <c r="GU37" s="823"/>
      <c r="GV37" s="823"/>
      <c r="GW37" s="823"/>
      <c r="GX37" s="823"/>
      <c r="GY37" s="823"/>
      <c r="GZ37" s="823"/>
      <c r="HA37" s="823"/>
      <c r="HB37" s="823"/>
      <c r="HC37" s="823"/>
      <c r="HD37" s="823"/>
      <c r="HE37" s="823"/>
      <c r="HF37" s="823"/>
      <c r="HG37" s="823"/>
      <c r="HH37" s="823"/>
      <c r="HI37" s="823"/>
      <c r="HJ37" s="823"/>
      <c r="HK37" s="823"/>
      <c r="HL37" s="823"/>
      <c r="HM37" s="823"/>
      <c r="HN37" s="823"/>
      <c r="HO37" s="823"/>
      <c r="HP37" s="823"/>
      <c r="HQ37" s="823"/>
      <c r="HR37" s="823"/>
      <c r="HS37" s="823"/>
      <c r="HT37" s="823"/>
      <c r="HU37" s="823"/>
      <c r="HV37" s="823"/>
      <c r="HW37" s="823"/>
      <c r="HX37" s="823"/>
      <c r="HY37" s="823"/>
      <c r="HZ37" s="823"/>
      <c r="IA37" s="823"/>
      <c r="IB37" s="823"/>
      <c r="IC37" s="823"/>
      <c r="ID37" s="823"/>
      <c r="IE37" s="823"/>
      <c r="IF37" s="823"/>
      <c r="IG37" s="823"/>
      <c r="IH37" s="823"/>
      <c r="II37" s="823"/>
      <c r="IJ37" s="823"/>
      <c r="IK37" s="823"/>
      <c r="IL37" s="823"/>
      <c r="IM37" s="823"/>
      <c r="IN37" s="823"/>
      <c r="IO37" s="823"/>
      <c r="IP37" s="823"/>
      <c r="IQ37" s="823"/>
      <c r="IR37" s="823"/>
      <c r="IS37" s="823"/>
      <c r="IT37" s="823"/>
      <c r="IU37" s="823"/>
      <c r="IV37" s="823"/>
    </row>
    <row r="38" spans="1:256" ht="12" customHeight="1">
      <c r="A38" s="841" t="s">
        <v>724</v>
      </c>
      <c r="B38" s="870">
        <f>SUM(C38:E38)</f>
        <v>654</v>
      </c>
      <c r="C38" s="870">
        <v>105</v>
      </c>
      <c r="D38" s="870">
        <v>444</v>
      </c>
      <c r="E38" s="872">
        <v>105</v>
      </c>
    </row>
    <row r="39" spans="1:256" ht="8.25" customHeight="1">
      <c r="A39" s="841"/>
      <c r="B39" s="870"/>
      <c r="C39" s="871"/>
      <c r="D39" s="871"/>
      <c r="E39" s="873"/>
    </row>
    <row r="40" spans="1:256" ht="12" customHeight="1">
      <c r="A40" s="841" t="s">
        <v>725</v>
      </c>
      <c r="B40" s="870">
        <f>SUM(B42:B46)</f>
        <v>726</v>
      </c>
      <c r="C40" s="870">
        <f t="shared" ref="C40:E40" si="4">SUM(C42:C46)</f>
        <v>220</v>
      </c>
      <c r="D40" s="870">
        <f t="shared" si="4"/>
        <v>426</v>
      </c>
      <c r="E40" s="870">
        <f t="shared" si="4"/>
        <v>80</v>
      </c>
    </row>
    <row r="41" spans="1:256" ht="7.5" customHeight="1">
      <c r="A41" s="841"/>
      <c r="B41" s="870"/>
      <c r="C41" s="871"/>
      <c r="D41" s="871"/>
      <c r="E41" s="871"/>
      <c r="F41" s="847"/>
    </row>
    <row r="42" spans="1:256" ht="12.95" customHeight="1">
      <c r="A42" s="869" t="s">
        <v>726</v>
      </c>
      <c r="B42" s="870">
        <f>SUM(C42:E42)</f>
        <v>52</v>
      </c>
      <c r="C42" s="871">
        <v>7</v>
      </c>
      <c r="D42" s="871">
        <v>37</v>
      </c>
      <c r="E42" s="871">
        <v>8</v>
      </c>
      <c r="F42" s="847"/>
    </row>
    <row r="43" spans="1:256" ht="12.95" customHeight="1">
      <c r="A43" s="869" t="s">
        <v>727</v>
      </c>
      <c r="B43" s="870">
        <f>SUM(C43:E43)</f>
        <v>120</v>
      </c>
      <c r="C43" s="871">
        <v>24</v>
      </c>
      <c r="D43" s="871">
        <v>81</v>
      </c>
      <c r="E43" s="871">
        <v>15</v>
      </c>
      <c r="F43" s="847"/>
    </row>
    <row r="44" spans="1:256" ht="12.95" customHeight="1">
      <c r="A44" s="869" t="s">
        <v>728</v>
      </c>
      <c r="B44" s="870">
        <f>SUM(C44:E44)</f>
        <v>84</v>
      </c>
      <c r="C44" s="871">
        <v>21</v>
      </c>
      <c r="D44" s="871">
        <v>52</v>
      </c>
      <c r="E44" s="871">
        <v>11</v>
      </c>
      <c r="F44" s="847"/>
    </row>
    <row r="45" spans="1:256" ht="12.95" customHeight="1">
      <c r="A45" s="869" t="s">
        <v>729</v>
      </c>
      <c r="B45" s="870">
        <f>SUM(C45:E45)</f>
        <v>207</v>
      </c>
      <c r="C45" s="871">
        <v>62</v>
      </c>
      <c r="D45" s="871">
        <v>117</v>
      </c>
      <c r="E45" s="871">
        <v>28</v>
      </c>
      <c r="F45" s="847"/>
    </row>
    <row r="46" spans="1:256" ht="12.95" customHeight="1">
      <c r="A46" s="869" t="s">
        <v>730</v>
      </c>
      <c r="B46" s="870">
        <f>SUM(C46:E46)</f>
        <v>263</v>
      </c>
      <c r="C46" s="871">
        <v>106</v>
      </c>
      <c r="D46" s="871">
        <v>139</v>
      </c>
      <c r="E46" s="871">
        <v>18</v>
      </c>
      <c r="F46" s="847"/>
    </row>
    <row r="47" spans="1:256" ht="7.5" customHeight="1">
      <c r="A47" s="841"/>
      <c r="B47" s="870"/>
      <c r="C47" s="871"/>
      <c r="D47" s="871"/>
      <c r="E47" s="871"/>
      <c r="F47" s="847"/>
    </row>
    <row r="48" spans="1:256" ht="12" customHeight="1">
      <c r="A48" s="841" t="s">
        <v>731</v>
      </c>
      <c r="B48" s="870">
        <f>SUM(C48:E48)</f>
        <v>173</v>
      </c>
      <c r="C48" s="874">
        <v>26</v>
      </c>
      <c r="D48" s="874">
        <v>110</v>
      </c>
      <c r="E48" s="875">
        <v>37</v>
      </c>
      <c r="F48" s="858"/>
      <c r="I48" s="847"/>
      <c r="J48" s="847"/>
    </row>
    <row r="49" spans="1:256" ht="7.5" customHeight="1">
      <c r="B49" s="849"/>
      <c r="F49" s="876"/>
      <c r="G49" s="876"/>
    </row>
    <row r="50" spans="1:256" ht="12" customHeight="1">
      <c r="A50" s="852" t="s">
        <v>747</v>
      </c>
      <c r="B50" s="870">
        <f>SUM(C50:E50)</f>
        <v>298</v>
      </c>
      <c r="C50" s="877">
        <v>3</v>
      </c>
      <c r="D50" s="877">
        <v>144</v>
      </c>
      <c r="E50" s="877">
        <v>151</v>
      </c>
      <c r="F50" s="878"/>
      <c r="G50" s="878"/>
      <c r="H50" s="858"/>
      <c r="I50" s="858"/>
      <c r="J50" s="858"/>
      <c r="K50" s="858"/>
      <c r="L50" s="858"/>
      <c r="M50" s="858"/>
      <c r="N50" s="858"/>
      <c r="O50" s="858"/>
      <c r="P50" s="858"/>
      <c r="Q50" s="858"/>
      <c r="R50" s="858"/>
      <c r="S50" s="858"/>
      <c r="T50" s="858"/>
      <c r="U50" s="858"/>
      <c r="V50" s="858"/>
      <c r="W50" s="858"/>
      <c r="X50" s="858"/>
      <c r="Y50" s="858"/>
      <c r="Z50" s="858"/>
      <c r="AA50" s="858"/>
      <c r="AB50" s="858"/>
      <c r="AC50" s="858"/>
      <c r="AD50" s="858"/>
      <c r="AE50" s="858"/>
      <c r="AF50" s="858"/>
      <c r="AG50" s="858"/>
      <c r="AH50" s="858"/>
      <c r="AI50" s="858"/>
      <c r="AJ50" s="858"/>
      <c r="AK50" s="858"/>
      <c r="AL50" s="858"/>
      <c r="AM50" s="858"/>
      <c r="AN50" s="858"/>
      <c r="AO50" s="858"/>
      <c r="AP50" s="858"/>
      <c r="AQ50" s="858"/>
      <c r="AR50" s="858"/>
      <c r="AS50" s="858"/>
      <c r="AT50" s="858"/>
      <c r="AU50" s="858"/>
      <c r="AV50" s="858"/>
      <c r="AW50" s="858"/>
      <c r="AX50" s="858"/>
      <c r="AY50" s="858"/>
      <c r="AZ50" s="858"/>
      <c r="BA50" s="858"/>
      <c r="BB50" s="858"/>
      <c r="BC50" s="858"/>
      <c r="BD50" s="858"/>
      <c r="BE50" s="858"/>
      <c r="BF50" s="858"/>
      <c r="BG50" s="858"/>
      <c r="BH50" s="858"/>
      <c r="BI50" s="858"/>
      <c r="BJ50" s="858"/>
      <c r="BK50" s="858"/>
      <c r="BL50" s="858"/>
      <c r="BM50" s="858"/>
      <c r="BN50" s="858"/>
      <c r="BO50" s="858"/>
      <c r="BP50" s="858"/>
      <c r="BQ50" s="858"/>
      <c r="BR50" s="858"/>
      <c r="BS50" s="858"/>
      <c r="BT50" s="858"/>
      <c r="BU50" s="858"/>
      <c r="BV50" s="858"/>
      <c r="BW50" s="858"/>
      <c r="BX50" s="858"/>
      <c r="BY50" s="858"/>
      <c r="BZ50" s="858"/>
      <c r="CA50" s="858"/>
      <c r="CB50" s="858"/>
      <c r="CC50" s="858"/>
      <c r="CD50" s="858"/>
      <c r="CE50" s="858"/>
      <c r="CF50" s="858"/>
      <c r="CG50" s="858"/>
      <c r="CH50" s="858"/>
      <c r="CI50" s="858"/>
      <c r="CJ50" s="858"/>
      <c r="CK50" s="858"/>
      <c r="CL50" s="858"/>
      <c r="CM50" s="858"/>
      <c r="CN50" s="858"/>
      <c r="CO50" s="858"/>
      <c r="CP50" s="858"/>
      <c r="CQ50" s="858"/>
      <c r="CR50" s="858"/>
      <c r="CS50" s="858"/>
      <c r="CT50" s="858"/>
      <c r="CU50" s="858"/>
      <c r="CV50" s="858"/>
      <c r="CW50" s="858"/>
      <c r="CX50" s="858"/>
      <c r="CY50" s="858"/>
      <c r="CZ50" s="858"/>
      <c r="DA50" s="858"/>
      <c r="DB50" s="858"/>
      <c r="DC50" s="858"/>
      <c r="DD50" s="858"/>
      <c r="DE50" s="858"/>
      <c r="DF50" s="858"/>
      <c r="DG50" s="858"/>
      <c r="DH50" s="858"/>
      <c r="DI50" s="858"/>
      <c r="DJ50" s="858"/>
      <c r="DK50" s="858"/>
      <c r="DL50" s="858"/>
      <c r="DM50" s="858"/>
      <c r="DN50" s="858"/>
      <c r="DO50" s="858"/>
      <c r="DP50" s="858"/>
      <c r="DQ50" s="858"/>
      <c r="DR50" s="858"/>
      <c r="DS50" s="858"/>
      <c r="DT50" s="858"/>
      <c r="DU50" s="858"/>
      <c r="DV50" s="858"/>
      <c r="DW50" s="858"/>
      <c r="DX50" s="858"/>
      <c r="DY50" s="858"/>
      <c r="DZ50" s="858"/>
      <c r="EA50" s="858"/>
      <c r="EB50" s="858"/>
      <c r="EC50" s="858"/>
      <c r="ED50" s="858"/>
      <c r="EE50" s="858"/>
      <c r="EF50" s="858"/>
      <c r="EG50" s="858"/>
      <c r="EH50" s="858"/>
      <c r="EI50" s="858"/>
      <c r="EJ50" s="858"/>
      <c r="EK50" s="858"/>
      <c r="EL50" s="858"/>
      <c r="EM50" s="858"/>
      <c r="EN50" s="858"/>
      <c r="EO50" s="858"/>
      <c r="EP50" s="858"/>
      <c r="EQ50" s="858"/>
      <c r="ER50" s="858"/>
      <c r="ES50" s="858"/>
      <c r="ET50" s="858"/>
      <c r="EU50" s="858"/>
      <c r="EV50" s="858"/>
      <c r="EW50" s="858"/>
      <c r="EX50" s="858"/>
      <c r="EY50" s="858"/>
      <c r="EZ50" s="858"/>
      <c r="FA50" s="858"/>
      <c r="FB50" s="858"/>
      <c r="FC50" s="858"/>
      <c r="FD50" s="858"/>
      <c r="FE50" s="858"/>
      <c r="FF50" s="858"/>
      <c r="FG50" s="858"/>
      <c r="FH50" s="858"/>
      <c r="FI50" s="858"/>
      <c r="FJ50" s="858"/>
      <c r="FK50" s="858"/>
      <c r="FL50" s="858"/>
      <c r="FM50" s="858"/>
      <c r="FN50" s="858"/>
      <c r="FO50" s="858"/>
      <c r="FP50" s="858"/>
      <c r="FQ50" s="858"/>
      <c r="FR50" s="858"/>
      <c r="FS50" s="858"/>
      <c r="FT50" s="858"/>
      <c r="FU50" s="858"/>
      <c r="FV50" s="858"/>
      <c r="FW50" s="858"/>
      <c r="FX50" s="858"/>
      <c r="FY50" s="858"/>
      <c r="FZ50" s="858"/>
      <c r="GA50" s="858"/>
      <c r="GB50" s="858"/>
      <c r="GC50" s="858"/>
      <c r="GD50" s="858"/>
      <c r="GE50" s="858"/>
      <c r="GF50" s="858"/>
      <c r="GG50" s="858"/>
      <c r="GH50" s="858"/>
      <c r="GI50" s="858"/>
      <c r="GJ50" s="858"/>
      <c r="GK50" s="858"/>
      <c r="GL50" s="858"/>
      <c r="GM50" s="858"/>
      <c r="GN50" s="858"/>
      <c r="GO50" s="858"/>
      <c r="GP50" s="858"/>
      <c r="GQ50" s="858"/>
      <c r="GR50" s="858"/>
      <c r="GS50" s="858"/>
      <c r="GT50" s="858"/>
      <c r="GU50" s="858"/>
      <c r="GV50" s="858"/>
      <c r="GW50" s="858"/>
      <c r="GX50" s="858"/>
      <c r="GY50" s="858"/>
      <c r="GZ50" s="858"/>
      <c r="HA50" s="858"/>
      <c r="HB50" s="858"/>
      <c r="HC50" s="858"/>
      <c r="HD50" s="858"/>
      <c r="HE50" s="858"/>
      <c r="HF50" s="858"/>
      <c r="HG50" s="858"/>
      <c r="HH50" s="858"/>
      <c r="HI50" s="858"/>
      <c r="HJ50" s="858"/>
      <c r="HK50" s="858"/>
      <c r="HL50" s="858"/>
      <c r="HM50" s="858"/>
      <c r="HN50" s="858"/>
      <c r="HO50" s="858"/>
      <c r="HP50" s="858"/>
      <c r="HQ50" s="858"/>
      <c r="HR50" s="858"/>
      <c r="HS50" s="858"/>
      <c r="HT50" s="858"/>
      <c r="HU50" s="858"/>
      <c r="HV50" s="858"/>
      <c r="HW50" s="858"/>
      <c r="HX50" s="858"/>
      <c r="HY50" s="858"/>
      <c r="HZ50" s="858"/>
      <c r="IA50" s="858"/>
      <c r="IB50" s="858"/>
      <c r="IC50" s="858"/>
      <c r="ID50" s="858"/>
      <c r="IE50" s="858"/>
      <c r="IF50" s="858"/>
      <c r="IG50" s="858"/>
      <c r="IH50" s="858"/>
      <c r="II50" s="858"/>
      <c r="IJ50" s="858"/>
      <c r="IK50" s="858"/>
      <c r="IL50" s="858"/>
      <c r="IM50" s="858"/>
      <c r="IN50" s="858"/>
      <c r="IO50" s="858"/>
      <c r="IP50" s="858"/>
      <c r="IQ50" s="858"/>
      <c r="IR50" s="858"/>
      <c r="IS50" s="858"/>
      <c r="IT50" s="858"/>
      <c r="IU50" s="858"/>
      <c r="IV50" s="858"/>
    </row>
    <row r="51" spans="1:256" ht="3.75" customHeight="1">
      <c r="A51" s="852"/>
      <c r="B51" s="849"/>
      <c r="C51" s="849"/>
      <c r="D51" s="849"/>
      <c r="E51" s="849"/>
      <c r="F51" s="849"/>
      <c r="G51" s="849"/>
      <c r="H51" s="858"/>
      <c r="I51" s="858"/>
      <c r="J51" s="858"/>
      <c r="K51" s="858"/>
      <c r="L51" s="858"/>
      <c r="M51" s="858"/>
      <c r="N51" s="858"/>
      <c r="O51" s="858"/>
      <c r="P51" s="858"/>
      <c r="Q51" s="858"/>
      <c r="R51" s="858"/>
      <c r="S51" s="858"/>
      <c r="T51" s="858"/>
      <c r="U51" s="858"/>
      <c r="V51" s="858"/>
      <c r="W51" s="858"/>
      <c r="X51" s="858"/>
      <c r="Y51" s="858"/>
      <c r="Z51" s="858"/>
      <c r="AA51" s="858"/>
      <c r="AB51" s="858"/>
      <c r="AC51" s="858"/>
      <c r="AD51" s="858"/>
      <c r="AE51" s="858"/>
      <c r="AF51" s="858"/>
      <c r="AG51" s="858"/>
      <c r="AH51" s="858"/>
      <c r="AI51" s="858"/>
      <c r="AJ51" s="858"/>
      <c r="AK51" s="858"/>
      <c r="AL51" s="858"/>
      <c r="AM51" s="858"/>
      <c r="AN51" s="858"/>
      <c r="AO51" s="858"/>
      <c r="AP51" s="858"/>
      <c r="AQ51" s="858"/>
      <c r="AR51" s="858"/>
      <c r="AS51" s="858"/>
      <c r="AT51" s="858"/>
      <c r="AU51" s="858"/>
      <c r="AV51" s="858"/>
      <c r="AW51" s="858"/>
      <c r="AX51" s="858"/>
      <c r="AY51" s="858"/>
      <c r="AZ51" s="858"/>
      <c r="BA51" s="858"/>
      <c r="BB51" s="858"/>
      <c r="BC51" s="858"/>
      <c r="BD51" s="858"/>
      <c r="BE51" s="858"/>
      <c r="BF51" s="858"/>
      <c r="BG51" s="858"/>
      <c r="BH51" s="858"/>
      <c r="BI51" s="858"/>
      <c r="BJ51" s="858"/>
      <c r="BK51" s="858"/>
      <c r="BL51" s="858"/>
      <c r="BM51" s="858"/>
      <c r="BN51" s="858"/>
      <c r="BO51" s="858"/>
      <c r="BP51" s="858"/>
      <c r="BQ51" s="858"/>
      <c r="BR51" s="858"/>
      <c r="BS51" s="858"/>
      <c r="BT51" s="858"/>
      <c r="BU51" s="858"/>
      <c r="BV51" s="858"/>
      <c r="BW51" s="858"/>
      <c r="BX51" s="858"/>
      <c r="BY51" s="858"/>
      <c r="BZ51" s="858"/>
      <c r="CA51" s="858"/>
      <c r="CB51" s="858"/>
      <c r="CC51" s="858"/>
      <c r="CD51" s="858"/>
      <c r="CE51" s="858"/>
      <c r="CF51" s="858"/>
      <c r="CG51" s="858"/>
      <c r="CH51" s="858"/>
      <c r="CI51" s="858"/>
      <c r="CJ51" s="858"/>
      <c r="CK51" s="858"/>
      <c r="CL51" s="858"/>
      <c r="CM51" s="858"/>
      <c r="CN51" s="858"/>
      <c r="CO51" s="858"/>
      <c r="CP51" s="858"/>
      <c r="CQ51" s="858"/>
      <c r="CR51" s="858"/>
      <c r="CS51" s="858"/>
      <c r="CT51" s="858"/>
      <c r="CU51" s="858"/>
      <c r="CV51" s="858"/>
      <c r="CW51" s="858"/>
      <c r="CX51" s="858"/>
      <c r="CY51" s="858"/>
      <c r="CZ51" s="858"/>
      <c r="DA51" s="858"/>
      <c r="DB51" s="858"/>
      <c r="DC51" s="858"/>
      <c r="DD51" s="858"/>
      <c r="DE51" s="858"/>
      <c r="DF51" s="858"/>
      <c r="DG51" s="858"/>
      <c r="DH51" s="858"/>
      <c r="DI51" s="858"/>
      <c r="DJ51" s="858"/>
      <c r="DK51" s="858"/>
      <c r="DL51" s="858"/>
      <c r="DM51" s="858"/>
      <c r="DN51" s="858"/>
      <c r="DO51" s="858"/>
      <c r="DP51" s="858"/>
      <c r="DQ51" s="858"/>
      <c r="DR51" s="858"/>
      <c r="DS51" s="858"/>
      <c r="DT51" s="858"/>
      <c r="DU51" s="858"/>
      <c r="DV51" s="858"/>
      <c r="DW51" s="858"/>
      <c r="DX51" s="858"/>
      <c r="DY51" s="858"/>
      <c r="DZ51" s="858"/>
      <c r="EA51" s="858"/>
      <c r="EB51" s="858"/>
      <c r="EC51" s="858"/>
      <c r="ED51" s="858"/>
      <c r="EE51" s="858"/>
      <c r="EF51" s="858"/>
      <c r="EG51" s="858"/>
      <c r="EH51" s="858"/>
      <c r="EI51" s="858"/>
      <c r="EJ51" s="858"/>
      <c r="EK51" s="858"/>
      <c r="EL51" s="858"/>
      <c r="EM51" s="858"/>
      <c r="EN51" s="858"/>
      <c r="EO51" s="858"/>
      <c r="EP51" s="858"/>
      <c r="EQ51" s="858"/>
      <c r="ER51" s="858"/>
      <c r="ES51" s="858"/>
      <c r="ET51" s="858"/>
      <c r="EU51" s="858"/>
      <c r="EV51" s="858"/>
      <c r="EW51" s="858"/>
      <c r="EX51" s="858"/>
      <c r="EY51" s="858"/>
      <c r="EZ51" s="858"/>
      <c r="FA51" s="858"/>
      <c r="FB51" s="858"/>
      <c r="FC51" s="858"/>
      <c r="FD51" s="858"/>
      <c r="FE51" s="858"/>
      <c r="FF51" s="858"/>
      <c r="FG51" s="858"/>
      <c r="FH51" s="858"/>
      <c r="FI51" s="858"/>
      <c r="FJ51" s="858"/>
      <c r="FK51" s="858"/>
      <c r="FL51" s="858"/>
      <c r="FM51" s="858"/>
      <c r="FN51" s="858"/>
      <c r="FO51" s="858"/>
      <c r="FP51" s="858"/>
      <c r="FQ51" s="858"/>
      <c r="FR51" s="858"/>
      <c r="FS51" s="858"/>
      <c r="FT51" s="858"/>
      <c r="FU51" s="858"/>
      <c r="FV51" s="858"/>
      <c r="FW51" s="858"/>
      <c r="FX51" s="858"/>
      <c r="FY51" s="858"/>
      <c r="FZ51" s="858"/>
      <c r="GA51" s="858"/>
      <c r="GB51" s="858"/>
      <c r="GC51" s="858"/>
      <c r="GD51" s="858"/>
      <c r="GE51" s="858"/>
      <c r="GF51" s="858"/>
      <c r="GG51" s="858"/>
      <c r="GH51" s="858"/>
      <c r="GI51" s="858"/>
      <c r="GJ51" s="858"/>
      <c r="GK51" s="858"/>
      <c r="GL51" s="858"/>
      <c r="GM51" s="858"/>
      <c r="GN51" s="858"/>
      <c r="GO51" s="858"/>
      <c r="GP51" s="858"/>
      <c r="GQ51" s="858"/>
      <c r="GR51" s="858"/>
      <c r="GS51" s="858"/>
      <c r="GT51" s="858"/>
      <c r="GU51" s="858"/>
      <c r="GV51" s="858"/>
      <c r="GW51" s="858"/>
      <c r="GX51" s="858"/>
      <c r="GY51" s="858"/>
      <c r="GZ51" s="858"/>
      <c r="HA51" s="858"/>
      <c r="HB51" s="858"/>
      <c r="HC51" s="858"/>
      <c r="HD51" s="858"/>
      <c r="HE51" s="858"/>
      <c r="HF51" s="858"/>
      <c r="HG51" s="858"/>
      <c r="HH51" s="858"/>
      <c r="HI51" s="858"/>
      <c r="HJ51" s="858"/>
      <c r="HK51" s="858"/>
      <c r="HL51" s="858"/>
      <c r="HM51" s="858"/>
      <c r="HN51" s="858"/>
      <c r="HO51" s="858"/>
      <c r="HP51" s="858"/>
      <c r="HQ51" s="858"/>
      <c r="HR51" s="858"/>
      <c r="HS51" s="858"/>
      <c r="HT51" s="858"/>
      <c r="HU51" s="858"/>
      <c r="HV51" s="858"/>
      <c r="HW51" s="858"/>
      <c r="HX51" s="858"/>
      <c r="HY51" s="858"/>
      <c r="HZ51" s="858"/>
      <c r="IA51" s="858"/>
      <c r="IB51" s="858"/>
      <c r="IC51" s="858"/>
      <c r="ID51" s="858"/>
      <c r="IE51" s="858"/>
      <c r="IF51" s="858"/>
      <c r="IG51" s="858"/>
      <c r="IH51" s="858"/>
      <c r="II51" s="858"/>
      <c r="IJ51" s="858"/>
      <c r="IK51" s="858"/>
      <c r="IL51" s="858"/>
      <c r="IM51" s="858"/>
      <c r="IN51" s="858"/>
      <c r="IO51" s="858"/>
      <c r="IP51" s="858"/>
      <c r="IQ51" s="858"/>
      <c r="IR51" s="858"/>
      <c r="IS51" s="858"/>
      <c r="IT51" s="858"/>
      <c r="IU51" s="858"/>
      <c r="IV51" s="858"/>
    </row>
    <row r="52" spans="1:256" ht="12" customHeight="1">
      <c r="A52" s="852" t="s">
        <v>733</v>
      </c>
      <c r="B52" s="870">
        <f>SUM(C52:E52)</f>
        <v>171</v>
      </c>
      <c r="C52" s="877">
        <v>7</v>
      </c>
      <c r="D52" s="877">
        <v>58</v>
      </c>
      <c r="E52" s="877">
        <v>106</v>
      </c>
      <c r="F52" s="878"/>
      <c r="G52" s="878"/>
      <c r="H52" s="858"/>
      <c r="I52" s="858"/>
      <c r="J52" s="858"/>
      <c r="K52" s="858"/>
      <c r="L52" s="858"/>
      <c r="M52" s="858"/>
      <c r="N52" s="858"/>
      <c r="O52" s="858"/>
      <c r="P52" s="858"/>
      <c r="Q52" s="858"/>
      <c r="R52" s="858"/>
      <c r="S52" s="858"/>
      <c r="T52" s="858"/>
      <c r="U52" s="858"/>
      <c r="V52" s="858"/>
      <c r="W52" s="858"/>
      <c r="X52" s="858"/>
      <c r="Y52" s="858"/>
      <c r="Z52" s="858"/>
      <c r="AA52" s="858"/>
      <c r="AB52" s="858"/>
      <c r="AC52" s="858"/>
      <c r="AD52" s="858"/>
      <c r="AE52" s="858"/>
      <c r="AF52" s="858"/>
      <c r="AG52" s="858"/>
      <c r="AH52" s="858"/>
      <c r="AI52" s="858"/>
      <c r="AJ52" s="858"/>
      <c r="AK52" s="858"/>
      <c r="AL52" s="858"/>
      <c r="AM52" s="858"/>
      <c r="AN52" s="858"/>
      <c r="AO52" s="858"/>
      <c r="AP52" s="858"/>
      <c r="AQ52" s="858"/>
      <c r="AR52" s="858"/>
      <c r="AS52" s="858"/>
      <c r="AT52" s="858"/>
      <c r="AU52" s="858"/>
      <c r="AV52" s="858"/>
      <c r="AW52" s="858"/>
      <c r="AX52" s="858"/>
      <c r="AY52" s="858"/>
      <c r="AZ52" s="858"/>
      <c r="BA52" s="858"/>
      <c r="BB52" s="858"/>
      <c r="BC52" s="858"/>
      <c r="BD52" s="858"/>
      <c r="BE52" s="858"/>
      <c r="BF52" s="858"/>
      <c r="BG52" s="858"/>
      <c r="BH52" s="858"/>
      <c r="BI52" s="858"/>
      <c r="BJ52" s="858"/>
      <c r="BK52" s="858"/>
      <c r="BL52" s="858"/>
      <c r="BM52" s="858"/>
      <c r="BN52" s="858"/>
      <c r="BO52" s="858"/>
      <c r="BP52" s="858"/>
      <c r="BQ52" s="858"/>
      <c r="BR52" s="858"/>
      <c r="BS52" s="858"/>
      <c r="BT52" s="858"/>
      <c r="BU52" s="858"/>
      <c r="BV52" s="858"/>
      <c r="BW52" s="858"/>
      <c r="BX52" s="858"/>
      <c r="BY52" s="858"/>
      <c r="BZ52" s="858"/>
      <c r="CA52" s="858"/>
      <c r="CB52" s="858"/>
      <c r="CC52" s="858"/>
      <c r="CD52" s="858"/>
      <c r="CE52" s="858"/>
      <c r="CF52" s="858"/>
      <c r="CG52" s="858"/>
      <c r="CH52" s="858"/>
      <c r="CI52" s="858"/>
      <c r="CJ52" s="858"/>
      <c r="CK52" s="858"/>
      <c r="CL52" s="858"/>
      <c r="CM52" s="858"/>
      <c r="CN52" s="858"/>
      <c r="CO52" s="858"/>
      <c r="CP52" s="858"/>
      <c r="CQ52" s="858"/>
      <c r="CR52" s="858"/>
      <c r="CS52" s="858"/>
      <c r="CT52" s="858"/>
      <c r="CU52" s="858"/>
      <c r="CV52" s="858"/>
      <c r="CW52" s="858"/>
      <c r="CX52" s="858"/>
      <c r="CY52" s="858"/>
      <c r="CZ52" s="858"/>
      <c r="DA52" s="858"/>
      <c r="DB52" s="858"/>
      <c r="DC52" s="858"/>
      <c r="DD52" s="858"/>
      <c r="DE52" s="858"/>
      <c r="DF52" s="858"/>
      <c r="DG52" s="858"/>
      <c r="DH52" s="858"/>
      <c r="DI52" s="858"/>
      <c r="DJ52" s="858"/>
      <c r="DK52" s="858"/>
      <c r="DL52" s="858"/>
      <c r="DM52" s="858"/>
      <c r="DN52" s="858"/>
      <c r="DO52" s="858"/>
      <c r="DP52" s="858"/>
      <c r="DQ52" s="858"/>
      <c r="DR52" s="858"/>
      <c r="DS52" s="858"/>
      <c r="DT52" s="858"/>
      <c r="DU52" s="858"/>
      <c r="DV52" s="858"/>
      <c r="DW52" s="858"/>
      <c r="DX52" s="858"/>
      <c r="DY52" s="858"/>
      <c r="DZ52" s="858"/>
      <c r="EA52" s="858"/>
      <c r="EB52" s="858"/>
      <c r="EC52" s="858"/>
      <c r="ED52" s="858"/>
      <c r="EE52" s="858"/>
      <c r="EF52" s="858"/>
      <c r="EG52" s="858"/>
      <c r="EH52" s="858"/>
      <c r="EI52" s="858"/>
      <c r="EJ52" s="858"/>
      <c r="EK52" s="858"/>
      <c r="EL52" s="858"/>
      <c r="EM52" s="858"/>
      <c r="EN52" s="858"/>
      <c r="EO52" s="858"/>
      <c r="EP52" s="858"/>
      <c r="EQ52" s="858"/>
      <c r="ER52" s="858"/>
      <c r="ES52" s="858"/>
      <c r="ET52" s="858"/>
      <c r="EU52" s="858"/>
      <c r="EV52" s="858"/>
      <c r="EW52" s="858"/>
      <c r="EX52" s="858"/>
      <c r="EY52" s="858"/>
      <c r="EZ52" s="858"/>
      <c r="FA52" s="858"/>
      <c r="FB52" s="858"/>
      <c r="FC52" s="858"/>
      <c r="FD52" s="858"/>
      <c r="FE52" s="858"/>
      <c r="FF52" s="858"/>
      <c r="FG52" s="858"/>
      <c r="FH52" s="858"/>
      <c r="FI52" s="858"/>
      <c r="FJ52" s="858"/>
      <c r="FK52" s="858"/>
      <c r="FL52" s="858"/>
      <c r="FM52" s="858"/>
      <c r="FN52" s="858"/>
      <c r="FO52" s="858"/>
      <c r="FP52" s="858"/>
      <c r="FQ52" s="858"/>
      <c r="FR52" s="858"/>
      <c r="FS52" s="858"/>
      <c r="FT52" s="858"/>
      <c r="FU52" s="858"/>
      <c r="FV52" s="858"/>
      <c r="FW52" s="858"/>
      <c r="FX52" s="858"/>
      <c r="FY52" s="858"/>
      <c r="FZ52" s="858"/>
      <c r="GA52" s="858"/>
      <c r="GB52" s="858"/>
      <c r="GC52" s="858"/>
      <c r="GD52" s="858"/>
      <c r="GE52" s="858"/>
      <c r="GF52" s="858"/>
      <c r="GG52" s="858"/>
      <c r="GH52" s="858"/>
      <c r="GI52" s="858"/>
      <c r="GJ52" s="858"/>
      <c r="GK52" s="858"/>
      <c r="GL52" s="858"/>
      <c r="GM52" s="858"/>
      <c r="GN52" s="858"/>
      <c r="GO52" s="858"/>
      <c r="GP52" s="858"/>
      <c r="GQ52" s="858"/>
      <c r="GR52" s="858"/>
      <c r="GS52" s="858"/>
      <c r="GT52" s="858"/>
      <c r="GU52" s="858"/>
      <c r="GV52" s="858"/>
      <c r="GW52" s="858"/>
      <c r="GX52" s="858"/>
      <c r="GY52" s="858"/>
      <c r="GZ52" s="858"/>
      <c r="HA52" s="858"/>
      <c r="HB52" s="858"/>
      <c r="HC52" s="858"/>
      <c r="HD52" s="858"/>
      <c r="HE52" s="858"/>
      <c r="HF52" s="858"/>
      <c r="HG52" s="858"/>
      <c r="HH52" s="858"/>
      <c r="HI52" s="858"/>
      <c r="HJ52" s="858"/>
      <c r="HK52" s="858"/>
      <c r="HL52" s="858"/>
      <c r="HM52" s="858"/>
      <c r="HN52" s="858"/>
      <c r="HO52" s="858"/>
      <c r="HP52" s="858"/>
      <c r="HQ52" s="858"/>
      <c r="HR52" s="858"/>
      <c r="HS52" s="858"/>
      <c r="HT52" s="858"/>
      <c r="HU52" s="858"/>
      <c r="HV52" s="858"/>
      <c r="HW52" s="858"/>
      <c r="HX52" s="858"/>
      <c r="HY52" s="858"/>
      <c r="HZ52" s="858"/>
      <c r="IA52" s="858"/>
      <c r="IB52" s="858"/>
      <c r="IC52" s="858"/>
      <c r="ID52" s="858"/>
      <c r="IE52" s="858"/>
      <c r="IF52" s="858"/>
      <c r="IG52" s="858"/>
      <c r="IH52" s="858"/>
      <c r="II52" s="858"/>
      <c r="IJ52" s="858"/>
      <c r="IK52" s="858"/>
      <c r="IL52" s="858"/>
      <c r="IM52" s="858"/>
      <c r="IN52" s="858"/>
      <c r="IO52" s="858"/>
      <c r="IP52" s="858"/>
      <c r="IQ52" s="858"/>
      <c r="IR52" s="858"/>
      <c r="IS52" s="858"/>
      <c r="IT52" s="858"/>
      <c r="IU52" s="858"/>
      <c r="IV52" s="858"/>
    </row>
    <row r="53" spans="1:256" ht="6.95" customHeight="1" thickBot="1">
      <c r="A53" s="1644"/>
      <c r="B53" s="1645"/>
      <c r="C53" s="1645"/>
      <c r="D53" s="1645"/>
      <c r="E53" s="1645"/>
      <c r="F53" s="879"/>
      <c r="G53" s="879"/>
    </row>
    <row r="54" spans="1:256" s="847" customFormat="1" ht="3.75" customHeight="1" thickTop="1">
      <c r="A54" s="826"/>
      <c r="B54" s="857"/>
      <c r="C54" s="857"/>
      <c r="D54" s="857"/>
      <c r="E54" s="857"/>
      <c r="F54" s="823"/>
      <c r="G54" s="823"/>
      <c r="H54" s="823"/>
      <c r="I54" s="823"/>
      <c r="J54" s="823"/>
      <c r="K54" s="823"/>
      <c r="L54" s="823"/>
      <c r="M54" s="823"/>
      <c r="N54" s="823"/>
      <c r="O54" s="823"/>
      <c r="P54" s="823"/>
      <c r="Q54" s="823"/>
      <c r="R54" s="823"/>
      <c r="S54" s="823"/>
      <c r="T54" s="823"/>
      <c r="U54" s="823"/>
      <c r="V54" s="823"/>
      <c r="W54" s="823"/>
      <c r="X54" s="823"/>
      <c r="Y54" s="823"/>
      <c r="Z54" s="823"/>
      <c r="AA54" s="823"/>
      <c r="AB54" s="823"/>
      <c r="AC54" s="823"/>
      <c r="AD54" s="823"/>
      <c r="AE54" s="823"/>
      <c r="AF54" s="823"/>
      <c r="AG54" s="823"/>
      <c r="AH54" s="823"/>
      <c r="AI54" s="823"/>
      <c r="AJ54" s="823"/>
      <c r="AK54" s="823"/>
      <c r="AL54" s="823"/>
      <c r="AM54" s="823"/>
      <c r="AN54" s="823"/>
      <c r="AO54" s="823"/>
      <c r="AP54" s="823"/>
      <c r="AQ54" s="823"/>
      <c r="AR54" s="823"/>
      <c r="AS54" s="823"/>
      <c r="AT54" s="823"/>
      <c r="AU54" s="823"/>
      <c r="AV54" s="823"/>
      <c r="AW54" s="823"/>
      <c r="AX54" s="823"/>
      <c r="AY54" s="823"/>
      <c r="AZ54" s="823"/>
      <c r="BA54" s="823"/>
      <c r="BB54" s="823"/>
      <c r="BC54" s="823"/>
      <c r="BD54" s="823"/>
      <c r="BE54" s="823"/>
      <c r="BF54" s="823"/>
      <c r="BG54" s="823"/>
      <c r="BH54" s="823"/>
      <c r="BI54" s="823"/>
      <c r="BJ54" s="823"/>
      <c r="BK54" s="823"/>
      <c r="BL54" s="823"/>
      <c r="BM54" s="823"/>
      <c r="BN54" s="823"/>
      <c r="BO54" s="823"/>
      <c r="BP54" s="823"/>
      <c r="BQ54" s="823"/>
      <c r="BR54" s="823"/>
      <c r="BS54" s="823"/>
      <c r="BT54" s="823"/>
      <c r="BU54" s="823"/>
      <c r="BV54" s="823"/>
      <c r="BW54" s="823"/>
      <c r="BX54" s="823"/>
      <c r="BY54" s="823"/>
      <c r="BZ54" s="823"/>
      <c r="CA54" s="823"/>
      <c r="CB54" s="823"/>
      <c r="CC54" s="823"/>
      <c r="CD54" s="823"/>
      <c r="CE54" s="823"/>
      <c r="CF54" s="823"/>
      <c r="CG54" s="823"/>
      <c r="CH54" s="823"/>
      <c r="CI54" s="823"/>
      <c r="CJ54" s="823"/>
      <c r="CK54" s="823"/>
      <c r="CL54" s="823"/>
      <c r="CM54" s="823"/>
      <c r="CN54" s="823"/>
      <c r="CO54" s="823"/>
      <c r="CP54" s="823"/>
      <c r="CQ54" s="823"/>
      <c r="CR54" s="823"/>
      <c r="CS54" s="823"/>
      <c r="CT54" s="823"/>
      <c r="CU54" s="823"/>
      <c r="CV54" s="823"/>
      <c r="CW54" s="823"/>
      <c r="CX54" s="823"/>
      <c r="CY54" s="823"/>
      <c r="CZ54" s="823"/>
      <c r="DA54" s="823"/>
      <c r="DB54" s="823"/>
      <c r="DC54" s="823"/>
      <c r="DD54" s="823"/>
      <c r="DE54" s="823"/>
      <c r="DF54" s="823"/>
      <c r="DG54" s="823"/>
      <c r="DH54" s="823"/>
      <c r="DI54" s="823"/>
      <c r="DJ54" s="823"/>
      <c r="DK54" s="823"/>
      <c r="DL54" s="823"/>
      <c r="DM54" s="823"/>
      <c r="DN54" s="823"/>
      <c r="DO54" s="823"/>
      <c r="DP54" s="823"/>
      <c r="DQ54" s="823"/>
      <c r="DR54" s="823"/>
      <c r="DS54" s="823"/>
      <c r="DT54" s="823"/>
      <c r="DU54" s="823"/>
      <c r="DV54" s="823"/>
      <c r="DW54" s="823"/>
      <c r="DX54" s="823"/>
      <c r="DY54" s="823"/>
      <c r="DZ54" s="823"/>
      <c r="EA54" s="823"/>
      <c r="EB54" s="823"/>
      <c r="EC54" s="823"/>
      <c r="ED54" s="823"/>
      <c r="EE54" s="823"/>
      <c r="EF54" s="823"/>
      <c r="EG54" s="823"/>
      <c r="EH54" s="823"/>
      <c r="EI54" s="823"/>
      <c r="EJ54" s="823"/>
      <c r="EK54" s="823"/>
      <c r="EL54" s="823"/>
      <c r="EM54" s="823"/>
      <c r="EN54" s="823"/>
      <c r="EO54" s="823"/>
      <c r="EP54" s="823"/>
      <c r="EQ54" s="823"/>
      <c r="ER54" s="823"/>
      <c r="ES54" s="823"/>
      <c r="ET54" s="823"/>
      <c r="EU54" s="823"/>
      <c r="EV54" s="823"/>
      <c r="EW54" s="823"/>
      <c r="EX54" s="823"/>
      <c r="EY54" s="823"/>
      <c r="EZ54" s="823"/>
      <c r="FA54" s="823"/>
      <c r="FB54" s="823"/>
      <c r="FC54" s="823"/>
      <c r="FD54" s="823"/>
      <c r="FE54" s="823"/>
      <c r="FF54" s="823"/>
      <c r="FG54" s="823"/>
      <c r="FH54" s="823"/>
      <c r="FI54" s="823"/>
      <c r="FJ54" s="823"/>
      <c r="FK54" s="823"/>
      <c r="FL54" s="823"/>
      <c r="FM54" s="823"/>
      <c r="FN54" s="823"/>
      <c r="FO54" s="823"/>
      <c r="FP54" s="823"/>
      <c r="FQ54" s="823"/>
      <c r="FR54" s="823"/>
      <c r="FS54" s="823"/>
      <c r="FT54" s="823"/>
      <c r="FU54" s="823"/>
      <c r="FV54" s="823"/>
      <c r="FW54" s="823"/>
      <c r="FX54" s="823"/>
      <c r="FY54" s="823"/>
      <c r="FZ54" s="823"/>
      <c r="GA54" s="823"/>
      <c r="GB54" s="823"/>
      <c r="GC54" s="823"/>
      <c r="GD54" s="823"/>
      <c r="GE54" s="823"/>
      <c r="GF54" s="823"/>
      <c r="GG54" s="823"/>
      <c r="GH54" s="823"/>
      <c r="GI54" s="823"/>
      <c r="GJ54" s="823"/>
      <c r="GK54" s="823"/>
      <c r="GL54" s="823"/>
      <c r="GM54" s="823"/>
      <c r="GN54" s="823"/>
      <c r="GO54" s="823"/>
      <c r="GP54" s="823"/>
      <c r="GQ54" s="823"/>
      <c r="GR54" s="823"/>
      <c r="GS54" s="823"/>
      <c r="GT54" s="823"/>
      <c r="GU54" s="823"/>
      <c r="GV54" s="823"/>
      <c r="GW54" s="823"/>
      <c r="GX54" s="823"/>
      <c r="GY54" s="823"/>
      <c r="GZ54" s="823"/>
      <c r="HA54" s="823"/>
      <c r="HB54" s="823"/>
      <c r="HC54" s="823"/>
      <c r="HD54" s="823"/>
      <c r="HE54" s="823"/>
      <c r="HF54" s="823"/>
      <c r="HG54" s="823"/>
      <c r="HH54" s="823"/>
      <c r="HI54" s="823"/>
      <c r="HJ54" s="823"/>
      <c r="HK54" s="823"/>
      <c r="HL54" s="823"/>
      <c r="HM54" s="823"/>
      <c r="HN54" s="823"/>
      <c r="HO54" s="823"/>
      <c r="HP54" s="823"/>
      <c r="HQ54" s="823"/>
      <c r="HR54" s="823"/>
      <c r="HS54" s="823"/>
      <c r="HT54" s="823"/>
      <c r="HU54" s="823"/>
      <c r="HV54" s="823"/>
      <c r="HW54" s="823"/>
      <c r="HX54" s="823"/>
      <c r="HY54" s="823"/>
      <c r="HZ54" s="823"/>
      <c r="IA54" s="823"/>
      <c r="IB54" s="823"/>
      <c r="IC54" s="823"/>
      <c r="ID54" s="823"/>
      <c r="IE54" s="823"/>
      <c r="IF54" s="823"/>
      <c r="IG54" s="823"/>
      <c r="IH54" s="823"/>
      <c r="II54" s="823"/>
      <c r="IJ54" s="823"/>
      <c r="IK54" s="823"/>
      <c r="IL54" s="823"/>
      <c r="IM54" s="823"/>
      <c r="IN54" s="823"/>
      <c r="IO54" s="823"/>
      <c r="IP54" s="823"/>
      <c r="IQ54" s="823"/>
      <c r="IR54" s="823"/>
      <c r="IS54" s="823"/>
      <c r="IT54" s="823"/>
      <c r="IU54" s="823"/>
      <c r="IV54" s="823"/>
    </row>
    <row r="55" spans="1:256" ht="12.95" customHeight="1">
      <c r="A55" s="2110" t="s">
        <v>748</v>
      </c>
      <c r="B55" s="2111"/>
      <c r="C55" s="2111"/>
      <c r="D55" s="2111"/>
      <c r="E55" s="2111"/>
    </row>
    <row r="56" spans="1:256" s="858" customFormat="1" ht="11.25" customHeight="1">
      <c r="A56" s="2111"/>
      <c r="B56" s="2111"/>
      <c r="C56" s="2111"/>
      <c r="D56" s="2111"/>
      <c r="E56" s="2111"/>
      <c r="F56" s="823"/>
      <c r="G56" s="823"/>
      <c r="H56" s="823"/>
      <c r="I56" s="823" t="s">
        <v>192</v>
      </c>
      <c r="J56" s="823"/>
      <c r="K56" s="823"/>
      <c r="L56" s="823"/>
      <c r="M56" s="823"/>
      <c r="N56" s="823"/>
      <c r="O56" s="823"/>
      <c r="P56" s="823"/>
      <c r="Q56" s="823"/>
      <c r="R56" s="823"/>
      <c r="S56" s="823"/>
      <c r="T56" s="823"/>
      <c r="U56" s="823"/>
      <c r="V56" s="823"/>
      <c r="W56" s="823"/>
      <c r="X56" s="823"/>
      <c r="Y56" s="823"/>
      <c r="Z56" s="823"/>
      <c r="AA56" s="823"/>
      <c r="AB56" s="823"/>
      <c r="AC56" s="823"/>
      <c r="AD56" s="823"/>
      <c r="AE56" s="823"/>
      <c r="AF56" s="823"/>
      <c r="AG56" s="823"/>
      <c r="AH56" s="823"/>
      <c r="AI56" s="823"/>
      <c r="AJ56" s="823"/>
      <c r="AK56" s="823"/>
      <c r="AL56" s="823"/>
      <c r="AM56" s="823"/>
      <c r="AN56" s="823"/>
      <c r="AO56" s="823"/>
      <c r="AP56" s="823"/>
      <c r="AQ56" s="823"/>
      <c r="AR56" s="823"/>
      <c r="AS56" s="823"/>
      <c r="AT56" s="823"/>
      <c r="AU56" s="823"/>
      <c r="AV56" s="823"/>
      <c r="AW56" s="823"/>
      <c r="AX56" s="823"/>
      <c r="AY56" s="823"/>
      <c r="AZ56" s="823"/>
      <c r="BA56" s="823"/>
      <c r="BB56" s="823"/>
      <c r="BC56" s="823"/>
      <c r="BD56" s="823"/>
      <c r="BE56" s="823"/>
      <c r="BF56" s="823"/>
      <c r="BG56" s="823"/>
      <c r="BH56" s="823"/>
      <c r="BI56" s="823"/>
      <c r="BJ56" s="823"/>
      <c r="BK56" s="823"/>
      <c r="BL56" s="823"/>
      <c r="BM56" s="823"/>
      <c r="BN56" s="823"/>
      <c r="BO56" s="823"/>
      <c r="BP56" s="823"/>
      <c r="BQ56" s="823"/>
      <c r="BR56" s="823"/>
      <c r="BS56" s="823"/>
      <c r="BT56" s="823"/>
      <c r="BU56" s="823"/>
      <c r="BV56" s="823"/>
      <c r="BW56" s="823"/>
      <c r="BX56" s="823"/>
      <c r="BY56" s="823"/>
      <c r="BZ56" s="823"/>
      <c r="CA56" s="823"/>
      <c r="CB56" s="823"/>
      <c r="CC56" s="823"/>
      <c r="CD56" s="823"/>
      <c r="CE56" s="823"/>
      <c r="CF56" s="823"/>
      <c r="CG56" s="823"/>
      <c r="CH56" s="823"/>
      <c r="CI56" s="823"/>
      <c r="CJ56" s="823"/>
      <c r="CK56" s="823"/>
      <c r="CL56" s="823"/>
      <c r="CM56" s="823"/>
      <c r="CN56" s="823"/>
      <c r="CO56" s="823"/>
      <c r="CP56" s="823"/>
      <c r="CQ56" s="823"/>
      <c r="CR56" s="823"/>
      <c r="CS56" s="823"/>
      <c r="CT56" s="823"/>
      <c r="CU56" s="823"/>
      <c r="CV56" s="823"/>
      <c r="CW56" s="823"/>
      <c r="CX56" s="823"/>
      <c r="CY56" s="823"/>
      <c r="CZ56" s="823"/>
      <c r="DA56" s="823"/>
      <c r="DB56" s="823"/>
      <c r="DC56" s="823"/>
      <c r="DD56" s="823"/>
      <c r="DE56" s="823"/>
      <c r="DF56" s="823"/>
      <c r="DG56" s="823"/>
      <c r="DH56" s="823"/>
      <c r="DI56" s="823"/>
      <c r="DJ56" s="823"/>
      <c r="DK56" s="823"/>
      <c r="DL56" s="823"/>
      <c r="DM56" s="823"/>
      <c r="DN56" s="823"/>
      <c r="DO56" s="823"/>
      <c r="DP56" s="823"/>
      <c r="DQ56" s="823"/>
      <c r="DR56" s="823"/>
      <c r="DS56" s="823"/>
      <c r="DT56" s="823"/>
      <c r="DU56" s="823"/>
      <c r="DV56" s="823"/>
      <c r="DW56" s="823"/>
      <c r="DX56" s="823"/>
      <c r="DY56" s="823"/>
      <c r="DZ56" s="823"/>
      <c r="EA56" s="823"/>
      <c r="EB56" s="823"/>
      <c r="EC56" s="823"/>
      <c r="ED56" s="823"/>
      <c r="EE56" s="823"/>
      <c r="EF56" s="823"/>
      <c r="EG56" s="823"/>
      <c r="EH56" s="823"/>
      <c r="EI56" s="823"/>
      <c r="EJ56" s="823"/>
      <c r="EK56" s="823"/>
      <c r="EL56" s="823"/>
      <c r="EM56" s="823"/>
      <c r="EN56" s="823"/>
      <c r="EO56" s="823"/>
      <c r="EP56" s="823"/>
      <c r="EQ56" s="823"/>
      <c r="ER56" s="823"/>
      <c r="ES56" s="823"/>
      <c r="ET56" s="823"/>
      <c r="EU56" s="823"/>
      <c r="EV56" s="823"/>
      <c r="EW56" s="823"/>
      <c r="EX56" s="823"/>
      <c r="EY56" s="823"/>
      <c r="EZ56" s="823"/>
      <c r="FA56" s="823"/>
      <c r="FB56" s="823"/>
      <c r="FC56" s="823"/>
      <c r="FD56" s="823"/>
      <c r="FE56" s="823"/>
      <c r="FF56" s="823"/>
      <c r="FG56" s="823"/>
      <c r="FH56" s="823"/>
      <c r="FI56" s="823"/>
      <c r="FJ56" s="823"/>
      <c r="FK56" s="823"/>
      <c r="FL56" s="823"/>
      <c r="FM56" s="823"/>
      <c r="FN56" s="823"/>
      <c r="FO56" s="823"/>
      <c r="FP56" s="823"/>
      <c r="FQ56" s="823"/>
      <c r="FR56" s="823"/>
      <c r="FS56" s="823"/>
      <c r="FT56" s="823"/>
      <c r="FU56" s="823"/>
      <c r="FV56" s="823"/>
      <c r="FW56" s="823"/>
      <c r="FX56" s="823"/>
      <c r="FY56" s="823"/>
      <c r="FZ56" s="823"/>
      <c r="GA56" s="823"/>
      <c r="GB56" s="823"/>
      <c r="GC56" s="823"/>
      <c r="GD56" s="823"/>
      <c r="GE56" s="823"/>
      <c r="GF56" s="823"/>
      <c r="GG56" s="823"/>
      <c r="GH56" s="823"/>
      <c r="GI56" s="823"/>
      <c r="GJ56" s="823"/>
      <c r="GK56" s="823"/>
      <c r="GL56" s="823"/>
      <c r="GM56" s="823"/>
      <c r="GN56" s="823"/>
      <c r="GO56" s="823"/>
      <c r="GP56" s="823"/>
      <c r="GQ56" s="823"/>
      <c r="GR56" s="823"/>
      <c r="GS56" s="823"/>
      <c r="GT56" s="823"/>
      <c r="GU56" s="823"/>
      <c r="GV56" s="823"/>
      <c r="GW56" s="823"/>
      <c r="GX56" s="823"/>
      <c r="GY56" s="823"/>
      <c r="GZ56" s="823"/>
      <c r="HA56" s="823"/>
      <c r="HB56" s="823"/>
      <c r="HC56" s="823"/>
      <c r="HD56" s="823"/>
      <c r="HE56" s="823"/>
      <c r="HF56" s="823"/>
      <c r="HG56" s="823"/>
      <c r="HH56" s="823"/>
      <c r="HI56" s="823"/>
      <c r="HJ56" s="823"/>
      <c r="HK56" s="823"/>
      <c r="HL56" s="823"/>
      <c r="HM56" s="823"/>
      <c r="HN56" s="823"/>
      <c r="HO56" s="823"/>
      <c r="HP56" s="823"/>
      <c r="HQ56" s="823"/>
      <c r="HR56" s="823"/>
      <c r="HS56" s="823"/>
      <c r="HT56" s="823"/>
      <c r="HU56" s="823"/>
      <c r="HV56" s="823"/>
      <c r="HW56" s="823"/>
      <c r="HX56" s="823"/>
      <c r="HY56" s="823"/>
      <c r="HZ56" s="823"/>
      <c r="IA56" s="823"/>
      <c r="IB56" s="823"/>
      <c r="IC56" s="823"/>
      <c r="ID56" s="823"/>
      <c r="IE56" s="823"/>
      <c r="IF56" s="823"/>
      <c r="IG56" s="823"/>
      <c r="IH56" s="823"/>
      <c r="II56" s="823"/>
      <c r="IJ56" s="823"/>
      <c r="IK56" s="823"/>
      <c r="IL56" s="823"/>
      <c r="IM56" s="823"/>
      <c r="IN56" s="823"/>
      <c r="IO56" s="823"/>
      <c r="IP56" s="823"/>
      <c r="IQ56" s="823"/>
      <c r="IR56" s="823"/>
      <c r="IS56" s="823"/>
      <c r="IT56" s="823"/>
      <c r="IU56" s="823"/>
      <c r="IV56" s="823"/>
    </row>
    <row r="57" spans="1:256" s="858" customFormat="1" ht="5.25" customHeight="1">
      <c r="A57" s="880"/>
      <c r="B57" s="880"/>
      <c r="C57" s="880"/>
      <c r="D57" s="880"/>
      <c r="E57" s="880"/>
      <c r="F57" s="823"/>
      <c r="G57" s="823"/>
      <c r="H57" s="823"/>
      <c r="I57" s="823"/>
      <c r="J57" s="823"/>
      <c r="K57" s="823"/>
      <c r="L57" s="823"/>
      <c r="M57" s="823"/>
      <c r="N57" s="823"/>
      <c r="O57" s="823"/>
      <c r="P57" s="823"/>
      <c r="Q57" s="823"/>
      <c r="R57" s="823"/>
      <c r="S57" s="823"/>
      <c r="T57" s="823"/>
      <c r="U57" s="823"/>
      <c r="V57" s="823"/>
      <c r="W57" s="823"/>
      <c r="X57" s="823"/>
      <c r="Y57" s="823"/>
      <c r="Z57" s="823"/>
      <c r="AA57" s="823"/>
      <c r="AB57" s="823"/>
      <c r="AC57" s="823"/>
      <c r="AD57" s="823"/>
      <c r="AE57" s="823"/>
      <c r="AF57" s="823"/>
      <c r="AG57" s="823"/>
      <c r="AH57" s="823"/>
      <c r="AI57" s="823"/>
      <c r="AJ57" s="823"/>
      <c r="AK57" s="823"/>
      <c r="AL57" s="823"/>
      <c r="AM57" s="823"/>
      <c r="AN57" s="823"/>
      <c r="AO57" s="823"/>
      <c r="AP57" s="823"/>
      <c r="AQ57" s="823"/>
      <c r="AR57" s="823"/>
      <c r="AS57" s="823"/>
      <c r="AT57" s="823"/>
      <c r="AU57" s="823"/>
      <c r="AV57" s="823"/>
      <c r="AW57" s="823"/>
      <c r="AX57" s="823"/>
      <c r="AY57" s="823"/>
      <c r="AZ57" s="823"/>
      <c r="BA57" s="823"/>
      <c r="BB57" s="823"/>
      <c r="BC57" s="823"/>
      <c r="BD57" s="823"/>
      <c r="BE57" s="823"/>
      <c r="BF57" s="823"/>
      <c r="BG57" s="823"/>
      <c r="BH57" s="823"/>
      <c r="BI57" s="823"/>
      <c r="BJ57" s="823"/>
      <c r="BK57" s="823"/>
      <c r="BL57" s="823"/>
      <c r="BM57" s="823"/>
      <c r="BN57" s="823"/>
      <c r="BO57" s="823"/>
      <c r="BP57" s="823"/>
      <c r="BQ57" s="823"/>
      <c r="BR57" s="823"/>
      <c r="BS57" s="823"/>
      <c r="BT57" s="823"/>
      <c r="BU57" s="823"/>
      <c r="BV57" s="823"/>
      <c r="BW57" s="823"/>
      <c r="BX57" s="823"/>
      <c r="BY57" s="823"/>
      <c r="BZ57" s="823"/>
      <c r="CA57" s="823"/>
      <c r="CB57" s="823"/>
      <c r="CC57" s="823"/>
      <c r="CD57" s="823"/>
      <c r="CE57" s="823"/>
      <c r="CF57" s="823"/>
      <c r="CG57" s="823"/>
      <c r="CH57" s="823"/>
      <c r="CI57" s="823"/>
      <c r="CJ57" s="823"/>
      <c r="CK57" s="823"/>
      <c r="CL57" s="823"/>
      <c r="CM57" s="823"/>
      <c r="CN57" s="823"/>
      <c r="CO57" s="823"/>
      <c r="CP57" s="823"/>
      <c r="CQ57" s="823"/>
      <c r="CR57" s="823"/>
      <c r="CS57" s="823"/>
      <c r="CT57" s="823"/>
      <c r="CU57" s="823"/>
      <c r="CV57" s="823"/>
      <c r="CW57" s="823"/>
      <c r="CX57" s="823"/>
      <c r="CY57" s="823"/>
      <c r="CZ57" s="823"/>
      <c r="DA57" s="823"/>
      <c r="DB57" s="823"/>
      <c r="DC57" s="823"/>
      <c r="DD57" s="823"/>
      <c r="DE57" s="823"/>
      <c r="DF57" s="823"/>
      <c r="DG57" s="823"/>
      <c r="DH57" s="823"/>
      <c r="DI57" s="823"/>
      <c r="DJ57" s="823"/>
      <c r="DK57" s="823"/>
      <c r="DL57" s="823"/>
      <c r="DM57" s="823"/>
      <c r="DN57" s="823"/>
      <c r="DO57" s="823"/>
      <c r="DP57" s="823"/>
      <c r="DQ57" s="823"/>
      <c r="DR57" s="823"/>
      <c r="DS57" s="823"/>
      <c r="DT57" s="823"/>
      <c r="DU57" s="823"/>
      <c r="DV57" s="823"/>
      <c r="DW57" s="823"/>
      <c r="DX57" s="823"/>
      <c r="DY57" s="823"/>
      <c r="DZ57" s="823"/>
      <c r="EA57" s="823"/>
      <c r="EB57" s="823"/>
      <c r="EC57" s="823"/>
      <c r="ED57" s="823"/>
      <c r="EE57" s="823"/>
      <c r="EF57" s="823"/>
      <c r="EG57" s="823"/>
      <c r="EH57" s="823"/>
      <c r="EI57" s="823"/>
      <c r="EJ57" s="823"/>
      <c r="EK57" s="823"/>
      <c r="EL57" s="823"/>
      <c r="EM57" s="823"/>
      <c r="EN57" s="823"/>
      <c r="EO57" s="823"/>
      <c r="EP57" s="823"/>
      <c r="EQ57" s="823"/>
      <c r="ER57" s="823"/>
      <c r="ES57" s="823"/>
      <c r="ET57" s="823"/>
      <c r="EU57" s="823"/>
      <c r="EV57" s="823"/>
      <c r="EW57" s="823"/>
      <c r="EX57" s="823"/>
      <c r="EY57" s="823"/>
      <c r="EZ57" s="823"/>
      <c r="FA57" s="823"/>
      <c r="FB57" s="823"/>
      <c r="FC57" s="823"/>
      <c r="FD57" s="823"/>
      <c r="FE57" s="823"/>
      <c r="FF57" s="823"/>
      <c r="FG57" s="823"/>
      <c r="FH57" s="823"/>
      <c r="FI57" s="823"/>
      <c r="FJ57" s="823"/>
      <c r="FK57" s="823"/>
      <c r="FL57" s="823"/>
      <c r="FM57" s="823"/>
      <c r="FN57" s="823"/>
      <c r="FO57" s="823"/>
      <c r="FP57" s="823"/>
      <c r="FQ57" s="823"/>
      <c r="FR57" s="823"/>
      <c r="FS57" s="823"/>
      <c r="FT57" s="823"/>
      <c r="FU57" s="823"/>
      <c r="FV57" s="823"/>
      <c r="FW57" s="823"/>
      <c r="FX57" s="823"/>
      <c r="FY57" s="823"/>
      <c r="FZ57" s="823"/>
      <c r="GA57" s="823"/>
      <c r="GB57" s="823"/>
      <c r="GC57" s="823"/>
      <c r="GD57" s="823"/>
      <c r="GE57" s="823"/>
      <c r="GF57" s="823"/>
      <c r="GG57" s="823"/>
      <c r="GH57" s="823"/>
      <c r="GI57" s="823"/>
      <c r="GJ57" s="823"/>
      <c r="GK57" s="823"/>
      <c r="GL57" s="823"/>
      <c r="GM57" s="823"/>
      <c r="GN57" s="823"/>
      <c r="GO57" s="823"/>
      <c r="GP57" s="823"/>
      <c r="GQ57" s="823"/>
      <c r="GR57" s="823"/>
      <c r="GS57" s="823"/>
      <c r="GT57" s="823"/>
      <c r="GU57" s="823"/>
      <c r="GV57" s="823"/>
      <c r="GW57" s="823"/>
      <c r="GX57" s="823"/>
      <c r="GY57" s="823"/>
      <c r="GZ57" s="823"/>
      <c r="HA57" s="823"/>
      <c r="HB57" s="823"/>
      <c r="HC57" s="823"/>
      <c r="HD57" s="823"/>
      <c r="HE57" s="823"/>
      <c r="HF57" s="823"/>
      <c r="HG57" s="823"/>
      <c r="HH57" s="823"/>
      <c r="HI57" s="823"/>
      <c r="HJ57" s="823"/>
      <c r="HK57" s="823"/>
      <c r="HL57" s="823"/>
      <c r="HM57" s="823"/>
      <c r="HN57" s="823"/>
      <c r="HO57" s="823"/>
      <c r="HP57" s="823"/>
      <c r="HQ57" s="823"/>
      <c r="HR57" s="823"/>
      <c r="HS57" s="823"/>
      <c r="HT57" s="823"/>
      <c r="HU57" s="823"/>
      <c r="HV57" s="823"/>
      <c r="HW57" s="823"/>
      <c r="HX57" s="823"/>
      <c r="HY57" s="823"/>
      <c r="HZ57" s="823"/>
      <c r="IA57" s="823"/>
      <c r="IB57" s="823"/>
      <c r="IC57" s="823"/>
      <c r="ID57" s="823"/>
      <c r="IE57" s="823"/>
      <c r="IF57" s="823"/>
      <c r="IG57" s="823"/>
      <c r="IH57" s="823"/>
      <c r="II57" s="823"/>
      <c r="IJ57" s="823"/>
      <c r="IK57" s="823"/>
      <c r="IL57" s="823"/>
      <c r="IM57" s="823"/>
      <c r="IN57" s="823"/>
      <c r="IO57" s="823"/>
      <c r="IP57" s="823"/>
      <c r="IQ57" s="823"/>
      <c r="IR57" s="823"/>
      <c r="IS57" s="823"/>
      <c r="IT57" s="823"/>
      <c r="IU57" s="823"/>
      <c r="IV57" s="823"/>
    </row>
    <row r="58" spans="1:256" s="858" customFormat="1" ht="12.95" customHeight="1">
      <c r="A58" s="2112" t="s">
        <v>749</v>
      </c>
      <c r="B58" s="2113"/>
      <c r="C58" s="2113"/>
      <c r="D58" s="2113"/>
      <c r="E58" s="2113"/>
      <c r="F58" s="823"/>
      <c r="G58" s="823"/>
      <c r="H58" s="823"/>
      <c r="I58" s="823"/>
      <c r="J58" s="823"/>
      <c r="K58" s="823"/>
      <c r="L58" s="823"/>
      <c r="M58" s="823"/>
      <c r="N58" s="823"/>
      <c r="O58" s="823"/>
      <c r="P58" s="823"/>
      <c r="Q58" s="823"/>
      <c r="R58" s="823"/>
      <c r="S58" s="823"/>
      <c r="T58" s="823"/>
      <c r="U58" s="823"/>
      <c r="V58" s="823"/>
      <c r="W58" s="823"/>
      <c r="X58" s="823"/>
      <c r="Y58" s="823"/>
      <c r="Z58" s="823"/>
      <c r="AA58" s="823"/>
      <c r="AB58" s="823"/>
      <c r="AC58" s="823"/>
      <c r="AD58" s="823"/>
      <c r="AE58" s="823"/>
      <c r="AF58" s="823"/>
      <c r="AG58" s="823"/>
      <c r="AH58" s="823"/>
      <c r="AI58" s="823"/>
      <c r="AJ58" s="823"/>
      <c r="AK58" s="823"/>
      <c r="AL58" s="823"/>
      <c r="AM58" s="823"/>
      <c r="AN58" s="823"/>
      <c r="AO58" s="823"/>
      <c r="AP58" s="823"/>
      <c r="AQ58" s="823"/>
      <c r="AR58" s="823"/>
      <c r="AS58" s="823"/>
      <c r="AT58" s="823"/>
      <c r="AU58" s="823"/>
      <c r="AV58" s="823"/>
      <c r="AW58" s="823"/>
      <c r="AX58" s="823"/>
      <c r="AY58" s="823"/>
      <c r="AZ58" s="823"/>
      <c r="BA58" s="823"/>
      <c r="BB58" s="823"/>
      <c r="BC58" s="823"/>
      <c r="BD58" s="823"/>
      <c r="BE58" s="823"/>
      <c r="BF58" s="823"/>
      <c r="BG58" s="823"/>
      <c r="BH58" s="823"/>
      <c r="BI58" s="823"/>
      <c r="BJ58" s="823"/>
      <c r="BK58" s="823"/>
      <c r="BL58" s="823"/>
      <c r="BM58" s="823"/>
      <c r="BN58" s="823"/>
      <c r="BO58" s="823"/>
      <c r="BP58" s="823"/>
      <c r="BQ58" s="823"/>
      <c r="BR58" s="823"/>
      <c r="BS58" s="823"/>
      <c r="BT58" s="823"/>
      <c r="BU58" s="823"/>
      <c r="BV58" s="823"/>
      <c r="BW58" s="823"/>
      <c r="BX58" s="823"/>
      <c r="BY58" s="823"/>
      <c r="BZ58" s="823"/>
      <c r="CA58" s="823"/>
      <c r="CB58" s="823"/>
      <c r="CC58" s="823"/>
      <c r="CD58" s="823"/>
      <c r="CE58" s="823"/>
      <c r="CF58" s="823"/>
      <c r="CG58" s="823"/>
      <c r="CH58" s="823"/>
      <c r="CI58" s="823"/>
      <c r="CJ58" s="823"/>
      <c r="CK58" s="823"/>
      <c r="CL58" s="823"/>
      <c r="CM58" s="823"/>
      <c r="CN58" s="823"/>
      <c r="CO58" s="823"/>
      <c r="CP58" s="823"/>
      <c r="CQ58" s="823"/>
      <c r="CR58" s="823"/>
      <c r="CS58" s="823"/>
      <c r="CT58" s="823"/>
      <c r="CU58" s="823"/>
      <c r="CV58" s="823"/>
      <c r="CW58" s="823"/>
      <c r="CX58" s="823"/>
      <c r="CY58" s="823"/>
      <c r="CZ58" s="823"/>
      <c r="DA58" s="823"/>
      <c r="DB58" s="823"/>
      <c r="DC58" s="823"/>
      <c r="DD58" s="823"/>
      <c r="DE58" s="823"/>
      <c r="DF58" s="823"/>
      <c r="DG58" s="823"/>
      <c r="DH58" s="823"/>
      <c r="DI58" s="823"/>
      <c r="DJ58" s="823"/>
      <c r="DK58" s="823"/>
      <c r="DL58" s="823"/>
      <c r="DM58" s="823"/>
      <c r="DN58" s="823"/>
      <c r="DO58" s="823"/>
      <c r="DP58" s="823"/>
      <c r="DQ58" s="823"/>
      <c r="DR58" s="823"/>
      <c r="DS58" s="823"/>
      <c r="DT58" s="823"/>
      <c r="DU58" s="823"/>
      <c r="DV58" s="823"/>
      <c r="DW58" s="823"/>
      <c r="DX58" s="823"/>
      <c r="DY58" s="823"/>
      <c r="DZ58" s="823"/>
      <c r="EA58" s="823"/>
      <c r="EB58" s="823"/>
      <c r="EC58" s="823"/>
      <c r="ED58" s="823"/>
      <c r="EE58" s="823"/>
      <c r="EF58" s="823"/>
      <c r="EG58" s="823"/>
      <c r="EH58" s="823"/>
      <c r="EI58" s="823"/>
      <c r="EJ58" s="823"/>
      <c r="EK58" s="823"/>
      <c r="EL58" s="823"/>
      <c r="EM58" s="823"/>
      <c r="EN58" s="823"/>
      <c r="EO58" s="823"/>
      <c r="EP58" s="823"/>
      <c r="EQ58" s="823"/>
      <c r="ER58" s="823"/>
      <c r="ES58" s="823"/>
      <c r="ET58" s="823"/>
      <c r="EU58" s="823"/>
      <c r="EV58" s="823"/>
      <c r="EW58" s="823"/>
      <c r="EX58" s="823"/>
      <c r="EY58" s="823"/>
      <c r="EZ58" s="823"/>
      <c r="FA58" s="823"/>
      <c r="FB58" s="823"/>
      <c r="FC58" s="823"/>
      <c r="FD58" s="823"/>
      <c r="FE58" s="823"/>
      <c r="FF58" s="823"/>
      <c r="FG58" s="823"/>
      <c r="FH58" s="823"/>
      <c r="FI58" s="823"/>
      <c r="FJ58" s="823"/>
      <c r="FK58" s="823"/>
      <c r="FL58" s="823"/>
      <c r="FM58" s="823"/>
      <c r="FN58" s="823"/>
      <c r="FO58" s="823"/>
      <c r="FP58" s="823"/>
      <c r="FQ58" s="823"/>
      <c r="FR58" s="823"/>
      <c r="FS58" s="823"/>
      <c r="FT58" s="823"/>
      <c r="FU58" s="823"/>
      <c r="FV58" s="823"/>
      <c r="FW58" s="823"/>
      <c r="FX58" s="823"/>
      <c r="FY58" s="823"/>
      <c r="FZ58" s="823"/>
      <c r="GA58" s="823"/>
      <c r="GB58" s="823"/>
      <c r="GC58" s="823"/>
      <c r="GD58" s="823"/>
      <c r="GE58" s="823"/>
      <c r="GF58" s="823"/>
      <c r="GG58" s="823"/>
      <c r="GH58" s="823"/>
      <c r="GI58" s="823"/>
      <c r="GJ58" s="823"/>
      <c r="GK58" s="823"/>
      <c r="GL58" s="823"/>
      <c r="GM58" s="823"/>
      <c r="GN58" s="823"/>
      <c r="GO58" s="823"/>
      <c r="GP58" s="823"/>
      <c r="GQ58" s="823"/>
      <c r="GR58" s="823"/>
      <c r="GS58" s="823"/>
      <c r="GT58" s="823"/>
      <c r="GU58" s="823"/>
      <c r="GV58" s="823"/>
      <c r="GW58" s="823"/>
      <c r="GX58" s="823"/>
      <c r="GY58" s="823"/>
      <c r="GZ58" s="823"/>
      <c r="HA58" s="823"/>
      <c r="HB58" s="823"/>
      <c r="HC58" s="823"/>
      <c r="HD58" s="823"/>
      <c r="HE58" s="823"/>
      <c r="HF58" s="823"/>
      <c r="HG58" s="823"/>
      <c r="HH58" s="823"/>
      <c r="HI58" s="823"/>
      <c r="HJ58" s="823"/>
      <c r="HK58" s="823"/>
      <c r="HL58" s="823"/>
      <c r="HM58" s="823"/>
      <c r="HN58" s="823"/>
      <c r="HO58" s="823"/>
      <c r="HP58" s="823"/>
      <c r="HQ58" s="823"/>
      <c r="HR58" s="823"/>
      <c r="HS58" s="823"/>
      <c r="HT58" s="823"/>
      <c r="HU58" s="823"/>
      <c r="HV58" s="823"/>
      <c r="HW58" s="823"/>
      <c r="HX58" s="823"/>
      <c r="HY58" s="823"/>
      <c r="HZ58" s="823"/>
      <c r="IA58" s="823"/>
      <c r="IB58" s="823"/>
      <c r="IC58" s="823"/>
      <c r="ID58" s="823"/>
      <c r="IE58" s="823"/>
      <c r="IF58" s="823"/>
      <c r="IG58" s="823"/>
      <c r="IH58" s="823"/>
      <c r="II58" s="823"/>
      <c r="IJ58" s="823"/>
      <c r="IK58" s="823"/>
      <c r="IL58" s="823"/>
      <c r="IM58" s="823"/>
      <c r="IN58" s="823"/>
      <c r="IO58" s="823"/>
      <c r="IP58" s="823"/>
      <c r="IQ58" s="823"/>
      <c r="IR58" s="823"/>
      <c r="IS58" s="823"/>
      <c r="IT58" s="823"/>
      <c r="IU58" s="823"/>
      <c r="IV58" s="823"/>
    </row>
    <row r="59" spans="1:256" s="858" customFormat="1" ht="11.25" customHeight="1">
      <c r="A59" s="2113"/>
      <c r="B59" s="2113"/>
      <c r="C59" s="2113"/>
      <c r="D59" s="2113"/>
      <c r="E59" s="2113"/>
      <c r="F59" s="823"/>
      <c r="G59" s="823"/>
      <c r="H59" s="823"/>
      <c r="I59" s="823"/>
      <c r="J59" s="823"/>
      <c r="K59" s="823"/>
      <c r="L59" s="823"/>
      <c r="M59" s="823"/>
      <c r="N59" s="823"/>
      <c r="O59" s="823"/>
      <c r="P59" s="823"/>
      <c r="Q59" s="823"/>
      <c r="R59" s="823"/>
      <c r="S59" s="823"/>
      <c r="T59" s="823"/>
      <c r="U59" s="823"/>
      <c r="V59" s="823"/>
      <c r="W59" s="823"/>
      <c r="X59" s="823"/>
      <c r="Y59" s="823"/>
      <c r="Z59" s="823"/>
      <c r="AA59" s="823"/>
      <c r="AB59" s="823"/>
      <c r="AC59" s="823"/>
      <c r="AD59" s="823"/>
      <c r="AE59" s="823"/>
      <c r="AF59" s="823"/>
      <c r="AG59" s="823"/>
      <c r="AH59" s="823"/>
      <c r="AI59" s="823"/>
      <c r="AJ59" s="823"/>
      <c r="AK59" s="823"/>
      <c r="AL59" s="823"/>
      <c r="AM59" s="823"/>
      <c r="AN59" s="823"/>
      <c r="AO59" s="823"/>
      <c r="AP59" s="823"/>
      <c r="AQ59" s="823"/>
      <c r="AR59" s="823"/>
      <c r="AS59" s="823"/>
      <c r="AT59" s="823"/>
      <c r="AU59" s="823"/>
      <c r="AV59" s="823"/>
      <c r="AW59" s="823"/>
      <c r="AX59" s="823"/>
      <c r="AY59" s="823"/>
      <c r="AZ59" s="823"/>
      <c r="BA59" s="823"/>
      <c r="BB59" s="823"/>
      <c r="BC59" s="823"/>
      <c r="BD59" s="823"/>
      <c r="BE59" s="823"/>
      <c r="BF59" s="823"/>
      <c r="BG59" s="823"/>
      <c r="BH59" s="823"/>
      <c r="BI59" s="823"/>
      <c r="BJ59" s="823"/>
      <c r="BK59" s="823"/>
      <c r="BL59" s="823"/>
      <c r="BM59" s="823"/>
      <c r="BN59" s="823"/>
      <c r="BO59" s="823"/>
      <c r="BP59" s="823"/>
      <c r="BQ59" s="823"/>
      <c r="BR59" s="823"/>
      <c r="BS59" s="823"/>
      <c r="BT59" s="823"/>
      <c r="BU59" s="823"/>
      <c r="BV59" s="823"/>
      <c r="BW59" s="823"/>
      <c r="BX59" s="823"/>
      <c r="BY59" s="823"/>
      <c r="BZ59" s="823"/>
      <c r="CA59" s="823"/>
      <c r="CB59" s="823"/>
      <c r="CC59" s="823"/>
      <c r="CD59" s="823"/>
      <c r="CE59" s="823"/>
      <c r="CF59" s="823"/>
      <c r="CG59" s="823"/>
      <c r="CH59" s="823"/>
      <c r="CI59" s="823"/>
      <c r="CJ59" s="823"/>
      <c r="CK59" s="823"/>
      <c r="CL59" s="823"/>
      <c r="CM59" s="823"/>
      <c r="CN59" s="823"/>
      <c r="CO59" s="823"/>
      <c r="CP59" s="823"/>
      <c r="CQ59" s="823"/>
      <c r="CR59" s="823"/>
      <c r="CS59" s="823"/>
      <c r="CT59" s="823"/>
      <c r="CU59" s="823"/>
      <c r="CV59" s="823"/>
      <c r="CW59" s="823"/>
      <c r="CX59" s="823"/>
      <c r="CY59" s="823"/>
      <c r="CZ59" s="823"/>
      <c r="DA59" s="823"/>
      <c r="DB59" s="823"/>
      <c r="DC59" s="823"/>
      <c r="DD59" s="823"/>
      <c r="DE59" s="823"/>
      <c r="DF59" s="823"/>
      <c r="DG59" s="823"/>
      <c r="DH59" s="823"/>
      <c r="DI59" s="823"/>
      <c r="DJ59" s="823"/>
      <c r="DK59" s="823"/>
      <c r="DL59" s="823"/>
      <c r="DM59" s="823"/>
      <c r="DN59" s="823"/>
      <c r="DO59" s="823"/>
      <c r="DP59" s="823"/>
      <c r="DQ59" s="823"/>
      <c r="DR59" s="823"/>
      <c r="DS59" s="823"/>
      <c r="DT59" s="823"/>
      <c r="DU59" s="823"/>
      <c r="DV59" s="823"/>
      <c r="DW59" s="823"/>
      <c r="DX59" s="823"/>
      <c r="DY59" s="823"/>
      <c r="DZ59" s="823"/>
      <c r="EA59" s="823"/>
      <c r="EB59" s="823"/>
      <c r="EC59" s="823"/>
      <c r="ED59" s="823"/>
      <c r="EE59" s="823"/>
      <c r="EF59" s="823"/>
      <c r="EG59" s="823"/>
      <c r="EH59" s="823"/>
      <c r="EI59" s="823"/>
      <c r="EJ59" s="823"/>
      <c r="EK59" s="823"/>
      <c r="EL59" s="823"/>
      <c r="EM59" s="823"/>
      <c r="EN59" s="823"/>
      <c r="EO59" s="823"/>
      <c r="EP59" s="823"/>
      <c r="EQ59" s="823"/>
      <c r="ER59" s="823"/>
      <c r="ES59" s="823"/>
      <c r="ET59" s="823"/>
      <c r="EU59" s="823"/>
      <c r="EV59" s="823"/>
      <c r="EW59" s="823"/>
      <c r="EX59" s="823"/>
      <c r="EY59" s="823"/>
      <c r="EZ59" s="823"/>
      <c r="FA59" s="823"/>
      <c r="FB59" s="823"/>
      <c r="FC59" s="823"/>
      <c r="FD59" s="823"/>
      <c r="FE59" s="823"/>
      <c r="FF59" s="823"/>
      <c r="FG59" s="823"/>
      <c r="FH59" s="823"/>
      <c r="FI59" s="823"/>
      <c r="FJ59" s="823"/>
      <c r="FK59" s="823"/>
      <c r="FL59" s="823"/>
      <c r="FM59" s="823"/>
      <c r="FN59" s="823"/>
      <c r="FO59" s="823"/>
      <c r="FP59" s="823"/>
      <c r="FQ59" s="823"/>
      <c r="FR59" s="823"/>
      <c r="FS59" s="823"/>
      <c r="FT59" s="823"/>
      <c r="FU59" s="823"/>
      <c r="FV59" s="823"/>
      <c r="FW59" s="823"/>
      <c r="FX59" s="823"/>
      <c r="FY59" s="823"/>
      <c r="FZ59" s="823"/>
      <c r="GA59" s="823"/>
      <c r="GB59" s="823"/>
      <c r="GC59" s="823"/>
      <c r="GD59" s="823"/>
      <c r="GE59" s="823"/>
      <c r="GF59" s="823"/>
      <c r="GG59" s="823"/>
      <c r="GH59" s="823"/>
      <c r="GI59" s="823"/>
      <c r="GJ59" s="823"/>
      <c r="GK59" s="823"/>
      <c r="GL59" s="823"/>
      <c r="GM59" s="823"/>
      <c r="GN59" s="823"/>
      <c r="GO59" s="823"/>
      <c r="GP59" s="823"/>
      <c r="GQ59" s="823"/>
      <c r="GR59" s="823"/>
      <c r="GS59" s="823"/>
      <c r="GT59" s="823"/>
      <c r="GU59" s="823"/>
      <c r="GV59" s="823"/>
      <c r="GW59" s="823"/>
      <c r="GX59" s="823"/>
      <c r="GY59" s="823"/>
      <c r="GZ59" s="823"/>
      <c r="HA59" s="823"/>
      <c r="HB59" s="823"/>
      <c r="HC59" s="823"/>
      <c r="HD59" s="823"/>
      <c r="HE59" s="823"/>
      <c r="HF59" s="823"/>
      <c r="HG59" s="823"/>
      <c r="HH59" s="823"/>
      <c r="HI59" s="823"/>
      <c r="HJ59" s="823"/>
      <c r="HK59" s="823"/>
      <c r="HL59" s="823"/>
      <c r="HM59" s="823"/>
      <c r="HN59" s="823"/>
      <c r="HO59" s="823"/>
      <c r="HP59" s="823"/>
      <c r="HQ59" s="823"/>
      <c r="HR59" s="823"/>
      <c r="HS59" s="823"/>
      <c r="HT59" s="823"/>
      <c r="HU59" s="823"/>
      <c r="HV59" s="823"/>
      <c r="HW59" s="823"/>
      <c r="HX59" s="823"/>
      <c r="HY59" s="823"/>
      <c r="HZ59" s="823"/>
      <c r="IA59" s="823"/>
      <c r="IB59" s="823"/>
      <c r="IC59" s="823"/>
      <c r="ID59" s="823"/>
      <c r="IE59" s="823"/>
      <c r="IF59" s="823"/>
      <c r="IG59" s="823"/>
      <c r="IH59" s="823"/>
      <c r="II59" s="823"/>
      <c r="IJ59" s="823"/>
      <c r="IK59" s="823"/>
      <c r="IL59" s="823"/>
      <c r="IM59" s="823"/>
      <c r="IN59" s="823"/>
      <c r="IO59" s="823"/>
      <c r="IP59" s="823"/>
      <c r="IQ59" s="823"/>
      <c r="IR59" s="823"/>
      <c r="IS59" s="823"/>
      <c r="IT59" s="823"/>
      <c r="IU59" s="823"/>
      <c r="IV59" s="823"/>
    </row>
    <row r="60" spans="1:256" s="858" customFormat="1" ht="5.25" customHeight="1">
      <c r="A60" s="859"/>
      <c r="B60" s="859"/>
      <c r="C60" s="859"/>
      <c r="D60" s="859"/>
      <c r="E60" s="859"/>
      <c r="F60" s="823"/>
      <c r="G60" s="823"/>
      <c r="H60" s="823"/>
      <c r="I60" s="823"/>
      <c r="J60" s="823"/>
      <c r="K60" s="823"/>
      <c r="L60" s="823"/>
      <c r="M60" s="823"/>
      <c r="N60" s="823"/>
      <c r="O60" s="823"/>
      <c r="P60" s="823"/>
      <c r="Q60" s="823"/>
      <c r="R60" s="823"/>
      <c r="S60" s="823"/>
      <c r="T60" s="823"/>
      <c r="U60" s="823"/>
      <c r="V60" s="823"/>
      <c r="W60" s="823"/>
      <c r="X60" s="823"/>
      <c r="Y60" s="823"/>
      <c r="Z60" s="823"/>
      <c r="AA60" s="823"/>
      <c r="AB60" s="823"/>
      <c r="AC60" s="823"/>
      <c r="AD60" s="823"/>
      <c r="AE60" s="823"/>
      <c r="AF60" s="823"/>
      <c r="AG60" s="823"/>
      <c r="AH60" s="823"/>
      <c r="AI60" s="823"/>
      <c r="AJ60" s="823"/>
      <c r="AK60" s="823"/>
      <c r="AL60" s="823"/>
      <c r="AM60" s="823"/>
      <c r="AN60" s="823"/>
      <c r="AO60" s="823"/>
      <c r="AP60" s="823"/>
      <c r="AQ60" s="823"/>
      <c r="AR60" s="823"/>
      <c r="AS60" s="823"/>
      <c r="AT60" s="823"/>
      <c r="AU60" s="823"/>
      <c r="AV60" s="823"/>
      <c r="AW60" s="823"/>
      <c r="AX60" s="823"/>
      <c r="AY60" s="823"/>
      <c r="AZ60" s="823"/>
      <c r="BA60" s="823"/>
      <c r="BB60" s="823"/>
      <c r="BC60" s="823"/>
      <c r="BD60" s="823"/>
      <c r="BE60" s="823"/>
      <c r="BF60" s="823"/>
      <c r="BG60" s="823"/>
      <c r="BH60" s="823"/>
      <c r="BI60" s="823"/>
      <c r="BJ60" s="823"/>
      <c r="BK60" s="823"/>
      <c r="BL60" s="823"/>
      <c r="BM60" s="823"/>
      <c r="BN60" s="823"/>
      <c r="BO60" s="823"/>
      <c r="BP60" s="823"/>
      <c r="BQ60" s="823"/>
      <c r="BR60" s="823"/>
      <c r="BS60" s="823"/>
      <c r="BT60" s="823"/>
      <c r="BU60" s="823"/>
      <c r="BV60" s="823"/>
      <c r="BW60" s="823"/>
      <c r="BX60" s="823"/>
      <c r="BY60" s="823"/>
      <c r="BZ60" s="823"/>
      <c r="CA60" s="823"/>
      <c r="CB60" s="823"/>
      <c r="CC60" s="823"/>
      <c r="CD60" s="823"/>
      <c r="CE60" s="823"/>
      <c r="CF60" s="823"/>
      <c r="CG60" s="823"/>
      <c r="CH60" s="823"/>
      <c r="CI60" s="823"/>
      <c r="CJ60" s="823"/>
      <c r="CK60" s="823"/>
      <c r="CL60" s="823"/>
      <c r="CM60" s="823"/>
      <c r="CN60" s="823"/>
      <c r="CO60" s="823"/>
      <c r="CP60" s="823"/>
      <c r="CQ60" s="823"/>
      <c r="CR60" s="823"/>
      <c r="CS60" s="823"/>
      <c r="CT60" s="823"/>
      <c r="CU60" s="823"/>
      <c r="CV60" s="823"/>
      <c r="CW60" s="823"/>
      <c r="CX60" s="823"/>
      <c r="CY60" s="823"/>
      <c r="CZ60" s="823"/>
      <c r="DA60" s="823"/>
      <c r="DB60" s="823"/>
      <c r="DC60" s="823"/>
      <c r="DD60" s="823"/>
      <c r="DE60" s="823"/>
      <c r="DF60" s="823"/>
      <c r="DG60" s="823"/>
      <c r="DH60" s="823"/>
      <c r="DI60" s="823"/>
      <c r="DJ60" s="823"/>
      <c r="DK60" s="823"/>
      <c r="DL60" s="823"/>
      <c r="DM60" s="823"/>
      <c r="DN60" s="823"/>
      <c r="DO60" s="823"/>
      <c r="DP60" s="823"/>
      <c r="DQ60" s="823"/>
      <c r="DR60" s="823"/>
      <c r="DS60" s="823"/>
      <c r="DT60" s="823"/>
      <c r="DU60" s="823"/>
      <c r="DV60" s="823"/>
      <c r="DW60" s="823"/>
      <c r="DX60" s="823"/>
      <c r="DY60" s="823"/>
      <c r="DZ60" s="823"/>
      <c r="EA60" s="823"/>
      <c r="EB60" s="823"/>
      <c r="EC60" s="823"/>
      <c r="ED60" s="823"/>
      <c r="EE60" s="823"/>
      <c r="EF60" s="823"/>
      <c r="EG60" s="823"/>
      <c r="EH60" s="823"/>
      <c r="EI60" s="823"/>
      <c r="EJ60" s="823"/>
      <c r="EK60" s="823"/>
      <c r="EL60" s="823"/>
      <c r="EM60" s="823"/>
      <c r="EN60" s="823"/>
      <c r="EO60" s="823"/>
      <c r="EP60" s="823"/>
      <c r="EQ60" s="823"/>
      <c r="ER60" s="823"/>
      <c r="ES60" s="823"/>
      <c r="ET60" s="823"/>
      <c r="EU60" s="823"/>
      <c r="EV60" s="823"/>
      <c r="EW60" s="823"/>
      <c r="EX60" s="823"/>
      <c r="EY60" s="823"/>
      <c r="EZ60" s="823"/>
      <c r="FA60" s="823"/>
      <c r="FB60" s="823"/>
      <c r="FC60" s="823"/>
      <c r="FD60" s="823"/>
      <c r="FE60" s="823"/>
      <c r="FF60" s="823"/>
      <c r="FG60" s="823"/>
      <c r="FH60" s="823"/>
      <c r="FI60" s="823"/>
      <c r="FJ60" s="823"/>
      <c r="FK60" s="823"/>
      <c r="FL60" s="823"/>
      <c r="FM60" s="823"/>
      <c r="FN60" s="823"/>
      <c r="FO60" s="823"/>
      <c r="FP60" s="823"/>
      <c r="FQ60" s="823"/>
      <c r="FR60" s="823"/>
      <c r="FS60" s="823"/>
      <c r="FT60" s="823"/>
      <c r="FU60" s="823"/>
      <c r="FV60" s="823"/>
      <c r="FW60" s="823"/>
      <c r="FX60" s="823"/>
      <c r="FY60" s="823"/>
      <c r="FZ60" s="823"/>
      <c r="GA60" s="823"/>
      <c r="GB60" s="823"/>
      <c r="GC60" s="823"/>
      <c r="GD60" s="823"/>
      <c r="GE60" s="823"/>
      <c r="GF60" s="823"/>
      <c r="GG60" s="823"/>
      <c r="GH60" s="823"/>
      <c r="GI60" s="823"/>
      <c r="GJ60" s="823"/>
      <c r="GK60" s="823"/>
      <c r="GL60" s="823"/>
      <c r="GM60" s="823"/>
      <c r="GN60" s="823"/>
      <c r="GO60" s="823"/>
      <c r="GP60" s="823"/>
      <c r="GQ60" s="823"/>
      <c r="GR60" s="823"/>
      <c r="GS60" s="823"/>
      <c r="GT60" s="823"/>
      <c r="GU60" s="823"/>
      <c r="GV60" s="823"/>
      <c r="GW60" s="823"/>
      <c r="GX60" s="823"/>
      <c r="GY60" s="823"/>
      <c r="GZ60" s="823"/>
      <c r="HA60" s="823"/>
      <c r="HB60" s="823"/>
      <c r="HC60" s="823"/>
      <c r="HD60" s="823"/>
      <c r="HE60" s="823"/>
      <c r="HF60" s="823"/>
      <c r="HG60" s="823"/>
      <c r="HH60" s="823"/>
      <c r="HI60" s="823"/>
      <c r="HJ60" s="823"/>
      <c r="HK60" s="823"/>
      <c r="HL60" s="823"/>
      <c r="HM60" s="823"/>
      <c r="HN60" s="823"/>
      <c r="HO60" s="823"/>
      <c r="HP60" s="823"/>
      <c r="HQ60" s="823"/>
      <c r="HR60" s="823"/>
      <c r="HS60" s="823"/>
      <c r="HT60" s="823"/>
      <c r="HU60" s="823"/>
      <c r="HV60" s="823"/>
      <c r="HW60" s="823"/>
      <c r="HX60" s="823"/>
      <c r="HY60" s="823"/>
      <c r="HZ60" s="823"/>
      <c r="IA60" s="823"/>
      <c r="IB60" s="823"/>
      <c r="IC60" s="823"/>
      <c r="ID60" s="823"/>
      <c r="IE60" s="823"/>
      <c r="IF60" s="823"/>
      <c r="IG60" s="823"/>
      <c r="IH60" s="823"/>
      <c r="II60" s="823"/>
      <c r="IJ60" s="823"/>
      <c r="IK60" s="823"/>
      <c r="IL60" s="823"/>
      <c r="IM60" s="823"/>
      <c r="IN60" s="823"/>
      <c r="IO60" s="823"/>
      <c r="IP60" s="823"/>
      <c r="IQ60" s="823"/>
      <c r="IR60" s="823"/>
      <c r="IS60" s="823"/>
      <c r="IT60" s="823"/>
      <c r="IU60" s="823"/>
      <c r="IV60" s="823"/>
    </row>
    <row r="61" spans="1:256" ht="12.95" customHeight="1">
      <c r="A61" s="2114" t="s">
        <v>750</v>
      </c>
      <c r="B61" s="2115"/>
      <c r="C61" s="2115"/>
      <c r="D61" s="2115"/>
      <c r="E61" s="2115"/>
    </row>
    <row r="62" spans="1:256" ht="12.95" customHeight="1">
      <c r="A62" s="2099" t="s">
        <v>751</v>
      </c>
      <c r="B62" s="2099"/>
      <c r="C62" s="2099"/>
      <c r="D62" s="2099"/>
      <c r="E62" s="2099"/>
    </row>
    <row r="63" spans="1:256" ht="12.95" customHeight="1">
      <c r="A63" s="2099" t="s">
        <v>737</v>
      </c>
      <c r="B63" s="2099"/>
      <c r="C63" s="2099"/>
      <c r="D63" s="2099"/>
      <c r="E63" s="2099"/>
    </row>
    <row r="64" spans="1:256" s="771" customFormat="1" ht="10.5" customHeight="1">
      <c r="A64" s="819" t="s">
        <v>564</v>
      </c>
      <c r="B64" s="768"/>
      <c r="C64" s="769"/>
      <c r="D64" s="768"/>
      <c r="E64" s="768"/>
      <c r="F64" s="768"/>
      <c r="G64" s="768"/>
      <c r="H64" s="768"/>
      <c r="I64" s="768"/>
      <c r="J64" s="768"/>
      <c r="K64" s="770"/>
      <c r="L64" s="770"/>
    </row>
    <row r="65" spans="1:12" s="792" customFormat="1" ht="11.25" customHeight="1">
      <c r="A65" s="777" t="s">
        <v>738</v>
      </c>
      <c r="B65" s="768"/>
      <c r="C65" s="769"/>
      <c r="D65" s="768"/>
      <c r="E65" s="768"/>
      <c r="F65" s="768"/>
      <c r="G65" s="768"/>
      <c r="H65" s="768"/>
      <c r="I65" s="768"/>
      <c r="J65" s="768"/>
      <c r="K65" s="770"/>
      <c r="L65" s="770"/>
    </row>
    <row r="66" spans="1:12" ht="12" customHeight="1"/>
    <row r="67" spans="1:12" ht="11.25" customHeight="1"/>
    <row r="68" spans="1:12" ht="11.25" customHeight="1"/>
    <row r="69" spans="1:12" ht="12" customHeight="1"/>
    <row r="70" spans="1:12" ht="12" customHeight="1"/>
    <row r="71" spans="1:12" ht="12" customHeight="1"/>
    <row r="72" spans="1:12" ht="12" customHeight="1"/>
    <row r="73" spans="1:12" ht="12" customHeight="1"/>
    <row r="74" spans="1:12" ht="12" customHeight="1"/>
    <row r="75" spans="1:12" ht="12" customHeight="1"/>
    <row r="76" spans="1:12" ht="12" customHeight="1"/>
    <row r="77" spans="1:12" ht="12" customHeight="1"/>
    <row r="78" spans="1:12" ht="12" customHeight="1"/>
    <row r="79" spans="1:12" ht="12" customHeight="1"/>
    <row r="80" spans="1:12"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sheetData>
  <mergeCells count="11">
    <mergeCell ref="A1:E1"/>
    <mergeCell ref="A2:E2"/>
    <mergeCell ref="A4:A7"/>
    <mergeCell ref="B4:E4"/>
    <mergeCell ref="B5:B7"/>
    <mergeCell ref="C5:C7"/>
    <mergeCell ref="A55:E56"/>
    <mergeCell ref="A58:E59"/>
    <mergeCell ref="A61:E61"/>
    <mergeCell ref="A62:E62"/>
    <mergeCell ref="A63:E63"/>
  </mergeCells>
  <hyperlinks>
    <hyperlink ref="A65" r:id="rId1"/>
  </hyperlinks>
  <printOptions horizontalCentered="1" gridLinesSet="0"/>
  <pageMargins left="0.78740157480314965" right="0.78740157480314965" top="1.1811023622047243" bottom="0.78740157480314965" header="0" footer="0"/>
  <pageSetup paperSize="9" scale="99" orientation="portrait" r:id="rId2"/>
  <headerFooter alignWithMargins="0"/>
</worksheet>
</file>

<file path=xl/worksheets/sheet58.xml><?xml version="1.0" encoding="utf-8"?>
<worksheet xmlns="http://schemas.openxmlformats.org/spreadsheetml/2006/main" xmlns:r="http://schemas.openxmlformats.org/officeDocument/2006/relationships">
  <sheetPr syncVertical="1" syncRef="A1" transitionEvaluation="1" codeName="Sheet58"/>
  <dimension ref="A1:IV63"/>
  <sheetViews>
    <sheetView showGridLines="0" workbookViewId="0">
      <selection sqref="A1:G1"/>
    </sheetView>
  </sheetViews>
  <sheetFormatPr defaultColWidth="9.7109375" defaultRowHeight="12.75" customHeight="1"/>
  <cols>
    <col min="1" max="1" width="22.140625" style="823" customWidth="1"/>
    <col min="2" max="2" width="8" style="823" customWidth="1"/>
    <col min="3" max="3" width="14.140625" style="823" customWidth="1"/>
    <col min="4" max="4" width="11.7109375" style="823" customWidth="1"/>
    <col min="5" max="5" width="9.42578125" style="823" customWidth="1"/>
    <col min="6" max="6" width="10.42578125" style="823" customWidth="1"/>
    <col min="7" max="7" width="10.28515625" style="823" customWidth="1"/>
    <col min="8" max="16384" width="9.7109375" style="823"/>
  </cols>
  <sheetData>
    <row r="1" spans="1:11" ht="12.75" customHeight="1">
      <c r="A1" s="2100" t="s">
        <v>752</v>
      </c>
      <c r="B1" s="2100"/>
      <c r="C1" s="2100"/>
      <c r="D1" s="2100"/>
      <c r="E1" s="2100"/>
      <c r="F1" s="2100"/>
      <c r="G1" s="2100"/>
    </row>
    <row r="2" spans="1:11" ht="21.75" customHeight="1">
      <c r="A2" s="2101" t="s">
        <v>753</v>
      </c>
      <c r="B2" s="2101"/>
      <c r="C2" s="2101"/>
      <c r="D2" s="2101"/>
      <c r="E2" s="2101"/>
      <c r="F2" s="2101"/>
      <c r="G2" s="2101"/>
    </row>
    <row r="3" spans="1:11" ht="12.75" customHeight="1">
      <c r="A3" s="824"/>
      <c r="B3" s="825"/>
      <c r="C3" s="825"/>
      <c r="D3" s="826"/>
      <c r="E3" s="826"/>
      <c r="F3" s="826"/>
      <c r="G3" s="827" t="s">
        <v>546</v>
      </c>
    </row>
    <row r="4" spans="1:11" ht="12.75" customHeight="1">
      <c r="A4" s="2116" t="s">
        <v>697</v>
      </c>
      <c r="B4" s="2105" t="s">
        <v>754</v>
      </c>
      <c r="C4" s="2105"/>
      <c r="D4" s="2105"/>
      <c r="E4" s="2105"/>
      <c r="F4" s="2105"/>
      <c r="G4" s="2105"/>
    </row>
    <row r="5" spans="1:11" ht="12.75" customHeight="1">
      <c r="A5" s="2105"/>
      <c r="B5" s="1648"/>
      <c r="C5" s="2116" t="s">
        <v>755</v>
      </c>
      <c r="D5" s="2105" t="s">
        <v>756</v>
      </c>
      <c r="E5" s="2105" t="s">
        <v>757</v>
      </c>
      <c r="F5" s="2105" t="s">
        <v>758</v>
      </c>
      <c r="G5" s="2105" t="s">
        <v>759</v>
      </c>
    </row>
    <row r="6" spans="1:11" ht="12.75" customHeight="1">
      <c r="A6" s="2105"/>
      <c r="B6" s="1638" t="s">
        <v>0</v>
      </c>
      <c r="C6" s="2117"/>
      <c r="D6" s="2117"/>
      <c r="E6" s="2117"/>
      <c r="F6" s="2117"/>
      <c r="G6" s="2117"/>
    </row>
    <row r="7" spans="1:11" ht="12.75" customHeight="1">
      <c r="A7" s="2105"/>
      <c r="B7" s="1641"/>
      <c r="C7" s="2117"/>
      <c r="D7" s="2117"/>
      <c r="E7" s="2117"/>
      <c r="F7" s="2117"/>
      <c r="G7" s="2117"/>
    </row>
    <row r="8" spans="1:11" ht="7.5" customHeight="1">
      <c r="A8" s="830"/>
      <c r="B8" s="831"/>
      <c r="C8" s="861"/>
      <c r="D8" s="832"/>
    </row>
    <row r="9" spans="1:11" ht="12.75" customHeight="1">
      <c r="A9" s="860" t="s">
        <v>702</v>
      </c>
      <c r="B9" s="861">
        <v>4486</v>
      </c>
      <c r="C9" s="861">
        <v>561</v>
      </c>
      <c r="D9" s="881">
        <v>2192</v>
      </c>
      <c r="E9" s="823">
        <v>289</v>
      </c>
      <c r="F9" s="823">
        <v>37</v>
      </c>
      <c r="G9" s="823">
        <v>1407</v>
      </c>
    </row>
    <row r="10" spans="1:11" ht="7.5" customHeight="1">
      <c r="A10" s="830"/>
      <c r="B10" s="831"/>
      <c r="C10" s="861"/>
      <c r="D10" s="866"/>
    </row>
    <row r="11" spans="1:11" ht="12" customHeight="1">
      <c r="A11" s="830">
        <v>2017</v>
      </c>
      <c r="B11" s="831"/>
      <c r="C11" s="861"/>
      <c r="D11" s="832"/>
    </row>
    <row r="12" spans="1:11" ht="12" customHeight="1">
      <c r="A12" s="836" t="s">
        <v>258</v>
      </c>
      <c r="B12" s="882">
        <f>B14+B50+B52</f>
        <v>4521</v>
      </c>
      <c r="C12" s="882">
        <f>C14+C50+C52</f>
        <v>566</v>
      </c>
      <c r="D12" s="864">
        <f t="shared" ref="D12:G12" si="0">D14+D50+D52</f>
        <v>2207</v>
      </c>
      <c r="E12" s="864">
        <f t="shared" si="0"/>
        <v>290</v>
      </c>
      <c r="F12" s="864">
        <f t="shared" si="0"/>
        <v>48</v>
      </c>
      <c r="G12" s="864">
        <f t="shared" si="0"/>
        <v>1410</v>
      </c>
      <c r="H12" s="883"/>
      <c r="I12" s="883"/>
      <c r="J12" s="883"/>
      <c r="K12" s="883"/>
    </row>
    <row r="13" spans="1:11" ht="9" customHeight="1">
      <c r="A13" s="830"/>
      <c r="B13" s="884"/>
      <c r="C13" s="884"/>
      <c r="D13" s="840"/>
      <c r="E13" s="840"/>
      <c r="F13" s="840"/>
      <c r="G13" s="840"/>
      <c r="H13" s="883"/>
      <c r="I13" s="883"/>
      <c r="J13" s="883"/>
      <c r="K13" s="883"/>
    </row>
    <row r="14" spans="1:11" ht="12" customHeight="1">
      <c r="A14" s="841" t="s">
        <v>705</v>
      </c>
      <c r="B14" s="885">
        <f>B16+B27+B38+B40+B48</f>
        <v>4052</v>
      </c>
      <c r="C14" s="885">
        <f t="shared" ref="C14:G14" si="1">C16+C27+C38+C40+C48</f>
        <v>561</v>
      </c>
      <c r="D14" s="866">
        <f t="shared" si="1"/>
        <v>1908</v>
      </c>
      <c r="E14" s="866">
        <f t="shared" si="1"/>
        <v>270</v>
      </c>
      <c r="F14" s="866">
        <f t="shared" si="1"/>
        <v>25</v>
      </c>
      <c r="G14" s="866">
        <f t="shared" si="1"/>
        <v>1288</v>
      </c>
      <c r="H14" s="883"/>
      <c r="I14" s="883"/>
      <c r="J14" s="883"/>
      <c r="K14" s="883"/>
    </row>
    <row r="15" spans="1:11" ht="9" customHeight="1">
      <c r="A15" s="843"/>
      <c r="B15" s="886"/>
      <c r="C15" s="884"/>
      <c r="D15" s="887"/>
      <c r="E15" s="887"/>
      <c r="F15" s="887"/>
      <c r="G15" s="888"/>
      <c r="H15" s="883"/>
      <c r="I15" s="883"/>
      <c r="J15" s="883"/>
      <c r="K15" s="883"/>
    </row>
    <row r="16" spans="1:11" s="847" customFormat="1" ht="12" customHeight="1">
      <c r="A16" s="841" t="s">
        <v>391</v>
      </c>
      <c r="B16" s="885">
        <f>SUM(B18:B25)</f>
        <v>1372</v>
      </c>
      <c r="C16" s="885">
        <f t="shared" ref="C16:G16" si="2">SUM(C18:C25)</f>
        <v>186</v>
      </c>
      <c r="D16" s="885">
        <f t="shared" si="2"/>
        <v>697</v>
      </c>
      <c r="E16" s="885">
        <f t="shared" si="2"/>
        <v>72</v>
      </c>
      <c r="F16" s="885">
        <f t="shared" si="2"/>
        <v>9</v>
      </c>
      <c r="G16" s="885">
        <f t="shared" si="2"/>
        <v>408</v>
      </c>
      <c r="H16" s="883"/>
      <c r="I16" s="883"/>
      <c r="J16" s="883"/>
      <c r="K16" s="889"/>
    </row>
    <row r="17" spans="1:11" s="847" customFormat="1" ht="9" customHeight="1">
      <c r="A17" s="841"/>
      <c r="B17" s="885"/>
      <c r="C17" s="890"/>
      <c r="D17" s="881"/>
      <c r="E17" s="881"/>
      <c r="F17" s="881"/>
      <c r="G17" s="881"/>
      <c r="H17" s="883"/>
      <c r="I17" s="883"/>
      <c r="J17" s="883"/>
      <c r="K17" s="889"/>
    </row>
    <row r="18" spans="1:11" s="847" customFormat="1" ht="12.75" customHeight="1">
      <c r="A18" s="869" t="s">
        <v>760</v>
      </c>
      <c r="B18" s="885">
        <f t="shared" ref="B18:B25" si="3">SUM(C18:G18)</f>
        <v>197</v>
      </c>
      <c r="C18" s="890">
        <v>27</v>
      </c>
      <c r="D18" s="881">
        <v>86</v>
      </c>
      <c r="E18" s="881">
        <v>21</v>
      </c>
      <c r="F18" s="881">
        <v>1</v>
      </c>
      <c r="G18" s="881">
        <v>62</v>
      </c>
      <c r="H18" s="883"/>
      <c r="I18" s="883"/>
      <c r="J18" s="883"/>
      <c r="K18" s="889"/>
    </row>
    <row r="19" spans="1:11" s="847" customFormat="1" ht="12.75" customHeight="1">
      <c r="A19" s="869" t="s">
        <v>761</v>
      </c>
      <c r="B19" s="885">
        <f t="shared" si="3"/>
        <v>125</v>
      </c>
      <c r="C19" s="890">
        <v>26</v>
      </c>
      <c r="D19" s="881">
        <v>59</v>
      </c>
      <c r="E19" s="881">
        <v>4</v>
      </c>
      <c r="F19" s="891">
        <v>0</v>
      </c>
      <c r="G19" s="881">
        <v>36</v>
      </c>
      <c r="H19" s="883"/>
      <c r="I19" s="883"/>
      <c r="J19" s="883"/>
      <c r="K19" s="889"/>
    </row>
    <row r="20" spans="1:11" s="847" customFormat="1" ht="12.75" customHeight="1">
      <c r="A20" s="869" t="s">
        <v>762</v>
      </c>
      <c r="B20" s="885">
        <f t="shared" si="3"/>
        <v>116</v>
      </c>
      <c r="C20" s="890">
        <v>14</v>
      </c>
      <c r="D20" s="881">
        <v>63</v>
      </c>
      <c r="E20" s="881">
        <v>3</v>
      </c>
      <c r="F20" s="881">
        <v>1</v>
      </c>
      <c r="G20" s="881">
        <v>35</v>
      </c>
      <c r="H20" s="883"/>
      <c r="I20" s="883"/>
      <c r="J20" s="883"/>
      <c r="K20" s="889"/>
    </row>
    <row r="21" spans="1:11" s="847" customFormat="1" ht="12.75" customHeight="1">
      <c r="A21" s="869" t="s">
        <v>763</v>
      </c>
      <c r="B21" s="885">
        <f t="shared" si="3"/>
        <v>284</v>
      </c>
      <c r="C21" s="890">
        <v>23</v>
      </c>
      <c r="D21" s="881">
        <v>165</v>
      </c>
      <c r="E21" s="881">
        <v>11</v>
      </c>
      <c r="F21" s="881">
        <v>3</v>
      </c>
      <c r="G21" s="881">
        <v>82</v>
      </c>
      <c r="H21" s="883"/>
      <c r="I21" s="883"/>
      <c r="J21" s="883"/>
      <c r="K21" s="889"/>
    </row>
    <row r="22" spans="1:11" s="847" customFormat="1" ht="12.75" customHeight="1">
      <c r="A22" s="869" t="s">
        <v>764</v>
      </c>
      <c r="B22" s="885">
        <f t="shared" si="3"/>
        <v>84</v>
      </c>
      <c r="C22" s="890">
        <v>30</v>
      </c>
      <c r="D22" s="881">
        <v>24</v>
      </c>
      <c r="E22" s="881">
        <v>5</v>
      </c>
      <c r="F22" s="881">
        <v>1</v>
      </c>
      <c r="G22" s="881">
        <v>24</v>
      </c>
      <c r="H22" s="883"/>
      <c r="I22" s="883"/>
      <c r="J22" s="883"/>
      <c r="K22" s="889"/>
    </row>
    <row r="23" spans="1:11" s="847" customFormat="1" ht="12.75" customHeight="1">
      <c r="A23" s="869" t="s">
        <v>765</v>
      </c>
      <c r="B23" s="885">
        <f t="shared" si="3"/>
        <v>144</v>
      </c>
      <c r="C23" s="890">
        <v>25</v>
      </c>
      <c r="D23" s="881">
        <v>54</v>
      </c>
      <c r="E23" s="881">
        <v>5</v>
      </c>
      <c r="F23" s="891">
        <v>0</v>
      </c>
      <c r="G23" s="881">
        <v>60</v>
      </c>
      <c r="H23" s="883"/>
      <c r="I23" s="883"/>
      <c r="J23" s="883"/>
      <c r="K23" s="889"/>
    </row>
    <row r="24" spans="1:11" s="847" customFormat="1" ht="12.75" customHeight="1">
      <c r="A24" s="869" t="s">
        <v>766</v>
      </c>
      <c r="B24" s="885">
        <f t="shared" si="3"/>
        <v>315</v>
      </c>
      <c r="C24" s="890">
        <v>27</v>
      </c>
      <c r="D24" s="881">
        <v>197</v>
      </c>
      <c r="E24" s="881">
        <v>10</v>
      </c>
      <c r="F24" s="881">
        <v>3</v>
      </c>
      <c r="G24" s="881">
        <v>78</v>
      </c>
      <c r="H24" s="883"/>
      <c r="I24" s="883"/>
      <c r="J24" s="883"/>
      <c r="K24" s="889"/>
    </row>
    <row r="25" spans="1:11" s="847" customFormat="1" ht="12.75" customHeight="1">
      <c r="A25" s="869" t="s">
        <v>767</v>
      </c>
      <c r="B25" s="885">
        <f t="shared" si="3"/>
        <v>107</v>
      </c>
      <c r="C25" s="890">
        <v>14</v>
      </c>
      <c r="D25" s="881">
        <v>49</v>
      </c>
      <c r="E25" s="881">
        <v>13</v>
      </c>
      <c r="F25" s="891">
        <v>0</v>
      </c>
      <c r="G25" s="881">
        <v>31</v>
      </c>
      <c r="H25" s="883"/>
      <c r="I25" s="883"/>
      <c r="J25" s="883"/>
      <c r="K25" s="889"/>
    </row>
    <row r="26" spans="1:11" s="847" customFormat="1" ht="9" customHeight="1">
      <c r="A26" s="841"/>
      <c r="B26" s="885"/>
      <c r="C26" s="890"/>
      <c r="D26" s="881"/>
      <c r="E26" s="881"/>
      <c r="F26" s="881"/>
      <c r="G26" s="881"/>
      <c r="H26" s="883"/>
      <c r="I26" s="883"/>
      <c r="J26" s="883"/>
      <c r="K26" s="889"/>
    </row>
    <row r="27" spans="1:11" s="847" customFormat="1" ht="12" customHeight="1">
      <c r="A27" s="841" t="s">
        <v>392</v>
      </c>
      <c r="B27" s="885">
        <f>SUM(B29:B36)</f>
        <v>1127</v>
      </c>
      <c r="C27" s="885">
        <f t="shared" ref="C27:G27" si="4">SUM(C29:C36)</f>
        <v>115</v>
      </c>
      <c r="D27" s="885">
        <f t="shared" si="4"/>
        <v>575</v>
      </c>
      <c r="E27" s="885">
        <f t="shared" si="4"/>
        <v>62</v>
      </c>
      <c r="F27" s="885">
        <f t="shared" si="4"/>
        <v>3</v>
      </c>
      <c r="G27" s="885">
        <f t="shared" si="4"/>
        <v>372</v>
      </c>
      <c r="H27" s="883"/>
      <c r="I27" s="883"/>
      <c r="J27" s="883"/>
      <c r="K27" s="889"/>
    </row>
    <row r="28" spans="1:11" s="847" customFormat="1" ht="9" customHeight="1">
      <c r="A28" s="841"/>
      <c r="B28" s="885"/>
      <c r="C28" s="890"/>
      <c r="D28" s="892"/>
      <c r="E28" s="892"/>
      <c r="F28" s="892"/>
      <c r="G28" s="892"/>
      <c r="H28" s="883"/>
      <c r="I28" s="883"/>
      <c r="J28" s="883"/>
      <c r="K28" s="889"/>
    </row>
    <row r="29" spans="1:11" s="847" customFormat="1" ht="12.75" customHeight="1">
      <c r="A29" s="869" t="s">
        <v>768</v>
      </c>
      <c r="B29" s="885">
        <f t="shared" ref="B29:B36" si="5">SUM(C29:G29)</f>
        <v>146</v>
      </c>
      <c r="C29" s="890">
        <v>10</v>
      </c>
      <c r="D29" s="892">
        <v>58</v>
      </c>
      <c r="E29" s="892">
        <v>13</v>
      </c>
      <c r="F29" s="891">
        <v>0</v>
      </c>
      <c r="G29" s="892">
        <v>65</v>
      </c>
      <c r="H29" s="883"/>
      <c r="I29" s="883"/>
      <c r="J29" s="883"/>
      <c r="K29" s="889"/>
    </row>
    <row r="30" spans="1:11" s="847" customFormat="1" ht="12.75" customHeight="1">
      <c r="A30" s="869" t="s">
        <v>769</v>
      </c>
      <c r="B30" s="885">
        <f t="shared" si="5"/>
        <v>72</v>
      </c>
      <c r="C30" s="890">
        <v>6</v>
      </c>
      <c r="D30" s="892">
        <v>43</v>
      </c>
      <c r="E30" s="892">
        <v>1</v>
      </c>
      <c r="F30" s="892">
        <v>1</v>
      </c>
      <c r="G30" s="892">
        <v>21</v>
      </c>
      <c r="H30" s="883"/>
      <c r="I30" s="883"/>
      <c r="J30" s="883"/>
      <c r="K30" s="889"/>
    </row>
    <row r="31" spans="1:11" s="847" customFormat="1" ht="12.75" customHeight="1">
      <c r="A31" s="869" t="s">
        <v>770</v>
      </c>
      <c r="B31" s="885">
        <f t="shared" si="5"/>
        <v>237</v>
      </c>
      <c r="C31" s="890">
        <v>14</v>
      </c>
      <c r="D31" s="892">
        <v>122</v>
      </c>
      <c r="E31" s="892">
        <v>11</v>
      </c>
      <c r="F31" s="892">
        <v>1</v>
      </c>
      <c r="G31" s="892">
        <v>89</v>
      </c>
      <c r="H31" s="883"/>
      <c r="I31" s="883"/>
      <c r="J31" s="883"/>
      <c r="K31" s="889"/>
    </row>
    <row r="32" spans="1:11" s="847" customFormat="1" ht="12.75" customHeight="1">
      <c r="A32" s="869" t="s">
        <v>771</v>
      </c>
      <c r="B32" s="885">
        <f t="shared" si="5"/>
        <v>75</v>
      </c>
      <c r="C32" s="890">
        <v>8</v>
      </c>
      <c r="D32" s="892">
        <v>34</v>
      </c>
      <c r="E32" s="892">
        <v>3</v>
      </c>
      <c r="F32" s="891">
        <v>0</v>
      </c>
      <c r="G32" s="892">
        <v>30</v>
      </c>
      <c r="H32" s="883"/>
      <c r="I32" s="883"/>
      <c r="J32" s="883"/>
      <c r="K32" s="889"/>
    </row>
    <row r="33" spans="1:256" s="847" customFormat="1" ht="12.75" customHeight="1">
      <c r="A33" s="869" t="s">
        <v>772</v>
      </c>
      <c r="B33" s="885">
        <f t="shared" si="5"/>
        <v>186</v>
      </c>
      <c r="C33" s="890">
        <v>36</v>
      </c>
      <c r="D33" s="892">
        <v>102</v>
      </c>
      <c r="E33" s="892">
        <v>4</v>
      </c>
      <c r="F33" s="891">
        <v>0</v>
      </c>
      <c r="G33" s="892">
        <v>44</v>
      </c>
      <c r="H33" s="883"/>
      <c r="I33" s="883"/>
      <c r="J33" s="883"/>
      <c r="K33" s="889"/>
    </row>
    <row r="34" spans="1:256" s="847" customFormat="1" ht="12.75" customHeight="1">
      <c r="A34" s="869" t="s">
        <v>773</v>
      </c>
      <c r="B34" s="885">
        <f t="shared" si="5"/>
        <v>48</v>
      </c>
      <c r="C34" s="890">
        <v>5</v>
      </c>
      <c r="D34" s="892">
        <v>24</v>
      </c>
      <c r="E34" s="892">
        <v>4</v>
      </c>
      <c r="F34" s="891">
        <v>0</v>
      </c>
      <c r="G34" s="892">
        <v>15</v>
      </c>
      <c r="H34" s="883"/>
      <c r="I34" s="883"/>
      <c r="J34" s="883"/>
      <c r="K34" s="889"/>
    </row>
    <row r="35" spans="1:256" s="847" customFormat="1" ht="12.75" customHeight="1">
      <c r="A35" s="869" t="s">
        <v>774</v>
      </c>
      <c r="B35" s="885">
        <f t="shared" si="5"/>
        <v>161</v>
      </c>
      <c r="C35" s="890">
        <v>14</v>
      </c>
      <c r="D35" s="892">
        <v>90</v>
      </c>
      <c r="E35" s="892">
        <v>6</v>
      </c>
      <c r="F35" s="891">
        <v>0</v>
      </c>
      <c r="G35" s="892">
        <v>51</v>
      </c>
      <c r="H35" s="883"/>
      <c r="I35" s="883"/>
      <c r="J35" s="883"/>
      <c r="K35" s="889"/>
    </row>
    <row r="36" spans="1:256" s="847" customFormat="1" ht="12.75" customHeight="1">
      <c r="A36" s="869" t="s">
        <v>775</v>
      </c>
      <c r="B36" s="885">
        <f t="shared" si="5"/>
        <v>202</v>
      </c>
      <c r="C36" s="890">
        <v>22</v>
      </c>
      <c r="D36" s="892">
        <v>102</v>
      </c>
      <c r="E36" s="892">
        <v>20</v>
      </c>
      <c r="F36" s="892">
        <v>1</v>
      </c>
      <c r="G36" s="892">
        <v>57</v>
      </c>
      <c r="H36" s="883"/>
      <c r="I36" s="883"/>
      <c r="J36" s="883"/>
      <c r="K36" s="889"/>
    </row>
    <row r="37" spans="1:256" s="847" customFormat="1" ht="9" customHeight="1">
      <c r="A37" s="841"/>
      <c r="B37" s="885"/>
      <c r="C37" s="890"/>
      <c r="D37" s="892"/>
      <c r="E37" s="892"/>
      <c r="F37" s="892"/>
      <c r="G37" s="892"/>
      <c r="H37" s="883"/>
      <c r="I37" s="883"/>
      <c r="J37" s="883"/>
      <c r="K37" s="889"/>
    </row>
    <row r="38" spans="1:256" ht="12" customHeight="1">
      <c r="A38" s="841" t="s">
        <v>776</v>
      </c>
      <c r="B38" s="885">
        <f>SUM(C38:G38)</f>
        <v>654</v>
      </c>
      <c r="C38" s="893">
        <v>47</v>
      </c>
      <c r="D38" s="894">
        <v>380</v>
      </c>
      <c r="E38" s="894">
        <v>36</v>
      </c>
      <c r="F38" s="894">
        <v>2</v>
      </c>
      <c r="G38" s="894">
        <v>189</v>
      </c>
      <c r="H38" s="883"/>
      <c r="I38" s="883"/>
      <c r="J38" s="883"/>
      <c r="K38" s="883"/>
    </row>
    <row r="39" spans="1:256" ht="9" customHeight="1">
      <c r="A39" s="841"/>
      <c r="B39" s="885"/>
      <c r="C39" s="893"/>
      <c r="D39" s="894"/>
      <c r="E39" s="894"/>
      <c r="F39" s="894"/>
      <c r="G39" s="894"/>
      <c r="H39" s="883"/>
      <c r="I39" s="883"/>
      <c r="J39" s="883"/>
      <c r="K39" s="883"/>
    </row>
    <row r="40" spans="1:256" ht="12" customHeight="1">
      <c r="A40" s="841" t="s">
        <v>777</v>
      </c>
      <c r="B40" s="885">
        <f>SUM(B41:B46)</f>
        <v>726</v>
      </c>
      <c r="C40" s="885">
        <f t="shared" ref="C40:G40" si="6">SUM(C41:C46)</f>
        <v>180</v>
      </c>
      <c r="D40" s="885">
        <f t="shared" si="6"/>
        <v>209</v>
      </c>
      <c r="E40" s="885">
        <f t="shared" si="6"/>
        <v>70</v>
      </c>
      <c r="F40" s="885">
        <f t="shared" si="6"/>
        <v>7</v>
      </c>
      <c r="G40" s="885">
        <f t="shared" si="6"/>
        <v>260</v>
      </c>
      <c r="H40" s="883"/>
      <c r="I40" s="883"/>
      <c r="J40" s="883"/>
      <c r="K40" s="883"/>
    </row>
    <row r="41" spans="1:256" ht="9" customHeight="1">
      <c r="A41" s="841"/>
      <c r="B41" s="885"/>
      <c r="C41" s="890"/>
      <c r="D41" s="892"/>
      <c r="E41" s="892"/>
      <c r="F41" s="892"/>
      <c r="G41" s="892"/>
      <c r="H41" s="883"/>
      <c r="I41" s="883"/>
      <c r="J41" s="883"/>
      <c r="K41" s="883"/>
    </row>
    <row r="42" spans="1:256" ht="12.75" customHeight="1">
      <c r="A42" s="869" t="s">
        <v>778</v>
      </c>
      <c r="B42" s="885">
        <f>SUM(C42:G42)</f>
        <v>52</v>
      </c>
      <c r="C42" s="890">
        <v>12</v>
      </c>
      <c r="D42" s="892">
        <v>13</v>
      </c>
      <c r="E42" s="892">
        <v>6</v>
      </c>
      <c r="F42" s="892">
        <v>1</v>
      </c>
      <c r="G42" s="892">
        <v>20</v>
      </c>
      <c r="H42" s="883"/>
      <c r="I42" s="883"/>
      <c r="J42" s="883"/>
      <c r="K42" s="883"/>
    </row>
    <row r="43" spans="1:256" ht="12.75" customHeight="1">
      <c r="A43" s="869" t="s">
        <v>779</v>
      </c>
      <c r="B43" s="885">
        <f>SUM(C43:G43)</f>
        <v>120</v>
      </c>
      <c r="C43" s="890">
        <v>19</v>
      </c>
      <c r="D43" s="892">
        <v>36</v>
      </c>
      <c r="E43" s="892">
        <v>10</v>
      </c>
      <c r="F43" s="892">
        <v>2</v>
      </c>
      <c r="G43" s="892">
        <v>53</v>
      </c>
      <c r="H43" s="883"/>
      <c r="I43" s="883"/>
      <c r="J43" s="883"/>
      <c r="K43" s="883"/>
    </row>
    <row r="44" spans="1:256" ht="12.75" customHeight="1">
      <c r="A44" s="869" t="s">
        <v>780</v>
      </c>
      <c r="B44" s="885">
        <f>SUM(C44:G44)</f>
        <v>84</v>
      </c>
      <c r="C44" s="890">
        <v>9</v>
      </c>
      <c r="D44" s="892">
        <v>37</v>
      </c>
      <c r="E44" s="892">
        <v>3</v>
      </c>
      <c r="F44" s="891">
        <v>0</v>
      </c>
      <c r="G44" s="892">
        <v>35</v>
      </c>
      <c r="H44" s="883"/>
      <c r="I44" s="883"/>
      <c r="J44" s="883"/>
      <c r="K44" s="883"/>
    </row>
    <row r="45" spans="1:256" ht="12.75" customHeight="1">
      <c r="A45" s="869" t="s">
        <v>781</v>
      </c>
      <c r="B45" s="885">
        <f>SUM(C45:G45)</f>
        <v>207</v>
      </c>
      <c r="C45" s="890">
        <v>73</v>
      </c>
      <c r="D45" s="892">
        <v>53</v>
      </c>
      <c r="E45" s="892">
        <v>22</v>
      </c>
      <c r="F45" s="892">
        <v>3</v>
      </c>
      <c r="G45" s="892">
        <v>56</v>
      </c>
      <c r="H45" s="883"/>
      <c r="I45" s="883"/>
      <c r="J45" s="883"/>
      <c r="K45" s="883"/>
    </row>
    <row r="46" spans="1:256" ht="12.75" customHeight="1">
      <c r="A46" s="869" t="s">
        <v>782</v>
      </c>
      <c r="B46" s="885">
        <f>SUM(C46:G46)</f>
        <v>263</v>
      </c>
      <c r="C46" s="890">
        <v>67</v>
      </c>
      <c r="D46" s="892">
        <v>70</v>
      </c>
      <c r="E46" s="892">
        <v>29</v>
      </c>
      <c r="F46" s="892">
        <v>1</v>
      </c>
      <c r="G46" s="892">
        <v>96</v>
      </c>
      <c r="H46" s="883"/>
      <c r="I46" s="883"/>
      <c r="J46" s="883"/>
      <c r="K46" s="883"/>
    </row>
    <row r="47" spans="1:256" ht="9" customHeight="1">
      <c r="A47" s="841"/>
      <c r="B47" s="885"/>
      <c r="C47" s="890"/>
      <c r="D47" s="892"/>
      <c r="E47" s="892"/>
      <c r="F47" s="892"/>
      <c r="G47" s="892"/>
      <c r="H47" s="883"/>
      <c r="I47" s="883"/>
      <c r="J47" s="883"/>
      <c r="K47" s="883"/>
    </row>
    <row r="48" spans="1:256" ht="12" customHeight="1">
      <c r="A48" s="841" t="s">
        <v>783</v>
      </c>
      <c r="B48" s="885">
        <f>SUM(C48:G48)</f>
        <v>173</v>
      </c>
      <c r="C48" s="893">
        <v>33</v>
      </c>
      <c r="D48" s="894">
        <v>47</v>
      </c>
      <c r="E48" s="894">
        <v>30</v>
      </c>
      <c r="F48" s="894">
        <v>4</v>
      </c>
      <c r="G48" s="894">
        <v>59</v>
      </c>
      <c r="H48" s="883"/>
      <c r="I48" s="883"/>
      <c r="J48" s="883"/>
      <c r="K48" s="883"/>
      <c r="O48" s="847"/>
      <c r="P48" s="847"/>
      <c r="Q48" s="847"/>
      <c r="R48" s="847"/>
      <c r="S48" s="847"/>
      <c r="T48" s="847"/>
      <c r="U48" s="847"/>
      <c r="V48" s="847"/>
      <c r="W48" s="847"/>
      <c r="X48" s="847"/>
      <c r="Y48" s="847"/>
      <c r="Z48" s="847"/>
      <c r="AA48" s="847"/>
      <c r="AB48" s="847"/>
      <c r="AC48" s="847"/>
      <c r="AD48" s="847"/>
      <c r="AE48" s="847"/>
      <c r="AF48" s="847"/>
      <c r="AG48" s="847"/>
      <c r="AH48" s="847"/>
      <c r="AI48" s="847"/>
      <c r="AJ48" s="847"/>
      <c r="AK48" s="847"/>
      <c r="AL48" s="847"/>
      <c r="AM48" s="847"/>
      <c r="AN48" s="847"/>
      <c r="AO48" s="847"/>
      <c r="AP48" s="847"/>
      <c r="AQ48" s="847"/>
      <c r="AR48" s="847"/>
      <c r="AS48" s="847"/>
      <c r="AT48" s="847"/>
      <c r="AU48" s="847"/>
      <c r="AV48" s="847"/>
      <c r="AW48" s="847"/>
      <c r="AX48" s="847"/>
      <c r="AY48" s="847"/>
      <c r="AZ48" s="847"/>
      <c r="BA48" s="847"/>
      <c r="BB48" s="847"/>
      <c r="BC48" s="847"/>
      <c r="BD48" s="847"/>
      <c r="BE48" s="847"/>
      <c r="BF48" s="847"/>
      <c r="BG48" s="847"/>
      <c r="BH48" s="847"/>
      <c r="BI48" s="847"/>
      <c r="BJ48" s="847"/>
      <c r="BK48" s="847"/>
      <c r="BL48" s="847"/>
      <c r="BM48" s="847"/>
      <c r="BN48" s="847"/>
      <c r="BO48" s="847"/>
      <c r="BP48" s="847"/>
      <c r="BQ48" s="847"/>
      <c r="BR48" s="847"/>
      <c r="BS48" s="847"/>
      <c r="BT48" s="847"/>
      <c r="BU48" s="847"/>
      <c r="BV48" s="847"/>
      <c r="BW48" s="847"/>
      <c r="BX48" s="847"/>
      <c r="BY48" s="847"/>
      <c r="BZ48" s="847"/>
      <c r="CA48" s="847"/>
      <c r="CB48" s="847"/>
      <c r="CC48" s="847"/>
      <c r="CD48" s="847"/>
      <c r="CE48" s="847"/>
      <c r="CF48" s="847"/>
      <c r="CG48" s="847"/>
      <c r="CH48" s="847"/>
      <c r="CI48" s="847"/>
      <c r="CJ48" s="847"/>
      <c r="CK48" s="847"/>
      <c r="CL48" s="847"/>
      <c r="CM48" s="847"/>
      <c r="CN48" s="847"/>
      <c r="CO48" s="847"/>
      <c r="CP48" s="847"/>
      <c r="CQ48" s="847"/>
      <c r="CR48" s="847"/>
      <c r="CS48" s="847"/>
      <c r="CT48" s="847"/>
      <c r="CU48" s="847"/>
      <c r="CV48" s="847"/>
      <c r="CW48" s="847"/>
      <c r="CX48" s="847"/>
      <c r="CY48" s="847"/>
      <c r="CZ48" s="847"/>
      <c r="DA48" s="847"/>
      <c r="DB48" s="847"/>
      <c r="DC48" s="847"/>
      <c r="DD48" s="847"/>
      <c r="DE48" s="847"/>
      <c r="DF48" s="847"/>
      <c r="DG48" s="847"/>
      <c r="DH48" s="847"/>
      <c r="DI48" s="847"/>
      <c r="DJ48" s="847"/>
      <c r="DK48" s="847"/>
      <c r="DL48" s="847"/>
      <c r="DM48" s="847"/>
      <c r="DN48" s="847"/>
      <c r="DO48" s="847"/>
      <c r="DP48" s="847"/>
      <c r="DQ48" s="847"/>
      <c r="DR48" s="847"/>
      <c r="DS48" s="847"/>
      <c r="DT48" s="847"/>
      <c r="DU48" s="847"/>
      <c r="DV48" s="847"/>
      <c r="DW48" s="847"/>
      <c r="DX48" s="847"/>
      <c r="DY48" s="847"/>
      <c r="DZ48" s="847"/>
      <c r="EA48" s="847"/>
      <c r="EB48" s="847"/>
      <c r="EC48" s="847"/>
      <c r="ED48" s="847"/>
      <c r="EE48" s="847"/>
      <c r="EF48" s="847"/>
      <c r="EG48" s="847"/>
      <c r="EH48" s="847"/>
      <c r="EI48" s="847"/>
      <c r="EJ48" s="847"/>
      <c r="EK48" s="847"/>
      <c r="EL48" s="847"/>
      <c r="EM48" s="847"/>
      <c r="EN48" s="847"/>
      <c r="EO48" s="847"/>
      <c r="EP48" s="847"/>
      <c r="EQ48" s="847"/>
      <c r="ER48" s="847"/>
      <c r="ES48" s="847"/>
      <c r="ET48" s="847"/>
      <c r="EU48" s="847"/>
      <c r="EV48" s="847"/>
      <c r="EW48" s="847"/>
      <c r="EX48" s="847"/>
      <c r="EY48" s="847"/>
      <c r="EZ48" s="847"/>
      <c r="FA48" s="847"/>
      <c r="FB48" s="847"/>
      <c r="FC48" s="847"/>
      <c r="FD48" s="847"/>
      <c r="FE48" s="847"/>
      <c r="FF48" s="847"/>
      <c r="FG48" s="847"/>
      <c r="FH48" s="847"/>
      <c r="FI48" s="847"/>
      <c r="FJ48" s="847"/>
      <c r="FK48" s="847"/>
      <c r="FL48" s="847"/>
      <c r="FM48" s="847"/>
      <c r="FN48" s="847"/>
      <c r="FO48" s="847"/>
      <c r="FP48" s="847"/>
      <c r="FQ48" s="847"/>
      <c r="FR48" s="847"/>
      <c r="FS48" s="847"/>
      <c r="FT48" s="847"/>
      <c r="FU48" s="847"/>
      <c r="FV48" s="847"/>
      <c r="FW48" s="847"/>
      <c r="FX48" s="847"/>
      <c r="FY48" s="847"/>
      <c r="FZ48" s="847"/>
      <c r="GA48" s="847"/>
      <c r="GB48" s="847"/>
      <c r="GC48" s="847"/>
      <c r="GD48" s="847"/>
      <c r="GE48" s="847"/>
      <c r="GF48" s="847"/>
      <c r="GG48" s="847"/>
      <c r="GH48" s="847"/>
      <c r="GI48" s="847"/>
      <c r="GJ48" s="847"/>
      <c r="GK48" s="847"/>
      <c r="GL48" s="847"/>
      <c r="GM48" s="847"/>
      <c r="GN48" s="847"/>
      <c r="GO48" s="847"/>
      <c r="GP48" s="847"/>
      <c r="GQ48" s="847"/>
      <c r="GR48" s="847"/>
      <c r="GS48" s="847"/>
      <c r="GT48" s="847"/>
      <c r="GU48" s="847"/>
      <c r="GV48" s="847"/>
      <c r="GW48" s="847"/>
      <c r="GX48" s="847"/>
      <c r="GY48" s="847"/>
      <c r="GZ48" s="847"/>
      <c r="HA48" s="847"/>
      <c r="HB48" s="847"/>
      <c r="HC48" s="847"/>
      <c r="HD48" s="847"/>
      <c r="HE48" s="847"/>
      <c r="HF48" s="847"/>
      <c r="HG48" s="847"/>
      <c r="HH48" s="847"/>
      <c r="HI48" s="847"/>
      <c r="HJ48" s="847"/>
      <c r="HK48" s="847"/>
      <c r="HL48" s="847"/>
      <c r="HM48" s="847"/>
      <c r="HN48" s="847"/>
      <c r="HO48" s="847"/>
      <c r="HP48" s="847"/>
      <c r="HQ48" s="847"/>
      <c r="HR48" s="847"/>
      <c r="HS48" s="847"/>
      <c r="HT48" s="847"/>
      <c r="HU48" s="847"/>
      <c r="HV48" s="847"/>
      <c r="HW48" s="847"/>
      <c r="HX48" s="847"/>
      <c r="HY48" s="847"/>
      <c r="HZ48" s="847"/>
      <c r="IA48" s="847"/>
      <c r="IB48" s="847"/>
      <c r="IC48" s="847"/>
      <c r="ID48" s="847"/>
      <c r="IE48" s="847"/>
      <c r="IF48" s="847"/>
      <c r="IG48" s="847"/>
      <c r="IH48" s="847"/>
      <c r="II48" s="847"/>
      <c r="IJ48" s="847"/>
      <c r="IK48" s="847"/>
      <c r="IL48" s="847"/>
      <c r="IM48" s="847"/>
      <c r="IN48" s="847"/>
      <c r="IO48" s="847"/>
      <c r="IP48" s="847"/>
      <c r="IQ48" s="847"/>
      <c r="IR48" s="847"/>
      <c r="IS48" s="847"/>
      <c r="IT48" s="847"/>
      <c r="IU48" s="847"/>
      <c r="IV48" s="847"/>
    </row>
    <row r="49" spans="1:256" ht="9" customHeight="1">
      <c r="A49" s="841"/>
      <c r="B49" s="885"/>
      <c r="C49" s="893"/>
      <c r="D49" s="894"/>
      <c r="E49" s="894"/>
      <c r="F49" s="894"/>
      <c r="G49" s="894"/>
      <c r="H49" s="883"/>
      <c r="I49" s="883"/>
      <c r="J49" s="883"/>
      <c r="K49" s="883"/>
      <c r="O49" s="847"/>
      <c r="P49" s="847"/>
      <c r="Q49" s="847"/>
      <c r="R49" s="847"/>
      <c r="S49" s="847"/>
      <c r="T49" s="847"/>
      <c r="U49" s="847"/>
      <c r="V49" s="847"/>
      <c r="W49" s="847"/>
      <c r="X49" s="847"/>
      <c r="Y49" s="847"/>
      <c r="Z49" s="847"/>
      <c r="AA49" s="847"/>
      <c r="AB49" s="847"/>
      <c r="AC49" s="847"/>
      <c r="AD49" s="847"/>
      <c r="AE49" s="847"/>
      <c r="AF49" s="847"/>
      <c r="AG49" s="847"/>
      <c r="AH49" s="847"/>
      <c r="AI49" s="847"/>
      <c r="AJ49" s="847"/>
      <c r="AK49" s="847"/>
      <c r="AL49" s="847"/>
      <c r="AM49" s="847"/>
      <c r="AN49" s="847"/>
      <c r="AO49" s="847"/>
      <c r="AP49" s="847"/>
      <c r="AQ49" s="847"/>
      <c r="AR49" s="847"/>
      <c r="AS49" s="847"/>
      <c r="AT49" s="847"/>
      <c r="AU49" s="847"/>
      <c r="AV49" s="847"/>
      <c r="AW49" s="847"/>
      <c r="AX49" s="847"/>
      <c r="AY49" s="847"/>
      <c r="AZ49" s="847"/>
      <c r="BA49" s="847"/>
      <c r="BB49" s="847"/>
      <c r="BC49" s="847"/>
      <c r="BD49" s="847"/>
      <c r="BE49" s="847"/>
      <c r="BF49" s="847"/>
      <c r="BG49" s="847"/>
      <c r="BH49" s="847"/>
      <c r="BI49" s="847"/>
      <c r="BJ49" s="847"/>
      <c r="BK49" s="847"/>
      <c r="BL49" s="847"/>
      <c r="BM49" s="847"/>
      <c r="BN49" s="847"/>
      <c r="BO49" s="847"/>
      <c r="BP49" s="847"/>
      <c r="BQ49" s="847"/>
      <c r="BR49" s="847"/>
      <c r="BS49" s="847"/>
      <c r="BT49" s="847"/>
      <c r="BU49" s="847"/>
      <c r="BV49" s="847"/>
      <c r="BW49" s="847"/>
      <c r="BX49" s="847"/>
      <c r="BY49" s="847"/>
      <c r="BZ49" s="847"/>
      <c r="CA49" s="847"/>
      <c r="CB49" s="847"/>
      <c r="CC49" s="847"/>
      <c r="CD49" s="847"/>
      <c r="CE49" s="847"/>
      <c r="CF49" s="847"/>
      <c r="CG49" s="847"/>
      <c r="CH49" s="847"/>
      <c r="CI49" s="847"/>
      <c r="CJ49" s="847"/>
      <c r="CK49" s="847"/>
      <c r="CL49" s="847"/>
      <c r="CM49" s="847"/>
      <c r="CN49" s="847"/>
      <c r="CO49" s="847"/>
      <c r="CP49" s="847"/>
      <c r="CQ49" s="847"/>
      <c r="CR49" s="847"/>
      <c r="CS49" s="847"/>
      <c r="CT49" s="847"/>
      <c r="CU49" s="847"/>
      <c r="CV49" s="847"/>
      <c r="CW49" s="847"/>
      <c r="CX49" s="847"/>
      <c r="CY49" s="847"/>
      <c r="CZ49" s="847"/>
      <c r="DA49" s="847"/>
      <c r="DB49" s="847"/>
      <c r="DC49" s="847"/>
      <c r="DD49" s="847"/>
      <c r="DE49" s="847"/>
      <c r="DF49" s="847"/>
      <c r="DG49" s="847"/>
      <c r="DH49" s="847"/>
      <c r="DI49" s="847"/>
      <c r="DJ49" s="847"/>
      <c r="DK49" s="847"/>
      <c r="DL49" s="847"/>
      <c r="DM49" s="847"/>
      <c r="DN49" s="847"/>
      <c r="DO49" s="847"/>
      <c r="DP49" s="847"/>
      <c r="DQ49" s="847"/>
      <c r="DR49" s="847"/>
      <c r="DS49" s="847"/>
      <c r="DT49" s="847"/>
      <c r="DU49" s="847"/>
      <c r="DV49" s="847"/>
      <c r="DW49" s="847"/>
      <c r="DX49" s="847"/>
      <c r="DY49" s="847"/>
      <c r="DZ49" s="847"/>
      <c r="EA49" s="847"/>
      <c r="EB49" s="847"/>
      <c r="EC49" s="847"/>
      <c r="ED49" s="847"/>
      <c r="EE49" s="847"/>
      <c r="EF49" s="847"/>
      <c r="EG49" s="847"/>
      <c r="EH49" s="847"/>
      <c r="EI49" s="847"/>
      <c r="EJ49" s="847"/>
      <c r="EK49" s="847"/>
      <c r="EL49" s="847"/>
      <c r="EM49" s="847"/>
      <c r="EN49" s="847"/>
      <c r="EO49" s="847"/>
      <c r="EP49" s="847"/>
      <c r="EQ49" s="847"/>
      <c r="ER49" s="847"/>
      <c r="ES49" s="847"/>
      <c r="ET49" s="847"/>
      <c r="EU49" s="847"/>
      <c r="EV49" s="847"/>
      <c r="EW49" s="847"/>
      <c r="EX49" s="847"/>
      <c r="EY49" s="847"/>
      <c r="EZ49" s="847"/>
      <c r="FA49" s="847"/>
      <c r="FB49" s="847"/>
      <c r="FC49" s="847"/>
      <c r="FD49" s="847"/>
      <c r="FE49" s="847"/>
      <c r="FF49" s="847"/>
      <c r="FG49" s="847"/>
      <c r="FH49" s="847"/>
      <c r="FI49" s="847"/>
      <c r="FJ49" s="847"/>
      <c r="FK49" s="847"/>
      <c r="FL49" s="847"/>
      <c r="FM49" s="847"/>
      <c r="FN49" s="847"/>
      <c r="FO49" s="847"/>
      <c r="FP49" s="847"/>
      <c r="FQ49" s="847"/>
      <c r="FR49" s="847"/>
      <c r="FS49" s="847"/>
      <c r="FT49" s="847"/>
      <c r="FU49" s="847"/>
      <c r="FV49" s="847"/>
      <c r="FW49" s="847"/>
      <c r="FX49" s="847"/>
      <c r="FY49" s="847"/>
      <c r="FZ49" s="847"/>
      <c r="GA49" s="847"/>
      <c r="GB49" s="847"/>
      <c r="GC49" s="847"/>
      <c r="GD49" s="847"/>
      <c r="GE49" s="847"/>
      <c r="GF49" s="847"/>
      <c r="GG49" s="847"/>
      <c r="GH49" s="847"/>
      <c r="GI49" s="847"/>
      <c r="GJ49" s="847"/>
      <c r="GK49" s="847"/>
      <c r="GL49" s="847"/>
      <c r="GM49" s="847"/>
      <c r="GN49" s="847"/>
      <c r="GO49" s="847"/>
      <c r="GP49" s="847"/>
      <c r="GQ49" s="847"/>
      <c r="GR49" s="847"/>
      <c r="GS49" s="847"/>
      <c r="GT49" s="847"/>
      <c r="GU49" s="847"/>
      <c r="GV49" s="847"/>
      <c r="GW49" s="847"/>
      <c r="GX49" s="847"/>
      <c r="GY49" s="847"/>
      <c r="GZ49" s="847"/>
      <c r="HA49" s="847"/>
      <c r="HB49" s="847"/>
      <c r="HC49" s="847"/>
      <c r="HD49" s="847"/>
      <c r="HE49" s="847"/>
      <c r="HF49" s="847"/>
      <c r="HG49" s="847"/>
      <c r="HH49" s="847"/>
      <c r="HI49" s="847"/>
      <c r="HJ49" s="847"/>
      <c r="HK49" s="847"/>
      <c r="HL49" s="847"/>
      <c r="HM49" s="847"/>
      <c r="HN49" s="847"/>
      <c r="HO49" s="847"/>
      <c r="HP49" s="847"/>
      <c r="HQ49" s="847"/>
      <c r="HR49" s="847"/>
      <c r="HS49" s="847"/>
      <c r="HT49" s="847"/>
      <c r="HU49" s="847"/>
      <c r="HV49" s="847"/>
      <c r="HW49" s="847"/>
      <c r="HX49" s="847"/>
      <c r="HY49" s="847"/>
      <c r="HZ49" s="847"/>
      <c r="IA49" s="847"/>
      <c r="IB49" s="847"/>
      <c r="IC49" s="847"/>
      <c r="ID49" s="847"/>
      <c r="IE49" s="847"/>
      <c r="IF49" s="847"/>
      <c r="IG49" s="847"/>
      <c r="IH49" s="847"/>
      <c r="II49" s="847"/>
      <c r="IJ49" s="847"/>
      <c r="IK49" s="847"/>
      <c r="IL49" s="847"/>
      <c r="IM49" s="847"/>
      <c r="IN49" s="847"/>
      <c r="IO49" s="847"/>
      <c r="IP49" s="847"/>
      <c r="IQ49" s="847"/>
      <c r="IR49" s="847"/>
      <c r="IS49" s="847"/>
      <c r="IT49" s="847"/>
      <c r="IU49" s="847"/>
      <c r="IV49" s="847"/>
    </row>
    <row r="50" spans="1:256" ht="12" customHeight="1">
      <c r="A50" s="852" t="s">
        <v>732</v>
      </c>
      <c r="B50" s="885">
        <f>SUM(C50:G50)</f>
        <v>298</v>
      </c>
      <c r="C50" s="885">
        <v>5</v>
      </c>
      <c r="D50" s="856">
        <v>211</v>
      </c>
      <c r="E50" s="856">
        <v>12</v>
      </c>
      <c r="F50" s="856">
        <v>17</v>
      </c>
      <c r="G50" s="856">
        <v>53</v>
      </c>
      <c r="H50" s="858"/>
      <c r="I50" s="858"/>
      <c r="J50" s="858"/>
      <c r="K50" s="858"/>
      <c r="L50" s="858"/>
      <c r="M50" s="858"/>
      <c r="N50" s="858"/>
      <c r="O50" s="858"/>
      <c r="P50" s="858"/>
      <c r="Q50" s="858"/>
      <c r="R50" s="858"/>
      <c r="S50" s="858"/>
      <c r="T50" s="858"/>
      <c r="U50" s="858"/>
      <c r="V50" s="858"/>
      <c r="W50" s="858"/>
      <c r="X50" s="858"/>
      <c r="Y50" s="858"/>
      <c r="Z50" s="858"/>
      <c r="AA50" s="858"/>
      <c r="AB50" s="858"/>
      <c r="AC50" s="858"/>
      <c r="AD50" s="858"/>
      <c r="AE50" s="858"/>
      <c r="AF50" s="858"/>
      <c r="AG50" s="858"/>
      <c r="AH50" s="858"/>
      <c r="AI50" s="858"/>
      <c r="AJ50" s="858"/>
      <c r="AK50" s="858"/>
      <c r="AL50" s="858"/>
      <c r="AM50" s="858"/>
      <c r="AN50" s="858"/>
      <c r="AO50" s="858"/>
      <c r="AP50" s="858"/>
      <c r="AQ50" s="858"/>
      <c r="AR50" s="858"/>
      <c r="AS50" s="858"/>
      <c r="AT50" s="858"/>
      <c r="AU50" s="858"/>
      <c r="AV50" s="858"/>
      <c r="AW50" s="858"/>
      <c r="AX50" s="858"/>
      <c r="AY50" s="858"/>
      <c r="AZ50" s="858"/>
      <c r="BA50" s="858"/>
      <c r="BB50" s="858"/>
      <c r="BC50" s="858"/>
      <c r="BD50" s="858"/>
      <c r="BE50" s="858"/>
      <c r="BF50" s="858"/>
      <c r="BG50" s="858"/>
      <c r="BH50" s="858"/>
      <c r="BI50" s="858"/>
      <c r="BJ50" s="858"/>
      <c r="BK50" s="858"/>
      <c r="BL50" s="858"/>
      <c r="BM50" s="858"/>
      <c r="BN50" s="858"/>
      <c r="BO50" s="858"/>
      <c r="BP50" s="858"/>
      <c r="BQ50" s="858"/>
      <c r="BR50" s="858"/>
      <c r="BS50" s="858"/>
      <c r="BT50" s="858"/>
      <c r="BU50" s="858"/>
      <c r="BV50" s="858"/>
      <c r="BW50" s="858"/>
      <c r="BX50" s="858"/>
      <c r="BY50" s="858"/>
      <c r="BZ50" s="858"/>
      <c r="CA50" s="858"/>
      <c r="CB50" s="858"/>
      <c r="CC50" s="858"/>
      <c r="CD50" s="858"/>
      <c r="CE50" s="858"/>
      <c r="CF50" s="858"/>
      <c r="CG50" s="858"/>
      <c r="CH50" s="858"/>
      <c r="CI50" s="858"/>
      <c r="CJ50" s="858"/>
      <c r="CK50" s="858"/>
      <c r="CL50" s="858"/>
      <c r="CM50" s="858"/>
      <c r="CN50" s="858"/>
      <c r="CO50" s="858"/>
      <c r="CP50" s="858"/>
      <c r="CQ50" s="858"/>
      <c r="CR50" s="858"/>
      <c r="CS50" s="858"/>
      <c r="CT50" s="858"/>
      <c r="CU50" s="858"/>
      <c r="CV50" s="858"/>
      <c r="CW50" s="858"/>
      <c r="CX50" s="858"/>
      <c r="CY50" s="858"/>
      <c r="CZ50" s="858"/>
      <c r="DA50" s="858"/>
      <c r="DB50" s="858"/>
      <c r="DC50" s="858"/>
      <c r="DD50" s="858"/>
      <c r="DE50" s="858"/>
      <c r="DF50" s="858"/>
      <c r="DG50" s="858"/>
      <c r="DH50" s="858"/>
      <c r="DI50" s="858"/>
      <c r="DJ50" s="858"/>
      <c r="DK50" s="858"/>
      <c r="DL50" s="858"/>
      <c r="DM50" s="858"/>
      <c r="DN50" s="858"/>
      <c r="DO50" s="858"/>
      <c r="DP50" s="858"/>
      <c r="DQ50" s="858"/>
      <c r="DR50" s="858"/>
      <c r="DS50" s="858"/>
      <c r="DT50" s="858"/>
      <c r="DU50" s="858"/>
      <c r="DV50" s="858"/>
      <c r="DW50" s="858"/>
      <c r="DX50" s="858"/>
      <c r="DY50" s="858"/>
      <c r="DZ50" s="858"/>
      <c r="EA50" s="858"/>
      <c r="EB50" s="858"/>
      <c r="EC50" s="858"/>
      <c r="ED50" s="858"/>
      <c r="EE50" s="858"/>
      <c r="EF50" s="858"/>
      <c r="EG50" s="858"/>
      <c r="EH50" s="858"/>
      <c r="EI50" s="858"/>
      <c r="EJ50" s="858"/>
      <c r="EK50" s="858"/>
      <c r="EL50" s="858"/>
      <c r="EM50" s="858"/>
      <c r="EN50" s="858"/>
      <c r="EO50" s="858"/>
      <c r="EP50" s="858"/>
      <c r="EQ50" s="858"/>
      <c r="ER50" s="858"/>
      <c r="ES50" s="858"/>
      <c r="ET50" s="858"/>
      <c r="EU50" s="858"/>
      <c r="EV50" s="858"/>
      <c r="EW50" s="858"/>
      <c r="EX50" s="858"/>
      <c r="EY50" s="858"/>
      <c r="EZ50" s="858"/>
      <c r="FA50" s="858"/>
      <c r="FB50" s="858"/>
      <c r="FC50" s="858"/>
      <c r="FD50" s="858"/>
      <c r="FE50" s="858"/>
      <c r="FF50" s="858"/>
      <c r="FG50" s="858"/>
      <c r="FH50" s="858"/>
      <c r="FI50" s="858"/>
      <c r="FJ50" s="858"/>
      <c r="FK50" s="858"/>
      <c r="FL50" s="858"/>
      <c r="FM50" s="858"/>
      <c r="FN50" s="858"/>
      <c r="FO50" s="858"/>
      <c r="FP50" s="858"/>
      <c r="FQ50" s="858"/>
      <c r="FR50" s="858"/>
      <c r="FS50" s="858"/>
      <c r="FT50" s="858"/>
      <c r="FU50" s="858"/>
      <c r="FV50" s="858"/>
      <c r="FW50" s="858"/>
      <c r="FX50" s="858"/>
      <c r="FY50" s="858"/>
      <c r="FZ50" s="858"/>
      <c r="GA50" s="858"/>
      <c r="GB50" s="858"/>
      <c r="GC50" s="858"/>
      <c r="GD50" s="858"/>
      <c r="GE50" s="858"/>
      <c r="GF50" s="858"/>
      <c r="GG50" s="858"/>
      <c r="GH50" s="858"/>
      <c r="GI50" s="858"/>
      <c r="GJ50" s="858"/>
      <c r="GK50" s="858"/>
      <c r="GL50" s="858"/>
      <c r="GM50" s="858"/>
      <c r="GN50" s="858"/>
      <c r="GO50" s="858"/>
      <c r="GP50" s="858"/>
      <c r="GQ50" s="858"/>
      <c r="GR50" s="858"/>
      <c r="GS50" s="858"/>
      <c r="GT50" s="858"/>
      <c r="GU50" s="858"/>
      <c r="GV50" s="858"/>
      <c r="GW50" s="858"/>
      <c r="GX50" s="858"/>
      <c r="GY50" s="858"/>
      <c r="GZ50" s="858"/>
      <c r="HA50" s="858"/>
      <c r="HB50" s="858"/>
      <c r="HC50" s="858"/>
      <c r="HD50" s="858"/>
      <c r="HE50" s="858"/>
      <c r="HF50" s="858"/>
      <c r="HG50" s="858"/>
      <c r="HH50" s="858"/>
      <c r="HI50" s="858"/>
      <c r="HJ50" s="858"/>
      <c r="HK50" s="858"/>
      <c r="HL50" s="858"/>
      <c r="HM50" s="858"/>
      <c r="HN50" s="858"/>
      <c r="HO50" s="858"/>
      <c r="HP50" s="858"/>
      <c r="HQ50" s="858"/>
      <c r="HR50" s="858"/>
      <c r="HS50" s="858"/>
      <c r="HT50" s="858"/>
      <c r="HU50" s="858"/>
      <c r="HV50" s="858"/>
      <c r="HW50" s="858"/>
      <c r="HX50" s="858"/>
      <c r="HY50" s="858"/>
      <c r="HZ50" s="858"/>
      <c r="IA50" s="858"/>
      <c r="IB50" s="858"/>
      <c r="IC50" s="858"/>
      <c r="ID50" s="858"/>
      <c r="IE50" s="858"/>
      <c r="IF50" s="858"/>
      <c r="IG50" s="858"/>
      <c r="IH50" s="858"/>
      <c r="II50" s="858"/>
      <c r="IJ50" s="858"/>
      <c r="IK50" s="858"/>
      <c r="IL50" s="858"/>
      <c r="IM50" s="858"/>
      <c r="IN50" s="858"/>
      <c r="IO50" s="858"/>
      <c r="IP50" s="858"/>
      <c r="IQ50" s="858"/>
      <c r="IR50" s="858"/>
      <c r="IS50" s="858"/>
      <c r="IT50" s="858"/>
      <c r="IU50" s="858"/>
      <c r="IV50" s="858"/>
    </row>
    <row r="51" spans="1:256" ht="9" customHeight="1">
      <c r="A51" s="852"/>
      <c r="B51" s="895"/>
      <c r="C51" s="895"/>
      <c r="D51" s="849"/>
      <c r="E51" s="849"/>
      <c r="F51" s="849"/>
      <c r="G51" s="849"/>
      <c r="H51" s="858"/>
      <c r="I51" s="858"/>
      <c r="J51" s="858"/>
      <c r="K51" s="858"/>
      <c r="L51" s="858"/>
      <c r="M51" s="858"/>
      <c r="N51" s="858"/>
      <c r="O51" s="858"/>
      <c r="P51" s="858"/>
      <c r="Q51" s="858"/>
      <c r="R51" s="858"/>
      <c r="S51" s="858"/>
      <c r="T51" s="858"/>
      <c r="U51" s="858"/>
      <c r="V51" s="858"/>
      <c r="W51" s="858"/>
      <c r="X51" s="858"/>
      <c r="Y51" s="858"/>
      <c r="Z51" s="858"/>
      <c r="AA51" s="858"/>
      <c r="AB51" s="858"/>
      <c r="AC51" s="858"/>
      <c r="AD51" s="858"/>
      <c r="AE51" s="858"/>
      <c r="AF51" s="858"/>
      <c r="AG51" s="858"/>
      <c r="AH51" s="858"/>
      <c r="AI51" s="858"/>
      <c r="AJ51" s="858"/>
      <c r="AK51" s="858"/>
      <c r="AL51" s="858"/>
      <c r="AM51" s="858"/>
      <c r="AN51" s="858"/>
      <c r="AO51" s="858"/>
      <c r="AP51" s="858"/>
      <c r="AQ51" s="858"/>
      <c r="AR51" s="858"/>
      <c r="AS51" s="858"/>
      <c r="AT51" s="858"/>
      <c r="AU51" s="858"/>
      <c r="AV51" s="858"/>
      <c r="AW51" s="858"/>
      <c r="AX51" s="858"/>
      <c r="AY51" s="858"/>
      <c r="AZ51" s="858"/>
      <c r="BA51" s="858"/>
      <c r="BB51" s="858"/>
      <c r="BC51" s="858"/>
      <c r="BD51" s="858"/>
      <c r="BE51" s="858"/>
      <c r="BF51" s="858"/>
      <c r="BG51" s="858"/>
      <c r="BH51" s="858"/>
      <c r="BI51" s="858"/>
      <c r="BJ51" s="858"/>
      <c r="BK51" s="858"/>
      <c r="BL51" s="858"/>
      <c r="BM51" s="858"/>
      <c r="BN51" s="858"/>
      <c r="BO51" s="858"/>
      <c r="BP51" s="858"/>
      <c r="BQ51" s="858"/>
      <c r="BR51" s="858"/>
      <c r="BS51" s="858"/>
      <c r="BT51" s="858"/>
      <c r="BU51" s="858"/>
      <c r="BV51" s="858"/>
      <c r="BW51" s="858"/>
      <c r="BX51" s="858"/>
      <c r="BY51" s="858"/>
      <c r="BZ51" s="858"/>
      <c r="CA51" s="858"/>
      <c r="CB51" s="858"/>
      <c r="CC51" s="858"/>
      <c r="CD51" s="858"/>
      <c r="CE51" s="858"/>
      <c r="CF51" s="858"/>
      <c r="CG51" s="858"/>
      <c r="CH51" s="858"/>
      <c r="CI51" s="858"/>
      <c r="CJ51" s="858"/>
      <c r="CK51" s="858"/>
      <c r="CL51" s="858"/>
      <c r="CM51" s="858"/>
      <c r="CN51" s="858"/>
      <c r="CO51" s="858"/>
      <c r="CP51" s="858"/>
      <c r="CQ51" s="858"/>
      <c r="CR51" s="858"/>
      <c r="CS51" s="858"/>
      <c r="CT51" s="858"/>
      <c r="CU51" s="858"/>
      <c r="CV51" s="858"/>
      <c r="CW51" s="858"/>
      <c r="CX51" s="858"/>
      <c r="CY51" s="858"/>
      <c r="CZ51" s="858"/>
      <c r="DA51" s="858"/>
      <c r="DB51" s="858"/>
      <c r="DC51" s="858"/>
      <c r="DD51" s="858"/>
      <c r="DE51" s="858"/>
      <c r="DF51" s="858"/>
      <c r="DG51" s="858"/>
      <c r="DH51" s="858"/>
      <c r="DI51" s="858"/>
      <c r="DJ51" s="858"/>
      <c r="DK51" s="858"/>
      <c r="DL51" s="858"/>
      <c r="DM51" s="858"/>
      <c r="DN51" s="858"/>
      <c r="DO51" s="858"/>
      <c r="DP51" s="858"/>
      <c r="DQ51" s="858"/>
      <c r="DR51" s="858"/>
      <c r="DS51" s="858"/>
      <c r="DT51" s="858"/>
      <c r="DU51" s="858"/>
      <c r="DV51" s="858"/>
      <c r="DW51" s="858"/>
      <c r="DX51" s="858"/>
      <c r="DY51" s="858"/>
      <c r="DZ51" s="858"/>
      <c r="EA51" s="858"/>
      <c r="EB51" s="858"/>
      <c r="EC51" s="858"/>
      <c r="ED51" s="858"/>
      <c r="EE51" s="858"/>
      <c r="EF51" s="858"/>
      <c r="EG51" s="858"/>
      <c r="EH51" s="858"/>
      <c r="EI51" s="858"/>
      <c r="EJ51" s="858"/>
      <c r="EK51" s="858"/>
      <c r="EL51" s="858"/>
      <c r="EM51" s="858"/>
      <c r="EN51" s="858"/>
      <c r="EO51" s="858"/>
      <c r="EP51" s="858"/>
      <c r="EQ51" s="858"/>
      <c r="ER51" s="858"/>
      <c r="ES51" s="858"/>
      <c r="ET51" s="858"/>
      <c r="EU51" s="858"/>
      <c r="EV51" s="858"/>
      <c r="EW51" s="858"/>
      <c r="EX51" s="858"/>
      <c r="EY51" s="858"/>
      <c r="EZ51" s="858"/>
      <c r="FA51" s="858"/>
      <c r="FB51" s="858"/>
      <c r="FC51" s="858"/>
      <c r="FD51" s="858"/>
      <c r="FE51" s="858"/>
      <c r="FF51" s="858"/>
      <c r="FG51" s="858"/>
      <c r="FH51" s="858"/>
      <c r="FI51" s="858"/>
      <c r="FJ51" s="858"/>
      <c r="FK51" s="858"/>
      <c r="FL51" s="858"/>
      <c r="FM51" s="858"/>
      <c r="FN51" s="858"/>
      <c r="FO51" s="858"/>
      <c r="FP51" s="858"/>
      <c r="FQ51" s="858"/>
      <c r="FR51" s="858"/>
      <c r="FS51" s="858"/>
      <c r="FT51" s="858"/>
      <c r="FU51" s="858"/>
      <c r="FV51" s="858"/>
      <c r="FW51" s="858"/>
      <c r="FX51" s="858"/>
      <c r="FY51" s="858"/>
      <c r="FZ51" s="858"/>
      <c r="GA51" s="858"/>
      <c r="GB51" s="858"/>
      <c r="GC51" s="858"/>
      <c r="GD51" s="858"/>
      <c r="GE51" s="858"/>
      <c r="GF51" s="858"/>
      <c r="GG51" s="858"/>
      <c r="GH51" s="858"/>
      <c r="GI51" s="858"/>
      <c r="GJ51" s="858"/>
      <c r="GK51" s="858"/>
      <c r="GL51" s="858"/>
      <c r="GM51" s="858"/>
      <c r="GN51" s="858"/>
      <c r="GO51" s="858"/>
      <c r="GP51" s="858"/>
      <c r="GQ51" s="858"/>
      <c r="GR51" s="858"/>
      <c r="GS51" s="858"/>
      <c r="GT51" s="858"/>
      <c r="GU51" s="858"/>
      <c r="GV51" s="858"/>
      <c r="GW51" s="858"/>
      <c r="GX51" s="858"/>
      <c r="GY51" s="858"/>
      <c r="GZ51" s="858"/>
      <c r="HA51" s="858"/>
      <c r="HB51" s="858"/>
      <c r="HC51" s="858"/>
      <c r="HD51" s="858"/>
      <c r="HE51" s="858"/>
      <c r="HF51" s="858"/>
      <c r="HG51" s="858"/>
      <c r="HH51" s="858"/>
      <c r="HI51" s="858"/>
      <c r="HJ51" s="858"/>
      <c r="HK51" s="858"/>
      <c r="HL51" s="858"/>
      <c r="HM51" s="858"/>
      <c r="HN51" s="858"/>
      <c r="HO51" s="858"/>
      <c r="HP51" s="858"/>
      <c r="HQ51" s="858"/>
      <c r="HR51" s="858"/>
      <c r="HS51" s="858"/>
      <c r="HT51" s="858"/>
      <c r="HU51" s="858"/>
      <c r="HV51" s="858"/>
      <c r="HW51" s="858"/>
      <c r="HX51" s="858"/>
      <c r="HY51" s="858"/>
      <c r="HZ51" s="858"/>
      <c r="IA51" s="858"/>
      <c r="IB51" s="858"/>
      <c r="IC51" s="858"/>
      <c r="ID51" s="858"/>
      <c r="IE51" s="858"/>
      <c r="IF51" s="858"/>
      <c r="IG51" s="858"/>
      <c r="IH51" s="858"/>
      <c r="II51" s="858"/>
      <c r="IJ51" s="858"/>
      <c r="IK51" s="858"/>
      <c r="IL51" s="858"/>
      <c r="IM51" s="858"/>
      <c r="IN51" s="858"/>
      <c r="IO51" s="858"/>
      <c r="IP51" s="858"/>
      <c r="IQ51" s="858"/>
      <c r="IR51" s="858"/>
      <c r="IS51" s="858"/>
      <c r="IT51" s="858"/>
      <c r="IU51" s="858"/>
      <c r="IV51" s="858"/>
    </row>
    <row r="52" spans="1:256" ht="12" customHeight="1">
      <c r="A52" s="852" t="s">
        <v>733</v>
      </c>
      <c r="B52" s="885">
        <f>SUM(C52:G52)</f>
        <v>171</v>
      </c>
      <c r="C52" s="885">
        <v>0</v>
      </c>
      <c r="D52" s="856">
        <v>88</v>
      </c>
      <c r="E52" s="856">
        <v>8</v>
      </c>
      <c r="F52" s="856">
        <v>6</v>
      </c>
      <c r="G52" s="856">
        <v>69</v>
      </c>
      <c r="H52" s="858"/>
      <c r="I52" s="858"/>
      <c r="J52" s="858"/>
      <c r="K52" s="858"/>
      <c r="L52" s="858"/>
      <c r="M52" s="858"/>
      <c r="N52" s="858"/>
      <c r="O52" s="858"/>
      <c r="P52" s="858"/>
      <c r="Q52" s="858"/>
      <c r="R52" s="858"/>
      <c r="S52" s="858"/>
      <c r="T52" s="858"/>
      <c r="U52" s="858"/>
      <c r="V52" s="858"/>
      <c r="W52" s="858"/>
      <c r="X52" s="858"/>
      <c r="Y52" s="858"/>
      <c r="Z52" s="858"/>
      <c r="AA52" s="858"/>
      <c r="AB52" s="858"/>
      <c r="AC52" s="858"/>
      <c r="AD52" s="858"/>
      <c r="AE52" s="858"/>
      <c r="AF52" s="858"/>
      <c r="AG52" s="858"/>
      <c r="AH52" s="858"/>
      <c r="AI52" s="858"/>
      <c r="AJ52" s="858"/>
      <c r="AK52" s="858"/>
      <c r="AL52" s="858"/>
      <c r="AM52" s="858"/>
      <c r="AN52" s="858"/>
      <c r="AO52" s="858"/>
      <c r="AP52" s="858"/>
      <c r="AQ52" s="858"/>
      <c r="AR52" s="858"/>
      <c r="AS52" s="858"/>
      <c r="AT52" s="858"/>
      <c r="AU52" s="858"/>
      <c r="AV52" s="858"/>
      <c r="AW52" s="858"/>
      <c r="AX52" s="858"/>
      <c r="AY52" s="858"/>
      <c r="AZ52" s="858"/>
      <c r="BA52" s="858"/>
      <c r="BB52" s="858"/>
      <c r="BC52" s="858"/>
      <c r="BD52" s="858"/>
      <c r="BE52" s="858"/>
      <c r="BF52" s="858"/>
      <c r="BG52" s="858"/>
      <c r="BH52" s="858"/>
      <c r="BI52" s="858"/>
      <c r="BJ52" s="858"/>
      <c r="BK52" s="858"/>
      <c r="BL52" s="858"/>
      <c r="BM52" s="858"/>
      <c r="BN52" s="858"/>
      <c r="BO52" s="858"/>
      <c r="BP52" s="858"/>
      <c r="BQ52" s="858"/>
      <c r="BR52" s="858"/>
      <c r="BS52" s="858"/>
      <c r="BT52" s="858"/>
      <c r="BU52" s="858"/>
      <c r="BV52" s="858"/>
      <c r="BW52" s="858"/>
      <c r="BX52" s="858"/>
      <c r="BY52" s="858"/>
      <c r="BZ52" s="858"/>
      <c r="CA52" s="858"/>
      <c r="CB52" s="858"/>
      <c r="CC52" s="858"/>
      <c r="CD52" s="858"/>
      <c r="CE52" s="858"/>
      <c r="CF52" s="858"/>
      <c r="CG52" s="858"/>
      <c r="CH52" s="858"/>
      <c r="CI52" s="858"/>
      <c r="CJ52" s="858"/>
      <c r="CK52" s="858"/>
      <c r="CL52" s="858"/>
      <c r="CM52" s="858"/>
      <c r="CN52" s="858"/>
      <c r="CO52" s="858"/>
      <c r="CP52" s="858"/>
      <c r="CQ52" s="858"/>
      <c r="CR52" s="858"/>
      <c r="CS52" s="858"/>
      <c r="CT52" s="858"/>
      <c r="CU52" s="858"/>
      <c r="CV52" s="858"/>
      <c r="CW52" s="858"/>
      <c r="CX52" s="858"/>
      <c r="CY52" s="858"/>
      <c r="CZ52" s="858"/>
      <c r="DA52" s="858"/>
      <c r="DB52" s="858"/>
      <c r="DC52" s="858"/>
      <c r="DD52" s="858"/>
      <c r="DE52" s="858"/>
      <c r="DF52" s="858"/>
      <c r="DG52" s="858"/>
      <c r="DH52" s="858"/>
      <c r="DI52" s="858"/>
      <c r="DJ52" s="858"/>
      <c r="DK52" s="858"/>
      <c r="DL52" s="858"/>
      <c r="DM52" s="858"/>
      <c r="DN52" s="858"/>
      <c r="DO52" s="858"/>
      <c r="DP52" s="858"/>
      <c r="DQ52" s="858"/>
      <c r="DR52" s="858"/>
      <c r="DS52" s="858"/>
      <c r="DT52" s="858"/>
      <c r="DU52" s="858"/>
      <c r="DV52" s="858"/>
      <c r="DW52" s="858"/>
      <c r="DX52" s="858"/>
      <c r="DY52" s="858"/>
      <c r="DZ52" s="858"/>
      <c r="EA52" s="858"/>
      <c r="EB52" s="858"/>
      <c r="EC52" s="858"/>
      <c r="ED52" s="858"/>
      <c r="EE52" s="858"/>
      <c r="EF52" s="858"/>
      <c r="EG52" s="858"/>
      <c r="EH52" s="858"/>
      <c r="EI52" s="858"/>
      <c r="EJ52" s="858"/>
      <c r="EK52" s="858"/>
      <c r="EL52" s="858"/>
      <c r="EM52" s="858"/>
      <c r="EN52" s="858"/>
      <c r="EO52" s="858"/>
      <c r="EP52" s="858"/>
      <c r="EQ52" s="858"/>
      <c r="ER52" s="858"/>
      <c r="ES52" s="858"/>
      <c r="ET52" s="858"/>
      <c r="EU52" s="858"/>
      <c r="EV52" s="858"/>
      <c r="EW52" s="858"/>
      <c r="EX52" s="858"/>
      <c r="EY52" s="858"/>
      <c r="EZ52" s="858"/>
      <c r="FA52" s="858"/>
      <c r="FB52" s="858"/>
      <c r="FC52" s="858"/>
      <c r="FD52" s="858"/>
      <c r="FE52" s="858"/>
      <c r="FF52" s="858"/>
      <c r="FG52" s="858"/>
      <c r="FH52" s="858"/>
      <c r="FI52" s="858"/>
      <c r="FJ52" s="858"/>
      <c r="FK52" s="858"/>
      <c r="FL52" s="858"/>
      <c r="FM52" s="858"/>
      <c r="FN52" s="858"/>
      <c r="FO52" s="858"/>
      <c r="FP52" s="858"/>
      <c r="FQ52" s="858"/>
      <c r="FR52" s="858"/>
      <c r="FS52" s="858"/>
      <c r="FT52" s="858"/>
      <c r="FU52" s="858"/>
      <c r="FV52" s="858"/>
      <c r="FW52" s="858"/>
      <c r="FX52" s="858"/>
      <c r="FY52" s="858"/>
      <c r="FZ52" s="858"/>
      <c r="GA52" s="858"/>
      <c r="GB52" s="858"/>
      <c r="GC52" s="858"/>
      <c r="GD52" s="858"/>
      <c r="GE52" s="858"/>
      <c r="GF52" s="858"/>
      <c r="GG52" s="858"/>
      <c r="GH52" s="858"/>
      <c r="GI52" s="858"/>
      <c r="GJ52" s="858"/>
      <c r="GK52" s="858"/>
      <c r="GL52" s="858"/>
      <c r="GM52" s="858"/>
      <c r="GN52" s="858"/>
      <c r="GO52" s="858"/>
      <c r="GP52" s="858"/>
      <c r="GQ52" s="858"/>
      <c r="GR52" s="858"/>
      <c r="GS52" s="858"/>
      <c r="GT52" s="858"/>
      <c r="GU52" s="858"/>
      <c r="GV52" s="858"/>
      <c r="GW52" s="858"/>
      <c r="GX52" s="858"/>
      <c r="GY52" s="858"/>
      <c r="GZ52" s="858"/>
      <c r="HA52" s="858"/>
      <c r="HB52" s="858"/>
      <c r="HC52" s="858"/>
      <c r="HD52" s="858"/>
      <c r="HE52" s="858"/>
      <c r="HF52" s="858"/>
      <c r="HG52" s="858"/>
      <c r="HH52" s="858"/>
      <c r="HI52" s="858"/>
      <c r="HJ52" s="858"/>
      <c r="HK52" s="858"/>
      <c r="HL52" s="858"/>
      <c r="HM52" s="858"/>
      <c r="HN52" s="858"/>
      <c r="HO52" s="858"/>
      <c r="HP52" s="858"/>
      <c r="HQ52" s="858"/>
      <c r="HR52" s="858"/>
      <c r="HS52" s="858"/>
      <c r="HT52" s="858"/>
      <c r="HU52" s="858"/>
      <c r="HV52" s="858"/>
      <c r="HW52" s="858"/>
      <c r="HX52" s="858"/>
      <c r="HY52" s="858"/>
      <c r="HZ52" s="858"/>
      <c r="IA52" s="858"/>
      <c r="IB52" s="858"/>
      <c r="IC52" s="858"/>
      <c r="ID52" s="858"/>
      <c r="IE52" s="858"/>
      <c r="IF52" s="858"/>
      <c r="IG52" s="858"/>
      <c r="IH52" s="858"/>
      <c r="II52" s="858"/>
      <c r="IJ52" s="858"/>
      <c r="IK52" s="858"/>
      <c r="IL52" s="858"/>
      <c r="IM52" s="858"/>
      <c r="IN52" s="858"/>
      <c r="IO52" s="858"/>
      <c r="IP52" s="858"/>
      <c r="IQ52" s="858"/>
      <c r="IR52" s="858"/>
      <c r="IS52" s="858"/>
      <c r="IT52" s="858"/>
      <c r="IU52" s="858"/>
      <c r="IV52" s="858"/>
    </row>
    <row r="53" spans="1:256" ht="9" customHeight="1" thickBot="1">
      <c r="A53" s="1644"/>
      <c r="B53" s="1645"/>
      <c r="C53" s="1645"/>
      <c r="D53" s="1645"/>
      <c r="E53" s="1645"/>
      <c r="F53" s="1645"/>
      <c r="G53" s="1645"/>
    </row>
    <row r="54" spans="1:256" ht="6" customHeight="1" thickTop="1">
      <c r="A54" s="826"/>
      <c r="B54" s="879"/>
      <c r="C54" s="879"/>
      <c r="D54" s="879"/>
      <c r="E54" s="879"/>
      <c r="F54" s="879"/>
      <c r="G54" s="879"/>
    </row>
    <row r="55" spans="1:256" ht="10.5" customHeight="1">
      <c r="A55" s="2112" t="s">
        <v>784</v>
      </c>
      <c r="B55" s="2113"/>
      <c r="C55" s="2113"/>
      <c r="D55" s="2113"/>
      <c r="E55" s="2113"/>
      <c r="F55" s="2113"/>
      <c r="G55" s="2113"/>
      <c r="H55" s="2112"/>
      <c r="I55" s="2113"/>
      <c r="J55" s="2113"/>
      <c r="K55" s="2113"/>
      <c r="L55" s="2113"/>
    </row>
    <row r="56" spans="1:256" ht="12.75" customHeight="1">
      <c r="A56" s="2113"/>
      <c r="B56" s="2113"/>
      <c r="C56" s="2113"/>
      <c r="D56" s="2113"/>
      <c r="E56" s="2113"/>
      <c r="F56" s="2113"/>
      <c r="G56" s="2113"/>
      <c r="H56" s="2113"/>
      <c r="I56" s="2113"/>
      <c r="J56" s="2113"/>
      <c r="K56" s="2113"/>
      <c r="L56" s="2113"/>
    </row>
    <row r="57" spans="1:256" ht="3" customHeight="1">
      <c r="A57" s="859"/>
      <c r="B57" s="859"/>
      <c r="C57" s="859"/>
      <c r="D57" s="859"/>
      <c r="E57" s="859"/>
      <c r="F57" s="859"/>
      <c r="G57" s="859"/>
    </row>
    <row r="58" spans="1:256" s="847" customFormat="1" ht="12.75" customHeight="1">
      <c r="A58" s="2114" t="s">
        <v>785</v>
      </c>
      <c r="B58" s="2115"/>
      <c r="C58" s="2115"/>
      <c r="D58" s="2115"/>
      <c r="E58" s="2115"/>
      <c r="F58" s="857"/>
      <c r="G58" s="857"/>
      <c r="H58" s="823"/>
      <c r="I58" s="823"/>
      <c r="J58" s="823"/>
      <c r="K58" s="823"/>
      <c r="L58" s="823"/>
      <c r="M58" s="823"/>
      <c r="N58" s="823"/>
      <c r="O58" s="823"/>
      <c r="P58" s="823"/>
      <c r="Q58" s="823"/>
      <c r="R58" s="823"/>
      <c r="S58" s="823"/>
      <c r="T58" s="823"/>
      <c r="U58" s="823"/>
      <c r="V58" s="823"/>
      <c r="W58" s="823"/>
      <c r="X58" s="823"/>
      <c r="Y58" s="823"/>
      <c r="Z58" s="823"/>
      <c r="AA58" s="823"/>
      <c r="AB58" s="823"/>
      <c r="AC58" s="823"/>
      <c r="AD58" s="823"/>
      <c r="AE58" s="823"/>
      <c r="AF58" s="823"/>
      <c r="AG58" s="823"/>
      <c r="AH58" s="823"/>
      <c r="AI58" s="823"/>
      <c r="AJ58" s="823"/>
      <c r="AK58" s="823"/>
      <c r="AL58" s="823"/>
      <c r="AM58" s="823"/>
      <c r="AN58" s="823"/>
      <c r="AO58" s="823"/>
      <c r="AP58" s="823"/>
      <c r="AQ58" s="823"/>
      <c r="AR58" s="823"/>
      <c r="AS58" s="823"/>
      <c r="AT58" s="823"/>
      <c r="AU58" s="823"/>
      <c r="AV58" s="823"/>
      <c r="AW58" s="823"/>
      <c r="AX58" s="823"/>
      <c r="AY58" s="823"/>
      <c r="AZ58" s="823"/>
      <c r="BA58" s="823"/>
      <c r="BB58" s="823"/>
      <c r="BC58" s="823"/>
      <c r="BD58" s="823"/>
      <c r="BE58" s="823"/>
      <c r="BF58" s="823"/>
      <c r="BG58" s="823"/>
      <c r="BH58" s="823"/>
      <c r="BI58" s="823"/>
      <c r="BJ58" s="823"/>
      <c r="BK58" s="823"/>
      <c r="BL58" s="823"/>
      <c r="BM58" s="823"/>
      <c r="BN58" s="823"/>
      <c r="BO58" s="823"/>
      <c r="BP58" s="823"/>
      <c r="BQ58" s="823"/>
      <c r="BR58" s="823"/>
      <c r="BS58" s="823"/>
      <c r="BT58" s="823"/>
      <c r="BU58" s="823"/>
      <c r="BV58" s="823"/>
      <c r="BW58" s="823"/>
      <c r="BX58" s="823"/>
      <c r="BY58" s="823"/>
      <c r="BZ58" s="823"/>
      <c r="CA58" s="823"/>
      <c r="CB58" s="823"/>
      <c r="CC58" s="823"/>
      <c r="CD58" s="823"/>
      <c r="CE58" s="823"/>
      <c r="CF58" s="823"/>
      <c r="CG58" s="823"/>
      <c r="CH58" s="823"/>
      <c r="CI58" s="823"/>
      <c r="CJ58" s="823"/>
      <c r="CK58" s="823"/>
      <c r="CL58" s="823"/>
      <c r="CM58" s="823"/>
      <c r="CN58" s="823"/>
      <c r="CO58" s="823"/>
      <c r="CP58" s="823"/>
      <c r="CQ58" s="823"/>
      <c r="CR58" s="823"/>
      <c r="CS58" s="823"/>
      <c r="CT58" s="823"/>
      <c r="CU58" s="823"/>
      <c r="CV58" s="823"/>
      <c r="CW58" s="823"/>
      <c r="CX58" s="823"/>
      <c r="CY58" s="823"/>
      <c r="CZ58" s="823"/>
      <c r="DA58" s="823"/>
      <c r="DB58" s="823"/>
      <c r="DC58" s="823"/>
      <c r="DD58" s="823"/>
      <c r="DE58" s="823"/>
      <c r="DF58" s="823"/>
      <c r="DG58" s="823"/>
      <c r="DH58" s="823"/>
      <c r="DI58" s="823"/>
      <c r="DJ58" s="823"/>
      <c r="DK58" s="823"/>
      <c r="DL58" s="823"/>
      <c r="DM58" s="823"/>
      <c r="DN58" s="823"/>
      <c r="DO58" s="823"/>
      <c r="DP58" s="823"/>
      <c r="DQ58" s="823"/>
      <c r="DR58" s="823"/>
      <c r="DS58" s="823"/>
      <c r="DT58" s="823"/>
      <c r="DU58" s="823"/>
      <c r="DV58" s="823"/>
      <c r="DW58" s="823"/>
      <c r="DX58" s="823"/>
      <c r="DY58" s="823"/>
      <c r="DZ58" s="823"/>
      <c r="EA58" s="823"/>
      <c r="EB58" s="823"/>
      <c r="EC58" s="823"/>
      <c r="ED58" s="823"/>
      <c r="EE58" s="823"/>
      <c r="EF58" s="823"/>
      <c r="EG58" s="823"/>
      <c r="EH58" s="823"/>
      <c r="EI58" s="823"/>
      <c r="EJ58" s="823"/>
      <c r="EK58" s="823"/>
      <c r="EL58" s="823"/>
      <c r="EM58" s="823"/>
      <c r="EN58" s="823"/>
      <c r="EO58" s="823"/>
      <c r="EP58" s="823"/>
      <c r="EQ58" s="823"/>
      <c r="ER58" s="823"/>
      <c r="ES58" s="823"/>
      <c r="ET58" s="823"/>
      <c r="EU58" s="823"/>
      <c r="EV58" s="823"/>
      <c r="EW58" s="823"/>
      <c r="EX58" s="823"/>
      <c r="EY58" s="823"/>
      <c r="EZ58" s="823"/>
      <c r="FA58" s="823"/>
      <c r="FB58" s="823"/>
      <c r="FC58" s="823"/>
      <c r="FD58" s="823"/>
      <c r="FE58" s="823"/>
      <c r="FF58" s="823"/>
      <c r="FG58" s="823"/>
      <c r="FH58" s="823"/>
      <c r="FI58" s="823"/>
      <c r="FJ58" s="823"/>
      <c r="FK58" s="823"/>
      <c r="FL58" s="823"/>
      <c r="FM58" s="823"/>
      <c r="FN58" s="823"/>
      <c r="FO58" s="823"/>
      <c r="FP58" s="823"/>
      <c r="FQ58" s="823"/>
      <c r="FR58" s="823"/>
      <c r="FS58" s="823"/>
      <c r="FT58" s="823"/>
      <c r="FU58" s="823"/>
      <c r="FV58" s="823"/>
      <c r="FW58" s="823"/>
      <c r="FX58" s="823"/>
      <c r="FY58" s="823"/>
      <c r="FZ58" s="823"/>
      <c r="GA58" s="823"/>
      <c r="GB58" s="823"/>
      <c r="GC58" s="823"/>
      <c r="GD58" s="823"/>
      <c r="GE58" s="823"/>
      <c r="GF58" s="823"/>
      <c r="GG58" s="823"/>
      <c r="GH58" s="823"/>
      <c r="GI58" s="823"/>
      <c r="GJ58" s="823"/>
      <c r="GK58" s="823"/>
      <c r="GL58" s="823"/>
      <c r="GM58" s="823"/>
      <c r="GN58" s="823"/>
      <c r="GO58" s="823"/>
      <c r="GP58" s="823"/>
      <c r="GQ58" s="823"/>
      <c r="GR58" s="823"/>
      <c r="GS58" s="823"/>
      <c r="GT58" s="823"/>
      <c r="GU58" s="823"/>
      <c r="GV58" s="823"/>
      <c r="GW58" s="823"/>
      <c r="GX58" s="823"/>
      <c r="GY58" s="823"/>
      <c r="GZ58" s="823"/>
      <c r="HA58" s="823"/>
      <c r="HB58" s="823"/>
      <c r="HC58" s="823"/>
      <c r="HD58" s="823"/>
      <c r="HE58" s="823"/>
      <c r="HF58" s="823"/>
      <c r="HG58" s="823"/>
      <c r="HH58" s="823"/>
      <c r="HI58" s="823"/>
      <c r="HJ58" s="823"/>
      <c r="HK58" s="823"/>
      <c r="HL58" s="823"/>
      <c r="HM58" s="823"/>
      <c r="HN58" s="823"/>
      <c r="HO58" s="823"/>
      <c r="HP58" s="823"/>
      <c r="HQ58" s="823"/>
      <c r="HR58" s="823"/>
      <c r="HS58" s="823"/>
      <c r="HT58" s="823"/>
      <c r="HU58" s="823"/>
      <c r="HV58" s="823"/>
      <c r="HW58" s="823"/>
      <c r="HX58" s="823"/>
      <c r="HY58" s="823"/>
      <c r="HZ58" s="823"/>
      <c r="IA58" s="823"/>
      <c r="IB58" s="823"/>
      <c r="IC58" s="823"/>
      <c r="ID58" s="823"/>
      <c r="IE58" s="823"/>
      <c r="IF58" s="823"/>
      <c r="IG58" s="823"/>
      <c r="IH58" s="823"/>
      <c r="II58" s="823"/>
      <c r="IJ58" s="823"/>
      <c r="IK58" s="823"/>
      <c r="IL58" s="823"/>
      <c r="IM58" s="823"/>
      <c r="IN58" s="823"/>
      <c r="IO58" s="823"/>
      <c r="IP58" s="823"/>
      <c r="IQ58" s="823"/>
      <c r="IR58" s="823"/>
      <c r="IS58" s="823"/>
      <c r="IT58" s="823"/>
      <c r="IU58" s="823"/>
      <c r="IV58" s="823"/>
    </row>
    <row r="59" spans="1:256" ht="12.75" customHeight="1">
      <c r="A59" s="2099" t="s">
        <v>786</v>
      </c>
      <c r="B59" s="2099"/>
      <c r="C59" s="2099"/>
      <c r="D59" s="2099"/>
      <c r="E59" s="2099"/>
    </row>
    <row r="60" spans="1:256" ht="12.95" customHeight="1">
      <c r="A60" s="2099" t="s">
        <v>737</v>
      </c>
      <c r="B60" s="2099"/>
      <c r="C60" s="2099"/>
      <c r="D60" s="2099"/>
      <c r="E60" s="2099"/>
    </row>
    <row r="61" spans="1:256" s="858" customFormat="1" ht="5.25" customHeight="1">
      <c r="A61" s="860"/>
      <c r="B61" s="823"/>
      <c r="C61" s="823"/>
      <c r="D61" s="823"/>
      <c r="E61" s="823"/>
      <c r="F61" s="823"/>
      <c r="G61" s="823"/>
      <c r="H61" s="823"/>
      <c r="I61" s="823"/>
      <c r="J61" s="823"/>
      <c r="K61" s="823"/>
      <c r="L61" s="823"/>
      <c r="M61" s="823"/>
      <c r="N61" s="823"/>
      <c r="O61" s="823"/>
      <c r="P61" s="823"/>
      <c r="Q61" s="823"/>
      <c r="R61" s="823"/>
      <c r="S61" s="823"/>
      <c r="T61" s="823"/>
      <c r="U61" s="823"/>
      <c r="V61" s="823"/>
      <c r="W61" s="823"/>
      <c r="X61" s="823"/>
      <c r="Y61" s="823"/>
      <c r="Z61" s="823"/>
      <c r="AA61" s="823"/>
      <c r="AB61" s="823"/>
      <c r="AC61" s="823"/>
      <c r="AD61" s="823"/>
      <c r="AE61" s="823"/>
      <c r="AF61" s="823"/>
      <c r="AG61" s="823"/>
      <c r="AH61" s="823"/>
      <c r="AI61" s="823"/>
      <c r="AJ61" s="823"/>
      <c r="AK61" s="823"/>
      <c r="AL61" s="823"/>
      <c r="AM61" s="823"/>
      <c r="AN61" s="823"/>
      <c r="AO61" s="823"/>
      <c r="AP61" s="823"/>
      <c r="AQ61" s="823"/>
      <c r="AR61" s="823"/>
      <c r="AS61" s="823"/>
      <c r="AT61" s="823"/>
      <c r="AU61" s="823"/>
      <c r="AV61" s="823"/>
      <c r="AW61" s="823"/>
      <c r="AX61" s="823"/>
      <c r="AY61" s="823"/>
      <c r="AZ61" s="823"/>
      <c r="BA61" s="823"/>
      <c r="BB61" s="823"/>
      <c r="BC61" s="823"/>
      <c r="BD61" s="823"/>
      <c r="BE61" s="823"/>
      <c r="BF61" s="823"/>
      <c r="BG61" s="823"/>
      <c r="BH61" s="823"/>
      <c r="BI61" s="823"/>
      <c r="BJ61" s="823"/>
      <c r="BK61" s="823"/>
      <c r="BL61" s="823"/>
      <c r="BM61" s="823"/>
      <c r="BN61" s="823"/>
      <c r="BO61" s="823"/>
      <c r="BP61" s="823"/>
      <c r="BQ61" s="823"/>
      <c r="BR61" s="823"/>
      <c r="BS61" s="823"/>
      <c r="BT61" s="823"/>
      <c r="BU61" s="823"/>
      <c r="BV61" s="823"/>
      <c r="BW61" s="823"/>
      <c r="BX61" s="823"/>
      <c r="BY61" s="823"/>
      <c r="BZ61" s="823"/>
      <c r="CA61" s="823"/>
      <c r="CB61" s="823"/>
      <c r="CC61" s="823"/>
      <c r="CD61" s="823"/>
      <c r="CE61" s="823"/>
      <c r="CF61" s="823"/>
      <c r="CG61" s="823"/>
      <c r="CH61" s="823"/>
      <c r="CI61" s="823"/>
      <c r="CJ61" s="823"/>
      <c r="CK61" s="823"/>
      <c r="CL61" s="823"/>
      <c r="CM61" s="823"/>
      <c r="CN61" s="823"/>
      <c r="CO61" s="823"/>
      <c r="CP61" s="823"/>
      <c r="CQ61" s="823"/>
      <c r="CR61" s="823"/>
      <c r="CS61" s="823"/>
      <c r="CT61" s="823"/>
      <c r="CU61" s="823"/>
      <c r="CV61" s="823"/>
      <c r="CW61" s="823"/>
      <c r="CX61" s="823"/>
      <c r="CY61" s="823"/>
      <c r="CZ61" s="823"/>
      <c r="DA61" s="823"/>
      <c r="DB61" s="823"/>
      <c r="DC61" s="823"/>
      <c r="DD61" s="823"/>
      <c r="DE61" s="823"/>
      <c r="DF61" s="823"/>
      <c r="DG61" s="823"/>
      <c r="DH61" s="823"/>
      <c r="DI61" s="823"/>
      <c r="DJ61" s="823"/>
      <c r="DK61" s="823"/>
      <c r="DL61" s="823"/>
      <c r="DM61" s="823"/>
      <c r="DN61" s="823"/>
      <c r="DO61" s="823"/>
      <c r="DP61" s="823"/>
      <c r="DQ61" s="823"/>
      <c r="DR61" s="823"/>
      <c r="DS61" s="823"/>
      <c r="DT61" s="823"/>
      <c r="DU61" s="823"/>
      <c r="DV61" s="823"/>
      <c r="DW61" s="823"/>
      <c r="DX61" s="823"/>
      <c r="DY61" s="823"/>
      <c r="DZ61" s="823"/>
      <c r="EA61" s="823"/>
      <c r="EB61" s="823"/>
      <c r="EC61" s="823"/>
      <c r="ED61" s="823"/>
      <c r="EE61" s="823"/>
      <c r="EF61" s="823"/>
      <c r="EG61" s="823"/>
      <c r="EH61" s="823"/>
      <c r="EI61" s="823"/>
      <c r="EJ61" s="823"/>
      <c r="EK61" s="823"/>
      <c r="EL61" s="823"/>
      <c r="EM61" s="823"/>
      <c r="EN61" s="823"/>
      <c r="EO61" s="823"/>
      <c r="EP61" s="823"/>
      <c r="EQ61" s="823"/>
      <c r="ER61" s="823"/>
      <c r="ES61" s="823"/>
      <c r="ET61" s="823"/>
      <c r="EU61" s="823"/>
      <c r="EV61" s="823"/>
      <c r="EW61" s="823"/>
      <c r="EX61" s="823"/>
      <c r="EY61" s="823"/>
      <c r="EZ61" s="823"/>
      <c r="FA61" s="823"/>
      <c r="FB61" s="823"/>
      <c r="FC61" s="823"/>
      <c r="FD61" s="823"/>
      <c r="FE61" s="823"/>
      <c r="FF61" s="823"/>
      <c r="FG61" s="823"/>
      <c r="FH61" s="823"/>
      <c r="FI61" s="823"/>
      <c r="FJ61" s="823"/>
      <c r="FK61" s="823"/>
      <c r="FL61" s="823"/>
      <c r="FM61" s="823"/>
      <c r="FN61" s="823"/>
      <c r="FO61" s="823"/>
      <c r="FP61" s="823"/>
      <c r="FQ61" s="823"/>
      <c r="FR61" s="823"/>
      <c r="FS61" s="823"/>
      <c r="FT61" s="823"/>
      <c r="FU61" s="823"/>
      <c r="FV61" s="823"/>
      <c r="FW61" s="823"/>
      <c r="FX61" s="823"/>
      <c r="FY61" s="823"/>
      <c r="FZ61" s="823"/>
      <c r="GA61" s="823"/>
      <c r="GB61" s="823"/>
      <c r="GC61" s="823"/>
      <c r="GD61" s="823"/>
      <c r="GE61" s="823"/>
      <c r="GF61" s="823"/>
      <c r="GG61" s="823"/>
      <c r="GH61" s="823"/>
      <c r="GI61" s="823"/>
      <c r="GJ61" s="823"/>
      <c r="GK61" s="823"/>
      <c r="GL61" s="823"/>
      <c r="GM61" s="823"/>
      <c r="GN61" s="823"/>
      <c r="GO61" s="823"/>
      <c r="GP61" s="823"/>
      <c r="GQ61" s="823"/>
      <c r="GR61" s="823"/>
      <c r="GS61" s="823"/>
      <c r="GT61" s="823"/>
      <c r="GU61" s="823"/>
      <c r="GV61" s="823"/>
      <c r="GW61" s="823"/>
      <c r="GX61" s="823"/>
      <c r="GY61" s="823"/>
      <c r="GZ61" s="823"/>
      <c r="HA61" s="823"/>
      <c r="HB61" s="823"/>
      <c r="HC61" s="823"/>
      <c r="HD61" s="823"/>
      <c r="HE61" s="823"/>
      <c r="HF61" s="823"/>
      <c r="HG61" s="823"/>
      <c r="HH61" s="823"/>
      <c r="HI61" s="823"/>
      <c r="HJ61" s="823"/>
      <c r="HK61" s="823"/>
      <c r="HL61" s="823"/>
      <c r="HM61" s="823"/>
      <c r="HN61" s="823"/>
      <c r="HO61" s="823"/>
      <c r="HP61" s="823"/>
      <c r="HQ61" s="823"/>
      <c r="HR61" s="823"/>
      <c r="HS61" s="823"/>
      <c r="HT61" s="823"/>
      <c r="HU61" s="823"/>
      <c r="HV61" s="823"/>
      <c r="HW61" s="823"/>
      <c r="HX61" s="823"/>
      <c r="HY61" s="823"/>
      <c r="HZ61" s="823"/>
      <c r="IA61" s="823"/>
      <c r="IB61" s="823"/>
      <c r="IC61" s="823"/>
      <c r="ID61" s="823"/>
      <c r="IE61" s="823"/>
      <c r="IF61" s="823"/>
      <c r="IG61" s="823"/>
      <c r="IH61" s="823"/>
      <c r="II61" s="823"/>
      <c r="IJ61" s="823"/>
      <c r="IK61" s="823"/>
      <c r="IL61" s="823"/>
      <c r="IM61" s="823"/>
      <c r="IN61" s="823"/>
      <c r="IO61" s="823"/>
      <c r="IP61" s="823"/>
      <c r="IQ61" s="823"/>
      <c r="IR61" s="823"/>
      <c r="IS61" s="823"/>
      <c r="IT61" s="823"/>
      <c r="IU61" s="823"/>
      <c r="IV61" s="823"/>
    </row>
    <row r="62" spans="1:256" s="771" customFormat="1" ht="12" customHeight="1">
      <c r="A62" s="768" t="s">
        <v>564</v>
      </c>
      <c r="B62" s="768"/>
      <c r="C62" s="769"/>
      <c r="D62" s="768"/>
      <c r="E62" s="768"/>
      <c r="F62" s="768"/>
      <c r="G62" s="768"/>
      <c r="H62" s="768"/>
      <c r="I62" s="768"/>
      <c r="J62" s="768"/>
      <c r="K62" s="770"/>
      <c r="L62" s="770"/>
    </row>
    <row r="63" spans="1:256" s="792" customFormat="1" ht="10.5" customHeight="1">
      <c r="A63" s="777" t="s">
        <v>738</v>
      </c>
      <c r="B63" s="768"/>
      <c r="C63" s="769"/>
      <c r="D63" s="768"/>
      <c r="E63" s="768"/>
      <c r="F63" s="768"/>
      <c r="G63" s="768"/>
      <c r="H63" s="768"/>
      <c r="I63" s="768"/>
      <c r="J63" s="768"/>
      <c r="K63" s="770"/>
      <c r="L63" s="770"/>
    </row>
  </sheetData>
  <mergeCells count="14">
    <mergeCell ref="A1:G1"/>
    <mergeCell ref="A2:G2"/>
    <mergeCell ref="A4:A7"/>
    <mergeCell ref="B4:G4"/>
    <mergeCell ref="C5:C7"/>
    <mergeCell ref="D5:D7"/>
    <mergeCell ref="E5:E7"/>
    <mergeCell ref="F5:F7"/>
    <mergeCell ref="G5:G7"/>
    <mergeCell ref="A55:G56"/>
    <mergeCell ref="H55:L56"/>
    <mergeCell ref="A58:E58"/>
    <mergeCell ref="A59:E59"/>
    <mergeCell ref="A60:E60"/>
  </mergeCells>
  <hyperlinks>
    <hyperlink ref="A63" r:id="rId1"/>
  </hyperlinks>
  <printOptions horizontalCentered="1" gridLinesSet="0"/>
  <pageMargins left="0.78740157480314965" right="0.78740157480314965" top="1.1811023622047243" bottom="0.78740157480314965" header="0" footer="0"/>
  <pageSetup paperSize="9" orientation="portrait" verticalDpi="300" r:id="rId2"/>
  <headerFooter alignWithMargins="0"/>
</worksheet>
</file>

<file path=xl/worksheets/sheet59.xml><?xml version="1.0" encoding="utf-8"?>
<worksheet xmlns="http://schemas.openxmlformats.org/spreadsheetml/2006/main" xmlns:r="http://schemas.openxmlformats.org/officeDocument/2006/relationships">
  <sheetPr syncVertical="1" syncRef="A1" transitionEvaluation="1" codeName="Sheet59"/>
  <dimension ref="A1:IV511"/>
  <sheetViews>
    <sheetView showGridLines="0" workbookViewId="0">
      <selection sqref="A1:F1"/>
    </sheetView>
  </sheetViews>
  <sheetFormatPr defaultColWidth="9.7109375" defaultRowHeight="12.75"/>
  <cols>
    <col min="1" max="1" width="32.28515625" style="823" customWidth="1"/>
    <col min="2" max="3" width="11" style="823" customWidth="1"/>
    <col min="4" max="4" width="11.7109375" style="823" customWidth="1"/>
    <col min="5" max="5" width="10.7109375" style="823" customWidth="1"/>
    <col min="6" max="6" width="10.140625" style="823" customWidth="1"/>
    <col min="7" max="7" width="9.7109375" style="823" hidden="1" customWidth="1"/>
    <col min="8" max="16384" width="9.7109375" style="823"/>
  </cols>
  <sheetData>
    <row r="1" spans="1:13" ht="12.75" customHeight="1">
      <c r="A1" s="2100" t="s">
        <v>787</v>
      </c>
      <c r="B1" s="2100"/>
      <c r="C1" s="2100"/>
      <c r="D1" s="2100"/>
      <c r="E1" s="2100"/>
      <c r="F1" s="2100"/>
    </row>
    <row r="2" spans="1:13" ht="21.75" customHeight="1">
      <c r="A2" s="2101" t="s">
        <v>788</v>
      </c>
      <c r="B2" s="2101"/>
      <c r="C2" s="2101"/>
      <c r="D2" s="2101"/>
      <c r="E2" s="2101"/>
      <c r="F2" s="2101"/>
    </row>
    <row r="3" spans="1:13" ht="12.95" customHeight="1">
      <c r="A3" s="824"/>
      <c r="B3" s="825"/>
      <c r="C3" s="825"/>
      <c r="D3" s="826"/>
      <c r="E3" s="826"/>
      <c r="F3" s="827" t="s">
        <v>546</v>
      </c>
    </row>
    <row r="4" spans="1:13" ht="22.5" customHeight="1">
      <c r="A4" s="2116" t="s">
        <v>697</v>
      </c>
      <c r="B4" s="2105" t="s">
        <v>789</v>
      </c>
      <c r="C4" s="2105"/>
      <c r="D4" s="2105"/>
      <c r="E4" s="2105"/>
      <c r="F4" s="2105"/>
    </row>
    <row r="5" spans="1:13" ht="12" customHeight="1">
      <c r="A5" s="2105"/>
      <c r="B5" s="1648"/>
      <c r="C5" s="1649"/>
      <c r="D5" s="2105" t="s">
        <v>790</v>
      </c>
      <c r="E5" s="2105" t="s">
        <v>791</v>
      </c>
      <c r="F5" s="2105" t="s">
        <v>792</v>
      </c>
    </row>
    <row r="6" spans="1:13" ht="12" customHeight="1">
      <c r="A6" s="2105"/>
      <c r="B6" s="1638" t="s">
        <v>0</v>
      </c>
      <c r="C6" s="1638" t="s">
        <v>793</v>
      </c>
      <c r="D6" s="2117"/>
      <c r="E6" s="2117"/>
      <c r="F6" s="2117"/>
      <c r="H6" s="828"/>
      <c r="I6" s="828"/>
    </row>
    <row r="7" spans="1:13" ht="12" customHeight="1">
      <c r="A7" s="2105"/>
      <c r="B7" s="1641"/>
      <c r="C7" s="1650"/>
      <c r="D7" s="2117"/>
      <c r="E7" s="2117"/>
      <c r="F7" s="2117"/>
    </row>
    <row r="8" spans="1:13" ht="7.5" customHeight="1">
      <c r="A8" s="830"/>
      <c r="B8" s="831"/>
      <c r="C8" s="861"/>
      <c r="D8" s="832"/>
    </row>
    <row r="9" spans="1:13" ht="13.5" customHeight="1">
      <c r="A9" s="860" t="s">
        <v>702</v>
      </c>
      <c r="B9" s="861">
        <v>4486</v>
      </c>
      <c r="C9" s="861">
        <v>1466</v>
      </c>
      <c r="D9" s="881">
        <v>955</v>
      </c>
      <c r="E9" s="823">
        <v>94</v>
      </c>
      <c r="F9" s="823">
        <v>1971</v>
      </c>
    </row>
    <row r="10" spans="1:13" ht="7.5" customHeight="1">
      <c r="A10" s="830"/>
      <c r="B10" s="831"/>
      <c r="C10" s="861"/>
      <c r="D10" s="866"/>
    </row>
    <row r="11" spans="1:13" ht="11.25" customHeight="1">
      <c r="A11" s="830">
        <v>2017</v>
      </c>
      <c r="B11" s="831"/>
      <c r="C11" s="861"/>
      <c r="D11" s="832"/>
    </row>
    <row r="12" spans="1:13" ht="12" customHeight="1">
      <c r="A12" s="836" t="s">
        <v>258</v>
      </c>
      <c r="B12" s="864">
        <f>B14+B50+B52</f>
        <v>4521</v>
      </c>
      <c r="C12" s="864">
        <f>+C14+C50+C52</f>
        <v>1474</v>
      </c>
      <c r="D12" s="864">
        <f>+D14+D50+D52</f>
        <v>973</v>
      </c>
      <c r="E12" s="864">
        <f>+E14+E50+E52</f>
        <v>97</v>
      </c>
      <c r="F12" s="864">
        <f>+F14+F50+F52</f>
        <v>1977</v>
      </c>
      <c r="G12" s="840"/>
      <c r="H12" s="896"/>
      <c r="I12" s="896"/>
      <c r="J12" s="896"/>
      <c r="K12" s="896"/>
    </row>
    <row r="13" spans="1:13" ht="7.5" customHeight="1">
      <c r="A13" s="830"/>
      <c r="B13" s="840"/>
      <c r="C13" s="840"/>
      <c r="D13" s="840"/>
      <c r="E13" s="840"/>
      <c r="F13" s="840"/>
      <c r="G13" s="883"/>
      <c r="H13" s="883"/>
      <c r="I13" s="883"/>
      <c r="J13" s="883"/>
      <c r="K13" s="883"/>
    </row>
    <row r="14" spans="1:13" ht="12" customHeight="1">
      <c r="A14" s="841" t="s">
        <v>705</v>
      </c>
      <c r="B14" s="866">
        <f>+B16+B27+B38+B40+B48</f>
        <v>4052</v>
      </c>
      <c r="C14" s="866">
        <f>+C16+C27+C38+C40+C48</f>
        <v>1329</v>
      </c>
      <c r="D14" s="866">
        <f>+D16+D27+D38+D40+D48</f>
        <v>677</v>
      </c>
      <c r="E14" s="866">
        <f>+E16+E27+E38+E40+E48</f>
        <v>85</v>
      </c>
      <c r="F14" s="866">
        <f>+F16+F27+F38+F40+F48</f>
        <v>1961</v>
      </c>
      <c r="G14" s="897"/>
      <c r="H14" s="883"/>
      <c r="I14" s="883"/>
      <c r="J14" s="883"/>
      <c r="K14" s="883"/>
    </row>
    <row r="15" spans="1:13" ht="7.5" customHeight="1">
      <c r="A15" s="843"/>
      <c r="B15" s="898"/>
      <c r="C15" s="887"/>
      <c r="D15" s="887"/>
      <c r="E15" s="887"/>
      <c r="F15" s="887"/>
      <c r="G15" s="888"/>
      <c r="H15" s="883"/>
      <c r="I15" s="883"/>
      <c r="J15" s="883"/>
      <c r="K15" s="883"/>
    </row>
    <row r="16" spans="1:13" s="847" customFormat="1" ht="12" customHeight="1">
      <c r="A16" s="841" t="s">
        <v>706</v>
      </c>
      <c r="B16" s="866">
        <f>SUM(B18:B25)</f>
        <v>1372</v>
      </c>
      <c r="C16" s="866">
        <f t="shared" ref="C16:F16" si="0">SUM(C18:C25)</f>
        <v>407</v>
      </c>
      <c r="D16" s="866">
        <f t="shared" si="0"/>
        <v>181</v>
      </c>
      <c r="E16" s="866">
        <f t="shared" si="0"/>
        <v>31</v>
      </c>
      <c r="F16" s="866">
        <f t="shared" si="0"/>
        <v>753</v>
      </c>
      <c r="G16" s="866"/>
      <c r="H16" s="883"/>
      <c r="I16" s="883"/>
      <c r="J16" s="883"/>
      <c r="K16" s="883"/>
      <c r="L16" s="823"/>
      <c r="M16" s="823"/>
    </row>
    <row r="17" spans="1:13" s="847" customFormat="1" ht="7.5" customHeight="1">
      <c r="A17" s="841"/>
      <c r="B17" s="866"/>
      <c r="C17" s="881"/>
      <c r="D17" s="881"/>
      <c r="E17" s="881"/>
      <c r="F17" s="881"/>
      <c r="G17" s="866"/>
      <c r="H17" s="883"/>
      <c r="I17" s="883"/>
      <c r="J17" s="883"/>
      <c r="K17" s="889"/>
    </row>
    <row r="18" spans="1:13" s="847" customFormat="1" ht="12.95" customHeight="1">
      <c r="A18" s="843" t="s">
        <v>707</v>
      </c>
      <c r="B18" s="856">
        <f t="shared" ref="B18:B25" si="1">SUM(C18:F18)</f>
        <v>197</v>
      </c>
      <c r="C18" s="881">
        <v>50</v>
      </c>
      <c r="D18" s="881">
        <v>18</v>
      </c>
      <c r="E18" s="881">
        <v>2</v>
      </c>
      <c r="F18" s="881">
        <v>127</v>
      </c>
      <c r="G18" s="866"/>
      <c r="H18" s="883"/>
      <c r="I18" s="883"/>
      <c r="J18" s="883"/>
      <c r="K18" s="883"/>
      <c r="L18" s="823"/>
      <c r="M18" s="823"/>
    </row>
    <row r="19" spans="1:13" s="847" customFormat="1" ht="12.95" customHeight="1">
      <c r="A19" s="843" t="s">
        <v>708</v>
      </c>
      <c r="B19" s="856">
        <f t="shared" si="1"/>
        <v>125</v>
      </c>
      <c r="C19" s="881">
        <v>37</v>
      </c>
      <c r="D19" s="881">
        <v>24</v>
      </c>
      <c r="E19" s="881">
        <v>1</v>
      </c>
      <c r="F19" s="881">
        <v>63</v>
      </c>
      <c r="G19" s="866"/>
      <c r="H19" s="883"/>
      <c r="I19" s="883"/>
      <c r="J19" s="883"/>
      <c r="K19" s="883"/>
      <c r="L19" s="823"/>
      <c r="M19" s="823"/>
    </row>
    <row r="20" spans="1:13" s="847" customFormat="1" ht="12.95" customHeight="1">
      <c r="A20" s="843" t="s">
        <v>709</v>
      </c>
      <c r="B20" s="856">
        <f t="shared" si="1"/>
        <v>116</v>
      </c>
      <c r="C20" s="881">
        <v>39</v>
      </c>
      <c r="D20" s="881">
        <v>20</v>
      </c>
      <c r="E20" s="881">
        <v>2</v>
      </c>
      <c r="F20" s="881">
        <v>55</v>
      </c>
      <c r="G20" s="866"/>
      <c r="H20" s="883"/>
      <c r="I20" s="883"/>
      <c r="J20" s="883"/>
      <c r="K20" s="883"/>
      <c r="L20" s="823"/>
      <c r="M20" s="823"/>
    </row>
    <row r="21" spans="1:13" s="847" customFormat="1" ht="12.95" customHeight="1">
      <c r="A21" s="843" t="s">
        <v>710</v>
      </c>
      <c r="B21" s="856">
        <f t="shared" si="1"/>
        <v>284</v>
      </c>
      <c r="C21" s="881">
        <v>82</v>
      </c>
      <c r="D21" s="881">
        <v>42</v>
      </c>
      <c r="E21" s="881">
        <v>16</v>
      </c>
      <c r="F21" s="881">
        <v>144</v>
      </c>
      <c r="G21" s="866"/>
      <c r="H21" s="883"/>
      <c r="I21" s="883"/>
      <c r="J21" s="883"/>
      <c r="K21" s="883"/>
      <c r="L21" s="823"/>
      <c r="M21" s="823"/>
    </row>
    <row r="22" spans="1:13" s="847" customFormat="1" ht="12.95" customHeight="1">
      <c r="A22" s="843" t="s">
        <v>746</v>
      </c>
      <c r="B22" s="856">
        <f t="shared" si="1"/>
        <v>84</v>
      </c>
      <c r="C22" s="881">
        <v>17</v>
      </c>
      <c r="D22" s="881">
        <v>9</v>
      </c>
      <c r="E22" s="881">
        <v>0</v>
      </c>
      <c r="F22" s="881">
        <v>58</v>
      </c>
      <c r="G22" s="866"/>
      <c r="H22" s="883"/>
      <c r="I22" s="883"/>
      <c r="J22" s="883"/>
      <c r="K22" s="883"/>
      <c r="L22" s="823"/>
      <c r="M22" s="823"/>
    </row>
    <row r="23" spans="1:13" s="847" customFormat="1" ht="12.95" customHeight="1">
      <c r="A23" s="843" t="s">
        <v>712</v>
      </c>
      <c r="B23" s="856">
        <f t="shared" si="1"/>
        <v>144</v>
      </c>
      <c r="C23" s="881">
        <v>42</v>
      </c>
      <c r="D23" s="881">
        <v>24</v>
      </c>
      <c r="E23" s="881">
        <v>3</v>
      </c>
      <c r="F23" s="881">
        <v>75</v>
      </c>
      <c r="G23" s="866"/>
      <c r="H23" s="883"/>
      <c r="I23" s="883"/>
      <c r="J23" s="883"/>
      <c r="K23" s="883"/>
      <c r="L23" s="823"/>
      <c r="M23" s="823"/>
    </row>
    <row r="24" spans="1:13" s="847" customFormat="1" ht="12.95" customHeight="1">
      <c r="A24" s="843" t="s">
        <v>713</v>
      </c>
      <c r="B24" s="856">
        <f t="shared" si="1"/>
        <v>315</v>
      </c>
      <c r="C24" s="881">
        <v>87</v>
      </c>
      <c r="D24" s="881">
        <v>35</v>
      </c>
      <c r="E24" s="881">
        <v>5</v>
      </c>
      <c r="F24" s="881">
        <v>188</v>
      </c>
      <c r="G24" s="866"/>
      <c r="H24" s="883"/>
      <c r="I24" s="883"/>
      <c r="J24" s="883"/>
      <c r="K24" s="883"/>
      <c r="L24" s="823"/>
      <c r="M24" s="823"/>
    </row>
    <row r="25" spans="1:13" s="847" customFormat="1" ht="12.95" customHeight="1">
      <c r="A25" s="843" t="s">
        <v>714</v>
      </c>
      <c r="B25" s="856">
        <f t="shared" si="1"/>
        <v>107</v>
      </c>
      <c r="C25" s="881">
        <v>53</v>
      </c>
      <c r="D25" s="881">
        <v>9</v>
      </c>
      <c r="E25" s="881">
        <v>2</v>
      </c>
      <c r="F25" s="881">
        <v>43</v>
      </c>
      <c r="G25" s="866"/>
      <c r="H25" s="883"/>
      <c r="I25" s="883"/>
      <c r="J25" s="883"/>
      <c r="K25" s="883"/>
      <c r="L25" s="823"/>
      <c r="M25" s="823"/>
    </row>
    <row r="26" spans="1:13" s="847" customFormat="1" ht="7.5" customHeight="1">
      <c r="A26" s="841"/>
      <c r="B26" s="866"/>
      <c r="C26" s="881"/>
      <c r="D26" s="881"/>
      <c r="E26" s="881"/>
      <c r="F26" s="881"/>
      <c r="G26" s="866"/>
      <c r="H26" s="883"/>
      <c r="I26" s="883"/>
      <c r="J26" s="883"/>
      <c r="K26" s="889"/>
    </row>
    <row r="27" spans="1:13" s="847" customFormat="1" ht="12" customHeight="1">
      <c r="A27" s="841" t="s">
        <v>715</v>
      </c>
      <c r="B27" s="899">
        <f>SUM(B29:B36)</f>
        <v>1127</v>
      </c>
      <c r="C27" s="899">
        <f t="shared" ref="C27:F27" si="2">SUM(C29:C36)</f>
        <v>388</v>
      </c>
      <c r="D27" s="899">
        <f t="shared" si="2"/>
        <v>181</v>
      </c>
      <c r="E27" s="899">
        <f t="shared" si="2"/>
        <v>15</v>
      </c>
      <c r="F27" s="899">
        <f t="shared" si="2"/>
        <v>543</v>
      </c>
      <c r="G27" s="866"/>
      <c r="H27" s="883"/>
      <c r="I27" s="883"/>
      <c r="J27" s="883"/>
      <c r="K27" s="883"/>
      <c r="L27" s="823"/>
      <c r="M27" s="823"/>
    </row>
    <row r="28" spans="1:13" s="847" customFormat="1" ht="7.5" customHeight="1">
      <c r="A28" s="841"/>
      <c r="B28" s="899"/>
      <c r="C28" s="892"/>
      <c r="D28" s="892"/>
      <c r="E28" s="892"/>
      <c r="F28" s="892"/>
      <c r="G28" s="866"/>
      <c r="H28" s="883"/>
      <c r="I28" s="883"/>
      <c r="J28" s="883"/>
      <c r="K28" s="889"/>
    </row>
    <row r="29" spans="1:13" s="847" customFormat="1" ht="12.95" customHeight="1">
      <c r="A29" s="843" t="s">
        <v>716</v>
      </c>
      <c r="B29" s="856">
        <f t="shared" ref="B29:B36" si="3">SUM(C29:F29)</f>
        <v>146</v>
      </c>
      <c r="C29" s="892">
        <v>58</v>
      </c>
      <c r="D29" s="892">
        <v>41</v>
      </c>
      <c r="E29" s="892">
        <v>1</v>
      </c>
      <c r="F29" s="892">
        <v>46</v>
      </c>
      <c r="G29" s="866"/>
      <c r="H29" s="883"/>
      <c r="I29" s="883"/>
      <c r="J29" s="883"/>
      <c r="K29" s="883"/>
      <c r="L29" s="823"/>
      <c r="M29" s="823"/>
    </row>
    <row r="30" spans="1:13" s="847" customFormat="1" ht="12.95" customHeight="1">
      <c r="A30" s="843" t="s">
        <v>717</v>
      </c>
      <c r="B30" s="856">
        <f t="shared" si="3"/>
        <v>72</v>
      </c>
      <c r="C30" s="892">
        <v>20</v>
      </c>
      <c r="D30" s="892">
        <v>20</v>
      </c>
      <c r="E30" s="892">
        <v>1</v>
      </c>
      <c r="F30" s="892">
        <v>31</v>
      </c>
      <c r="G30" s="866"/>
      <c r="H30" s="883"/>
      <c r="I30" s="883"/>
      <c r="J30" s="883"/>
      <c r="K30" s="883"/>
      <c r="L30" s="823"/>
      <c r="M30" s="823"/>
    </row>
    <row r="31" spans="1:13" s="847" customFormat="1" ht="12.95" customHeight="1">
      <c r="A31" s="843" t="s">
        <v>718</v>
      </c>
      <c r="B31" s="856">
        <f t="shared" si="3"/>
        <v>237</v>
      </c>
      <c r="C31" s="892">
        <v>78</v>
      </c>
      <c r="D31" s="892">
        <v>41</v>
      </c>
      <c r="E31" s="892">
        <v>3</v>
      </c>
      <c r="F31" s="892">
        <v>115</v>
      </c>
      <c r="G31" s="866"/>
      <c r="H31" s="883"/>
      <c r="I31" s="883"/>
      <c r="J31" s="883"/>
      <c r="K31" s="883"/>
      <c r="L31" s="823"/>
      <c r="M31" s="823"/>
    </row>
    <row r="32" spans="1:13" s="847" customFormat="1" ht="12.95" customHeight="1">
      <c r="A32" s="843" t="s">
        <v>719</v>
      </c>
      <c r="B32" s="856">
        <f t="shared" si="3"/>
        <v>75</v>
      </c>
      <c r="C32" s="892">
        <v>27</v>
      </c>
      <c r="D32" s="892">
        <v>15</v>
      </c>
      <c r="E32" s="892">
        <v>0</v>
      </c>
      <c r="F32" s="892">
        <v>33</v>
      </c>
      <c r="G32" s="866"/>
      <c r="H32" s="883"/>
      <c r="I32" s="883"/>
      <c r="J32" s="883"/>
      <c r="K32" s="883"/>
      <c r="L32" s="823"/>
      <c r="M32" s="823"/>
    </row>
    <row r="33" spans="1:256" s="847" customFormat="1" ht="12.95" customHeight="1">
      <c r="A33" s="843" t="s">
        <v>720</v>
      </c>
      <c r="B33" s="856">
        <f t="shared" si="3"/>
        <v>186</v>
      </c>
      <c r="C33" s="892">
        <v>52</v>
      </c>
      <c r="D33" s="892">
        <v>29</v>
      </c>
      <c r="E33" s="892">
        <v>5</v>
      </c>
      <c r="F33" s="892">
        <v>100</v>
      </c>
      <c r="G33" s="866"/>
      <c r="H33" s="883"/>
      <c r="I33" s="883"/>
      <c r="J33" s="883"/>
      <c r="K33" s="883"/>
      <c r="L33" s="823"/>
      <c r="M33" s="823"/>
    </row>
    <row r="34" spans="1:256" s="847" customFormat="1" ht="12.95" customHeight="1">
      <c r="A34" s="843" t="s">
        <v>721</v>
      </c>
      <c r="B34" s="856">
        <f t="shared" si="3"/>
        <v>48</v>
      </c>
      <c r="C34" s="892">
        <v>23</v>
      </c>
      <c r="D34" s="892">
        <v>6</v>
      </c>
      <c r="E34" s="892">
        <v>1</v>
      </c>
      <c r="F34" s="892">
        <v>18</v>
      </c>
      <c r="G34" s="866"/>
      <c r="H34" s="883"/>
      <c r="I34" s="883"/>
      <c r="J34" s="883"/>
      <c r="K34" s="883"/>
      <c r="L34" s="823"/>
      <c r="M34" s="823"/>
    </row>
    <row r="35" spans="1:256" s="847" customFormat="1" ht="12.95" customHeight="1">
      <c r="A35" s="843" t="s">
        <v>722</v>
      </c>
      <c r="B35" s="856">
        <f t="shared" si="3"/>
        <v>161</v>
      </c>
      <c r="C35" s="892">
        <v>52</v>
      </c>
      <c r="D35" s="892">
        <v>12</v>
      </c>
      <c r="E35" s="892">
        <v>2</v>
      </c>
      <c r="F35" s="892">
        <v>95</v>
      </c>
      <c r="G35" s="866"/>
      <c r="H35" s="883"/>
      <c r="I35" s="883"/>
      <c r="J35" s="883"/>
      <c r="K35" s="883"/>
      <c r="L35" s="823"/>
      <c r="M35" s="823"/>
    </row>
    <row r="36" spans="1:256" s="847" customFormat="1" ht="12.95" customHeight="1">
      <c r="A36" s="843" t="s">
        <v>723</v>
      </c>
      <c r="B36" s="856">
        <f t="shared" si="3"/>
        <v>202</v>
      </c>
      <c r="C36" s="892">
        <v>78</v>
      </c>
      <c r="D36" s="892">
        <v>17</v>
      </c>
      <c r="E36" s="892">
        <v>2</v>
      </c>
      <c r="F36" s="892">
        <v>105</v>
      </c>
      <c r="G36" s="866"/>
      <c r="H36" s="883"/>
      <c r="I36" s="883"/>
      <c r="J36" s="883"/>
      <c r="K36" s="883"/>
      <c r="L36" s="823"/>
      <c r="M36" s="823"/>
    </row>
    <row r="37" spans="1:256" s="847" customFormat="1" ht="9" customHeight="1">
      <c r="A37" s="841"/>
      <c r="B37" s="899"/>
      <c r="C37" s="892"/>
      <c r="D37" s="892"/>
      <c r="E37" s="892"/>
      <c r="F37" s="892"/>
      <c r="G37" s="866"/>
      <c r="H37" s="883"/>
      <c r="I37" s="883"/>
      <c r="J37" s="883"/>
      <c r="K37" s="889"/>
    </row>
    <row r="38" spans="1:256" ht="12" customHeight="1">
      <c r="A38" s="841" t="s">
        <v>724</v>
      </c>
      <c r="B38" s="856">
        <f>SUM(C38:F38)</f>
        <v>654</v>
      </c>
      <c r="C38" s="894">
        <v>258</v>
      </c>
      <c r="D38" s="894">
        <v>118</v>
      </c>
      <c r="E38" s="894">
        <v>23</v>
      </c>
      <c r="F38" s="894">
        <v>255</v>
      </c>
      <c r="G38" s="900"/>
      <c r="H38" s="883"/>
      <c r="I38" s="883"/>
      <c r="J38" s="883"/>
      <c r="K38" s="883"/>
    </row>
    <row r="39" spans="1:256" ht="7.5" customHeight="1">
      <c r="A39" s="841"/>
      <c r="B39" s="899"/>
      <c r="C39" s="894"/>
      <c r="D39" s="894"/>
      <c r="E39" s="894"/>
      <c r="F39" s="894"/>
      <c r="G39" s="900"/>
      <c r="H39" s="883"/>
      <c r="I39" s="883"/>
      <c r="J39" s="883"/>
      <c r="K39" s="883"/>
    </row>
    <row r="40" spans="1:256" ht="12" customHeight="1">
      <c r="A40" s="841" t="s">
        <v>725</v>
      </c>
      <c r="B40" s="899">
        <f>SUM(B42:B46)</f>
        <v>726</v>
      </c>
      <c r="C40" s="899">
        <f t="shared" ref="C40:F40" si="4">SUM(C42:C46)</f>
        <v>226</v>
      </c>
      <c r="D40" s="899">
        <f t="shared" si="4"/>
        <v>163</v>
      </c>
      <c r="E40" s="899">
        <f t="shared" si="4"/>
        <v>12</v>
      </c>
      <c r="F40" s="899">
        <f t="shared" si="4"/>
        <v>325</v>
      </c>
      <c r="G40" s="901"/>
      <c r="H40" s="883"/>
      <c r="I40" s="883"/>
      <c r="J40" s="883"/>
      <c r="K40" s="883"/>
    </row>
    <row r="41" spans="1:256" ht="7.5" customHeight="1">
      <c r="A41" s="841"/>
      <c r="B41" s="899"/>
      <c r="C41" s="892"/>
      <c r="D41" s="892"/>
      <c r="E41" s="892"/>
      <c r="F41" s="892"/>
      <c r="G41" s="901"/>
      <c r="H41" s="883"/>
      <c r="I41" s="883"/>
      <c r="J41" s="883"/>
      <c r="K41" s="883"/>
    </row>
    <row r="42" spans="1:256" ht="12.95" customHeight="1">
      <c r="A42" s="843" t="s">
        <v>726</v>
      </c>
      <c r="B42" s="856">
        <f>SUM(C42:F42)</f>
        <v>52</v>
      </c>
      <c r="C42" s="892">
        <v>14</v>
      </c>
      <c r="D42" s="892">
        <v>17</v>
      </c>
      <c r="E42" s="892">
        <v>2</v>
      </c>
      <c r="F42" s="892">
        <v>19</v>
      </c>
      <c r="G42" s="901"/>
      <c r="H42" s="883"/>
      <c r="I42" s="883"/>
      <c r="J42" s="883"/>
      <c r="K42" s="883"/>
    </row>
    <row r="43" spans="1:256" ht="12.95" customHeight="1">
      <c r="A43" s="843" t="s">
        <v>727</v>
      </c>
      <c r="B43" s="856">
        <f>SUM(C43:F43)</f>
        <v>120</v>
      </c>
      <c r="C43" s="892">
        <v>39</v>
      </c>
      <c r="D43" s="892">
        <v>33</v>
      </c>
      <c r="E43" s="892">
        <v>2</v>
      </c>
      <c r="F43" s="892">
        <v>46</v>
      </c>
      <c r="G43" s="901"/>
      <c r="H43" s="883"/>
      <c r="I43" s="883"/>
      <c r="J43" s="883"/>
      <c r="K43" s="883"/>
    </row>
    <row r="44" spans="1:256" ht="12.95" customHeight="1">
      <c r="A44" s="843" t="s">
        <v>728</v>
      </c>
      <c r="B44" s="856">
        <f>SUM(C44:F44)</f>
        <v>84</v>
      </c>
      <c r="C44" s="892">
        <v>40</v>
      </c>
      <c r="D44" s="892">
        <v>7</v>
      </c>
      <c r="E44" s="892">
        <v>1</v>
      </c>
      <c r="F44" s="892">
        <v>36</v>
      </c>
      <c r="G44" s="901"/>
      <c r="H44" s="883"/>
      <c r="I44" s="883"/>
      <c r="J44" s="883"/>
      <c r="K44" s="883"/>
    </row>
    <row r="45" spans="1:256" ht="12.95" customHeight="1">
      <c r="A45" s="843" t="s">
        <v>729</v>
      </c>
      <c r="B45" s="856">
        <f>SUM(C45:F45)</f>
        <v>207</v>
      </c>
      <c r="C45" s="892">
        <v>58</v>
      </c>
      <c r="D45" s="892">
        <v>51</v>
      </c>
      <c r="E45" s="892">
        <v>2</v>
      </c>
      <c r="F45" s="892">
        <v>96</v>
      </c>
      <c r="G45" s="901"/>
      <c r="H45" s="883"/>
      <c r="I45" s="883"/>
      <c r="J45" s="883"/>
      <c r="K45" s="883"/>
    </row>
    <row r="46" spans="1:256" ht="12.95" customHeight="1">
      <c r="A46" s="843" t="s">
        <v>730</v>
      </c>
      <c r="B46" s="856">
        <f>SUM(C46:F46)</f>
        <v>263</v>
      </c>
      <c r="C46" s="892">
        <v>75</v>
      </c>
      <c r="D46" s="892">
        <v>55</v>
      </c>
      <c r="E46" s="892">
        <v>5</v>
      </c>
      <c r="F46" s="892">
        <v>128</v>
      </c>
      <c r="G46" s="901"/>
      <c r="H46" s="883"/>
      <c r="I46" s="883"/>
      <c r="J46" s="883"/>
      <c r="K46" s="883"/>
    </row>
    <row r="47" spans="1:256" ht="7.5" customHeight="1">
      <c r="A47" s="841"/>
      <c r="B47" s="899"/>
      <c r="G47" s="901"/>
      <c r="H47" s="883"/>
      <c r="I47" s="883"/>
      <c r="J47" s="883"/>
      <c r="K47" s="883"/>
    </row>
    <row r="48" spans="1:256" ht="12" customHeight="1">
      <c r="A48" s="841" t="s">
        <v>731</v>
      </c>
      <c r="B48" s="899">
        <f>SUM(C48:F48)</f>
        <v>173</v>
      </c>
      <c r="C48" s="892">
        <v>50</v>
      </c>
      <c r="D48" s="892">
        <v>34</v>
      </c>
      <c r="E48" s="892">
        <v>4</v>
      </c>
      <c r="F48" s="892">
        <v>85</v>
      </c>
      <c r="G48" s="900"/>
      <c r="H48" s="883"/>
      <c r="I48" s="883"/>
      <c r="J48" s="883"/>
      <c r="K48" s="883"/>
      <c r="O48" s="847"/>
      <c r="P48" s="847"/>
      <c r="Q48" s="847"/>
      <c r="R48" s="847"/>
      <c r="S48" s="847"/>
      <c r="T48" s="847"/>
      <c r="U48" s="847"/>
      <c r="V48" s="847"/>
      <c r="W48" s="847"/>
      <c r="X48" s="847"/>
      <c r="Y48" s="847"/>
      <c r="Z48" s="847"/>
      <c r="AA48" s="847"/>
      <c r="AB48" s="847"/>
      <c r="AC48" s="847"/>
      <c r="AD48" s="847"/>
      <c r="AE48" s="847"/>
      <c r="AF48" s="847"/>
      <c r="AG48" s="847"/>
      <c r="AH48" s="847"/>
      <c r="AI48" s="847"/>
      <c r="AJ48" s="847"/>
      <c r="AK48" s="847"/>
      <c r="AL48" s="847"/>
      <c r="AM48" s="847"/>
      <c r="AN48" s="847"/>
      <c r="AO48" s="847"/>
      <c r="AP48" s="847"/>
      <c r="AQ48" s="847"/>
      <c r="AR48" s="847"/>
      <c r="AS48" s="847"/>
      <c r="AT48" s="847"/>
      <c r="AU48" s="847"/>
      <c r="AV48" s="847"/>
      <c r="AW48" s="847"/>
      <c r="AX48" s="847"/>
      <c r="AY48" s="847"/>
      <c r="AZ48" s="847"/>
      <c r="BA48" s="847"/>
      <c r="BB48" s="847"/>
      <c r="BC48" s="847"/>
      <c r="BD48" s="847"/>
      <c r="BE48" s="847"/>
      <c r="BF48" s="847"/>
      <c r="BG48" s="847"/>
      <c r="BH48" s="847"/>
      <c r="BI48" s="847"/>
      <c r="BJ48" s="847"/>
      <c r="BK48" s="847"/>
      <c r="BL48" s="847"/>
      <c r="BM48" s="847"/>
      <c r="BN48" s="847"/>
      <c r="BO48" s="847"/>
      <c r="BP48" s="847"/>
      <c r="BQ48" s="847"/>
      <c r="BR48" s="847"/>
      <c r="BS48" s="847"/>
      <c r="BT48" s="847"/>
      <c r="BU48" s="847"/>
      <c r="BV48" s="847"/>
      <c r="BW48" s="847"/>
      <c r="BX48" s="847"/>
      <c r="BY48" s="847"/>
      <c r="BZ48" s="847"/>
      <c r="CA48" s="847"/>
      <c r="CB48" s="847"/>
      <c r="CC48" s="847"/>
      <c r="CD48" s="847"/>
      <c r="CE48" s="847"/>
      <c r="CF48" s="847"/>
      <c r="CG48" s="847"/>
      <c r="CH48" s="847"/>
      <c r="CI48" s="847"/>
      <c r="CJ48" s="847"/>
      <c r="CK48" s="847"/>
      <c r="CL48" s="847"/>
      <c r="CM48" s="847"/>
      <c r="CN48" s="847"/>
      <c r="CO48" s="847"/>
      <c r="CP48" s="847"/>
      <c r="CQ48" s="847"/>
      <c r="CR48" s="847"/>
      <c r="CS48" s="847"/>
      <c r="CT48" s="847"/>
      <c r="CU48" s="847"/>
      <c r="CV48" s="847"/>
      <c r="CW48" s="847"/>
      <c r="CX48" s="847"/>
      <c r="CY48" s="847"/>
      <c r="CZ48" s="847"/>
      <c r="DA48" s="847"/>
      <c r="DB48" s="847"/>
      <c r="DC48" s="847"/>
      <c r="DD48" s="847"/>
      <c r="DE48" s="847"/>
      <c r="DF48" s="847"/>
      <c r="DG48" s="847"/>
      <c r="DH48" s="847"/>
      <c r="DI48" s="847"/>
      <c r="DJ48" s="847"/>
      <c r="DK48" s="847"/>
      <c r="DL48" s="847"/>
      <c r="DM48" s="847"/>
      <c r="DN48" s="847"/>
      <c r="DO48" s="847"/>
      <c r="DP48" s="847"/>
      <c r="DQ48" s="847"/>
      <c r="DR48" s="847"/>
      <c r="DS48" s="847"/>
      <c r="DT48" s="847"/>
      <c r="DU48" s="847"/>
      <c r="DV48" s="847"/>
      <c r="DW48" s="847"/>
      <c r="DX48" s="847"/>
      <c r="DY48" s="847"/>
      <c r="DZ48" s="847"/>
      <c r="EA48" s="847"/>
      <c r="EB48" s="847"/>
      <c r="EC48" s="847"/>
      <c r="ED48" s="847"/>
      <c r="EE48" s="847"/>
      <c r="EF48" s="847"/>
      <c r="EG48" s="847"/>
      <c r="EH48" s="847"/>
      <c r="EI48" s="847"/>
      <c r="EJ48" s="847"/>
      <c r="EK48" s="847"/>
      <c r="EL48" s="847"/>
      <c r="EM48" s="847"/>
      <c r="EN48" s="847"/>
      <c r="EO48" s="847"/>
      <c r="EP48" s="847"/>
      <c r="EQ48" s="847"/>
      <c r="ER48" s="847"/>
      <c r="ES48" s="847"/>
      <c r="ET48" s="847"/>
      <c r="EU48" s="847"/>
      <c r="EV48" s="847"/>
      <c r="EW48" s="847"/>
      <c r="EX48" s="847"/>
      <c r="EY48" s="847"/>
      <c r="EZ48" s="847"/>
      <c r="FA48" s="847"/>
      <c r="FB48" s="847"/>
      <c r="FC48" s="847"/>
      <c r="FD48" s="847"/>
      <c r="FE48" s="847"/>
      <c r="FF48" s="847"/>
      <c r="FG48" s="847"/>
      <c r="FH48" s="847"/>
      <c r="FI48" s="847"/>
      <c r="FJ48" s="847"/>
      <c r="FK48" s="847"/>
      <c r="FL48" s="847"/>
      <c r="FM48" s="847"/>
      <c r="FN48" s="847"/>
      <c r="FO48" s="847"/>
      <c r="FP48" s="847"/>
      <c r="FQ48" s="847"/>
      <c r="FR48" s="847"/>
      <c r="FS48" s="847"/>
      <c r="FT48" s="847"/>
      <c r="FU48" s="847"/>
      <c r="FV48" s="847"/>
      <c r="FW48" s="847"/>
      <c r="FX48" s="847"/>
      <c r="FY48" s="847"/>
      <c r="FZ48" s="847"/>
      <c r="GA48" s="847"/>
      <c r="GB48" s="847"/>
      <c r="GC48" s="847"/>
      <c r="GD48" s="847"/>
      <c r="GE48" s="847"/>
      <c r="GF48" s="847"/>
      <c r="GG48" s="847"/>
      <c r="GH48" s="847"/>
      <c r="GI48" s="847"/>
      <c r="GJ48" s="847"/>
      <c r="GK48" s="847"/>
      <c r="GL48" s="847"/>
      <c r="GM48" s="847"/>
      <c r="GN48" s="847"/>
      <c r="GO48" s="847"/>
      <c r="GP48" s="847"/>
      <c r="GQ48" s="847"/>
      <c r="GR48" s="847"/>
      <c r="GS48" s="847"/>
      <c r="GT48" s="847"/>
      <c r="GU48" s="847"/>
      <c r="GV48" s="847"/>
      <c r="GW48" s="847"/>
      <c r="GX48" s="847"/>
      <c r="GY48" s="847"/>
      <c r="GZ48" s="847"/>
      <c r="HA48" s="847"/>
      <c r="HB48" s="847"/>
      <c r="HC48" s="847"/>
      <c r="HD48" s="847"/>
      <c r="HE48" s="847"/>
      <c r="HF48" s="847"/>
      <c r="HG48" s="847"/>
      <c r="HH48" s="847"/>
      <c r="HI48" s="847"/>
      <c r="HJ48" s="847"/>
      <c r="HK48" s="847"/>
      <c r="HL48" s="847"/>
      <c r="HM48" s="847"/>
      <c r="HN48" s="847"/>
      <c r="HO48" s="847"/>
      <c r="HP48" s="847"/>
      <c r="HQ48" s="847"/>
      <c r="HR48" s="847"/>
      <c r="HS48" s="847"/>
      <c r="HT48" s="847"/>
      <c r="HU48" s="847"/>
      <c r="HV48" s="847"/>
      <c r="HW48" s="847"/>
      <c r="HX48" s="847"/>
      <c r="HY48" s="847"/>
      <c r="HZ48" s="847"/>
      <c r="IA48" s="847"/>
      <c r="IB48" s="847"/>
      <c r="IC48" s="847"/>
      <c r="ID48" s="847"/>
      <c r="IE48" s="847"/>
      <c r="IF48" s="847"/>
      <c r="IG48" s="847"/>
      <c r="IH48" s="847"/>
      <c r="II48" s="847"/>
      <c r="IJ48" s="847"/>
      <c r="IK48" s="847"/>
      <c r="IL48" s="847"/>
      <c r="IM48" s="847"/>
      <c r="IN48" s="847"/>
      <c r="IO48" s="847"/>
      <c r="IP48" s="847"/>
      <c r="IQ48" s="847"/>
      <c r="IR48" s="847"/>
      <c r="IS48" s="847"/>
      <c r="IT48" s="847"/>
      <c r="IU48" s="847"/>
      <c r="IV48" s="847"/>
    </row>
    <row r="49" spans="1:256" ht="7.5" customHeight="1">
      <c r="G49" s="901"/>
      <c r="H49" s="883"/>
      <c r="I49" s="883"/>
      <c r="J49" s="883"/>
      <c r="K49" s="883"/>
    </row>
    <row r="50" spans="1:256" ht="12" customHeight="1">
      <c r="A50" s="852" t="s">
        <v>732</v>
      </c>
      <c r="B50" s="856">
        <f>SUM(C50:F50)</f>
        <v>298</v>
      </c>
      <c r="C50" s="856">
        <v>81</v>
      </c>
      <c r="D50" s="856">
        <v>195</v>
      </c>
      <c r="E50" s="856">
        <v>7</v>
      </c>
      <c r="F50" s="856">
        <v>15</v>
      </c>
      <c r="G50" s="878"/>
      <c r="H50" s="858"/>
      <c r="I50" s="858"/>
      <c r="J50" s="858"/>
      <c r="K50" s="883"/>
      <c r="N50" s="858"/>
      <c r="O50" s="858"/>
      <c r="P50" s="858"/>
      <c r="Q50" s="858"/>
      <c r="R50" s="858"/>
      <c r="S50" s="858"/>
      <c r="T50" s="858"/>
      <c r="U50" s="858"/>
      <c r="V50" s="858"/>
      <c r="W50" s="858"/>
      <c r="X50" s="858"/>
      <c r="Y50" s="858"/>
      <c r="Z50" s="858"/>
      <c r="AA50" s="858"/>
      <c r="AB50" s="858"/>
      <c r="AC50" s="858"/>
      <c r="AD50" s="858"/>
      <c r="AE50" s="858"/>
      <c r="AF50" s="858"/>
      <c r="AG50" s="858"/>
      <c r="AH50" s="858"/>
      <c r="AI50" s="858"/>
      <c r="AJ50" s="858"/>
      <c r="AK50" s="858"/>
      <c r="AL50" s="858"/>
      <c r="AM50" s="858"/>
      <c r="AN50" s="858"/>
      <c r="AO50" s="858"/>
      <c r="AP50" s="858"/>
      <c r="AQ50" s="858"/>
      <c r="AR50" s="858"/>
      <c r="AS50" s="858"/>
      <c r="AT50" s="858"/>
      <c r="AU50" s="858"/>
      <c r="AV50" s="858"/>
      <c r="AW50" s="858"/>
      <c r="AX50" s="858"/>
      <c r="AY50" s="858"/>
      <c r="AZ50" s="858"/>
      <c r="BA50" s="858"/>
      <c r="BB50" s="858"/>
      <c r="BC50" s="858"/>
      <c r="BD50" s="858"/>
      <c r="BE50" s="858"/>
      <c r="BF50" s="858"/>
      <c r="BG50" s="858"/>
      <c r="BH50" s="858"/>
      <c r="BI50" s="858"/>
      <c r="BJ50" s="858"/>
      <c r="BK50" s="858"/>
      <c r="BL50" s="858"/>
      <c r="BM50" s="858"/>
      <c r="BN50" s="858"/>
      <c r="BO50" s="858"/>
      <c r="BP50" s="858"/>
      <c r="BQ50" s="858"/>
      <c r="BR50" s="858"/>
      <c r="BS50" s="858"/>
      <c r="BT50" s="858"/>
      <c r="BU50" s="858"/>
      <c r="BV50" s="858"/>
      <c r="BW50" s="858"/>
      <c r="BX50" s="858"/>
      <c r="BY50" s="858"/>
      <c r="BZ50" s="858"/>
      <c r="CA50" s="858"/>
      <c r="CB50" s="858"/>
      <c r="CC50" s="858"/>
      <c r="CD50" s="858"/>
      <c r="CE50" s="858"/>
      <c r="CF50" s="858"/>
      <c r="CG50" s="858"/>
      <c r="CH50" s="858"/>
      <c r="CI50" s="858"/>
      <c r="CJ50" s="858"/>
      <c r="CK50" s="858"/>
      <c r="CL50" s="858"/>
      <c r="CM50" s="858"/>
      <c r="CN50" s="858"/>
      <c r="CO50" s="858"/>
      <c r="CP50" s="858"/>
      <c r="CQ50" s="858"/>
      <c r="CR50" s="858"/>
      <c r="CS50" s="858"/>
      <c r="CT50" s="858"/>
      <c r="CU50" s="858"/>
      <c r="CV50" s="858"/>
      <c r="CW50" s="858"/>
      <c r="CX50" s="858"/>
      <c r="CY50" s="858"/>
      <c r="CZ50" s="858"/>
      <c r="DA50" s="858"/>
      <c r="DB50" s="858"/>
      <c r="DC50" s="858"/>
      <c r="DD50" s="858"/>
      <c r="DE50" s="858"/>
      <c r="DF50" s="858"/>
      <c r="DG50" s="858"/>
      <c r="DH50" s="858"/>
      <c r="DI50" s="858"/>
      <c r="DJ50" s="858"/>
      <c r="DK50" s="858"/>
      <c r="DL50" s="858"/>
      <c r="DM50" s="858"/>
      <c r="DN50" s="858"/>
      <c r="DO50" s="858"/>
      <c r="DP50" s="858"/>
      <c r="DQ50" s="858"/>
      <c r="DR50" s="858"/>
      <c r="DS50" s="858"/>
      <c r="DT50" s="858"/>
      <c r="DU50" s="858"/>
      <c r="DV50" s="858"/>
      <c r="DW50" s="858"/>
      <c r="DX50" s="858"/>
      <c r="DY50" s="858"/>
      <c r="DZ50" s="858"/>
      <c r="EA50" s="858"/>
      <c r="EB50" s="858"/>
      <c r="EC50" s="858"/>
      <c r="ED50" s="858"/>
      <c r="EE50" s="858"/>
      <c r="EF50" s="858"/>
      <c r="EG50" s="858"/>
      <c r="EH50" s="858"/>
      <c r="EI50" s="858"/>
      <c r="EJ50" s="858"/>
      <c r="EK50" s="858"/>
      <c r="EL50" s="858"/>
      <c r="EM50" s="858"/>
      <c r="EN50" s="858"/>
      <c r="EO50" s="858"/>
      <c r="EP50" s="858"/>
      <c r="EQ50" s="858"/>
      <c r="ER50" s="858"/>
      <c r="ES50" s="858"/>
      <c r="ET50" s="858"/>
      <c r="EU50" s="858"/>
      <c r="EV50" s="858"/>
      <c r="EW50" s="858"/>
      <c r="EX50" s="858"/>
      <c r="EY50" s="858"/>
      <c r="EZ50" s="858"/>
      <c r="FA50" s="858"/>
      <c r="FB50" s="858"/>
      <c r="FC50" s="858"/>
      <c r="FD50" s="858"/>
      <c r="FE50" s="858"/>
      <c r="FF50" s="858"/>
      <c r="FG50" s="858"/>
      <c r="FH50" s="858"/>
      <c r="FI50" s="858"/>
      <c r="FJ50" s="858"/>
      <c r="FK50" s="858"/>
      <c r="FL50" s="858"/>
      <c r="FM50" s="858"/>
      <c r="FN50" s="858"/>
      <c r="FO50" s="858"/>
      <c r="FP50" s="858"/>
      <c r="FQ50" s="858"/>
      <c r="FR50" s="858"/>
      <c r="FS50" s="858"/>
      <c r="FT50" s="858"/>
      <c r="FU50" s="858"/>
      <c r="FV50" s="858"/>
      <c r="FW50" s="858"/>
      <c r="FX50" s="858"/>
      <c r="FY50" s="858"/>
      <c r="FZ50" s="858"/>
      <c r="GA50" s="858"/>
      <c r="GB50" s="858"/>
      <c r="GC50" s="858"/>
      <c r="GD50" s="858"/>
      <c r="GE50" s="858"/>
      <c r="GF50" s="858"/>
      <c r="GG50" s="858"/>
      <c r="GH50" s="858"/>
      <c r="GI50" s="858"/>
      <c r="GJ50" s="858"/>
      <c r="GK50" s="858"/>
      <c r="GL50" s="858"/>
      <c r="GM50" s="858"/>
      <c r="GN50" s="858"/>
      <c r="GO50" s="858"/>
      <c r="GP50" s="858"/>
      <c r="GQ50" s="858"/>
      <c r="GR50" s="858"/>
      <c r="GS50" s="858"/>
      <c r="GT50" s="858"/>
      <c r="GU50" s="858"/>
      <c r="GV50" s="858"/>
      <c r="GW50" s="858"/>
      <c r="GX50" s="858"/>
      <c r="GY50" s="858"/>
      <c r="GZ50" s="858"/>
      <c r="HA50" s="858"/>
      <c r="HB50" s="858"/>
      <c r="HC50" s="858"/>
      <c r="HD50" s="858"/>
      <c r="HE50" s="858"/>
      <c r="HF50" s="858"/>
      <c r="HG50" s="858"/>
      <c r="HH50" s="858"/>
      <c r="HI50" s="858"/>
      <c r="HJ50" s="858"/>
      <c r="HK50" s="858"/>
      <c r="HL50" s="858"/>
      <c r="HM50" s="858"/>
      <c r="HN50" s="858"/>
      <c r="HO50" s="858"/>
      <c r="HP50" s="858"/>
      <c r="HQ50" s="858"/>
      <c r="HR50" s="858"/>
      <c r="HS50" s="858"/>
      <c r="HT50" s="858"/>
      <c r="HU50" s="858"/>
      <c r="HV50" s="858"/>
      <c r="HW50" s="858"/>
      <c r="HX50" s="858"/>
      <c r="HY50" s="858"/>
      <c r="HZ50" s="858"/>
      <c r="IA50" s="858"/>
      <c r="IB50" s="858"/>
      <c r="IC50" s="858"/>
      <c r="ID50" s="858"/>
      <c r="IE50" s="858"/>
      <c r="IF50" s="858"/>
      <c r="IG50" s="858"/>
      <c r="IH50" s="858"/>
      <c r="II50" s="858"/>
      <c r="IJ50" s="858"/>
      <c r="IK50" s="858"/>
      <c r="IL50" s="858"/>
      <c r="IM50" s="858"/>
      <c r="IN50" s="858"/>
      <c r="IO50" s="858"/>
      <c r="IP50" s="858"/>
      <c r="IQ50" s="858"/>
      <c r="IR50" s="858"/>
      <c r="IS50" s="858"/>
      <c r="IT50" s="858"/>
      <c r="IU50" s="858"/>
      <c r="IV50" s="858"/>
    </row>
    <row r="51" spans="1:256" ht="7.5" customHeight="1">
      <c r="A51" s="852"/>
      <c r="B51" s="849"/>
      <c r="C51" s="849"/>
      <c r="D51" s="849"/>
      <c r="E51" s="849"/>
      <c r="F51" s="849"/>
      <c r="G51" s="849"/>
      <c r="H51" s="858"/>
      <c r="I51" s="858"/>
      <c r="J51" s="858"/>
      <c r="K51" s="858"/>
      <c r="L51" s="858"/>
      <c r="M51" s="858"/>
      <c r="N51" s="858"/>
      <c r="O51" s="858"/>
      <c r="P51" s="858"/>
      <c r="Q51" s="858"/>
      <c r="R51" s="858"/>
      <c r="S51" s="858"/>
      <c r="T51" s="858"/>
      <c r="U51" s="858"/>
      <c r="V51" s="858"/>
      <c r="W51" s="858"/>
      <c r="X51" s="858"/>
      <c r="Y51" s="858"/>
      <c r="Z51" s="858"/>
      <c r="AA51" s="858"/>
      <c r="AB51" s="858"/>
      <c r="AC51" s="858"/>
      <c r="AD51" s="858"/>
      <c r="AE51" s="858"/>
      <c r="AF51" s="858"/>
      <c r="AG51" s="858"/>
      <c r="AH51" s="858"/>
      <c r="AI51" s="858"/>
      <c r="AJ51" s="858"/>
      <c r="AK51" s="858"/>
      <c r="AL51" s="858"/>
      <c r="AM51" s="858"/>
      <c r="AN51" s="858"/>
      <c r="AO51" s="858"/>
      <c r="AP51" s="858"/>
      <c r="AQ51" s="858"/>
      <c r="AR51" s="858"/>
      <c r="AS51" s="858"/>
      <c r="AT51" s="858"/>
      <c r="AU51" s="858"/>
      <c r="AV51" s="858"/>
      <c r="AW51" s="858"/>
      <c r="AX51" s="858"/>
      <c r="AY51" s="858"/>
      <c r="AZ51" s="858"/>
      <c r="BA51" s="858"/>
      <c r="BB51" s="858"/>
      <c r="BC51" s="858"/>
      <c r="BD51" s="858"/>
      <c r="BE51" s="858"/>
      <c r="BF51" s="858"/>
      <c r="BG51" s="858"/>
      <c r="BH51" s="858"/>
      <c r="BI51" s="858"/>
      <c r="BJ51" s="858"/>
      <c r="BK51" s="858"/>
      <c r="BL51" s="858"/>
      <c r="BM51" s="858"/>
      <c r="BN51" s="858"/>
      <c r="BO51" s="858"/>
      <c r="BP51" s="858"/>
      <c r="BQ51" s="858"/>
      <c r="BR51" s="858"/>
      <c r="BS51" s="858"/>
      <c r="BT51" s="858"/>
      <c r="BU51" s="858"/>
      <c r="BV51" s="858"/>
      <c r="BW51" s="858"/>
      <c r="BX51" s="858"/>
      <c r="BY51" s="858"/>
      <c r="BZ51" s="858"/>
      <c r="CA51" s="858"/>
      <c r="CB51" s="858"/>
      <c r="CC51" s="858"/>
      <c r="CD51" s="858"/>
      <c r="CE51" s="858"/>
      <c r="CF51" s="858"/>
      <c r="CG51" s="858"/>
      <c r="CH51" s="858"/>
      <c r="CI51" s="858"/>
      <c r="CJ51" s="858"/>
      <c r="CK51" s="858"/>
      <c r="CL51" s="858"/>
      <c r="CM51" s="858"/>
      <c r="CN51" s="858"/>
      <c r="CO51" s="858"/>
      <c r="CP51" s="858"/>
      <c r="CQ51" s="858"/>
      <c r="CR51" s="858"/>
      <c r="CS51" s="858"/>
      <c r="CT51" s="858"/>
      <c r="CU51" s="858"/>
      <c r="CV51" s="858"/>
      <c r="CW51" s="858"/>
      <c r="CX51" s="858"/>
      <c r="CY51" s="858"/>
      <c r="CZ51" s="858"/>
      <c r="DA51" s="858"/>
      <c r="DB51" s="858"/>
      <c r="DC51" s="858"/>
      <c r="DD51" s="858"/>
      <c r="DE51" s="858"/>
      <c r="DF51" s="858"/>
      <c r="DG51" s="858"/>
      <c r="DH51" s="858"/>
      <c r="DI51" s="858"/>
      <c r="DJ51" s="858"/>
      <c r="DK51" s="858"/>
      <c r="DL51" s="858"/>
      <c r="DM51" s="858"/>
      <c r="DN51" s="858"/>
      <c r="DO51" s="858"/>
      <c r="DP51" s="858"/>
      <c r="DQ51" s="858"/>
      <c r="DR51" s="858"/>
      <c r="DS51" s="858"/>
      <c r="DT51" s="858"/>
      <c r="DU51" s="858"/>
      <c r="DV51" s="858"/>
      <c r="DW51" s="858"/>
      <c r="DX51" s="858"/>
      <c r="DY51" s="858"/>
      <c r="DZ51" s="858"/>
      <c r="EA51" s="858"/>
      <c r="EB51" s="858"/>
      <c r="EC51" s="858"/>
      <c r="ED51" s="858"/>
      <c r="EE51" s="858"/>
      <c r="EF51" s="858"/>
      <c r="EG51" s="858"/>
      <c r="EH51" s="858"/>
      <c r="EI51" s="858"/>
      <c r="EJ51" s="858"/>
      <c r="EK51" s="858"/>
      <c r="EL51" s="858"/>
      <c r="EM51" s="858"/>
      <c r="EN51" s="858"/>
      <c r="EO51" s="858"/>
      <c r="EP51" s="858"/>
      <c r="EQ51" s="858"/>
      <c r="ER51" s="858"/>
      <c r="ES51" s="858"/>
      <c r="ET51" s="858"/>
      <c r="EU51" s="858"/>
      <c r="EV51" s="858"/>
      <c r="EW51" s="858"/>
      <c r="EX51" s="858"/>
      <c r="EY51" s="858"/>
      <c r="EZ51" s="858"/>
      <c r="FA51" s="858"/>
      <c r="FB51" s="858"/>
      <c r="FC51" s="858"/>
      <c r="FD51" s="858"/>
      <c r="FE51" s="858"/>
      <c r="FF51" s="858"/>
      <c r="FG51" s="858"/>
      <c r="FH51" s="858"/>
      <c r="FI51" s="858"/>
      <c r="FJ51" s="858"/>
      <c r="FK51" s="858"/>
      <c r="FL51" s="858"/>
      <c r="FM51" s="858"/>
      <c r="FN51" s="858"/>
      <c r="FO51" s="858"/>
      <c r="FP51" s="858"/>
      <c r="FQ51" s="858"/>
      <c r="FR51" s="858"/>
      <c r="FS51" s="858"/>
      <c r="FT51" s="858"/>
      <c r="FU51" s="858"/>
      <c r="FV51" s="858"/>
      <c r="FW51" s="858"/>
      <c r="FX51" s="858"/>
      <c r="FY51" s="858"/>
      <c r="FZ51" s="858"/>
      <c r="GA51" s="858"/>
      <c r="GB51" s="858"/>
      <c r="GC51" s="858"/>
      <c r="GD51" s="858"/>
      <c r="GE51" s="858"/>
      <c r="GF51" s="858"/>
      <c r="GG51" s="858"/>
      <c r="GH51" s="858"/>
      <c r="GI51" s="858"/>
      <c r="GJ51" s="858"/>
      <c r="GK51" s="858"/>
      <c r="GL51" s="858"/>
      <c r="GM51" s="858"/>
      <c r="GN51" s="858"/>
      <c r="GO51" s="858"/>
      <c r="GP51" s="858"/>
      <c r="GQ51" s="858"/>
      <c r="GR51" s="858"/>
      <c r="GS51" s="858"/>
      <c r="GT51" s="858"/>
      <c r="GU51" s="858"/>
      <c r="GV51" s="858"/>
      <c r="GW51" s="858"/>
      <c r="GX51" s="858"/>
      <c r="GY51" s="858"/>
      <c r="GZ51" s="858"/>
      <c r="HA51" s="858"/>
      <c r="HB51" s="858"/>
      <c r="HC51" s="858"/>
      <c r="HD51" s="858"/>
      <c r="HE51" s="858"/>
      <c r="HF51" s="858"/>
      <c r="HG51" s="858"/>
      <c r="HH51" s="858"/>
      <c r="HI51" s="858"/>
      <c r="HJ51" s="858"/>
      <c r="HK51" s="858"/>
      <c r="HL51" s="858"/>
      <c r="HM51" s="858"/>
      <c r="HN51" s="858"/>
      <c r="HO51" s="858"/>
      <c r="HP51" s="858"/>
      <c r="HQ51" s="858"/>
      <c r="HR51" s="858"/>
      <c r="HS51" s="858"/>
      <c r="HT51" s="858"/>
      <c r="HU51" s="858"/>
      <c r="HV51" s="858"/>
      <c r="HW51" s="858"/>
      <c r="HX51" s="858"/>
      <c r="HY51" s="858"/>
      <c r="HZ51" s="858"/>
      <c r="IA51" s="858"/>
      <c r="IB51" s="858"/>
      <c r="IC51" s="858"/>
      <c r="ID51" s="858"/>
      <c r="IE51" s="858"/>
      <c r="IF51" s="858"/>
      <c r="IG51" s="858"/>
      <c r="IH51" s="858"/>
      <c r="II51" s="858"/>
      <c r="IJ51" s="858"/>
      <c r="IK51" s="858"/>
      <c r="IL51" s="858"/>
      <c r="IM51" s="858"/>
      <c r="IN51" s="858"/>
      <c r="IO51" s="858"/>
      <c r="IP51" s="858"/>
      <c r="IQ51" s="858"/>
      <c r="IR51" s="858"/>
      <c r="IS51" s="858"/>
      <c r="IT51" s="858"/>
      <c r="IU51" s="858"/>
      <c r="IV51" s="858"/>
    </row>
    <row r="52" spans="1:256" ht="12" customHeight="1">
      <c r="A52" s="852" t="s">
        <v>733</v>
      </c>
      <c r="B52" s="856">
        <f>SUM(C52:F52)</f>
        <v>171</v>
      </c>
      <c r="C52" s="856">
        <v>64</v>
      </c>
      <c r="D52" s="856">
        <v>101</v>
      </c>
      <c r="E52" s="856">
        <v>5</v>
      </c>
      <c r="F52" s="856">
        <v>1</v>
      </c>
      <c r="G52" s="856"/>
      <c r="H52" s="858"/>
      <c r="I52" s="858"/>
      <c r="J52" s="858"/>
      <c r="K52" s="883"/>
      <c r="N52" s="858"/>
      <c r="O52" s="858"/>
      <c r="P52" s="858"/>
      <c r="Q52" s="858"/>
      <c r="R52" s="858"/>
      <c r="S52" s="858"/>
      <c r="T52" s="858"/>
      <c r="U52" s="858"/>
      <c r="V52" s="858"/>
      <c r="W52" s="858"/>
      <c r="X52" s="858"/>
      <c r="Y52" s="858"/>
      <c r="Z52" s="858"/>
      <c r="AA52" s="858"/>
      <c r="AB52" s="858"/>
      <c r="AC52" s="858"/>
      <c r="AD52" s="858"/>
      <c r="AE52" s="858"/>
      <c r="AF52" s="858"/>
      <c r="AG52" s="858"/>
      <c r="AH52" s="858"/>
      <c r="AI52" s="858"/>
      <c r="AJ52" s="858"/>
      <c r="AK52" s="858"/>
      <c r="AL52" s="858"/>
      <c r="AM52" s="858"/>
      <c r="AN52" s="858"/>
      <c r="AO52" s="858"/>
      <c r="AP52" s="858"/>
      <c r="AQ52" s="858"/>
      <c r="AR52" s="858"/>
      <c r="AS52" s="858"/>
      <c r="AT52" s="858"/>
      <c r="AU52" s="858"/>
      <c r="AV52" s="858"/>
      <c r="AW52" s="858"/>
      <c r="AX52" s="858"/>
      <c r="AY52" s="858"/>
      <c r="AZ52" s="858"/>
      <c r="BA52" s="858"/>
      <c r="BB52" s="858"/>
      <c r="BC52" s="858"/>
      <c r="BD52" s="858"/>
      <c r="BE52" s="858"/>
      <c r="BF52" s="858"/>
      <c r="BG52" s="858"/>
      <c r="BH52" s="858"/>
      <c r="BI52" s="858"/>
      <c r="BJ52" s="858"/>
      <c r="BK52" s="858"/>
      <c r="BL52" s="858"/>
      <c r="BM52" s="858"/>
      <c r="BN52" s="858"/>
      <c r="BO52" s="858"/>
      <c r="BP52" s="858"/>
      <c r="BQ52" s="858"/>
      <c r="BR52" s="858"/>
      <c r="BS52" s="858"/>
      <c r="BT52" s="858"/>
      <c r="BU52" s="858"/>
      <c r="BV52" s="858"/>
      <c r="BW52" s="858"/>
      <c r="BX52" s="858"/>
      <c r="BY52" s="858"/>
      <c r="BZ52" s="858"/>
      <c r="CA52" s="858"/>
      <c r="CB52" s="858"/>
      <c r="CC52" s="858"/>
      <c r="CD52" s="858"/>
      <c r="CE52" s="858"/>
      <c r="CF52" s="858"/>
      <c r="CG52" s="858"/>
      <c r="CH52" s="858"/>
      <c r="CI52" s="858"/>
      <c r="CJ52" s="858"/>
      <c r="CK52" s="858"/>
      <c r="CL52" s="858"/>
      <c r="CM52" s="858"/>
      <c r="CN52" s="858"/>
      <c r="CO52" s="858"/>
      <c r="CP52" s="858"/>
      <c r="CQ52" s="858"/>
      <c r="CR52" s="858"/>
      <c r="CS52" s="858"/>
      <c r="CT52" s="858"/>
      <c r="CU52" s="858"/>
      <c r="CV52" s="858"/>
      <c r="CW52" s="858"/>
      <c r="CX52" s="858"/>
      <c r="CY52" s="858"/>
      <c r="CZ52" s="858"/>
      <c r="DA52" s="858"/>
      <c r="DB52" s="858"/>
      <c r="DC52" s="858"/>
      <c r="DD52" s="858"/>
      <c r="DE52" s="858"/>
      <c r="DF52" s="858"/>
      <c r="DG52" s="858"/>
      <c r="DH52" s="858"/>
      <c r="DI52" s="858"/>
      <c r="DJ52" s="858"/>
      <c r="DK52" s="858"/>
      <c r="DL52" s="858"/>
      <c r="DM52" s="858"/>
      <c r="DN52" s="858"/>
      <c r="DO52" s="858"/>
      <c r="DP52" s="858"/>
      <c r="DQ52" s="858"/>
      <c r="DR52" s="858"/>
      <c r="DS52" s="858"/>
      <c r="DT52" s="858"/>
      <c r="DU52" s="858"/>
      <c r="DV52" s="858"/>
      <c r="DW52" s="858"/>
      <c r="DX52" s="858"/>
      <c r="DY52" s="858"/>
      <c r="DZ52" s="858"/>
      <c r="EA52" s="858"/>
      <c r="EB52" s="858"/>
      <c r="EC52" s="858"/>
      <c r="ED52" s="858"/>
      <c r="EE52" s="858"/>
      <c r="EF52" s="858"/>
      <c r="EG52" s="858"/>
      <c r="EH52" s="858"/>
      <c r="EI52" s="858"/>
      <c r="EJ52" s="858"/>
      <c r="EK52" s="858"/>
      <c r="EL52" s="858"/>
      <c r="EM52" s="858"/>
      <c r="EN52" s="858"/>
      <c r="EO52" s="858"/>
      <c r="EP52" s="858"/>
      <c r="EQ52" s="858"/>
      <c r="ER52" s="858"/>
      <c r="ES52" s="858"/>
      <c r="ET52" s="858"/>
      <c r="EU52" s="858"/>
      <c r="EV52" s="858"/>
      <c r="EW52" s="858"/>
      <c r="EX52" s="858"/>
      <c r="EY52" s="858"/>
      <c r="EZ52" s="858"/>
      <c r="FA52" s="858"/>
      <c r="FB52" s="858"/>
      <c r="FC52" s="858"/>
      <c r="FD52" s="858"/>
      <c r="FE52" s="858"/>
      <c r="FF52" s="858"/>
      <c r="FG52" s="858"/>
      <c r="FH52" s="858"/>
      <c r="FI52" s="858"/>
      <c r="FJ52" s="858"/>
      <c r="FK52" s="858"/>
      <c r="FL52" s="858"/>
      <c r="FM52" s="858"/>
      <c r="FN52" s="858"/>
      <c r="FO52" s="858"/>
      <c r="FP52" s="858"/>
      <c r="FQ52" s="858"/>
      <c r="FR52" s="858"/>
      <c r="FS52" s="858"/>
      <c r="FT52" s="858"/>
      <c r="FU52" s="858"/>
      <c r="FV52" s="858"/>
      <c r="FW52" s="858"/>
      <c r="FX52" s="858"/>
      <c r="FY52" s="858"/>
      <c r="FZ52" s="858"/>
      <c r="GA52" s="858"/>
      <c r="GB52" s="858"/>
      <c r="GC52" s="858"/>
      <c r="GD52" s="858"/>
      <c r="GE52" s="858"/>
      <c r="GF52" s="858"/>
      <c r="GG52" s="858"/>
      <c r="GH52" s="858"/>
      <c r="GI52" s="858"/>
      <c r="GJ52" s="858"/>
      <c r="GK52" s="858"/>
      <c r="GL52" s="858"/>
      <c r="GM52" s="858"/>
      <c r="GN52" s="858"/>
      <c r="GO52" s="858"/>
      <c r="GP52" s="858"/>
      <c r="GQ52" s="858"/>
      <c r="GR52" s="858"/>
      <c r="GS52" s="858"/>
      <c r="GT52" s="858"/>
      <c r="GU52" s="858"/>
      <c r="GV52" s="858"/>
      <c r="GW52" s="858"/>
      <c r="GX52" s="858"/>
      <c r="GY52" s="858"/>
      <c r="GZ52" s="858"/>
      <c r="HA52" s="858"/>
      <c r="HB52" s="858"/>
      <c r="HC52" s="858"/>
      <c r="HD52" s="858"/>
      <c r="HE52" s="858"/>
      <c r="HF52" s="858"/>
      <c r="HG52" s="858"/>
      <c r="HH52" s="858"/>
      <c r="HI52" s="858"/>
      <c r="HJ52" s="858"/>
      <c r="HK52" s="858"/>
      <c r="HL52" s="858"/>
      <c r="HM52" s="858"/>
      <c r="HN52" s="858"/>
      <c r="HO52" s="858"/>
      <c r="HP52" s="858"/>
      <c r="HQ52" s="858"/>
      <c r="HR52" s="858"/>
      <c r="HS52" s="858"/>
      <c r="HT52" s="858"/>
      <c r="HU52" s="858"/>
      <c r="HV52" s="858"/>
      <c r="HW52" s="858"/>
      <c r="HX52" s="858"/>
      <c r="HY52" s="858"/>
      <c r="HZ52" s="858"/>
      <c r="IA52" s="858"/>
      <c r="IB52" s="858"/>
      <c r="IC52" s="858"/>
      <c r="ID52" s="858"/>
      <c r="IE52" s="858"/>
      <c r="IF52" s="858"/>
      <c r="IG52" s="858"/>
      <c r="IH52" s="858"/>
      <c r="II52" s="858"/>
      <c r="IJ52" s="858"/>
      <c r="IK52" s="858"/>
      <c r="IL52" s="858"/>
      <c r="IM52" s="858"/>
      <c r="IN52" s="858"/>
      <c r="IO52" s="858"/>
      <c r="IP52" s="858"/>
      <c r="IQ52" s="858"/>
      <c r="IR52" s="858"/>
      <c r="IS52" s="858"/>
      <c r="IT52" s="858"/>
      <c r="IU52" s="858"/>
      <c r="IV52" s="858"/>
    </row>
    <row r="53" spans="1:256" ht="3.75" customHeight="1" thickBot="1">
      <c r="A53" s="1644"/>
      <c r="B53" s="1651"/>
      <c r="C53" s="1651"/>
      <c r="D53" s="1651"/>
      <c r="E53" s="1651"/>
      <c r="F53" s="1652"/>
      <c r="G53" s="878"/>
    </row>
    <row r="54" spans="1:256" ht="3.75" customHeight="1" thickTop="1">
      <c r="A54" s="826"/>
      <c r="B54" s="879"/>
      <c r="C54" s="879"/>
      <c r="D54" s="879"/>
      <c r="E54" s="879"/>
      <c r="F54" s="879"/>
      <c r="G54" s="879"/>
    </row>
    <row r="55" spans="1:256" ht="12" customHeight="1">
      <c r="A55" s="2118" t="s">
        <v>784</v>
      </c>
      <c r="B55" s="2119"/>
      <c r="C55" s="2119"/>
      <c r="D55" s="2119"/>
      <c r="E55" s="2119"/>
      <c r="F55" s="2119"/>
      <c r="G55" s="2119"/>
    </row>
    <row r="56" spans="1:256" ht="11.25" customHeight="1">
      <c r="A56" s="2119"/>
      <c r="B56" s="2119"/>
      <c r="C56" s="2119"/>
      <c r="D56" s="2119"/>
      <c r="E56" s="2119"/>
      <c r="F56" s="2119"/>
      <c r="G56" s="2119"/>
    </row>
    <row r="57" spans="1:256" ht="5.25" customHeight="1">
      <c r="A57" s="859"/>
      <c r="B57" s="859"/>
      <c r="C57" s="859"/>
      <c r="D57" s="859"/>
      <c r="E57" s="859"/>
      <c r="F57" s="859"/>
      <c r="G57" s="859"/>
    </row>
    <row r="58" spans="1:256" s="847" customFormat="1" ht="12" customHeight="1">
      <c r="A58" s="2108" t="s">
        <v>735</v>
      </c>
      <c r="B58" s="2109"/>
      <c r="C58" s="2109"/>
      <c r="D58" s="2109"/>
      <c r="E58" s="2109"/>
      <c r="F58" s="857"/>
      <c r="G58" s="857"/>
      <c r="H58" s="823"/>
      <c r="I58" s="823"/>
      <c r="J58" s="823"/>
      <c r="K58" s="823"/>
      <c r="L58" s="823"/>
      <c r="M58" s="823"/>
      <c r="N58" s="823"/>
      <c r="O58" s="823"/>
      <c r="P58" s="823"/>
      <c r="Q58" s="823"/>
      <c r="R58" s="823"/>
      <c r="S58" s="823"/>
      <c r="T58" s="823"/>
      <c r="U58" s="823"/>
      <c r="V58" s="823"/>
      <c r="W58" s="823"/>
      <c r="X58" s="823"/>
      <c r="Y58" s="823"/>
      <c r="Z58" s="823"/>
      <c r="AA58" s="823"/>
      <c r="AB58" s="823"/>
      <c r="AC58" s="823"/>
      <c r="AD58" s="823"/>
      <c r="AE58" s="823"/>
      <c r="AF58" s="823"/>
      <c r="AG58" s="823"/>
      <c r="AH58" s="823"/>
      <c r="AI58" s="823"/>
      <c r="AJ58" s="823"/>
      <c r="AK58" s="823"/>
      <c r="AL58" s="823"/>
      <c r="AM58" s="823"/>
      <c r="AN58" s="823"/>
      <c r="AO58" s="823"/>
      <c r="AP58" s="823"/>
      <c r="AQ58" s="823"/>
      <c r="AR58" s="823"/>
      <c r="AS58" s="823"/>
      <c r="AT58" s="823"/>
      <c r="AU58" s="823"/>
      <c r="AV58" s="823"/>
      <c r="AW58" s="823"/>
      <c r="AX58" s="823"/>
      <c r="AY58" s="823"/>
      <c r="AZ58" s="823"/>
      <c r="BA58" s="823"/>
      <c r="BB58" s="823"/>
      <c r="BC58" s="823"/>
      <c r="BD58" s="823"/>
      <c r="BE58" s="823"/>
      <c r="BF58" s="823"/>
      <c r="BG58" s="823"/>
      <c r="BH58" s="823"/>
      <c r="BI58" s="823"/>
      <c r="BJ58" s="823"/>
      <c r="BK58" s="823"/>
      <c r="BL58" s="823"/>
      <c r="BM58" s="823"/>
      <c r="BN58" s="823"/>
      <c r="BO58" s="823"/>
      <c r="BP58" s="823"/>
      <c r="BQ58" s="823"/>
      <c r="BR58" s="823"/>
      <c r="BS58" s="823"/>
      <c r="BT58" s="823"/>
      <c r="BU58" s="823"/>
      <c r="BV58" s="823"/>
      <c r="BW58" s="823"/>
      <c r="BX58" s="823"/>
      <c r="BY58" s="823"/>
      <c r="BZ58" s="823"/>
      <c r="CA58" s="823"/>
      <c r="CB58" s="823"/>
      <c r="CC58" s="823"/>
      <c r="CD58" s="823"/>
      <c r="CE58" s="823"/>
      <c r="CF58" s="823"/>
      <c r="CG58" s="823"/>
      <c r="CH58" s="823"/>
      <c r="CI58" s="823"/>
      <c r="CJ58" s="823"/>
      <c r="CK58" s="823"/>
      <c r="CL58" s="823"/>
      <c r="CM58" s="823"/>
      <c r="CN58" s="823"/>
      <c r="CO58" s="823"/>
      <c r="CP58" s="823"/>
      <c r="CQ58" s="823"/>
      <c r="CR58" s="823"/>
      <c r="CS58" s="823"/>
      <c r="CT58" s="823"/>
      <c r="CU58" s="823"/>
      <c r="CV58" s="823"/>
      <c r="CW58" s="823"/>
      <c r="CX58" s="823"/>
      <c r="CY58" s="823"/>
      <c r="CZ58" s="823"/>
      <c r="DA58" s="823"/>
      <c r="DB58" s="823"/>
      <c r="DC58" s="823"/>
      <c r="DD58" s="823"/>
      <c r="DE58" s="823"/>
      <c r="DF58" s="823"/>
      <c r="DG58" s="823"/>
      <c r="DH58" s="823"/>
      <c r="DI58" s="823"/>
      <c r="DJ58" s="823"/>
      <c r="DK58" s="823"/>
      <c r="DL58" s="823"/>
      <c r="DM58" s="823"/>
      <c r="DN58" s="823"/>
      <c r="DO58" s="823"/>
      <c r="DP58" s="823"/>
      <c r="DQ58" s="823"/>
      <c r="DR58" s="823"/>
      <c r="DS58" s="823"/>
      <c r="DT58" s="823"/>
      <c r="DU58" s="823"/>
      <c r="DV58" s="823"/>
      <c r="DW58" s="823"/>
      <c r="DX58" s="823"/>
      <c r="DY58" s="823"/>
      <c r="DZ58" s="823"/>
      <c r="EA58" s="823"/>
      <c r="EB58" s="823"/>
      <c r="EC58" s="823"/>
      <c r="ED58" s="823"/>
      <c r="EE58" s="823"/>
      <c r="EF58" s="823"/>
      <c r="EG58" s="823"/>
      <c r="EH58" s="823"/>
      <c r="EI58" s="823"/>
      <c r="EJ58" s="823"/>
      <c r="EK58" s="823"/>
      <c r="EL58" s="823"/>
      <c r="EM58" s="823"/>
      <c r="EN58" s="823"/>
      <c r="EO58" s="823"/>
      <c r="EP58" s="823"/>
      <c r="EQ58" s="823"/>
      <c r="ER58" s="823"/>
      <c r="ES58" s="823"/>
      <c r="ET58" s="823"/>
      <c r="EU58" s="823"/>
      <c r="EV58" s="823"/>
      <c r="EW58" s="823"/>
      <c r="EX58" s="823"/>
      <c r="EY58" s="823"/>
      <c r="EZ58" s="823"/>
      <c r="FA58" s="823"/>
      <c r="FB58" s="823"/>
      <c r="FC58" s="823"/>
      <c r="FD58" s="823"/>
      <c r="FE58" s="823"/>
      <c r="FF58" s="823"/>
      <c r="FG58" s="823"/>
      <c r="FH58" s="823"/>
      <c r="FI58" s="823"/>
      <c r="FJ58" s="823"/>
      <c r="FK58" s="823"/>
      <c r="FL58" s="823"/>
      <c r="FM58" s="823"/>
      <c r="FN58" s="823"/>
      <c r="FO58" s="823"/>
      <c r="FP58" s="823"/>
      <c r="FQ58" s="823"/>
      <c r="FR58" s="823"/>
      <c r="FS58" s="823"/>
      <c r="FT58" s="823"/>
      <c r="FU58" s="823"/>
      <c r="FV58" s="823"/>
      <c r="FW58" s="823"/>
      <c r="FX58" s="823"/>
      <c r="FY58" s="823"/>
      <c r="FZ58" s="823"/>
      <c r="GA58" s="823"/>
      <c r="GB58" s="823"/>
      <c r="GC58" s="823"/>
      <c r="GD58" s="823"/>
      <c r="GE58" s="823"/>
      <c r="GF58" s="823"/>
      <c r="GG58" s="823"/>
      <c r="GH58" s="823"/>
      <c r="GI58" s="823"/>
      <c r="GJ58" s="823"/>
      <c r="GK58" s="823"/>
      <c r="GL58" s="823"/>
      <c r="GM58" s="823"/>
      <c r="GN58" s="823"/>
      <c r="GO58" s="823"/>
      <c r="GP58" s="823"/>
      <c r="GQ58" s="823"/>
      <c r="GR58" s="823"/>
      <c r="GS58" s="823"/>
      <c r="GT58" s="823"/>
      <c r="GU58" s="823"/>
      <c r="GV58" s="823"/>
      <c r="GW58" s="823"/>
      <c r="GX58" s="823"/>
      <c r="GY58" s="823"/>
      <c r="GZ58" s="823"/>
      <c r="HA58" s="823"/>
      <c r="HB58" s="823"/>
      <c r="HC58" s="823"/>
      <c r="HD58" s="823"/>
      <c r="HE58" s="823"/>
      <c r="HF58" s="823"/>
      <c r="HG58" s="823"/>
      <c r="HH58" s="823"/>
      <c r="HI58" s="823"/>
      <c r="HJ58" s="823"/>
      <c r="HK58" s="823"/>
      <c r="HL58" s="823"/>
      <c r="HM58" s="823"/>
      <c r="HN58" s="823"/>
      <c r="HO58" s="823"/>
      <c r="HP58" s="823"/>
      <c r="HQ58" s="823"/>
      <c r="HR58" s="823"/>
      <c r="HS58" s="823"/>
      <c r="HT58" s="823"/>
      <c r="HU58" s="823"/>
      <c r="HV58" s="823"/>
      <c r="HW58" s="823"/>
      <c r="HX58" s="823"/>
      <c r="HY58" s="823"/>
      <c r="HZ58" s="823"/>
      <c r="IA58" s="823"/>
      <c r="IB58" s="823"/>
      <c r="IC58" s="823"/>
      <c r="ID58" s="823"/>
      <c r="IE58" s="823"/>
      <c r="IF58" s="823"/>
      <c r="IG58" s="823"/>
      <c r="IH58" s="823"/>
      <c r="II58" s="823"/>
      <c r="IJ58" s="823"/>
      <c r="IK58" s="823"/>
      <c r="IL58" s="823"/>
      <c r="IM58" s="823"/>
      <c r="IN58" s="823"/>
      <c r="IO58" s="823"/>
      <c r="IP58" s="823"/>
      <c r="IQ58" s="823"/>
      <c r="IR58" s="823"/>
      <c r="IS58" s="823"/>
      <c r="IT58" s="823"/>
      <c r="IU58" s="823"/>
      <c r="IV58" s="823"/>
    </row>
    <row r="59" spans="1:256" ht="12" customHeight="1">
      <c r="A59" s="2099" t="s">
        <v>794</v>
      </c>
      <c r="B59" s="2099"/>
      <c r="C59" s="2099"/>
      <c r="D59" s="2099"/>
      <c r="E59" s="2099"/>
    </row>
    <row r="60" spans="1:256" ht="12" customHeight="1">
      <c r="A60" s="2099" t="s">
        <v>795</v>
      </c>
      <c r="B60" s="2099"/>
      <c r="C60" s="2099"/>
      <c r="D60" s="2099"/>
      <c r="E60" s="2099"/>
    </row>
    <row r="61" spans="1:256" s="858" customFormat="1" ht="3.75" customHeight="1">
      <c r="A61" s="860"/>
      <c r="B61" s="823"/>
      <c r="C61" s="823"/>
      <c r="D61" s="823"/>
      <c r="E61" s="823"/>
      <c r="F61" s="823"/>
      <c r="G61" s="823"/>
      <c r="H61" s="823"/>
      <c r="I61" s="823"/>
      <c r="J61" s="823"/>
      <c r="K61" s="823"/>
      <c r="L61" s="823"/>
      <c r="M61" s="823"/>
      <c r="N61" s="823"/>
      <c r="O61" s="823"/>
      <c r="P61" s="823"/>
      <c r="Q61" s="823"/>
      <c r="R61" s="823"/>
      <c r="S61" s="823"/>
      <c r="T61" s="823"/>
      <c r="U61" s="823"/>
      <c r="V61" s="823"/>
      <c r="W61" s="823"/>
      <c r="X61" s="823"/>
      <c r="Y61" s="823"/>
      <c r="Z61" s="823"/>
      <c r="AA61" s="823"/>
      <c r="AB61" s="823"/>
      <c r="AC61" s="823"/>
      <c r="AD61" s="823"/>
      <c r="AE61" s="823"/>
      <c r="AF61" s="823"/>
      <c r="AG61" s="823"/>
      <c r="AH61" s="823"/>
      <c r="AI61" s="823"/>
      <c r="AJ61" s="823"/>
      <c r="AK61" s="823"/>
      <c r="AL61" s="823"/>
      <c r="AM61" s="823"/>
      <c r="AN61" s="823"/>
      <c r="AO61" s="823"/>
      <c r="AP61" s="823"/>
      <c r="AQ61" s="823"/>
      <c r="AR61" s="823"/>
      <c r="AS61" s="823"/>
      <c r="AT61" s="823"/>
      <c r="AU61" s="823"/>
      <c r="AV61" s="823"/>
      <c r="AW61" s="823"/>
      <c r="AX61" s="823"/>
      <c r="AY61" s="823"/>
      <c r="AZ61" s="823"/>
      <c r="BA61" s="823"/>
      <c r="BB61" s="823"/>
      <c r="BC61" s="823"/>
      <c r="BD61" s="823"/>
      <c r="BE61" s="823"/>
      <c r="BF61" s="823"/>
      <c r="BG61" s="823"/>
      <c r="BH61" s="823"/>
      <c r="BI61" s="823"/>
      <c r="BJ61" s="823"/>
      <c r="BK61" s="823"/>
      <c r="BL61" s="823"/>
      <c r="BM61" s="823"/>
      <c r="BN61" s="823"/>
      <c r="BO61" s="823"/>
      <c r="BP61" s="823"/>
      <c r="BQ61" s="823"/>
      <c r="BR61" s="823"/>
      <c r="BS61" s="823"/>
      <c r="BT61" s="823"/>
      <c r="BU61" s="823"/>
      <c r="BV61" s="823"/>
      <c r="BW61" s="823"/>
      <c r="BX61" s="823"/>
      <c r="BY61" s="823"/>
      <c r="BZ61" s="823"/>
      <c r="CA61" s="823"/>
      <c r="CB61" s="823"/>
      <c r="CC61" s="823"/>
      <c r="CD61" s="823"/>
      <c r="CE61" s="823"/>
      <c r="CF61" s="823"/>
      <c r="CG61" s="823"/>
      <c r="CH61" s="823"/>
      <c r="CI61" s="823"/>
      <c r="CJ61" s="823"/>
      <c r="CK61" s="823"/>
      <c r="CL61" s="823"/>
      <c r="CM61" s="823"/>
      <c r="CN61" s="823"/>
      <c r="CO61" s="823"/>
      <c r="CP61" s="823"/>
      <c r="CQ61" s="823"/>
      <c r="CR61" s="823"/>
      <c r="CS61" s="823"/>
      <c r="CT61" s="823"/>
      <c r="CU61" s="823"/>
      <c r="CV61" s="823"/>
      <c r="CW61" s="823"/>
      <c r="CX61" s="823"/>
      <c r="CY61" s="823"/>
      <c r="CZ61" s="823"/>
      <c r="DA61" s="823"/>
      <c r="DB61" s="823"/>
      <c r="DC61" s="823"/>
      <c r="DD61" s="823"/>
      <c r="DE61" s="823"/>
      <c r="DF61" s="823"/>
      <c r="DG61" s="823"/>
      <c r="DH61" s="823"/>
      <c r="DI61" s="823"/>
      <c r="DJ61" s="823"/>
      <c r="DK61" s="823"/>
      <c r="DL61" s="823"/>
      <c r="DM61" s="823"/>
      <c r="DN61" s="823"/>
      <c r="DO61" s="823"/>
      <c r="DP61" s="823"/>
      <c r="DQ61" s="823"/>
      <c r="DR61" s="823"/>
      <c r="DS61" s="823"/>
      <c r="DT61" s="823"/>
      <c r="DU61" s="823"/>
      <c r="DV61" s="823"/>
      <c r="DW61" s="823"/>
      <c r="DX61" s="823"/>
      <c r="DY61" s="823"/>
      <c r="DZ61" s="823"/>
      <c r="EA61" s="823"/>
      <c r="EB61" s="823"/>
      <c r="EC61" s="823"/>
      <c r="ED61" s="823"/>
      <c r="EE61" s="823"/>
      <c r="EF61" s="823"/>
      <c r="EG61" s="823"/>
      <c r="EH61" s="823"/>
      <c r="EI61" s="823"/>
      <c r="EJ61" s="823"/>
      <c r="EK61" s="823"/>
      <c r="EL61" s="823"/>
      <c r="EM61" s="823"/>
      <c r="EN61" s="823"/>
      <c r="EO61" s="823"/>
      <c r="EP61" s="823"/>
      <c r="EQ61" s="823"/>
      <c r="ER61" s="823"/>
      <c r="ES61" s="823"/>
      <c r="ET61" s="823"/>
      <c r="EU61" s="823"/>
      <c r="EV61" s="823"/>
      <c r="EW61" s="823"/>
      <c r="EX61" s="823"/>
      <c r="EY61" s="823"/>
      <c r="EZ61" s="823"/>
      <c r="FA61" s="823"/>
      <c r="FB61" s="823"/>
      <c r="FC61" s="823"/>
      <c r="FD61" s="823"/>
      <c r="FE61" s="823"/>
      <c r="FF61" s="823"/>
      <c r="FG61" s="823"/>
      <c r="FH61" s="823"/>
      <c r="FI61" s="823"/>
      <c r="FJ61" s="823"/>
      <c r="FK61" s="823"/>
      <c r="FL61" s="823"/>
      <c r="FM61" s="823"/>
      <c r="FN61" s="823"/>
      <c r="FO61" s="823"/>
      <c r="FP61" s="823"/>
      <c r="FQ61" s="823"/>
      <c r="FR61" s="823"/>
      <c r="FS61" s="823"/>
      <c r="FT61" s="823"/>
      <c r="FU61" s="823"/>
      <c r="FV61" s="823"/>
      <c r="FW61" s="823"/>
      <c r="FX61" s="823"/>
      <c r="FY61" s="823"/>
      <c r="FZ61" s="823"/>
      <c r="GA61" s="823"/>
      <c r="GB61" s="823"/>
      <c r="GC61" s="823"/>
      <c r="GD61" s="823"/>
      <c r="GE61" s="823"/>
      <c r="GF61" s="823"/>
      <c r="GG61" s="823"/>
      <c r="GH61" s="823"/>
      <c r="GI61" s="823"/>
      <c r="GJ61" s="823"/>
      <c r="GK61" s="823"/>
      <c r="GL61" s="823"/>
      <c r="GM61" s="823"/>
      <c r="GN61" s="823"/>
      <c r="GO61" s="823"/>
      <c r="GP61" s="823"/>
      <c r="GQ61" s="823"/>
      <c r="GR61" s="823"/>
      <c r="GS61" s="823"/>
      <c r="GT61" s="823"/>
      <c r="GU61" s="823"/>
      <c r="GV61" s="823"/>
      <c r="GW61" s="823"/>
      <c r="GX61" s="823"/>
      <c r="GY61" s="823"/>
      <c r="GZ61" s="823"/>
      <c r="HA61" s="823"/>
      <c r="HB61" s="823"/>
      <c r="HC61" s="823"/>
      <c r="HD61" s="823"/>
      <c r="HE61" s="823"/>
      <c r="HF61" s="823"/>
      <c r="HG61" s="823"/>
      <c r="HH61" s="823"/>
      <c r="HI61" s="823"/>
      <c r="HJ61" s="823"/>
      <c r="HK61" s="823"/>
      <c r="HL61" s="823"/>
      <c r="HM61" s="823"/>
      <c r="HN61" s="823"/>
      <c r="HO61" s="823"/>
      <c r="HP61" s="823"/>
      <c r="HQ61" s="823"/>
      <c r="HR61" s="823"/>
      <c r="HS61" s="823"/>
      <c r="HT61" s="823"/>
      <c r="HU61" s="823"/>
      <c r="HV61" s="823"/>
      <c r="HW61" s="823"/>
      <c r="HX61" s="823"/>
      <c r="HY61" s="823"/>
      <c r="HZ61" s="823"/>
      <c r="IA61" s="823"/>
      <c r="IB61" s="823"/>
      <c r="IC61" s="823"/>
      <c r="ID61" s="823"/>
      <c r="IE61" s="823"/>
      <c r="IF61" s="823"/>
      <c r="IG61" s="823"/>
      <c r="IH61" s="823"/>
      <c r="II61" s="823"/>
      <c r="IJ61" s="823"/>
      <c r="IK61" s="823"/>
      <c r="IL61" s="823"/>
      <c r="IM61" s="823"/>
      <c r="IN61" s="823"/>
      <c r="IO61" s="823"/>
      <c r="IP61" s="823"/>
      <c r="IQ61" s="823"/>
      <c r="IR61" s="823"/>
      <c r="IS61" s="823"/>
      <c r="IT61" s="823"/>
      <c r="IU61" s="823"/>
      <c r="IV61" s="823"/>
    </row>
    <row r="62" spans="1:256" s="771" customFormat="1" ht="12" customHeight="1">
      <c r="A62" s="819" t="s">
        <v>564</v>
      </c>
      <c r="B62" s="768"/>
      <c r="C62" s="769"/>
      <c r="D62" s="768"/>
      <c r="E62" s="768"/>
      <c r="F62" s="768"/>
      <c r="G62" s="768"/>
      <c r="H62" s="768"/>
      <c r="I62" s="768"/>
      <c r="J62" s="768"/>
      <c r="K62" s="770"/>
      <c r="L62" s="770"/>
    </row>
    <row r="63" spans="1:256" s="792" customFormat="1" ht="10.5" customHeight="1">
      <c r="A63" s="777" t="s">
        <v>738</v>
      </c>
      <c r="B63" s="768"/>
      <c r="C63" s="769"/>
      <c r="D63" s="768"/>
      <c r="E63" s="768"/>
      <c r="F63" s="768"/>
      <c r="G63" s="768"/>
      <c r="H63" s="768"/>
      <c r="I63" s="768"/>
      <c r="J63" s="768"/>
      <c r="K63" s="770"/>
      <c r="L63" s="770"/>
    </row>
    <row r="64" spans="1:256" ht="14.25" customHeight="1"/>
    <row r="65" ht="12" customHeight="1"/>
    <row r="66" ht="11.25" customHeight="1"/>
    <row r="67" ht="11.25"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sheetData>
  <mergeCells count="11">
    <mergeCell ref="A55:G56"/>
    <mergeCell ref="A58:E58"/>
    <mergeCell ref="A59:E59"/>
    <mergeCell ref="A60:E60"/>
    <mergeCell ref="A1:F1"/>
    <mergeCell ref="A2:F2"/>
    <mergeCell ref="A4:A7"/>
    <mergeCell ref="B4:F4"/>
    <mergeCell ref="D5:D7"/>
    <mergeCell ref="E5:E7"/>
    <mergeCell ref="F5:F7"/>
  </mergeCells>
  <hyperlinks>
    <hyperlink ref="A63" r:id="rId1"/>
  </hyperlinks>
  <printOptions horizontalCentered="1" gridLinesSet="0"/>
  <pageMargins left="0.78740157480314965" right="0.78740157480314965" top="1.1811023622047243" bottom="0.78740157480314965" header="0" footer="0"/>
  <pageSetup paperSize="9" orientation="portrait" r:id="rId2"/>
  <headerFooter alignWithMargins="0"/>
</worksheet>
</file>

<file path=xl/worksheets/sheet6.xml><?xml version="1.0" encoding="utf-8"?>
<worksheet xmlns="http://schemas.openxmlformats.org/spreadsheetml/2006/main" xmlns:r="http://schemas.openxmlformats.org/officeDocument/2006/relationships">
  <sheetPr codeName="Sheet6"/>
  <dimension ref="A1:N48"/>
  <sheetViews>
    <sheetView showGridLines="0" workbookViewId="0"/>
  </sheetViews>
  <sheetFormatPr defaultColWidth="10.5703125" defaultRowHeight="12.75"/>
  <cols>
    <col min="1" max="1" width="9.5703125" style="541" customWidth="1"/>
    <col min="2" max="2" width="7.140625" style="541" customWidth="1"/>
    <col min="3" max="4" width="7.42578125" style="541" customWidth="1"/>
    <col min="5" max="5" width="7.28515625" style="541" customWidth="1"/>
    <col min="6" max="6" width="7.42578125" style="541" customWidth="1"/>
    <col min="7" max="8" width="7.5703125" style="541" customWidth="1"/>
    <col min="9" max="9" width="7.42578125" style="541" customWidth="1"/>
    <col min="10" max="10" width="7.7109375" style="541" customWidth="1"/>
    <col min="11" max="11" width="9.85546875" style="541" customWidth="1"/>
    <col min="12" max="16384" width="10.5703125" style="541"/>
  </cols>
  <sheetData>
    <row r="1" spans="1:14" ht="19.5" customHeight="1">
      <c r="A1" s="1530" t="s">
        <v>328</v>
      </c>
      <c r="B1" s="1530"/>
      <c r="C1" s="1530"/>
      <c r="D1" s="1530"/>
      <c r="E1" s="540"/>
      <c r="F1" s="540"/>
      <c r="G1" s="540"/>
      <c r="H1" s="540"/>
      <c r="I1" s="540"/>
      <c r="J1" s="540"/>
      <c r="K1" s="540"/>
    </row>
    <row r="2" spans="1:14" ht="23.25" customHeight="1">
      <c r="A2" s="1944" t="s">
        <v>329</v>
      </c>
      <c r="B2" s="1944"/>
      <c r="C2" s="1944"/>
      <c r="D2" s="1944"/>
      <c r="E2" s="1944"/>
      <c r="F2" s="1944"/>
      <c r="G2" s="1944"/>
      <c r="H2" s="1944"/>
      <c r="I2" s="1944"/>
      <c r="J2" s="1944"/>
      <c r="K2" s="1944"/>
    </row>
    <row r="3" spans="1:14" ht="12.95" customHeight="1">
      <c r="A3" s="542">
        <v>2016</v>
      </c>
      <c r="B3" s="543"/>
      <c r="C3" s="543"/>
      <c r="D3" s="544"/>
    </row>
    <row r="4" spans="1:14" ht="15" customHeight="1">
      <c r="A4" s="1532"/>
      <c r="B4" s="1535"/>
      <c r="C4" s="1537"/>
      <c r="D4" s="1537"/>
      <c r="E4" s="1945" t="s">
        <v>330</v>
      </c>
      <c r="F4" s="1945"/>
      <c r="G4" s="1945"/>
      <c r="H4" s="1946" t="s">
        <v>331</v>
      </c>
      <c r="I4" s="1947"/>
      <c r="J4" s="1947"/>
      <c r="K4" s="1948" t="s">
        <v>332</v>
      </c>
    </row>
    <row r="5" spans="1:14" ht="12.75" customHeight="1">
      <c r="A5" s="1531"/>
      <c r="B5" s="1536"/>
      <c r="C5" s="1538"/>
      <c r="D5" s="1538"/>
      <c r="E5" s="1535"/>
      <c r="F5" s="1538"/>
      <c r="G5" s="1538"/>
      <c r="H5" s="1538"/>
      <c r="I5" s="1538"/>
      <c r="J5" s="1538"/>
      <c r="K5" s="1949"/>
    </row>
    <row r="6" spans="1:14">
      <c r="A6" s="1951" t="s">
        <v>333</v>
      </c>
      <c r="B6" s="1941"/>
      <c r="C6" s="1538" t="s">
        <v>334</v>
      </c>
      <c r="D6" s="1538" t="s">
        <v>335</v>
      </c>
      <c r="E6" s="1952" t="s">
        <v>336</v>
      </c>
      <c r="F6" s="1538" t="s">
        <v>337</v>
      </c>
      <c r="G6" s="1538" t="s">
        <v>338</v>
      </c>
      <c r="H6" s="1538" t="s">
        <v>0</v>
      </c>
      <c r="I6" s="1952" t="s">
        <v>339</v>
      </c>
      <c r="J6" s="1538" t="s">
        <v>340</v>
      </c>
      <c r="K6" s="1949"/>
    </row>
    <row r="7" spans="1:14">
      <c r="A7" s="1951" t="s">
        <v>341</v>
      </c>
      <c r="B7" s="1941"/>
      <c r="C7" s="1538"/>
      <c r="D7" s="1538" t="s">
        <v>342</v>
      </c>
      <c r="E7" s="1953"/>
      <c r="F7" s="1538"/>
      <c r="G7" s="1538"/>
      <c r="H7" s="1538"/>
      <c r="I7" s="1953"/>
      <c r="J7" s="1538" t="s">
        <v>343</v>
      </c>
      <c r="K7" s="1949"/>
    </row>
    <row r="8" spans="1:14">
      <c r="A8" s="1951" t="s">
        <v>344</v>
      </c>
      <c r="B8" s="1941"/>
      <c r="C8" s="1538"/>
      <c r="D8" s="1538" t="s">
        <v>345</v>
      </c>
      <c r="E8" s="1953"/>
      <c r="F8" s="1538"/>
      <c r="G8" s="1538"/>
      <c r="H8" s="1538"/>
      <c r="I8" s="1953"/>
      <c r="J8" s="1538" t="s">
        <v>346</v>
      </c>
      <c r="K8" s="1949"/>
    </row>
    <row r="9" spans="1:14">
      <c r="A9" s="1531"/>
      <c r="B9" s="1536"/>
      <c r="C9" s="1539"/>
      <c r="D9" s="1539"/>
      <c r="E9" s="1954"/>
      <c r="F9" s="1539"/>
      <c r="G9" s="1539"/>
      <c r="H9" s="1539"/>
      <c r="I9" s="1539"/>
      <c r="J9" s="1539"/>
      <c r="K9" s="1950"/>
    </row>
    <row r="10" spans="1:14" ht="15" customHeight="1">
      <c r="A10" s="1532"/>
      <c r="B10" s="1535"/>
      <c r="C10" s="1939" t="s">
        <v>347</v>
      </c>
      <c r="D10" s="1940"/>
      <c r="E10" s="1941" t="s">
        <v>348</v>
      </c>
      <c r="F10" s="1941"/>
      <c r="G10" s="1941"/>
      <c r="H10" s="1941"/>
      <c r="I10" s="1941"/>
      <c r="J10" s="1941"/>
      <c r="K10" s="1941"/>
    </row>
    <row r="11" spans="1:14" ht="9" customHeight="1">
      <c r="A11" s="545"/>
      <c r="B11" s="545"/>
      <c r="C11" s="545"/>
      <c r="D11" s="545"/>
    </row>
    <row r="12" spans="1:14" ht="12.75" customHeight="1">
      <c r="A12" s="546" t="s">
        <v>349</v>
      </c>
      <c r="B12" s="547"/>
      <c r="C12" s="548"/>
      <c r="D12" s="548"/>
    </row>
    <row r="13" spans="1:14" ht="9" customHeight="1">
      <c r="A13" s="546"/>
      <c r="B13" s="547"/>
      <c r="C13" s="548"/>
      <c r="D13" s="548"/>
    </row>
    <row r="14" spans="1:14" s="551" customFormat="1" ht="15" customHeight="1">
      <c r="A14" s="546" t="s">
        <v>0</v>
      </c>
      <c r="B14" s="546"/>
      <c r="C14" s="549">
        <f>SUM(C16:C19)</f>
        <v>55422</v>
      </c>
      <c r="D14" s="549">
        <f t="shared" ref="D14:K14" si="0">SUM(D16:D19)</f>
        <v>90306</v>
      </c>
      <c r="E14" s="549">
        <f t="shared" si="0"/>
        <v>896712.63100000005</v>
      </c>
      <c r="F14" s="549">
        <f t="shared" si="0"/>
        <v>1255357.699</v>
      </c>
      <c r="G14" s="549">
        <f t="shared" si="0"/>
        <v>2117374.5120000001</v>
      </c>
      <c r="H14" s="549">
        <f t="shared" si="0"/>
        <v>4906811.0100000007</v>
      </c>
      <c r="I14" s="549">
        <f t="shared" si="0"/>
        <v>1728270.2690000003</v>
      </c>
      <c r="J14" s="549">
        <f t="shared" si="0"/>
        <v>3178540.7409999999</v>
      </c>
      <c r="K14" s="549">
        <f t="shared" si="0"/>
        <v>379658.43700000003</v>
      </c>
      <c r="L14" s="550"/>
    </row>
    <row r="15" spans="1:14" ht="9" customHeight="1">
      <c r="A15" s="546"/>
      <c r="B15" s="547"/>
      <c r="C15" s="552"/>
      <c r="D15" s="552"/>
      <c r="E15" s="549"/>
      <c r="F15" s="549"/>
      <c r="G15" s="549"/>
      <c r="H15" s="549"/>
      <c r="I15" s="549"/>
      <c r="J15" s="549"/>
      <c r="K15" s="549"/>
      <c r="L15" s="550"/>
    </row>
    <row r="16" spans="1:14" ht="15" customHeight="1">
      <c r="A16" s="553" t="s">
        <v>350</v>
      </c>
      <c r="B16" s="547"/>
      <c r="C16" s="554">
        <v>54801</v>
      </c>
      <c r="D16" s="555">
        <v>69794</v>
      </c>
      <c r="E16" s="555">
        <v>353549.05900000001</v>
      </c>
      <c r="F16" s="555">
        <v>844046.79700000002</v>
      </c>
      <c r="G16" s="555">
        <v>860038.55200000003</v>
      </c>
      <c r="H16" s="555">
        <v>2408685.838</v>
      </c>
      <c r="I16" s="555">
        <v>1003539.262</v>
      </c>
      <c r="J16" s="555">
        <v>1405146.5759999999</v>
      </c>
      <c r="K16" s="555">
        <v>259962.872</v>
      </c>
      <c r="L16" s="556"/>
      <c r="N16" s="541" t="s">
        <v>192</v>
      </c>
    </row>
    <row r="17" spans="1:12" ht="15" customHeight="1">
      <c r="A17" s="557" t="s">
        <v>351</v>
      </c>
      <c r="B17" s="547"/>
      <c r="C17" s="554">
        <v>538</v>
      </c>
      <c r="D17" s="555">
        <v>9070</v>
      </c>
      <c r="E17" s="555">
        <v>201918.23</v>
      </c>
      <c r="F17" s="555">
        <v>134928.75</v>
      </c>
      <c r="G17" s="555">
        <v>555409.80599999998</v>
      </c>
      <c r="H17" s="555">
        <v>955393.72199999995</v>
      </c>
      <c r="I17" s="555">
        <v>230421.774</v>
      </c>
      <c r="J17" s="555">
        <v>724971.94799999997</v>
      </c>
      <c r="K17" s="555">
        <v>39838.707999999999</v>
      </c>
      <c r="L17" s="556"/>
    </row>
    <row r="18" spans="1:12" ht="15" customHeight="1">
      <c r="A18" s="557" t="s">
        <v>352</v>
      </c>
      <c r="B18" s="547"/>
      <c r="C18" s="554">
        <v>72</v>
      </c>
      <c r="D18" s="554">
        <v>6777</v>
      </c>
      <c r="E18" s="554">
        <v>194149.94899999999</v>
      </c>
      <c r="F18" s="554">
        <v>95547.850999999995</v>
      </c>
      <c r="G18" s="554">
        <v>368097.87900000002</v>
      </c>
      <c r="H18" s="554">
        <v>843983.77300000004</v>
      </c>
      <c r="I18" s="554">
        <v>198267.88</v>
      </c>
      <c r="J18" s="554">
        <v>645715.89300000004</v>
      </c>
      <c r="K18" s="554">
        <v>23540.525000000001</v>
      </c>
      <c r="L18" s="556"/>
    </row>
    <row r="19" spans="1:12" ht="15" customHeight="1">
      <c r="A19" s="553" t="s">
        <v>353</v>
      </c>
      <c r="B19" s="547"/>
      <c r="C19" s="554">
        <v>11</v>
      </c>
      <c r="D19" s="554">
        <v>4665</v>
      </c>
      <c r="E19" s="554">
        <v>147095.39300000001</v>
      </c>
      <c r="F19" s="554">
        <v>180834.30100000001</v>
      </c>
      <c r="G19" s="554">
        <v>333828.27500000002</v>
      </c>
      <c r="H19" s="554">
        <v>698747.67700000003</v>
      </c>
      <c r="I19" s="554">
        <v>296041.353</v>
      </c>
      <c r="J19" s="554">
        <v>402706.32400000002</v>
      </c>
      <c r="K19" s="554">
        <v>56316.332000000002</v>
      </c>
      <c r="L19" s="556"/>
    </row>
    <row r="20" spans="1:12" ht="0.75" customHeight="1">
      <c r="A20" s="543"/>
      <c r="B20" s="544"/>
      <c r="C20" s="569"/>
      <c r="D20" s="569"/>
      <c r="E20" s="1542"/>
      <c r="F20" s="1542"/>
      <c r="G20" s="1542"/>
      <c r="H20" s="1542"/>
      <c r="I20" s="1542"/>
      <c r="J20" s="1542"/>
      <c r="K20" s="1542"/>
    </row>
    <row r="21" spans="1:12" ht="4.5" customHeight="1" thickBot="1">
      <c r="A21" s="1543"/>
      <c r="B21" s="1543"/>
      <c r="C21" s="1543"/>
      <c r="D21" s="1543"/>
      <c r="E21" s="1543"/>
      <c r="F21" s="1543"/>
      <c r="G21" s="1543"/>
      <c r="H21" s="1543"/>
      <c r="I21" s="1543"/>
      <c r="J21" s="1543"/>
      <c r="K21" s="1543"/>
    </row>
    <row r="22" spans="1:12" ht="3" customHeight="1" thickTop="1">
      <c r="A22" s="1541"/>
      <c r="B22" s="1541"/>
      <c r="C22" s="1541"/>
      <c r="D22" s="1541"/>
      <c r="E22" s="560"/>
      <c r="F22" s="560"/>
      <c r="G22" s="560"/>
      <c r="H22" s="560"/>
      <c r="I22" s="560"/>
      <c r="J22" s="560"/>
      <c r="K22" s="560"/>
    </row>
    <row r="23" spans="1:12" ht="24" customHeight="1">
      <c r="A23" s="1942" t="s">
        <v>354</v>
      </c>
      <c r="B23" s="1943"/>
      <c r="C23" s="1943"/>
      <c r="D23" s="1943"/>
      <c r="E23" s="1943"/>
      <c r="F23" s="1943"/>
      <c r="G23" s="1943"/>
      <c r="H23" s="1943"/>
      <c r="I23" s="1943"/>
      <c r="J23" s="1943"/>
      <c r="K23" s="1943"/>
    </row>
    <row r="24" spans="1:12" ht="12.95" customHeight="1">
      <c r="A24" s="561" t="s">
        <v>355</v>
      </c>
      <c r="B24" s="561"/>
      <c r="C24" s="561"/>
      <c r="D24" s="561"/>
    </row>
    <row r="25" spans="1:12">
      <c r="A25" s="547"/>
      <c r="B25" s="547"/>
      <c r="C25" s="547"/>
      <c r="D25" s="547"/>
    </row>
    <row r="26" spans="1:12">
      <c r="A26" s="547"/>
      <c r="B26" s="547"/>
      <c r="C26" s="547"/>
      <c r="D26" s="547"/>
    </row>
    <row r="48" spans="3:3" ht="13.5">
      <c r="C48" s="562"/>
    </row>
  </sheetData>
  <mergeCells count="12">
    <mergeCell ref="C10:D10"/>
    <mergeCell ref="E10:K10"/>
    <mergeCell ref="A23:K23"/>
    <mergeCell ref="A2:K2"/>
    <mergeCell ref="E4:G4"/>
    <mergeCell ref="H4:J4"/>
    <mergeCell ref="K4:K9"/>
    <mergeCell ref="A6:B6"/>
    <mergeCell ref="E6:E9"/>
    <mergeCell ref="I6:I8"/>
    <mergeCell ref="A7:B7"/>
    <mergeCell ref="A8:B8"/>
  </mergeCells>
  <pageMargins left="0.78740157480314965" right="0.78740157480314965" top="1.1811023622047243" bottom="0.78740157480314965" header="0" footer="0"/>
  <pageSetup paperSize="9" orientation="portrait" verticalDpi="300" r:id="rId1"/>
  <headerFooter alignWithMargins="0"/>
</worksheet>
</file>

<file path=xl/worksheets/sheet60.xml><?xml version="1.0" encoding="utf-8"?>
<worksheet xmlns="http://schemas.openxmlformats.org/spreadsheetml/2006/main" xmlns:r="http://schemas.openxmlformats.org/officeDocument/2006/relationships">
  <sheetPr syncVertical="1" syncRef="A1" transitionEvaluation="1" codeName="Sheet60">
    <pageSetUpPr autoPageBreaks="0" fitToPage="1"/>
  </sheetPr>
  <dimension ref="A1:G150"/>
  <sheetViews>
    <sheetView showGridLines="0" workbookViewId="0">
      <selection sqref="A1:G1"/>
    </sheetView>
  </sheetViews>
  <sheetFormatPr defaultColWidth="9.7109375" defaultRowHeight="9"/>
  <cols>
    <col min="1" max="1" width="24.5703125" style="906" customWidth="1"/>
    <col min="2" max="4" width="9.7109375" style="906" customWidth="1"/>
    <col min="5" max="5" width="12" style="906" customWidth="1"/>
    <col min="6" max="6" width="12.85546875" style="906" customWidth="1"/>
    <col min="7" max="7" width="13.85546875" style="906" customWidth="1"/>
    <col min="8" max="9" width="8.7109375" style="906" customWidth="1"/>
    <col min="10" max="16384" width="9.7109375" style="906"/>
  </cols>
  <sheetData>
    <row r="1" spans="1:7" s="902" customFormat="1" ht="17.25" customHeight="1">
      <c r="A1" s="2121" t="s">
        <v>828</v>
      </c>
      <c r="B1" s="2121"/>
      <c r="C1" s="2121"/>
      <c r="D1" s="2121"/>
      <c r="E1" s="2121"/>
      <c r="F1" s="2121"/>
      <c r="G1" s="2121"/>
    </row>
    <row r="2" spans="1:7" s="902" customFormat="1" ht="23.25" customHeight="1">
      <c r="A2" s="2122" t="s">
        <v>829</v>
      </c>
      <c r="B2" s="2122"/>
      <c r="C2" s="2122"/>
      <c r="D2" s="2122"/>
      <c r="E2" s="2122"/>
      <c r="F2" s="2122"/>
      <c r="G2" s="2122"/>
    </row>
    <row r="3" spans="1:7" ht="13.5" customHeight="1">
      <c r="A3" s="903"/>
      <c r="B3" s="904"/>
      <c r="C3" s="904"/>
      <c r="D3" s="904"/>
      <c r="E3" s="904"/>
      <c r="F3" s="904"/>
      <c r="G3" s="905" t="s">
        <v>546</v>
      </c>
    </row>
    <row r="4" spans="1:7" ht="12.75" customHeight="1">
      <c r="A4" s="2123" t="s">
        <v>830</v>
      </c>
      <c r="B4" s="1656"/>
      <c r="C4" s="2126" t="s">
        <v>831</v>
      </c>
      <c r="D4" s="2127"/>
      <c r="E4" s="2127"/>
      <c r="F4" s="1659"/>
      <c r="G4" s="1653"/>
    </row>
    <row r="5" spans="1:7" ht="12.75" customHeight="1">
      <c r="A5" s="2124"/>
      <c r="B5" s="1657" t="s">
        <v>832</v>
      </c>
      <c r="C5" s="2128"/>
      <c r="D5" s="2129"/>
      <c r="E5" s="2129"/>
      <c r="F5" s="1660"/>
      <c r="G5" s="1654"/>
    </row>
    <row r="6" spans="1:7" ht="12.75" customHeight="1">
      <c r="A6" s="2124"/>
      <c r="B6" s="1657" t="s">
        <v>833</v>
      </c>
      <c r="C6" s="2130"/>
      <c r="D6" s="2131"/>
      <c r="E6" s="2131"/>
      <c r="F6" s="1660" t="s">
        <v>834</v>
      </c>
      <c r="G6" s="1654" t="s">
        <v>835</v>
      </c>
    </row>
    <row r="7" spans="1:7" ht="12.75" customHeight="1">
      <c r="A7" s="2124"/>
      <c r="B7" s="1657" t="s">
        <v>836</v>
      </c>
      <c r="C7" s="1935" t="s">
        <v>0</v>
      </c>
      <c r="D7" s="2133" t="s">
        <v>837</v>
      </c>
      <c r="E7" s="1935" t="s">
        <v>838</v>
      </c>
      <c r="F7" s="1660" t="s">
        <v>839</v>
      </c>
      <c r="G7" s="1654" t="s">
        <v>840</v>
      </c>
    </row>
    <row r="8" spans="1:7" ht="12.75" customHeight="1">
      <c r="A8" s="2124"/>
      <c r="B8" s="1657" t="s">
        <v>841</v>
      </c>
      <c r="C8" s="1935"/>
      <c r="D8" s="2134"/>
      <c r="E8" s="1935"/>
      <c r="F8" s="1660"/>
      <c r="G8" s="1654"/>
    </row>
    <row r="9" spans="1:7" ht="12.75" customHeight="1">
      <c r="A9" s="2125"/>
      <c r="B9" s="1658"/>
      <c r="C9" s="2132"/>
      <c r="D9" s="2135"/>
      <c r="E9" s="2132"/>
      <c r="F9" s="1661"/>
      <c r="G9" s="1655"/>
    </row>
    <row r="10" spans="1:7" ht="9" customHeight="1">
      <c r="A10" s="907"/>
      <c r="B10" s="907"/>
      <c r="C10" s="907"/>
      <c r="D10" s="907"/>
      <c r="E10" s="907"/>
      <c r="F10" s="907"/>
      <c r="G10" s="719"/>
    </row>
    <row r="11" spans="1:7" ht="14.25" customHeight="1">
      <c r="A11" s="908">
        <v>2011</v>
      </c>
      <c r="B11" s="909">
        <v>887</v>
      </c>
      <c r="C11" s="909">
        <v>7304</v>
      </c>
      <c r="D11" s="909">
        <v>4273</v>
      </c>
      <c r="E11" s="909">
        <v>3031</v>
      </c>
      <c r="F11" s="909">
        <v>297836</v>
      </c>
      <c r="G11" s="910">
        <v>53961</v>
      </c>
    </row>
    <row r="12" spans="1:7" ht="14.25" customHeight="1">
      <c r="A12" s="908">
        <v>2012</v>
      </c>
      <c r="B12" s="909">
        <v>803</v>
      </c>
      <c r="C12" s="909">
        <v>5854</v>
      </c>
      <c r="D12" s="909">
        <v>3260</v>
      </c>
      <c r="E12" s="909">
        <v>2594</v>
      </c>
      <c r="F12" s="909">
        <v>234563</v>
      </c>
      <c r="G12" s="910">
        <v>42907</v>
      </c>
    </row>
    <row r="13" spans="1:7" ht="14.25" customHeight="1">
      <c r="A13" s="908">
        <v>2013</v>
      </c>
      <c r="B13" s="909">
        <v>1050</v>
      </c>
      <c r="C13" s="909">
        <v>7149</v>
      </c>
      <c r="D13" s="909">
        <v>4085</v>
      </c>
      <c r="E13" s="909">
        <v>3064</v>
      </c>
      <c r="F13" s="909">
        <v>268065</v>
      </c>
      <c r="G13" s="910">
        <v>46146</v>
      </c>
    </row>
    <row r="14" spans="1:7" ht="14.25" customHeight="1">
      <c r="A14" s="908">
        <v>2014</v>
      </c>
      <c r="B14" s="909">
        <v>1058</v>
      </c>
      <c r="C14" s="909">
        <v>7395</v>
      </c>
      <c r="D14" s="909">
        <v>4120</v>
      </c>
      <c r="E14" s="909">
        <v>3275</v>
      </c>
      <c r="F14" s="909">
        <v>296529</v>
      </c>
      <c r="G14" s="910">
        <v>50330</v>
      </c>
    </row>
    <row r="15" spans="1:7" ht="14.25" customHeight="1">
      <c r="A15" s="908">
        <v>2015</v>
      </c>
      <c r="B15" s="909">
        <v>1037</v>
      </c>
      <c r="C15" s="909">
        <v>7587</v>
      </c>
      <c r="D15" s="909">
        <v>4252</v>
      </c>
      <c r="E15" s="909">
        <v>3335</v>
      </c>
      <c r="F15" s="909">
        <v>282062</v>
      </c>
      <c r="G15" s="910">
        <v>48413</v>
      </c>
    </row>
    <row r="16" spans="1:7" ht="14.25" customHeight="1">
      <c r="A16" s="908">
        <v>2016</v>
      </c>
      <c r="B16" s="909">
        <v>1038</v>
      </c>
      <c r="C16" s="909">
        <v>7731</v>
      </c>
      <c r="D16" s="909">
        <v>4544</v>
      </c>
      <c r="E16" s="909">
        <v>3187</v>
      </c>
      <c r="F16" s="909">
        <v>287002</v>
      </c>
      <c r="G16" s="910">
        <v>53171</v>
      </c>
    </row>
    <row r="17" spans="1:7" ht="14.25" customHeight="1">
      <c r="A17" s="911">
        <v>2017</v>
      </c>
      <c r="B17" s="912"/>
      <c r="C17" s="912"/>
      <c r="D17" s="912"/>
      <c r="E17" s="912"/>
      <c r="F17" s="912"/>
      <c r="G17" s="912"/>
    </row>
    <row r="18" spans="1:7" s="915" customFormat="1" ht="18" customHeight="1">
      <c r="A18" s="913" t="s">
        <v>258</v>
      </c>
      <c r="B18" s="914">
        <f>+B20+B28+B30</f>
        <v>1024</v>
      </c>
      <c r="C18" s="914">
        <f t="shared" ref="C18:G18" si="0">+C20+C28+C30</f>
        <v>7199</v>
      </c>
      <c r="D18" s="914">
        <f t="shared" si="0"/>
        <v>4153.9999999999991</v>
      </c>
      <c r="E18" s="914">
        <f t="shared" si="0"/>
        <v>3045.0000000000005</v>
      </c>
      <c r="F18" s="914">
        <f t="shared" si="0"/>
        <v>276710</v>
      </c>
      <c r="G18" s="914">
        <f t="shared" si="0"/>
        <v>51417.000000000007</v>
      </c>
    </row>
    <row r="19" spans="1:7" ht="9" customHeight="1">
      <c r="A19" s="719"/>
      <c r="B19" s="916"/>
      <c r="C19" s="916"/>
      <c r="D19" s="916"/>
      <c r="E19" s="916"/>
      <c r="F19" s="916"/>
      <c r="G19" s="916"/>
    </row>
    <row r="20" spans="1:7" ht="18" customHeight="1">
      <c r="A20" s="917" t="s">
        <v>842</v>
      </c>
      <c r="B20" s="918">
        <f t="shared" ref="B20:G20" si="1">SUM(B22:B26)</f>
        <v>964</v>
      </c>
      <c r="C20" s="918">
        <f t="shared" si="1"/>
        <v>6690</v>
      </c>
      <c r="D20" s="918">
        <f t="shared" si="1"/>
        <v>3817.9999999999991</v>
      </c>
      <c r="E20" s="918">
        <f t="shared" si="1"/>
        <v>2872.0000000000005</v>
      </c>
      <c r="F20" s="918">
        <f t="shared" si="1"/>
        <v>263605</v>
      </c>
      <c r="G20" s="918">
        <f t="shared" si="1"/>
        <v>49004.000000000007</v>
      </c>
    </row>
    <row r="21" spans="1:7" ht="9" customHeight="1">
      <c r="A21" s="719"/>
      <c r="B21" s="919"/>
      <c r="C21" s="919"/>
      <c r="D21" s="919"/>
      <c r="E21" s="919"/>
      <c r="F21" s="919"/>
      <c r="G21" s="919"/>
    </row>
    <row r="22" spans="1:7" ht="13.5" customHeight="1">
      <c r="A22" s="920" t="s">
        <v>261</v>
      </c>
      <c r="B22" s="916">
        <v>281</v>
      </c>
      <c r="C22" s="916">
        <f>SUM(D22:E22)</f>
        <v>2271</v>
      </c>
      <c r="D22" s="916">
        <v>1340.9999999999995</v>
      </c>
      <c r="E22" s="916">
        <v>930.00000000000023</v>
      </c>
      <c r="F22" s="916">
        <v>84107.000000000058</v>
      </c>
      <c r="G22" s="916">
        <v>17181.000000000004</v>
      </c>
    </row>
    <row r="23" spans="1:7" ht="13.5" customHeight="1">
      <c r="A23" s="920" t="s">
        <v>262</v>
      </c>
      <c r="B23" s="916">
        <v>253</v>
      </c>
      <c r="C23" s="916">
        <f t="shared" ref="C23:C30" si="2">SUM(D23:E23)</f>
        <v>1532.0000000000005</v>
      </c>
      <c r="D23" s="916">
        <v>864.00000000000034</v>
      </c>
      <c r="E23" s="916">
        <v>668.00000000000011</v>
      </c>
      <c r="F23" s="916">
        <v>66710</v>
      </c>
      <c r="G23" s="916">
        <v>11718.000000000002</v>
      </c>
    </row>
    <row r="24" spans="1:7" ht="13.5" customHeight="1">
      <c r="A24" s="920" t="s">
        <v>263</v>
      </c>
      <c r="B24" s="916">
        <v>246</v>
      </c>
      <c r="C24" s="916">
        <f t="shared" si="2"/>
        <v>1791.9999999999991</v>
      </c>
      <c r="D24" s="916">
        <v>980.99999999999909</v>
      </c>
      <c r="E24" s="916">
        <v>811.00000000000011</v>
      </c>
      <c r="F24" s="916">
        <v>75353.999999999956</v>
      </c>
      <c r="G24" s="916">
        <v>14599.999999999998</v>
      </c>
    </row>
    <row r="25" spans="1:7" ht="13.5" customHeight="1">
      <c r="A25" s="920" t="s">
        <v>264</v>
      </c>
      <c r="B25" s="916">
        <v>139</v>
      </c>
      <c r="C25" s="916">
        <f t="shared" si="2"/>
        <v>768.00000000000023</v>
      </c>
      <c r="D25" s="916">
        <v>439</v>
      </c>
      <c r="E25" s="916">
        <v>329.00000000000017</v>
      </c>
      <c r="F25" s="916">
        <v>27461.000000000007</v>
      </c>
      <c r="G25" s="916">
        <v>3816.0000000000009</v>
      </c>
    </row>
    <row r="26" spans="1:7" ht="13.5" customHeight="1">
      <c r="A26" s="920" t="s">
        <v>265</v>
      </c>
      <c r="B26" s="916">
        <v>45</v>
      </c>
      <c r="C26" s="916">
        <f t="shared" si="2"/>
        <v>327.00000000000006</v>
      </c>
      <c r="D26" s="916">
        <v>193.00000000000003</v>
      </c>
      <c r="E26" s="916">
        <v>134.00000000000003</v>
      </c>
      <c r="F26" s="916">
        <v>9973.0000000000018</v>
      </c>
      <c r="G26" s="916">
        <v>1689.0000000000002</v>
      </c>
    </row>
    <row r="27" spans="1:7" ht="9" customHeight="1">
      <c r="A27" s="719"/>
      <c r="B27" s="921"/>
      <c r="C27" s="921"/>
      <c r="D27" s="921"/>
      <c r="E27" s="921"/>
      <c r="F27" s="921"/>
      <c r="G27" s="921"/>
    </row>
    <row r="28" spans="1:7" ht="13.5" customHeight="1">
      <c r="A28" s="917" t="s">
        <v>843</v>
      </c>
      <c r="B28" s="918">
        <v>29</v>
      </c>
      <c r="C28" s="918">
        <f t="shared" si="2"/>
        <v>203.99999999999997</v>
      </c>
      <c r="D28" s="918">
        <v>152.99999999999997</v>
      </c>
      <c r="E28" s="918">
        <v>51.000000000000007</v>
      </c>
      <c r="F28" s="918">
        <v>4183.9999999999991</v>
      </c>
      <c r="G28" s="918">
        <v>672.99999999999989</v>
      </c>
    </row>
    <row r="29" spans="1:7" ht="9" customHeight="1">
      <c r="A29" s="719"/>
      <c r="C29" s="719"/>
      <c r="D29" s="719"/>
      <c r="E29" s="719"/>
      <c r="F29" s="719"/>
      <c r="G29" s="719"/>
    </row>
    <row r="30" spans="1:7" ht="13.5" customHeight="1">
      <c r="A30" s="917" t="s">
        <v>844</v>
      </c>
      <c r="B30" s="918">
        <v>31</v>
      </c>
      <c r="C30" s="918">
        <f t="shared" si="2"/>
        <v>304.99999999999989</v>
      </c>
      <c r="D30" s="918">
        <v>182.99999999999991</v>
      </c>
      <c r="E30" s="918">
        <v>121.99999999999999</v>
      </c>
      <c r="F30" s="918">
        <v>8921</v>
      </c>
      <c r="G30" s="918">
        <v>1740</v>
      </c>
    </row>
    <row r="31" spans="1:7" ht="4.5" customHeight="1" thickBot="1">
      <c r="A31" s="1662"/>
      <c r="B31" s="1663"/>
      <c r="C31" s="1663"/>
      <c r="D31" s="1663"/>
      <c r="E31" s="1663"/>
      <c r="F31" s="1663"/>
      <c r="G31" s="1663"/>
    </row>
    <row r="32" spans="1:7" s="923" customFormat="1" ht="15" customHeight="1" thickTop="1">
      <c r="A32" s="2120" t="s">
        <v>845</v>
      </c>
      <c r="B32" s="2120"/>
      <c r="C32" s="2120"/>
      <c r="D32" s="2120"/>
      <c r="E32" s="2120"/>
      <c r="F32" s="922"/>
      <c r="G32" s="922"/>
    </row>
    <row r="33" spans="1:7" ht="9" customHeight="1">
      <c r="A33" s="719"/>
      <c r="B33" s="719"/>
      <c r="C33" s="719"/>
      <c r="D33" s="719"/>
      <c r="E33" s="719"/>
      <c r="F33" s="719"/>
      <c r="G33" s="719"/>
    </row>
    <row r="34" spans="1:7" ht="9.75" customHeight="1">
      <c r="A34" s="767" t="s">
        <v>564</v>
      </c>
      <c r="B34" s="719"/>
      <c r="C34" s="719"/>
      <c r="D34" s="719"/>
      <c r="E34" s="719"/>
      <c r="F34" s="719"/>
      <c r="G34" s="719"/>
    </row>
    <row r="35" spans="1:7" ht="12" customHeight="1">
      <c r="A35" s="789" t="s">
        <v>846</v>
      </c>
      <c r="B35" s="719"/>
      <c r="C35" s="719"/>
      <c r="D35" s="719"/>
      <c r="E35" s="719"/>
      <c r="F35" s="719"/>
      <c r="G35" s="719"/>
    </row>
    <row r="36" spans="1:7" ht="12" customHeight="1">
      <c r="A36" s="789" t="s">
        <v>847</v>
      </c>
      <c r="B36" s="719"/>
      <c r="C36" s="719"/>
      <c r="D36" s="719"/>
      <c r="E36" s="719"/>
      <c r="F36" s="719"/>
      <c r="G36" s="719"/>
    </row>
    <row r="37" spans="1:7" ht="12" customHeight="1">
      <c r="A37" s="789" t="s">
        <v>848</v>
      </c>
      <c r="B37" s="719"/>
      <c r="C37" s="719"/>
      <c r="D37" s="719"/>
      <c r="E37" s="719"/>
      <c r="F37" s="719"/>
      <c r="G37" s="719"/>
    </row>
    <row r="38" spans="1:7" ht="12" customHeight="1">
      <c r="A38" s="789" t="s">
        <v>849</v>
      </c>
      <c r="B38" s="719"/>
      <c r="C38" s="719"/>
      <c r="D38" s="719"/>
      <c r="E38" s="719"/>
      <c r="F38" s="719"/>
      <c r="G38" s="719"/>
    </row>
    <row r="39" spans="1:7" ht="15.95" customHeight="1"/>
    <row r="40" spans="1:7" ht="15.95" customHeight="1"/>
    <row r="41" spans="1:7" ht="15.95" customHeight="1"/>
    <row r="42" spans="1:7" ht="15.95" customHeight="1"/>
    <row r="43" spans="1:7" ht="15.95" customHeight="1"/>
    <row r="44" spans="1:7" ht="15.95" customHeight="1"/>
    <row r="45" spans="1:7" ht="15.95" customHeight="1"/>
    <row r="46" spans="1:7" ht="15.95" customHeight="1"/>
    <row r="47" spans="1:7" ht="15.95" customHeight="1"/>
    <row r="48" spans="1:7" ht="15.95" customHeight="1"/>
    <row r="49" ht="21.95" customHeight="1"/>
    <row r="50" ht="21.95" customHeight="1"/>
    <row r="51" ht="17.100000000000001" customHeight="1"/>
    <row r="52" ht="17.100000000000001" customHeight="1"/>
    <row r="53" ht="17.100000000000001" customHeight="1"/>
    <row r="54" ht="17.100000000000001" customHeight="1"/>
    <row r="55" ht="17.100000000000001" customHeight="1"/>
    <row r="56" ht="17.100000000000001" customHeight="1"/>
    <row r="57" ht="17.100000000000001" customHeight="1"/>
    <row r="58" ht="17.100000000000001" customHeight="1"/>
    <row r="59" ht="17.100000000000001" customHeight="1"/>
    <row r="60" ht="17.100000000000001" customHeight="1"/>
    <row r="61" ht="17.100000000000001" customHeight="1"/>
    <row r="62" ht="17.100000000000001" customHeight="1"/>
    <row r="63" ht="17.100000000000001" customHeight="1"/>
    <row r="64" ht="17.100000000000001" customHeight="1"/>
    <row r="65" ht="17.100000000000001" customHeight="1"/>
    <row r="66" ht="17.100000000000001" customHeight="1"/>
    <row r="67" ht="17.100000000000001" customHeight="1"/>
    <row r="68" ht="17.100000000000001" customHeight="1"/>
    <row r="69" ht="17.100000000000001" customHeight="1"/>
    <row r="70" ht="17.100000000000001" customHeight="1"/>
    <row r="71" ht="17.100000000000001" customHeight="1"/>
    <row r="72" ht="17.100000000000001" customHeight="1"/>
    <row r="73" ht="17.100000000000001" customHeight="1"/>
    <row r="74" ht="17.100000000000001" customHeight="1"/>
    <row r="75" ht="17.100000000000001" customHeight="1"/>
    <row r="76" ht="17.100000000000001" customHeight="1"/>
    <row r="77" ht="17.100000000000001" customHeight="1"/>
    <row r="78" ht="17.100000000000001" customHeight="1"/>
    <row r="79" ht="17.100000000000001" customHeight="1"/>
    <row r="80" ht="17.100000000000001" customHeight="1"/>
    <row r="81" ht="17.100000000000001" customHeight="1"/>
    <row r="82" ht="17.100000000000001" customHeight="1"/>
    <row r="83" ht="17.100000000000001" customHeight="1"/>
    <row r="84" ht="17.100000000000001" customHeight="1"/>
    <row r="85" ht="17.100000000000001" customHeight="1"/>
    <row r="86" ht="17.100000000000001" customHeight="1"/>
    <row r="87" ht="17.100000000000001" customHeight="1"/>
    <row r="88" ht="17.100000000000001" customHeight="1"/>
    <row r="89" ht="17.100000000000001" customHeight="1"/>
    <row r="90" ht="17.100000000000001" customHeight="1"/>
    <row r="91" ht="17.100000000000001" customHeight="1"/>
    <row r="92" ht="17.100000000000001" customHeight="1"/>
    <row r="93" ht="17.100000000000001" customHeight="1"/>
    <row r="94" ht="17.100000000000001" customHeight="1"/>
    <row r="95" ht="17.100000000000001" customHeight="1"/>
    <row r="96" ht="17.100000000000001" customHeight="1"/>
    <row r="97" ht="17.100000000000001" customHeight="1"/>
    <row r="98" ht="17.100000000000001" customHeight="1"/>
    <row r="99" ht="17.100000000000001" customHeight="1"/>
    <row r="100" ht="17.100000000000001" customHeight="1"/>
    <row r="101" ht="17.100000000000001" customHeight="1"/>
    <row r="102" ht="17.100000000000001" customHeight="1"/>
    <row r="103" ht="17.100000000000001" customHeight="1"/>
    <row r="104" ht="17.100000000000001" customHeight="1"/>
    <row r="105" ht="17.100000000000001" customHeight="1"/>
    <row r="106" ht="17.100000000000001" customHeight="1"/>
    <row r="107" ht="17.100000000000001" customHeight="1"/>
    <row r="108" ht="17.100000000000001" customHeight="1"/>
    <row r="109" ht="17.100000000000001" customHeight="1"/>
    <row r="110" ht="17.100000000000001" customHeight="1"/>
    <row r="111" ht="17.100000000000001" customHeight="1"/>
    <row r="112" ht="17.100000000000001" customHeight="1"/>
    <row r="113" ht="17.100000000000001" customHeight="1"/>
    <row r="114" ht="17.100000000000001" customHeight="1"/>
    <row r="115" ht="17.100000000000001" customHeight="1"/>
    <row r="116" ht="17.100000000000001" customHeight="1"/>
    <row r="117" ht="17.100000000000001" customHeight="1"/>
    <row r="118" ht="17.100000000000001" customHeight="1"/>
    <row r="119" ht="17.100000000000001" customHeight="1"/>
    <row r="120" ht="17.100000000000001" customHeight="1"/>
    <row r="121" ht="17.100000000000001" customHeight="1"/>
    <row r="122" ht="17.100000000000001" customHeight="1"/>
    <row r="123" ht="17.100000000000001" customHeight="1"/>
    <row r="124" ht="17.100000000000001" customHeight="1"/>
    <row r="125" ht="17.100000000000001" customHeight="1"/>
    <row r="126" ht="17.100000000000001" customHeight="1"/>
    <row r="127" ht="17.100000000000001" customHeight="1"/>
    <row r="128" ht="17.100000000000001" customHeight="1"/>
    <row r="129" ht="17.100000000000001" customHeight="1"/>
    <row r="130" ht="17.100000000000001" customHeight="1"/>
    <row r="131" ht="17.100000000000001" customHeight="1"/>
    <row r="132" ht="17.100000000000001" customHeight="1"/>
    <row r="133" ht="17.100000000000001" customHeight="1"/>
    <row r="134" ht="17.100000000000001" customHeight="1"/>
    <row r="135" ht="17.100000000000001" customHeight="1"/>
    <row r="136" ht="17.100000000000001" customHeight="1"/>
    <row r="137" ht="17.100000000000001" customHeight="1"/>
    <row r="138" ht="17.100000000000001" customHeight="1"/>
    <row r="139" ht="17.100000000000001" customHeight="1"/>
    <row r="140" ht="17.100000000000001" customHeight="1"/>
    <row r="141" ht="17.100000000000001" customHeight="1"/>
    <row r="142" ht="17.100000000000001" customHeight="1"/>
    <row r="143" ht="17.100000000000001" customHeight="1"/>
    <row r="144" ht="17.100000000000001" customHeight="1"/>
    <row r="145" ht="17.100000000000001" customHeight="1"/>
    <row r="146" ht="17.100000000000001" customHeight="1"/>
    <row r="147" ht="17.100000000000001" customHeight="1"/>
    <row r="148" ht="17.100000000000001" customHeight="1"/>
    <row r="149" ht="17.100000000000001" customHeight="1"/>
    <row r="150" ht="17.100000000000001" customHeight="1"/>
  </sheetData>
  <mergeCells count="8">
    <mergeCell ref="A32:E32"/>
    <mergeCell ref="A1:G1"/>
    <mergeCell ref="A2:G2"/>
    <mergeCell ref="A4:A9"/>
    <mergeCell ref="C4:E6"/>
    <mergeCell ref="C7:C9"/>
    <mergeCell ref="D7:D9"/>
    <mergeCell ref="E7:E9"/>
  </mergeCells>
  <hyperlinks>
    <hyperlink ref="A35" r:id="rId1"/>
    <hyperlink ref="A36" r:id="rId2"/>
    <hyperlink ref="A37" r:id="rId3"/>
    <hyperlink ref="A38" r:id="rId4"/>
  </hyperlinks>
  <printOptions gridLinesSet="0"/>
  <pageMargins left="0.78740157480314965" right="0.78740157480314965" top="1.1811023622047243" bottom="0.78740157480314965" header="0" footer="0"/>
  <pageSetup paperSize="9" scale="94" orientation="portrait" verticalDpi="300" r:id="rId5"/>
  <headerFooter alignWithMargins="0"/>
</worksheet>
</file>

<file path=xl/worksheets/sheet61.xml><?xml version="1.0" encoding="utf-8"?>
<worksheet xmlns="http://schemas.openxmlformats.org/spreadsheetml/2006/main" xmlns:r="http://schemas.openxmlformats.org/officeDocument/2006/relationships">
  <sheetPr codeName="Sheet61">
    <pageSetUpPr autoPageBreaks="0"/>
  </sheetPr>
  <dimension ref="A1:AM1144"/>
  <sheetViews>
    <sheetView showGridLines="0" workbookViewId="0">
      <selection sqref="A1:G1"/>
    </sheetView>
  </sheetViews>
  <sheetFormatPr defaultColWidth="9.7109375" defaultRowHeight="8.25"/>
  <cols>
    <col min="1" max="1" width="24.42578125" style="925" customWidth="1"/>
    <col min="2" max="2" width="9.28515625" style="925" customWidth="1"/>
    <col min="3" max="3" width="10.85546875" style="925" customWidth="1"/>
    <col min="4" max="4" width="12.140625" style="925" customWidth="1"/>
    <col min="5" max="5" width="11.42578125" style="925" customWidth="1"/>
    <col min="6" max="6" width="9.7109375" style="925" customWidth="1"/>
    <col min="7" max="7" width="9.140625" style="925" customWidth="1"/>
    <col min="8" max="8" width="8.7109375" style="925" customWidth="1"/>
    <col min="9" max="16384" width="9.7109375" style="925"/>
  </cols>
  <sheetData>
    <row r="1" spans="1:39" s="924" customFormat="1" ht="16.5" customHeight="1">
      <c r="A1" s="2136" t="s">
        <v>850</v>
      </c>
      <c r="B1" s="2136"/>
      <c r="C1" s="2136"/>
      <c r="D1" s="2136"/>
      <c r="E1" s="2136"/>
      <c r="F1" s="2136"/>
      <c r="G1" s="2136"/>
    </row>
    <row r="2" spans="1:39" ht="33" customHeight="1">
      <c r="A2" s="1933" t="s">
        <v>851</v>
      </c>
      <c r="B2" s="1933"/>
      <c r="C2" s="1933"/>
      <c r="D2" s="1933"/>
      <c r="E2" s="1933"/>
      <c r="F2" s="1933"/>
      <c r="G2" s="1933"/>
    </row>
    <row r="3" spans="1:39" ht="13.5" customHeight="1">
      <c r="A3" s="926">
        <v>2017</v>
      </c>
      <c r="B3" s="927"/>
      <c r="C3" s="927"/>
      <c r="D3" s="927"/>
      <c r="E3" s="927"/>
      <c r="F3" s="927"/>
      <c r="G3" s="928" t="s">
        <v>546</v>
      </c>
      <c r="H3" s="929"/>
      <c r="I3" s="929"/>
      <c r="J3" s="929"/>
      <c r="K3" s="929"/>
      <c r="L3" s="929"/>
      <c r="M3" s="929"/>
      <c r="N3" s="929"/>
      <c r="O3" s="929"/>
      <c r="P3" s="929"/>
      <c r="Q3" s="929"/>
      <c r="R3" s="929"/>
      <c r="S3" s="929"/>
      <c r="T3" s="929"/>
      <c r="U3" s="929"/>
      <c r="V3" s="929"/>
      <c r="W3" s="929"/>
      <c r="X3" s="929"/>
      <c r="Y3" s="929"/>
      <c r="Z3" s="929"/>
      <c r="AA3" s="929"/>
      <c r="AB3" s="929"/>
      <c r="AC3" s="929"/>
      <c r="AD3" s="929"/>
      <c r="AE3" s="929"/>
      <c r="AF3" s="929"/>
      <c r="AG3" s="929"/>
      <c r="AH3" s="929"/>
      <c r="AI3" s="929"/>
      <c r="AJ3" s="929"/>
      <c r="AK3" s="929"/>
      <c r="AL3" s="929"/>
      <c r="AM3" s="929"/>
    </row>
    <row r="4" spans="1:39" ht="18" customHeight="1">
      <c r="A4" s="2123" t="s">
        <v>573</v>
      </c>
      <c r="B4" s="2133" t="s">
        <v>0</v>
      </c>
      <c r="C4" s="2146" t="s">
        <v>852</v>
      </c>
      <c r="D4" s="2140" t="s">
        <v>853</v>
      </c>
      <c r="E4" s="2143" t="s">
        <v>854</v>
      </c>
      <c r="F4" s="2140" t="s">
        <v>855</v>
      </c>
      <c r="G4" s="2147" t="s">
        <v>856</v>
      </c>
    </row>
    <row r="5" spans="1:39" ht="18" customHeight="1">
      <c r="A5" s="2124"/>
      <c r="B5" s="2134"/>
      <c r="C5" s="1935"/>
      <c r="D5" s="2141"/>
      <c r="E5" s="2144"/>
      <c r="F5" s="2141"/>
      <c r="G5" s="2148"/>
    </row>
    <row r="6" spans="1:39" ht="18" customHeight="1">
      <c r="A6" s="2125"/>
      <c r="B6" s="2135"/>
      <c r="C6" s="2132"/>
      <c r="D6" s="2142"/>
      <c r="E6" s="2145"/>
      <c r="F6" s="2142"/>
      <c r="G6" s="2149"/>
    </row>
    <row r="7" spans="1:39" ht="9" customHeight="1">
      <c r="A7" s="907"/>
      <c r="B7" s="907"/>
      <c r="C7" s="907"/>
      <c r="D7" s="907"/>
      <c r="E7" s="907"/>
      <c r="F7" s="907"/>
      <c r="G7" s="719"/>
    </row>
    <row r="8" spans="1:39" s="932" customFormat="1" ht="15" customHeight="1">
      <c r="A8" s="930" t="s">
        <v>258</v>
      </c>
      <c r="B8" s="931">
        <f>B10+B18+B20</f>
        <v>276710</v>
      </c>
      <c r="C8" s="931">
        <f>C10+C18+C20</f>
        <v>7760.9999999999982</v>
      </c>
      <c r="D8" s="931">
        <f t="shared" ref="D8:G8" si="0">D10+D18+D20</f>
        <v>2097</v>
      </c>
      <c r="E8" s="931">
        <f t="shared" si="0"/>
        <v>35701.999999999993</v>
      </c>
      <c r="F8" s="931">
        <f t="shared" si="0"/>
        <v>23793</v>
      </c>
      <c r="G8" s="931">
        <f t="shared" si="0"/>
        <v>20379.999999999996</v>
      </c>
    </row>
    <row r="9" spans="1:39" s="935" customFormat="1" ht="14.1" customHeight="1">
      <c r="A9" s="933"/>
      <c r="B9" s="933"/>
      <c r="C9" s="934"/>
      <c r="D9" s="934"/>
      <c r="E9" s="934"/>
      <c r="F9" s="934"/>
      <c r="G9" s="934"/>
    </row>
    <row r="10" spans="1:39" ht="18" customHeight="1">
      <c r="A10" s="917" t="s">
        <v>259</v>
      </c>
      <c r="B10" s="931">
        <f t="shared" ref="B10:G10" si="1">SUM(B12:B16)</f>
        <v>263605</v>
      </c>
      <c r="C10" s="931">
        <f t="shared" si="1"/>
        <v>7565.9999999999982</v>
      </c>
      <c r="D10" s="931">
        <f t="shared" si="1"/>
        <v>2081</v>
      </c>
      <c r="E10" s="931">
        <f t="shared" si="1"/>
        <v>34080.999999999993</v>
      </c>
      <c r="F10" s="931">
        <f t="shared" si="1"/>
        <v>20520</v>
      </c>
      <c r="G10" s="931">
        <f t="shared" si="1"/>
        <v>19265.999999999996</v>
      </c>
      <c r="I10" s="932"/>
    </row>
    <row r="11" spans="1:39" ht="12" customHeight="1">
      <c r="A11" s="719"/>
      <c r="B11" s="931"/>
      <c r="C11" s="936"/>
      <c r="D11" s="936"/>
      <c r="E11" s="936"/>
      <c r="F11" s="936"/>
      <c r="G11" s="936"/>
      <c r="I11" s="932"/>
    </row>
    <row r="12" spans="1:39" ht="13.5" customHeight="1">
      <c r="A12" s="920" t="s">
        <v>857</v>
      </c>
      <c r="B12" s="931">
        <v>84107.000000000058</v>
      </c>
      <c r="C12" s="937">
        <v>1508.9999999999991</v>
      </c>
      <c r="D12" s="937">
        <v>289.99999999999994</v>
      </c>
      <c r="E12" s="937">
        <v>9144.9999999999945</v>
      </c>
      <c r="F12" s="936">
        <v>6925</v>
      </c>
      <c r="G12" s="936">
        <v>7858.9999999999955</v>
      </c>
      <c r="H12" s="938"/>
    </row>
    <row r="13" spans="1:39" ht="13.5" customHeight="1">
      <c r="A13" s="920" t="s">
        <v>858</v>
      </c>
      <c r="B13" s="931">
        <v>66710</v>
      </c>
      <c r="C13" s="937">
        <v>2217.9999999999986</v>
      </c>
      <c r="D13" s="937">
        <v>601.00000000000011</v>
      </c>
      <c r="E13" s="937">
        <v>13877</v>
      </c>
      <c r="F13" s="936">
        <v>7466.0000000000009</v>
      </c>
      <c r="G13" s="936">
        <v>2969.0000000000009</v>
      </c>
      <c r="H13" s="938"/>
    </row>
    <row r="14" spans="1:39" ht="13.5" customHeight="1">
      <c r="A14" s="920" t="s">
        <v>859</v>
      </c>
      <c r="B14" s="931">
        <v>75353.999999999956</v>
      </c>
      <c r="C14" s="937">
        <v>2168</v>
      </c>
      <c r="D14" s="937">
        <v>1075.0000000000002</v>
      </c>
      <c r="E14" s="937">
        <v>6138</v>
      </c>
      <c r="F14" s="936">
        <v>3184.9999999999995</v>
      </c>
      <c r="G14" s="936">
        <v>5697.0000000000009</v>
      </c>
      <c r="H14" s="938"/>
    </row>
    <row r="15" spans="1:39" ht="13.5" customHeight="1">
      <c r="A15" s="920" t="s">
        <v>860</v>
      </c>
      <c r="B15" s="931">
        <v>27461.000000000007</v>
      </c>
      <c r="C15" s="937">
        <v>1508.9999999999995</v>
      </c>
      <c r="D15" s="937">
        <v>4.0000000000000018</v>
      </c>
      <c r="E15" s="937">
        <v>3923.0000000000023</v>
      </c>
      <c r="F15" s="936">
        <v>2022.0000000000002</v>
      </c>
      <c r="G15" s="939">
        <v>2169.9999999999995</v>
      </c>
      <c r="H15" s="940"/>
    </row>
    <row r="16" spans="1:39" ht="13.5" customHeight="1">
      <c r="A16" s="920" t="s">
        <v>861</v>
      </c>
      <c r="B16" s="931">
        <v>9973.0000000000018</v>
      </c>
      <c r="C16" s="937">
        <v>162</v>
      </c>
      <c r="D16" s="937">
        <v>110.99999999999999</v>
      </c>
      <c r="E16" s="937">
        <v>997.99999999999966</v>
      </c>
      <c r="F16" s="936">
        <v>921.99999999999989</v>
      </c>
      <c r="G16" s="939">
        <v>571.00000000000023</v>
      </c>
      <c r="H16" s="940"/>
    </row>
    <row r="17" spans="1:10" ht="14.1" customHeight="1">
      <c r="A17" s="719"/>
      <c r="B17" s="931"/>
      <c r="C17" s="941"/>
      <c r="D17" s="941"/>
      <c r="E17" s="941"/>
      <c r="F17" s="941"/>
      <c r="G17" s="941"/>
      <c r="H17" s="942"/>
    </row>
    <row r="18" spans="1:10" ht="12" customHeight="1">
      <c r="A18" s="917" t="s">
        <v>862</v>
      </c>
      <c r="B18" s="931">
        <v>4183.9999999999991</v>
      </c>
      <c r="C18" s="931">
        <v>77.999999999999986</v>
      </c>
      <c r="D18" s="931">
        <v>3.9999999999999991</v>
      </c>
      <c r="E18" s="931">
        <v>699.00000000000023</v>
      </c>
      <c r="F18" s="931">
        <v>282</v>
      </c>
      <c r="G18" s="931">
        <v>115.00000000000001</v>
      </c>
      <c r="H18" s="943"/>
    </row>
    <row r="19" spans="1:10" ht="6" customHeight="1">
      <c r="A19" s="719"/>
      <c r="C19" s="931"/>
      <c r="D19" s="931"/>
      <c r="E19" s="931"/>
      <c r="F19" s="931"/>
      <c r="G19" s="931"/>
      <c r="H19" s="944"/>
      <c r="I19" s="932"/>
      <c r="J19" s="942"/>
    </row>
    <row r="20" spans="1:10" ht="12" customHeight="1">
      <c r="A20" s="917" t="s">
        <v>863</v>
      </c>
      <c r="B20" s="931">
        <v>8921</v>
      </c>
      <c r="C20" s="931">
        <v>117</v>
      </c>
      <c r="D20" s="945">
        <v>12.000000000000004</v>
      </c>
      <c r="E20" s="931">
        <v>922</v>
      </c>
      <c r="F20" s="931">
        <v>2991</v>
      </c>
      <c r="G20" s="931">
        <v>999</v>
      </c>
      <c r="H20" s="943"/>
      <c r="I20" s="932"/>
      <c r="J20" s="946"/>
    </row>
    <row r="21" spans="1:10" ht="6" customHeight="1" thickBot="1">
      <c r="A21" s="1662"/>
      <c r="B21" s="1662"/>
      <c r="C21" s="1662"/>
      <c r="D21" s="1662"/>
      <c r="E21" s="1662"/>
      <c r="F21" s="1662"/>
      <c r="G21" s="1662"/>
    </row>
    <row r="22" spans="1:10" ht="5.25" customHeight="1" thickTop="1">
      <c r="A22" s="719"/>
      <c r="B22" s="719"/>
      <c r="C22" s="719"/>
      <c r="D22" s="719"/>
      <c r="E22" s="719"/>
      <c r="F22" s="719"/>
      <c r="G22" s="719"/>
    </row>
    <row r="23" spans="1:10" ht="18.75" customHeight="1">
      <c r="A23" s="2136" t="s">
        <v>850</v>
      </c>
      <c r="B23" s="2136"/>
      <c r="C23" s="2136"/>
      <c r="D23" s="2136"/>
      <c r="E23" s="2136"/>
      <c r="F23" s="2136"/>
      <c r="G23" s="2136"/>
    </row>
    <row r="24" spans="1:10" ht="40.5" customHeight="1">
      <c r="A24" s="1933" t="s">
        <v>864</v>
      </c>
      <c r="B24" s="1933"/>
      <c r="C24" s="1933"/>
      <c r="D24" s="1933"/>
      <c r="E24" s="1933"/>
      <c r="F24" s="1933"/>
      <c r="G24" s="1933"/>
    </row>
    <row r="25" spans="1:10" ht="13.5" customHeight="1">
      <c r="A25" s="926">
        <v>2017</v>
      </c>
      <c r="B25" s="927"/>
      <c r="C25" s="927"/>
      <c r="D25" s="927"/>
      <c r="E25" s="927"/>
      <c r="F25" s="927"/>
      <c r="G25" s="928" t="s">
        <v>546</v>
      </c>
    </row>
    <row r="26" spans="1:10" ht="18" customHeight="1">
      <c r="A26" s="2123" t="s">
        <v>573</v>
      </c>
      <c r="B26" s="2133" t="s">
        <v>865</v>
      </c>
      <c r="C26" s="2137" t="s">
        <v>866</v>
      </c>
      <c r="D26" s="2140" t="s">
        <v>867</v>
      </c>
      <c r="E26" s="2140" t="s">
        <v>616</v>
      </c>
      <c r="F26" s="2143" t="s">
        <v>868</v>
      </c>
      <c r="G26" s="2140" t="s">
        <v>869</v>
      </c>
    </row>
    <row r="27" spans="1:10" ht="18" customHeight="1">
      <c r="A27" s="2124"/>
      <c r="B27" s="2134"/>
      <c r="C27" s="2138"/>
      <c r="D27" s="2141"/>
      <c r="E27" s="2141"/>
      <c r="F27" s="2144"/>
      <c r="G27" s="2141"/>
    </row>
    <row r="28" spans="1:10" ht="18" customHeight="1">
      <c r="A28" s="2125"/>
      <c r="B28" s="2135"/>
      <c r="C28" s="2139"/>
      <c r="D28" s="2142"/>
      <c r="E28" s="2142"/>
      <c r="F28" s="2145"/>
      <c r="G28" s="2142"/>
    </row>
    <row r="29" spans="1:10" ht="9" customHeight="1">
      <c r="A29" s="907"/>
      <c r="B29" s="719"/>
      <c r="C29" s="719"/>
      <c r="D29" s="719"/>
      <c r="E29" s="907"/>
      <c r="F29" s="907"/>
      <c r="G29" s="907"/>
    </row>
    <row r="30" spans="1:10" ht="15" customHeight="1">
      <c r="A30" s="930" t="s">
        <v>258</v>
      </c>
      <c r="B30" s="931">
        <f t="shared" ref="B30:G30" si="2">+B32+B40+B42</f>
        <v>32140.000000000004</v>
      </c>
      <c r="C30" s="931">
        <f t="shared" si="2"/>
        <v>2620</v>
      </c>
      <c r="D30" s="931">
        <f t="shared" si="2"/>
        <v>9133.0000000000018</v>
      </c>
      <c r="E30" s="931">
        <f t="shared" si="2"/>
        <v>41451.999999999993</v>
      </c>
      <c r="F30" s="931">
        <f t="shared" si="2"/>
        <v>5573.0000000000009</v>
      </c>
      <c r="G30" s="931">
        <f t="shared" si="2"/>
        <v>6873.0000000000009</v>
      </c>
    </row>
    <row r="31" spans="1:10" s="935" customFormat="1" ht="13.5" customHeight="1">
      <c r="A31" s="933"/>
      <c r="B31" s="934"/>
      <c r="C31" s="934"/>
      <c r="D31" s="934"/>
      <c r="E31" s="934"/>
      <c r="F31" s="934"/>
      <c r="G31" s="934"/>
    </row>
    <row r="32" spans="1:10" ht="18" customHeight="1">
      <c r="A32" s="917" t="s">
        <v>259</v>
      </c>
      <c r="B32" s="931">
        <f t="shared" ref="B32:G32" si="3">SUM(B34:B38)</f>
        <v>31674.000000000004</v>
      </c>
      <c r="C32" s="931">
        <f t="shared" si="3"/>
        <v>2547</v>
      </c>
      <c r="D32" s="931">
        <f t="shared" si="3"/>
        <v>8772.0000000000018</v>
      </c>
      <c r="E32" s="931">
        <f t="shared" si="3"/>
        <v>39237.999999999993</v>
      </c>
      <c r="F32" s="931">
        <f t="shared" si="3"/>
        <v>5359.0000000000009</v>
      </c>
      <c r="G32" s="931">
        <f t="shared" si="3"/>
        <v>6683.0000000000009</v>
      </c>
    </row>
    <row r="33" spans="1:7" ht="12" customHeight="1">
      <c r="A33" s="719"/>
      <c r="B33" s="936"/>
      <c r="C33" s="936"/>
      <c r="D33" s="936"/>
      <c r="E33" s="936"/>
      <c r="F33" s="936"/>
      <c r="G33" s="936"/>
    </row>
    <row r="34" spans="1:7" ht="13.5" customHeight="1">
      <c r="A34" s="920" t="s">
        <v>870</v>
      </c>
      <c r="B34" s="937">
        <v>12381.000000000007</v>
      </c>
      <c r="C34" s="937">
        <v>630.99999999999966</v>
      </c>
      <c r="D34" s="937">
        <v>2221.0000000000005</v>
      </c>
      <c r="E34" s="936">
        <v>11691</v>
      </c>
      <c r="F34" s="936">
        <v>2130.9999999999995</v>
      </c>
      <c r="G34" s="936">
        <v>2147</v>
      </c>
    </row>
    <row r="35" spans="1:7" ht="13.5" customHeight="1">
      <c r="A35" s="920" t="s">
        <v>871</v>
      </c>
      <c r="B35" s="937">
        <v>6859.0000000000009</v>
      </c>
      <c r="C35" s="937">
        <v>395.00000000000011</v>
      </c>
      <c r="D35" s="937">
        <v>1683.9999999999995</v>
      </c>
      <c r="E35" s="936">
        <v>8700.9999999999909</v>
      </c>
      <c r="F35" s="936">
        <v>901.99999999999989</v>
      </c>
      <c r="G35" s="936">
        <v>2180</v>
      </c>
    </row>
    <row r="36" spans="1:7" ht="13.5" customHeight="1">
      <c r="A36" s="920" t="s">
        <v>872</v>
      </c>
      <c r="B36" s="937">
        <v>10759.999999999996</v>
      </c>
      <c r="C36" s="937">
        <v>808</v>
      </c>
      <c r="D36" s="937">
        <v>3702.0000000000018</v>
      </c>
      <c r="E36" s="936">
        <v>11748.999999999998</v>
      </c>
      <c r="F36" s="936">
        <v>2010.0000000000011</v>
      </c>
      <c r="G36" s="936">
        <v>1459.0000000000009</v>
      </c>
    </row>
    <row r="37" spans="1:7" ht="13.5" customHeight="1">
      <c r="A37" s="920" t="s">
        <v>873</v>
      </c>
      <c r="B37" s="937">
        <v>1353.0000000000005</v>
      </c>
      <c r="C37" s="937">
        <v>643.00000000000034</v>
      </c>
      <c r="D37" s="937">
        <v>844.99999999999989</v>
      </c>
      <c r="E37" s="936">
        <v>4651.0000000000018</v>
      </c>
      <c r="F37" s="939">
        <v>244.00000000000011</v>
      </c>
      <c r="G37" s="939">
        <v>632.00000000000023</v>
      </c>
    </row>
    <row r="38" spans="1:7" ht="13.5" customHeight="1">
      <c r="A38" s="920" t="s">
        <v>874</v>
      </c>
      <c r="B38" s="937">
        <v>321.00000000000011</v>
      </c>
      <c r="C38" s="937">
        <v>69.999999999999986</v>
      </c>
      <c r="D38" s="937">
        <v>320</v>
      </c>
      <c r="E38" s="936">
        <v>2446</v>
      </c>
      <c r="F38" s="939">
        <v>72.000000000000014</v>
      </c>
      <c r="G38" s="939">
        <v>265</v>
      </c>
    </row>
    <row r="39" spans="1:7" ht="13.5" customHeight="1">
      <c r="A39" s="719"/>
      <c r="B39" s="947"/>
      <c r="C39" s="947"/>
      <c r="D39" s="947"/>
      <c r="E39" s="947"/>
      <c r="F39" s="947"/>
      <c r="G39" s="947"/>
    </row>
    <row r="40" spans="1:7" ht="12" customHeight="1">
      <c r="A40" s="917" t="s">
        <v>862</v>
      </c>
      <c r="B40" s="948">
        <v>160.99999999999997</v>
      </c>
      <c r="C40" s="948">
        <v>71</v>
      </c>
      <c r="D40" s="948">
        <v>156.00000000000003</v>
      </c>
      <c r="E40" s="931">
        <v>1018.0000000000001</v>
      </c>
      <c r="F40" s="931">
        <v>158.00000000000003</v>
      </c>
      <c r="G40" s="931">
        <v>28.000000000000011</v>
      </c>
    </row>
    <row r="41" spans="1:7" ht="9" customHeight="1">
      <c r="A41" s="719"/>
      <c r="B41" s="948"/>
      <c r="C41" s="947"/>
      <c r="D41" s="948"/>
      <c r="E41" s="931"/>
      <c r="F41" s="931"/>
      <c r="G41" s="931"/>
    </row>
    <row r="42" spans="1:7" ht="12" customHeight="1">
      <c r="A42" s="917" t="s">
        <v>863</v>
      </c>
      <c r="B42" s="948">
        <v>305</v>
      </c>
      <c r="C42" s="948">
        <v>2.0000000000000009</v>
      </c>
      <c r="D42" s="948">
        <v>205</v>
      </c>
      <c r="E42" s="931">
        <v>1196.0000000000002</v>
      </c>
      <c r="F42" s="945">
        <v>56.000000000000014</v>
      </c>
      <c r="G42" s="945">
        <v>162.00000000000003</v>
      </c>
    </row>
    <row r="43" spans="1:7" ht="9" customHeight="1" thickBot="1">
      <c r="A43" s="1662"/>
      <c r="B43" s="1662"/>
      <c r="C43" s="1662"/>
      <c r="D43" s="1662"/>
      <c r="E43" s="1662"/>
      <c r="F43" s="1662"/>
      <c r="G43" s="1662"/>
    </row>
    <row r="44" spans="1:7" s="923" customFormat="1" ht="12.75" customHeight="1" thickTop="1">
      <c r="A44" s="2120" t="s">
        <v>845</v>
      </c>
      <c r="B44" s="2120"/>
      <c r="C44" s="2120"/>
      <c r="D44" s="2120"/>
      <c r="E44" s="2120"/>
      <c r="F44" s="922"/>
      <c r="G44" s="922"/>
    </row>
    <row r="45" spans="1:7" ht="9" customHeight="1">
      <c r="A45" s="719"/>
      <c r="B45" s="719"/>
      <c r="C45" s="719"/>
      <c r="D45" s="719"/>
      <c r="E45" s="719"/>
      <c r="F45" s="719"/>
      <c r="G45" s="719"/>
    </row>
    <row r="46" spans="1:7" s="906" customFormat="1" ht="10.5" customHeight="1">
      <c r="A46" s="767" t="s">
        <v>564</v>
      </c>
      <c r="B46" s="719"/>
      <c r="C46" s="719"/>
      <c r="D46" s="719"/>
      <c r="E46" s="719"/>
      <c r="F46" s="719"/>
      <c r="G46" s="719"/>
    </row>
    <row r="47" spans="1:7" s="906" customFormat="1" ht="12" customHeight="1">
      <c r="A47" s="789" t="s">
        <v>848</v>
      </c>
      <c r="B47" s="719"/>
      <c r="C47" s="719"/>
      <c r="D47" s="719"/>
      <c r="E47" s="719"/>
      <c r="F47" s="719"/>
      <c r="G47" s="719"/>
    </row>
    <row r="48" spans="1:7" ht="17.100000000000001" customHeight="1">
      <c r="A48" s="929"/>
      <c r="B48" s="929"/>
      <c r="C48" s="929"/>
      <c r="D48" s="929"/>
      <c r="E48" s="929"/>
      <c r="F48" s="929"/>
      <c r="G48" s="929"/>
    </row>
    <row r="49" spans="1:7" ht="17.100000000000001" customHeight="1">
      <c r="A49" s="929"/>
      <c r="B49" s="929"/>
      <c r="C49" s="929"/>
      <c r="D49" s="929"/>
      <c r="E49" s="929"/>
      <c r="F49" s="929"/>
      <c r="G49" s="929"/>
    </row>
    <row r="50" spans="1:7" ht="17.100000000000001" customHeight="1">
      <c r="A50" s="929"/>
      <c r="B50" s="929"/>
      <c r="C50" s="929"/>
      <c r="D50" s="929"/>
      <c r="E50" s="929"/>
      <c r="F50" s="929"/>
      <c r="G50" s="929"/>
    </row>
    <row r="51" spans="1:7" ht="17.100000000000001" customHeight="1">
      <c r="A51" s="929"/>
      <c r="B51" s="929"/>
      <c r="C51" s="929"/>
      <c r="D51" s="929"/>
      <c r="E51" s="929"/>
      <c r="F51" s="929"/>
      <c r="G51" s="929"/>
    </row>
    <row r="52" spans="1:7" ht="17.100000000000001" customHeight="1">
      <c r="A52" s="929"/>
      <c r="B52" s="929"/>
      <c r="C52" s="929"/>
      <c r="D52" s="929"/>
      <c r="E52" s="929"/>
      <c r="F52" s="929"/>
      <c r="G52" s="929"/>
    </row>
    <row r="53" spans="1:7" ht="17.100000000000001" customHeight="1">
      <c r="A53" s="929"/>
      <c r="B53" s="929"/>
      <c r="C53" s="929"/>
      <c r="D53" s="929"/>
      <c r="E53" s="929"/>
      <c r="F53" s="929"/>
      <c r="G53" s="929"/>
    </row>
    <row r="54" spans="1:7" ht="17.100000000000001" customHeight="1">
      <c r="A54" s="929"/>
      <c r="B54" s="929"/>
      <c r="C54" s="929"/>
      <c r="D54" s="929"/>
      <c r="E54" s="929"/>
      <c r="F54" s="929"/>
      <c r="G54" s="929"/>
    </row>
    <row r="55" spans="1:7" ht="17.100000000000001" customHeight="1">
      <c r="A55" s="929"/>
      <c r="B55" s="929"/>
      <c r="C55" s="929"/>
      <c r="D55" s="929"/>
      <c r="E55" s="929"/>
      <c r="F55" s="929"/>
      <c r="G55" s="929"/>
    </row>
    <row r="56" spans="1:7" ht="17.100000000000001" customHeight="1">
      <c r="A56" s="929"/>
      <c r="B56" s="929"/>
      <c r="C56" s="929"/>
      <c r="D56" s="929"/>
      <c r="E56" s="929"/>
      <c r="F56" s="929"/>
      <c r="G56" s="929"/>
    </row>
    <row r="57" spans="1:7" ht="17.100000000000001" customHeight="1">
      <c r="A57" s="929"/>
      <c r="B57" s="929"/>
      <c r="C57" s="929"/>
      <c r="D57" s="929"/>
      <c r="E57" s="929"/>
      <c r="F57" s="929"/>
      <c r="G57" s="929"/>
    </row>
    <row r="58" spans="1:7" ht="17.100000000000001" customHeight="1">
      <c r="A58" s="929"/>
      <c r="B58" s="929"/>
      <c r="C58" s="929"/>
      <c r="D58" s="929"/>
      <c r="E58" s="929"/>
      <c r="F58" s="929"/>
      <c r="G58" s="929"/>
    </row>
    <row r="59" spans="1:7" ht="17.100000000000001" customHeight="1">
      <c r="A59" s="929"/>
      <c r="B59" s="929"/>
      <c r="C59" s="929"/>
      <c r="D59" s="929"/>
      <c r="E59" s="929"/>
      <c r="F59" s="929"/>
      <c r="G59" s="929"/>
    </row>
    <row r="60" spans="1:7" ht="17.100000000000001" customHeight="1">
      <c r="A60" s="929"/>
      <c r="B60" s="929"/>
      <c r="C60" s="929"/>
      <c r="D60" s="929"/>
      <c r="E60" s="929"/>
      <c r="F60" s="929"/>
      <c r="G60" s="929"/>
    </row>
    <row r="61" spans="1:7" ht="17.100000000000001" customHeight="1">
      <c r="A61" s="929"/>
      <c r="B61" s="929"/>
      <c r="C61" s="929"/>
      <c r="D61" s="929"/>
      <c r="E61" s="929"/>
      <c r="F61" s="929"/>
      <c r="G61" s="929"/>
    </row>
    <row r="62" spans="1:7" ht="17.100000000000001" customHeight="1">
      <c r="A62" s="929"/>
      <c r="B62" s="929"/>
      <c r="C62" s="929"/>
      <c r="D62" s="929"/>
      <c r="E62" s="929"/>
      <c r="F62" s="929"/>
      <c r="G62" s="929"/>
    </row>
    <row r="63" spans="1:7" ht="17.100000000000001" customHeight="1">
      <c r="A63" s="929"/>
      <c r="B63" s="929"/>
      <c r="C63" s="929"/>
      <c r="D63" s="929"/>
      <c r="E63" s="929"/>
      <c r="F63" s="929"/>
      <c r="G63" s="929"/>
    </row>
    <row r="64" spans="1:7" ht="17.100000000000001" customHeight="1">
      <c r="A64" s="929"/>
      <c r="B64" s="929"/>
      <c r="C64" s="929"/>
      <c r="D64" s="929"/>
      <c r="E64" s="929"/>
      <c r="F64" s="929"/>
      <c r="G64" s="929"/>
    </row>
    <row r="65" spans="1:7" ht="17.100000000000001" customHeight="1">
      <c r="A65" s="929"/>
      <c r="B65" s="929"/>
      <c r="C65" s="929"/>
      <c r="D65" s="929"/>
      <c r="E65" s="929"/>
      <c r="F65" s="929"/>
      <c r="G65" s="929"/>
    </row>
    <row r="66" spans="1:7" ht="17.100000000000001" customHeight="1">
      <c r="A66" s="929"/>
      <c r="B66" s="929"/>
      <c r="C66" s="929"/>
      <c r="D66" s="929"/>
      <c r="E66" s="929"/>
      <c r="F66" s="929"/>
      <c r="G66" s="929"/>
    </row>
    <row r="67" spans="1:7" ht="17.100000000000001" customHeight="1">
      <c r="A67" s="929"/>
      <c r="B67" s="929"/>
      <c r="C67" s="929"/>
      <c r="D67" s="929"/>
      <c r="E67" s="929"/>
      <c r="F67" s="929"/>
      <c r="G67" s="929"/>
    </row>
    <row r="68" spans="1:7" ht="17.100000000000001" customHeight="1">
      <c r="A68" s="929"/>
      <c r="B68" s="929"/>
      <c r="C68" s="929"/>
      <c r="D68" s="929"/>
      <c r="E68" s="929"/>
      <c r="F68" s="929"/>
      <c r="G68" s="929"/>
    </row>
    <row r="69" spans="1:7" ht="17.100000000000001" customHeight="1">
      <c r="A69" s="929"/>
      <c r="B69" s="929"/>
      <c r="C69" s="929"/>
      <c r="D69" s="929"/>
      <c r="E69" s="929"/>
      <c r="F69" s="929"/>
      <c r="G69" s="929"/>
    </row>
    <row r="70" spans="1:7" ht="17.100000000000001" customHeight="1">
      <c r="A70" s="929"/>
      <c r="B70" s="929"/>
      <c r="C70" s="929"/>
      <c r="D70" s="929"/>
      <c r="E70" s="929"/>
      <c r="F70" s="929"/>
      <c r="G70" s="929"/>
    </row>
    <row r="71" spans="1:7" ht="17.100000000000001" customHeight="1">
      <c r="A71" s="929"/>
      <c r="B71" s="929"/>
      <c r="C71" s="929"/>
      <c r="D71" s="929"/>
      <c r="E71" s="929"/>
      <c r="F71" s="929"/>
      <c r="G71" s="929"/>
    </row>
    <row r="72" spans="1:7" ht="17.100000000000001" customHeight="1">
      <c r="A72" s="929"/>
      <c r="B72" s="929"/>
      <c r="C72" s="929"/>
      <c r="D72" s="929"/>
      <c r="E72" s="929"/>
      <c r="F72" s="929"/>
      <c r="G72" s="929"/>
    </row>
    <row r="73" spans="1:7" ht="17.100000000000001" customHeight="1">
      <c r="A73" s="929"/>
      <c r="B73" s="929"/>
      <c r="C73" s="929"/>
      <c r="D73" s="929"/>
      <c r="E73" s="929"/>
      <c r="F73" s="929"/>
      <c r="G73" s="929"/>
    </row>
    <row r="74" spans="1:7" ht="17.100000000000001" customHeight="1">
      <c r="A74" s="929"/>
      <c r="B74" s="929"/>
      <c r="C74" s="929"/>
      <c r="D74" s="929"/>
      <c r="E74" s="929"/>
      <c r="F74" s="929"/>
      <c r="G74" s="929"/>
    </row>
    <row r="75" spans="1:7" ht="17.100000000000001" customHeight="1">
      <c r="A75" s="929"/>
      <c r="B75" s="929"/>
      <c r="C75" s="929"/>
      <c r="D75" s="929"/>
      <c r="E75" s="929"/>
      <c r="F75" s="929"/>
      <c r="G75" s="929"/>
    </row>
    <row r="76" spans="1:7" ht="17.100000000000001" customHeight="1">
      <c r="A76" s="929"/>
      <c r="B76" s="929"/>
      <c r="C76" s="929"/>
      <c r="D76" s="929"/>
      <c r="E76" s="929"/>
      <c r="F76" s="929"/>
      <c r="G76" s="929"/>
    </row>
    <row r="77" spans="1:7" ht="17.100000000000001" customHeight="1">
      <c r="A77" s="929"/>
      <c r="B77" s="929"/>
      <c r="C77" s="929"/>
      <c r="D77" s="929"/>
      <c r="E77" s="929"/>
      <c r="F77" s="929"/>
      <c r="G77" s="929"/>
    </row>
    <row r="78" spans="1:7" ht="17.100000000000001" customHeight="1">
      <c r="A78" s="929"/>
      <c r="B78" s="929"/>
      <c r="C78" s="929"/>
      <c r="D78" s="929"/>
      <c r="E78" s="929"/>
      <c r="F78" s="929"/>
      <c r="G78" s="929"/>
    </row>
    <row r="79" spans="1:7" ht="17.100000000000001" customHeight="1">
      <c r="A79" s="929"/>
      <c r="B79" s="929"/>
      <c r="C79" s="929"/>
      <c r="D79" s="929"/>
      <c r="E79" s="929"/>
      <c r="F79" s="929"/>
      <c r="G79" s="929"/>
    </row>
    <row r="80" spans="1:7" ht="17.100000000000001" customHeight="1">
      <c r="A80" s="929"/>
      <c r="B80" s="929"/>
      <c r="C80" s="929"/>
      <c r="D80" s="929"/>
      <c r="E80" s="929"/>
      <c r="F80" s="929"/>
      <c r="G80" s="929"/>
    </row>
    <row r="81" spans="1:7" ht="17.100000000000001" customHeight="1">
      <c r="A81" s="929"/>
      <c r="B81" s="929"/>
      <c r="C81" s="929"/>
      <c r="D81" s="929"/>
      <c r="E81" s="929"/>
      <c r="F81" s="929"/>
      <c r="G81" s="929"/>
    </row>
    <row r="82" spans="1:7" ht="17.100000000000001" customHeight="1">
      <c r="A82" s="929"/>
      <c r="B82" s="929"/>
      <c r="C82" s="929"/>
      <c r="D82" s="929"/>
      <c r="E82" s="929"/>
      <c r="F82" s="929"/>
      <c r="G82" s="929"/>
    </row>
    <row r="83" spans="1:7" ht="17.100000000000001" customHeight="1">
      <c r="A83" s="929"/>
      <c r="B83" s="929"/>
      <c r="C83" s="929"/>
      <c r="D83" s="929"/>
      <c r="E83" s="929"/>
      <c r="F83" s="929"/>
      <c r="G83" s="929"/>
    </row>
    <row r="84" spans="1:7" ht="17.100000000000001" customHeight="1">
      <c r="A84" s="929"/>
      <c r="B84" s="929"/>
      <c r="C84" s="929"/>
      <c r="D84" s="929"/>
      <c r="E84" s="929"/>
      <c r="F84" s="929"/>
      <c r="G84" s="929"/>
    </row>
    <row r="85" spans="1:7" ht="17.100000000000001" customHeight="1">
      <c r="A85" s="929"/>
      <c r="B85" s="929"/>
      <c r="C85" s="929"/>
      <c r="D85" s="929"/>
      <c r="E85" s="929"/>
      <c r="F85" s="929"/>
      <c r="G85" s="929"/>
    </row>
    <row r="86" spans="1:7" ht="17.100000000000001" customHeight="1">
      <c r="A86" s="929"/>
      <c r="B86" s="929"/>
      <c r="C86" s="929"/>
      <c r="D86" s="929"/>
      <c r="E86" s="929"/>
      <c r="F86" s="929"/>
      <c r="G86" s="929"/>
    </row>
    <row r="87" spans="1:7" ht="17.100000000000001" customHeight="1">
      <c r="A87" s="929"/>
      <c r="B87" s="929"/>
      <c r="C87" s="929"/>
      <c r="D87" s="929"/>
      <c r="E87" s="929"/>
      <c r="F87" s="929"/>
      <c r="G87" s="929"/>
    </row>
    <row r="88" spans="1:7" ht="17.100000000000001" customHeight="1">
      <c r="A88" s="929"/>
      <c r="B88" s="929"/>
      <c r="C88" s="929"/>
      <c r="D88" s="929"/>
      <c r="E88" s="929"/>
      <c r="F88" s="929"/>
      <c r="G88" s="929"/>
    </row>
    <row r="89" spans="1:7" ht="17.100000000000001" customHeight="1">
      <c r="A89" s="929"/>
      <c r="B89" s="929"/>
      <c r="C89" s="929"/>
      <c r="D89" s="929"/>
      <c r="E89" s="929"/>
      <c r="F89" s="929"/>
      <c r="G89" s="929"/>
    </row>
    <row r="90" spans="1:7" ht="17.100000000000001" customHeight="1">
      <c r="A90" s="929"/>
      <c r="B90" s="929"/>
      <c r="C90" s="929"/>
      <c r="D90" s="929"/>
      <c r="E90" s="929"/>
      <c r="F90" s="929"/>
      <c r="G90" s="929"/>
    </row>
    <row r="91" spans="1:7" ht="17.100000000000001" customHeight="1">
      <c r="A91" s="929"/>
      <c r="B91" s="929"/>
      <c r="C91" s="929"/>
      <c r="D91" s="929"/>
      <c r="E91" s="929"/>
      <c r="F91" s="929"/>
      <c r="G91" s="929"/>
    </row>
    <row r="92" spans="1:7" ht="17.100000000000001" customHeight="1">
      <c r="A92" s="929"/>
      <c r="B92" s="929"/>
      <c r="C92" s="929"/>
      <c r="D92" s="929"/>
      <c r="E92" s="929"/>
      <c r="F92" s="929"/>
      <c r="G92" s="929"/>
    </row>
    <row r="93" spans="1:7" ht="17.100000000000001" customHeight="1">
      <c r="A93" s="929"/>
      <c r="B93" s="929"/>
      <c r="C93" s="929"/>
      <c r="D93" s="929"/>
      <c r="E93" s="929"/>
      <c r="F93" s="929"/>
      <c r="G93" s="929"/>
    </row>
    <row r="94" spans="1:7" ht="17.100000000000001" customHeight="1">
      <c r="A94" s="929"/>
      <c r="B94" s="929"/>
      <c r="C94" s="929"/>
      <c r="D94" s="929"/>
      <c r="E94" s="929"/>
      <c r="F94" s="929"/>
      <c r="G94" s="929"/>
    </row>
    <row r="95" spans="1:7" ht="17.100000000000001" customHeight="1">
      <c r="A95" s="929"/>
      <c r="B95" s="929"/>
      <c r="C95" s="929"/>
      <c r="D95" s="929"/>
      <c r="E95" s="929"/>
      <c r="F95" s="929"/>
      <c r="G95" s="929"/>
    </row>
    <row r="96" spans="1:7" ht="17.100000000000001" customHeight="1">
      <c r="A96" s="929"/>
      <c r="B96" s="929"/>
      <c r="C96" s="929"/>
      <c r="D96" s="929"/>
      <c r="E96" s="929"/>
      <c r="F96" s="929"/>
      <c r="G96" s="929"/>
    </row>
    <row r="97" spans="1:7" ht="17.100000000000001" customHeight="1">
      <c r="A97" s="929"/>
      <c r="B97" s="929"/>
      <c r="C97" s="929"/>
      <c r="D97" s="929"/>
      <c r="E97" s="929"/>
      <c r="F97" s="929"/>
      <c r="G97" s="929"/>
    </row>
    <row r="98" spans="1:7" ht="17.100000000000001" customHeight="1">
      <c r="A98" s="929"/>
      <c r="B98" s="929"/>
      <c r="C98" s="929"/>
      <c r="D98" s="929"/>
      <c r="E98" s="929"/>
      <c r="F98" s="929"/>
      <c r="G98" s="929"/>
    </row>
    <row r="99" spans="1:7" ht="17.100000000000001" customHeight="1">
      <c r="A99" s="929"/>
      <c r="B99" s="929"/>
      <c r="C99" s="929"/>
      <c r="D99" s="929"/>
      <c r="E99" s="929"/>
      <c r="F99" s="929"/>
      <c r="G99" s="929"/>
    </row>
    <row r="100" spans="1:7" ht="17.100000000000001" customHeight="1">
      <c r="A100" s="929"/>
      <c r="B100" s="929"/>
      <c r="C100" s="929"/>
      <c r="D100" s="929"/>
      <c r="E100" s="929"/>
      <c r="F100" s="929"/>
      <c r="G100" s="929"/>
    </row>
    <row r="101" spans="1:7" ht="17.100000000000001" customHeight="1">
      <c r="A101" s="929"/>
      <c r="B101" s="929"/>
      <c r="C101" s="929"/>
      <c r="D101" s="929"/>
      <c r="E101" s="929"/>
      <c r="F101" s="929"/>
      <c r="G101" s="929"/>
    </row>
    <row r="102" spans="1:7" ht="17.100000000000001" customHeight="1">
      <c r="A102" s="929"/>
      <c r="B102" s="929"/>
      <c r="C102" s="929"/>
      <c r="D102" s="929"/>
      <c r="E102" s="929"/>
      <c r="F102" s="929"/>
      <c r="G102" s="929"/>
    </row>
    <row r="103" spans="1:7" ht="17.100000000000001" customHeight="1">
      <c r="A103" s="929"/>
      <c r="B103" s="929"/>
      <c r="C103" s="929"/>
      <c r="D103" s="929"/>
      <c r="E103" s="929"/>
      <c r="F103" s="929"/>
      <c r="G103" s="929"/>
    </row>
    <row r="104" spans="1:7" ht="17.100000000000001" customHeight="1">
      <c r="A104" s="929"/>
      <c r="B104" s="929"/>
      <c r="C104" s="929"/>
      <c r="D104" s="929"/>
      <c r="E104" s="929"/>
      <c r="F104" s="929"/>
      <c r="G104" s="929"/>
    </row>
    <row r="105" spans="1:7" ht="17.100000000000001" customHeight="1">
      <c r="A105" s="929"/>
      <c r="B105" s="929"/>
      <c r="C105" s="929"/>
      <c r="D105" s="929"/>
      <c r="E105" s="929"/>
      <c r="F105" s="929"/>
      <c r="G105" s="929"/>
    </row>
    <row r="106" spans="1:7" ht="17.100000000000001" customHeight="1">
      <c r="A106" s="929"/>
      <c r="B106" s="929"/>
      <c r="C106" s="929"/>
      <c r="D106" s="929"/>
      <c r="E106" s="929"/>
      <c r="F106" s="929"/>
      <c r="G106" s="929"/>
    </row>
    <row r="107" spans="1:7" ht="17.100000000000001" customHeight="1">
      <c r="A107" s="929"/>
      <c r="B107" s="929"/>
      <c r="C107" s="929"/>
      <c r="D107" s="929"/>
      <c r="E107" s="929"/>
      <c r="F107" s="929"/>
      <c r="G107" s="929"/>
    </row>
    <row r="108" spans="1:7" ht="17.100000000000001" customHeight="1">
      <c r="A108" s="929"/>
      <c r="B108" s="929"/>
      <c r="C108" s="929"/>
      <c r="D108" s="929"/>
      <c r="E108" s="929"/>
      <c r="F108" s="929"/>
      <c r="G108" s="929"/>
    </row>
    <row r="109" spans="1:7" ht="17.100000000000001" customHeight="1">
      <c r="A109" s="929"/>
      <c r="B109" s="929"/>
      <c r="C109" s="929"/>
      <c r="D109" s="929"/>
      <c r="E109" s="929"/>
      <c r="F109" s="929"/>
      <c r="G109" s="929"/>
    </row>
    <row r="110" spans="1:7">
      <c r="A110" s="929"/>
      <c r="B110" s="929"/>
      <c r="C110" s="929"/>
      <c r="D110" s="929"/>
      <c r="E110" s="929"/>
      <c r="F110" s="929"/>
      <c r="G110" s="929"/>
    </row>
    <row r="111" spans="1:7">
      <c r="A111" s="929"/>
      <c r="B111" s="929"/>
      <c r="C111" s="929"/>
      <c r="D111" s="929"/>
      <c r="E111" s="929"/>
      <c r="F111" s="929"/>
      <c r="G111" s="929"/>
    </row>
    <row r="112" spans="1:7">
      <c r="A112" s="929"/>
      <c r="B112" s="929"/>
      <c r="C112" s="929"/>
      <c r="D112" s="929"/>
      <c r="E112" s="929"/>
      <c r="F112" s="929"/>
      <c r="G112" s="929"/>
    </row>
    <row r="113" spans="1:7">
      <c r="A113" s="929"/>
      <c r="B113" s="929"/>
      <c r="C113" s="929"/>
      <c r="D113" s="929"/>
      <c r="E113" s="929"/>
      <c r="F113" s="929"/>
      <c r="G113" s="929"/>
    </row>
    <row r="114" spans="1:7">
      <c r="A114" s="929"/>
      <c r="B114" s="929"/>
      <c r="C114" s="929"/>
      <c r="D114" s="929"/>
      <c r="E114" s="929"/>
      <c r="F114" s="929"/>
      <c r="G114" s="929"/>
    </row>
    <row r="115" spans="1:7">
      <c r="A115" s="929"/>
      <c r="B115" s="929"/>
      <c r="C115" s="929"/>
      <c r="D115" s="929"/>
      <c r="E115" s="929"/>
      <c r="F115" s="929"/>
      <c r="G115" s="929"/>
    </row>
    <row r="116" spans="1:7">
      <c r="A116" s="929"/>
      <c r="B116" s="929"/>
      <c r="C116" s="929"/>
      <c r="D116" s="929"/>
      <c r="E116" s="929"/>
      <c r="F116" s="929"/>
      <c r="G116" s="929"/>
    </row>
    <row r="117" spans="1:7">
      <c r="A117" s="929"/>
      <c r="B117" s="929"/>
      <c r="C117" s="929"/>
      <c r="D117" s="929"/>
      <c r="E117" s="929"/>
      <c r="F117" s="929"/>
      <c r="G117" s="929"/>
    </row>
    <row r="118" spans="1:7">
      <c r="A118" s="929"/>
      <c r="B118" s="929"/>
      <c r="C118" s="929"/>
      <c r="D118" s="929"/>
      <c r="E118" s="929"/>
      <c r="F118" s="929"/>
      <c r="G118" s="929"/>
    </row>
    <row r="119" spans="1:7">
      <c r="A119" s="929"/>
      <c r="B119" s="929"/>
      <c r="C119" s="929"/>
      <c r="D119" s="929"/>
      <c r="E119" s="929"/>
      <c r="F119" s="929"/>
      <c r="G119" s="929"/>
    </row>
    <row r="120" spans="1:7">
      <c r="A120" s="929"/>
      <c r="B120" s="929"/>
      <c r="C120" s="929"/>
      <c r="D120" s="929"/>
      <c r="E120" s="929"/>
      <c r="F120" s="929"/>
      <c r="G120" s="929"/>
    </row>
    <row r="121" spans="1:7">
      <c r="A121" s="929"/>
      <c r="B121" s="929"/>
      <c r="C121" s="929"/>
      <c r="D121" s="929"/>
      <c r="E121" s="929"/>
      <c r="F121" s="929"/>
      <c r="G121" s="929"/>
    </row>
    <row r="122" spans="1:7">
      <c r="A122" s="929"/>
      <c r="B122" s="929"/>
      <c r="C122" s="929"/>
      <c r="D122" s="929"/>
      <c r="E122" s="929"/>
      <c r="F122" s="929"/>
      <c r="G122" s="929"/>
    </row>
    <row r="123" spans="1:7">
      <c r="A123" s="929"/>
      <c r="B123" s="929"/>
      <c r="C123" s="929"/>
      <c r="D123" s="929"/>
      <c r="E123" s="929"/>
      <c r="F123" s="929"/>
      <c r="G123" s="929"/>
    </row>
    <row r="124" spans="1:7">
      <c r="A124" s="929"/>
      <c r="B124" s="929"/>
      <c r="C124" s="929"/>
      <c r="D124" s="929"/>
      <c r="E124" s="929"/>
      <c r="F124" s="929"/>
      <c r="G124" s="929"/>
    </row>
    <row r="125" spans="1:7">
      <c r="A125" s="929"/>
      <c r="B125" s="929"/>
      <c r="C125" s="929"/>
      <c r="D125" s="929"/>
      <c r="E125" s="929"/>
      <c r="F125" s="929"/>
      <c r="G125" s="929"/>
    </row>
    <row r="126" spans="1:7">
      <c r="A126" s="929"/>
      <c r="B126" s="929"/>
      <c r="C126" s="929"/>
      <c r="D126" s="929"/>
      <c r="E126" s="929"/>
      <c r="F126" s="929"/>
      <c r="G126" s="929"/>
    </row>
    <row r="127" spans="1:7">
      <c r="A127" s="929"/>
      <c r="B127" s="929"/>
      <c r="C127" s="929"/>
      <c r="D127" s="929"/>
      <c r="E127" s="929"/>
      <c r="F127" s="929"/>
      <c r="G127" s="929"/>
    </row>
    <row r="128" spans="1:7">
      <c r="A128" s="929"/>
      <c r="B128" s="929"/>
      <c r="C128" s="929"/>
      <c r="D128" s="929"/>
      <c r="E128" s="929"/>
      <c r="F128" s="929"/>
      <c r="G128" s="929"/>
    </row>
    <row r="129" spans="1:7">
      <c r="A129" s="929"/>
      <c r="B129" s="929"/>
      <c r="C129" s="929"/>
      <c r="D129" s="929"/>
      <c r="E129" s="929"/>
      <c r="F129" s="929"/>
      <c r="G129" s="929"/>
    </row>
    <row r="130" spans="1:7">
      <c r="A130" s="929"/>
      <c r="B130" s="929"/>
      <c r="C130" s="929"/>
      <c r="D130" s="929"/>
      <c r="E130" s="929"/>
      <c r="F130" s="929"/>
      <c r="G130" s="929"/>
    </row>
    <row r="131" spans="1:7">
      <c r="A131" s="929"/>
      <c r="B131" s="929"/>
      <c r="C131" s="929"/>
      <c r="D131" s="929"/>
      <c r="E131" s="929"/>
      <c r="F131" s="929"/>
      <c r="G131" s="929"/>
    </row>
    <row r="132" spans="1:7">
      <c r="A132" s="929"/>
      <c r="B132" s="929"/>
      <c r="C132" s="929"/>
      <c r="D132" s="929"/>
      <c r="E132" s="929"/>
      <c r="F132" s="929"/>
      <c r="G132" s="929"/>
    </row>
    <row r="133" spans="1:7">
      <c r="A133" s="929"/>
      <c r="B133" s="929"/>
      <c r="C133" s="929"/>
      <c r="D133" s="929"/>
      <c r="E133" s="929"/>
      <c r="F133" s="929"/>
      <c r="G133" s="929"/>
    </row>
    <row r="134" spans="1:7">
      <c r="A134" s="929"/>
      <c r="B134" s="929"/>
      <c r="C134" s="929"/>
      <c r="D134" s="929"/>
      <c r="E134" s="929"/>
      <c r="F134" s="929"/>
      <c r="G134" s="929"/>
    </row>
    <row r="135" spans="1:7">
      <c r="A135" s="929"/>
      <c r="B135" s="929"/>
      <c r="C135" s="929"/>
      <c r="D135" s="929"/>
      <c r="E135" s="929"/>
      <c r="F135" s="929"/>
      <c r="G135" s="929"/>
    </row>
    <row r="136" spans="1:7">
      <c r="A136" s="929"/>
      <c r="B136" s="929"/>
      <c r="C136" s="929"/>
      <c r="D136" s="929"/>
      <c r="E136" s="929"/>
      <c r="F136" s="929"/>
      <c r="G136" s="929"/>
    </row>
    <row r="137" spans="1:7">
      <c r="A137" s="929"/>
      <c r="B137" s="929"/>
      <c r="C137" s="929"/>
      <c r="D137" s="929"/>
      <c r="E137" s="929"/>
      <c r="F137" s="929"/>
      <c r="G137" s="929"/>
    </row>
    <row r="138" spans="1:7">
      <c r="A138" s="929"/>
      <c r="B138" s="929"/>
      <c r="C138" s="929"/>
      <c r="D138" s="929"/>
      <c r="E138" s="929"/>
      <c r="F138" s="929"/>
      <c r="G138" s="929"/>
    </row>
    <row r="139" spans="1:7">
      <c r="A139" s="929"/>
      <c r="B139" s="929"/>
      <c r="C139" s="929"/>
      <c r="D139" s="929"/>
      <c r="E139" s="929"/>
      <c r="F139" s="929"/>
      <c r="G139" s="929"/>
    </row>
    <row r="140" spans="1:7">
      <c r="A140" s="929"/>
      <c r="B140" s="929"/>
      <c r="C140" s="929"/>
      <c r="D140" s="929"/>
      <c r="E140" s="929"/>
      <c r="F140" s="929"/>
      <c r="G140" s="929"/>
    </row>
    <row r="141" spans="1:7">
      <c r="A141" s="929"/>
      <c r="B141" s="929"/>
      <c r="C141" s="929"/>
      <c r="D141" s="929"/>
      <c r="E141" s="929"/>
      <c r="F141" s="929"/>
      <c r="G141" s="929"/>
    </row>
    <row r="142" spans="1:7">
      <c r="A142" s="929"/>
      <c r="B142" s="929"/>
      <c r="C142" s="929"/>
      <c r="D142" s="929"/>
      <c r="E142" s="929"/>
      <c r="F142" s="929"/>
      <c r="G142" s="929"/>
    </row>
    <row r="143" spans="1:7">
      <c r="A143" s="929"/>
      <c r="B143" s="929"/>
      <c r="C143" s="929"/>
      <c r="D143" s="929"/>
      <c r="E143" s="929"/>
      <c r="F143" s="929"/>
      <c r="G143" s="929"/>
    </row>
    <row r="144" spans="1:7">
      <c r="A144" s="929"/>
      <c r="B144" s="929"/>
      <c r="C144" s="929"/>
      <c r="D144" s="929"/>
      <c r="E144" s="929"/>
      <c r="F144" s="929"/>
      <c r="G144" s="929"/>
    </row>
    <row r="145" spans="1:7">
      <c r="A145" s="929"/>
      <c r="B145" s="929"/>
      <c r="C145" s="929"/>
      <c r="D145" s="929"/>
      <c r="E145" s="929"/>
      <c r="F145" s="929"/>
      <c r="G145" s="929"/>
    </row>
    <row r="146" spans="1:7">
      <c r="A146" s="929"/>
      <c r="B146" s="929"/>
      <c r="C146" s="929"/>
      <c r="D146" s="929"/>
      <c r="E146" s="929"/>
      <c r="F146" s="929"/>
      <c r="G146" s="929"/>
    </row>
    <row r="147" spans="1:7">
      <c r="A147" s="929"/>
      <c r="B147" s="929"/>
      <c r="C147" s="929"/>
      <c r="D147" s="929"/>
      <c r="E147" s="929"/>
      <c r="F147" s="929"/>
      <c r="G147" s="929"/>
    </row>
    <row r="148" spans="1:7">
      <c r="A148" s="929"/>
      <c r="B148" s="929"/>
      <c r="C148" s="929"/>
      <c r="D148" s="929"/>
      <c r="E148" s="929"/>
      <c r="F148" s="929"/>
      <c r="G148" s="929"/>
    </row>
    <row r="149" spans="1:7">
      <c r="A149" s="929"/>
      <c r="B149" s="929"/>
      <c r="C149" s="929"/>
      <c r="D149" s="929"/>
      <c r="E149" s="929"/>
      <c r="F149" s="929"/>
      <c r="G149" s="929"/>
    </row>
    <row r="150" spans="1:7">
      <c r="A150" s="929"/>
      <c r="B150" s="929"/>
      <c r="C150" s="929"/>
      <c r="D150" s="929"/>
      <c r="E150" s="929"/>
      <c r="F150" s="929"/>
      <c r="G150" s="929"/>
    </row>
    <row r="151" spans="1:7">
      <c r="A151" s="929"/>
      <c r="B151" s="929"/>
      <c r="C151" s="929"/>
      <c r="D151" s="929"/>
      <c r="E151" s="929"/>
      <c r="F151" s="929"/>
      <c r="G151" s="929"/>
    </row>
    <row r="152" spans="1:7">
      <c r="A152" s="929"/>
      <c r="B152" s="929"/>
      <c r="C152" s="929"/>
      <c r="D152" s="929"/>
      <c r="E152" s="929"/>
      <c r="F152" s="929"/>
      <c r="G152" s="929"/>
    </row>
    <row r="153" spans="1:7">
      <c r="A153" s="929"/>
      <c r="B153" s="929"/>
      <c r="C153" s="929"/>
      <c r="D153" s="929"/>
      <c r="E153" s="929"/>
      <c r="F153" s="929"/>
      <c r="G153" s="929"/>
    </row>
    <row r="154" spans="1:7">
      <c r="A154" s="929"/>
      <c r="B154" s="929"/>
      <c r="C154" s="929"/>
      <c r="D154" s="929"/>
      <c r="E154" s="929"/>
      <c r="F154" s="929"/>
      <c r="G154" s="929"/>
    </row>
    <row r="155" spans="1:7">
      <c r="A155" s="929"/>
      <c r="B155" s="929"/>
      <c r="C155" s="929"/>
      <c r="D155" s="929"/>
      <c r="E155" s="929"/>
      <c r="F155" s="929"/>
      <c r="G155" s="929"/>
    </row>
    <row r="156" spans="1:7">
      <c r="A156" s="929"/>
      <c r="B156" s="929"/>
      <c r="C156" s="929"/>
      <c r="D156" s="929"/>
      <c r="E156" s="929"/>
      <c r="F156" s="929"/>
      <c r="G156" s="929"/>
    </row>
    <row r="157" spans="1:7">
      <c r="A157" s="929"/>
      <c r="B157" s="929"/>
      <c r="C157" s="929"/>
      <c r="D157" s="929"/>
      <c r="E157" s="929"/>
      <c r="F157" s="929"/>
      <c r="G157" s="929"/>
    </row>
    <row r="158" spans="1:7">
      <c r="A158" s="929"/>
      <c r="B158" s="929"/>
      <c r="C158" s="929"/>
      <c r="D158" s="929"/>
      <c r="E158" s="929"/>
      <c r="F158" s="929"/>
      <c r="G158" s="929"/>
    </row>
    <row r="159" spans="1:7">
      <c r="A159" s="929"/>
      <c r="B159" s="929"/>
      <c r="C159" s="929"/>
      <c r="D159" s="929"/>
      <c r="E159" s="929"/>
      <c r="F159" s="929"/>
      <c r="G159" s="929"/>
    </row>
    <row r="160" spans="1:7">
      <c r="A160" s="929"/>
      <c r="B160" s="929"/>
      <c r="C160" s="929"/>
      <c r="D160" s="929"/>
      <c r="E160" s="929"/>
      <c r="F160" s="929"/>
      <c r="G160" s="929"/>
    </row>
    <row r="161" spans="1:7">
      <c r="A161" s="929"/>
      <c r="B161" s="929"/>
      <c r="C161" s="929"/>
      <c r="D161" s="929"/>
      <c r="E161" s="929"/>
      <c r="F161" s="929"/>
      <c r="G161" s="929"/>
    </row>
    <row r="162" spans="1:7">
      <c r="A162" s="929"/>
      <c r="B162" s="929"/>
      <c r="C162" s="929"/>
      <c r="D162" s="929"/>
      <c r="E162" s="929"/>
      <c r="F162" s="929"/>
      <c r="G162" s="929"/>
    </row>
    <row r="163" spans="1:7">
      <c r="A163" s="929"/>
      <c r="B163" s="929"/>
      <c r="C163" s="929"/>
      <c r="D163" s="929"/>
      <c r="E163" s="929"/>
      <c r="F163" s="929"/>
      <c r="G163" s="929"/>
    </row>
    <row r="164" spans="1:7">
      <c r="A164" s="929"/>
      <c r="B164" s="929"/>
      <c r="C164" s="929"/>
      <c r="D164" s="929"/>
      <c r="E164" s="929"/>
      <c r="F164" s="929"/>
      <c r="G164" s="929"/>
    </row>
    <row r="165" spans="1:7">
      <c r="A165" s="929"/>
      <c r="B165" s="929"/>
      <c r="C165" s="929"/>
      <c r="D165" s="929"/>
      <c r="E165" s="929"/>
      <c r="F165" s="929"/>
      <c r="G165" s="929"/>
    </row>
    <row r="166" spans="1:7">
      <c r="A166" s="929"/>
      <c r="B166" s="929"/>
      <c r="C166" s="929"/>
      <c r="D166" s="929"/>
      <c r="E166" s="929"/>
      <c r="F166" s="929"/>
      <c r="G166" s="929"/>
    </row>
    <row r="167" spans="1:7">
      <c r="A167" s="929"/>
      <c r="B167" s="929"/>
      <c r="C167" s="929"/>
      <c r="D167" s="929"/>
      <c r="E167" s="929"/>
      <c r="F167" s="929"/>
      <c r="G167" s="929"/>
    </row>
    <row r="168" spans="1:7">
      <c r="A168" s="929"/>
      <c r="B168" s="929"/>
      <c r="C168" s="929"/>
      <c r="D168" s="929"/>
      <c r="E168" s="929"/>
      <c r="F168" s="929"/>
      <c r="G168" s="929"/>
    </row>
    <row r="169" spans="1:7">
      <c r="A169" s="929"/>
      <c r="B169" s="929"/>
      <c r="C169" s="929"/>
      <c r="D169" s="929"/>
      <c r="E169" s="929"/>
      <c r="F169" s="929"/>
      <c r="G169" s="929"/>
    </row>
    <row r="170" spans="1:7">
      <c r="A170" s="929"/>
      <c r="B170" s="929"/>
      <c r="C170" s="929"/>
      <c r="D170" s="929"/>
      <c r="E170" s="929"/>
      <c r="F170" s="929"/>
      <c r="G170" s="929"/>
    </row>
    <row r="171" spans="1:7">
      <c r="A171" s="929"/>
      <c r="B171" s="929"/>
      <c r="C171" s="929"/>
      <c r="D171" s="929"/>
      <c r="E171" s="929"/>
      <c r="F171" s="929"/>
      <c r="G171" s="929"/>
    </row>
    <row r="172" spans="1:7">
      <c r="A172" s="929"/>
      <c r="B172" s="929"/>
      <c r="C172" s="929"/>
      <c r="D172" s="929"/>
      <c r="E172" s="929"/>
      <c r="F172" s="929"/>
      <c r="G172" s="929"/>
    </row>
    <row r="173" spans="1:7">
      <c r="A173" s="929"/>
      <c r="B173" s="929"/>
      <c r="C173" s="929"/>
      <c r="D173" s="929"/>
      <c r="E173" s="929"/>
      <c r="F173" s="929"/>
      <c r="G173" s="929"/>
    </row>
    <row r="174" spans="1:7">
      <c r="A174" s="929"/>
      <c r="B174" s="929"/>
      <c r="C174" s="929"/>
      <c r="D174" s="929"/>
      <c r="E174" s="929"/>
      <c r="F174" s="929"/>
      <c r="G174" s="929"/>
    </row>
    <row r="175" spans="1:7">
      <c r="A175" s="929"/>
      <c r="B175" s="929"/>
      <c r="C175" s="929"/>
      <c r="D175" s="929"/>
      <c r="E175" s="929"/>
      <c r="F175" s="929"/>
      <c r="G175" s="929"/>
    </row>
    <row r="176" spans="1:7">
      <c r="A176" s="929"/>
      <c r="B176" s="929"/>
      <c r="C176" s="929"/>
      <c r="D176" s="929"/>
      <c r="E176" s="929"/>
      <c r="F176" s="929"/>
      <c r="G176" s="929"/>
    </row>
    <row r="177" spans="1:7">
      <c r="A177" s="929"/>
      <c r="B177" s="929"/>
      <c r="C177" s="929"/>
      <c r="D177" s="929"/>
      <c r="E177" s="929"/>
      <c r="F177" s="929"/>
      <c r="G177" s="929"/>
    </row>
    <row r="178" spans="1:7">
      <c r="A178" s="929"/>
      <c r="B178" s="929"/>
      <c r="C178" s="929"/>
      <c r="D178" s="929"/>
      <c r="E178" s="929"/>
      <c r="F178" s="929"/>
      <c r="G178" s="929"/>
    </row>
    <row r="179" spans="1:7">
      <c r="A179" s="929"/>
      <c r="B179" s="929"/>
      <c r="C179" s="929"/>
      <c r="D179" s="929"/>
      <c r="E179" s="929"/>
      <c r="F179" s="929"/>
      <c r="G179" s="929"/>
    </row>
    <row r="180" spans="1:7">
      <c r="A180" s="929"/>
      <c r="B180" s="929"/>
      <c r="C180" s="929"/>
      <c r="D180" s="929"/>
      <c r="E180" s="929"/>
      <c r="F180" s="929"/>
      <c r="G180" s="929"/>
    </row>
    <row r="181" spans="1:7">
      <c r="A181" s="929"/>
      <c r="B181" s="929"/>
      <c r="C181" s="929"/>
      <c r="D181" s="929"/>
      <c r="E181" s="929"/>
      <c r="F181" s="929"/>
      <c r="G181" s="929"/>
    </row>
    <row r="182" spans="1:7">
      <c r="A182" s="929"/>
      <c r="B182" s="929"/>
      <c r="C182" s="929"/>
      <c r="D182" s="929"/>
      <c r="E182" s="929"/>
      <c r="F182" s="929"/>
      <c r="G182" s="929"/>
    </row>
    <row r="183" spans="1:7">
      <c r="A183" s="929"/>
      <c r="B183" s="929"/>
      <c r="C183" s="929"/>
      <c r="D183" s="929"/>
      <c r="E183" s="929"/>
      <c r="F183" s="929"/>
      <c r="G183" s="929"/>
    </row>
    <row r="184" spans="1:7">
      <c r="A184" s="929"/>
      <c r="B184" s="929"/>
      <c r="C184" s="929"/>
      <c r="D184" s="929"/>
      <c r="E184" s="929"/>
      <c r="F184" s="929"/>
      <c r="G184" s="929"/>
    </row>
    <row r="185" spans="1:7">
      <c r="A185" s="929"/>
      <c r="B185" s="929"/>
      <c r="C185" s="929"/>
      <c r="D185" s="929"/>
      <c r="E185" s="929"/>
      <c r="F185" s="929"/>
      <c r="G185" s="929"/>
    </row>
    <row r="186" spans="1:7">
      <c r="A186" s="929"/>
      <c r="B186" s="929"/>
      <c r="C186" s="929"/>
      <c r="D186" s="929"/>
      <c r="E186" s="929"/>
      <c r="F186" s="929"/>
      <c r="G186" s="929"/>
    </row>
    <row r="187" spans="1:7">
      <c r="A187" s="929"/>
      <c r="B187" s="929"/>
      <c r="C187" s="929"/>
      <c r="D187" s="929"/>
      <c r="E187" s="929"/>
      <c r="F187" s="929"/>
      <c r="G187" s="929"/>
    </row>
    <row r="188" spans="1:7">
      <c r="A188" s="929"/>
      <c r="B188" s="929"/>
      <c r="C188" s="929"/>
      <c r="D188" s="929"/>
      <c r="E188" s="929"/>
      <c r="F188" s="929"/>
      <c r="G188" s="929"/>
    </row>
    <row r="189" spans="1:7">
      <c r="A189" s="929"/>
      <c r="B189" s="929"/>
      <c r="C189" s="929"/>
      <c r="D189" s="929"/>
      <c r="E189" s="929"/>
      <c r="F189" s="929"/>
      <c r="G189" s="929"/>
    </row>
    <row r="190" spans="1:7">
      <c r="A190" s="929"/>
      <c r="B190" s="929"/>
      <c r="C190" s="929"/>
      <c r="D190" s="929"/>
      <c r="E190" s="929"/>
      <c r="F190" s="929"/>
      <c r="G190" s="929"/>
    </row>
    <row r="191" spans="1:7">
      <c r="A191" s="929"/>
      <c r="B191" s="929"/>
      <c r="C191" s="929"/>
      <c r="D191" s="929"/>
      <c r="E191" s="929"/>
      <c r="F191" s="929"/>
      <c r="G191" s="929"/>
    </row>
    <row r="192" spans="1:7">
      <c r="A192" s="929"/>
      <c r="B192" s="929"/>
      <c r="C192" s="929"/>
      <c r="D192" s="929"/>
      <c r="E192" s="929"/>
      <c r="F192" s="929"/>
      <c r="G192" s="929"/>
    </row>
    <row r="193" spans="1:7">
      <c r="A193" s="929"/>
      <c r="B193" s="929"/>
      <c r="C193" s="929"/>
      <c r="D193" s="929"/>
      <c r="E193" s="929"/>
      <c r="F193" s="929"/>
      <c r="G193" s="929"/>
    </row>
    <row r="194" spans="1:7">
      <c r="A194" s="929"/>
      <c r="B194" s="929"/>
      <c r="C194" s="929"/>
      <c r="D194" s="929"/>
      <c r="E194" s="929"/>
      <c r="F194" s="929"/>
      <c r="G194" s="929"/>
    </row>
    <row r="195" spans="1:7">
      <c r="A195" s="929"/>
      <c r="B195" s="929"/>
      <c r="C195" s="929"/>
      <c r="D195" s="929"/>
      <c r="E195" s="929"/>
      <c r="F195" s="929"/>
      <c r="G195" s="929"/>
    </row>
    <row r="196" spans="1:7">
      <c r="A196" s="929"/>
      <c r="B196" s="929"/>
      <c r="C196" s="929"/>
      <c r="D196" s="929"/>
      <c r="E196" s="929"/>
      <c r="F196" s="929"/>
      <c r="G196" s="929"/>
    </row>
    <row r="197" spans="1:7">
      <c r="A197" s="929"/>
      <c r="B197" s="929"/>
      <c r="C197" s="929"/>
      <c r="D197" s="929"/>
      <c r="E197" s="929"/>
      <c r="F197" s="929"/>
      <c r="G197" s="929"/>
    </row>
    <row r="198" spans="1:7">
      <c r="A198" s="929"/>
      <c r="B198" s="929"/>
      <c r="C198" s="929"/>
      <c r="D198" s="929"/>
      <c r="E198" s="929"/>
      <c r="F198" s="929"/>
      <c r="G198" s="929"/>
    </row>
    <row r="199" spans="1:7">
      <c r="A199" s="929"/>
      <c r="B199" s="929"/>
      <c r="C199" s="929"/>
      <c r="D199" s="929"/>
      <c r="E199" s="929"/>
      <c r="F199" s="929"/>
      <c r="G199" s="929"/>
    </row>
    <row r="200" spans="1:7">
      <c r="A200" s="929"/>
      <c r="B200" s="929"/>
      <c r="C200" s="929"/>
      <c r="D200" s="929"/>
      <c r="E200" s="929"/>
      <c r="F200" s="929"/>
      <c r="G200" s="929"/>
    </row>
    <row r="201" spans="1:7">
      <c r="A201" s="929"/>
      <c r="B201" s="929"/>
      <c r="C201" s="929"/>
      <c r="D201" s="929"/>
      <c r="E201" s="929"/>
      <c r="F201" s="929"/>
      <c r="G201" s="929"/>
    </row>
    <row r="202" spans="1:7">
      <c r="A202" s="929"/>
      <c r="B202" s="929"/>
      <c r="C202" s="929"/>
      <c r="D202" s="929"/>
      <c r="E202" s="929"/>
      <c r="F202" s="929"/>
      <c r="G202" s="929"/>
    </row>
    <row r="203" spans="1:7">
      <c r="A203" s="929"/>
      <c r="B203" s="929"/>
      <c r="C203" s="929"/>
      <c r="D203" s="929"/>
      <c r="E203" s="929"/>
      <c r="F203" s="929"/>
      <c r="G203" s="929"/>
    </row>
    <row r="204" spans="1:7">
      <c r="A204" s="929"/>
      <c r="B204" s="929"/>
      <c r="C204" s="929"/>
      <c r="D204" s="929"/>
      <c r="E204" s="929"/>
      <c r="F204" s="929"/>
      <c r="G204" s="929"/>
    </row>
    <row r="205" spans="1:7">
      <c r="A205" s="929"/>
      <c r="B205" s="929"/>
      <c r="C205" s="929"/>
      <c r="D205" s="929"/>
      <c r="E205" s="929"/>
      <c r="F205" s="929"/>
      <c r="G205" s="929"/>
    </row>
    <row r="206" spans="1:7">
      <c r="A206" s="929"/>
      <c r="B206" s="929"/>
      <c r="C206" s="929"/>
      <c r="D206" s="929"/>
      <c r="E206" s="929"/>
      <c r="F206" s="929"/>
      <c r="G206" s="929"/>
    </row>
    <row r="207" spans="1:7">
      <c r="A207" s="929"/>
      <c r="B207" s="929"/>
      <c r="C207" s="929"/>
      <c r="D207" s="929"/>
      <c r="E207" s="929"/>
      <c r="F207" s="929"/>
      <c r="G207" s="929"/>
    </row>
    <row r="208" spans="1:7">
      <c r="A208" s="929"/>
      <c r="B208" s="929"/>
      <c r="C208" s="929"/>
      <c r="D208" s="929"/>
      <c r="E208" s="929"/>
      <c r="F208" s="929"/>
      <c r="G208" s="929"/>
    </row>
    <row r="209" spans="1:7">
      <c r="A209" s="929"/>
      <c r="B209" s="929"/>
      <c r="C209" s="929"/>
      <c r="D209" s="929"/>
      <c r="E209" s="929"/>
      <c r="F209" s="929"/>
      <c r="G209" s="929"/>
    </row>
    <row r="210" spans="1:7">
      <c r="A210" s="929"/>
      <c r="B210" s="929"/>
      <c r="C210" s="929"/>
      <c r="D210" s="929"/>
      <c r="E210" s="929"/>
      <c r="F210" s="929"/>
      <c r="G210" s="929"/>
    </row>
    <row r="211" spans="1:7">
      <c r="A211" s="929"/>
      <c r="B211" s="929"/>
      <c r="C211" s="929"/>
      <c r="D211" s="929"/>
      <c r="E211" s="929"/>
      <c r="F211" s="929"/>
      <c r="G211" s="929"/>
    </row>
    <row r="212" spans="1:7">
      <c r="A212" s="929"/>
      <c r="B212" s="929"/>
      <c r="C212" s="929"/>
      <c r="D212" s="929"/>
      <c r="E212" s="929"/>
      <c r="F212" s="929"/>
      <c r="G212" s="929"/>
    </row>
    <row r="213" spans="1:7">
      <c r="A213" s="929"/>
      <c r="B213" s="929"/>
      <c r="C213" s="929"/>
      <c r="D213" s="929"/>
      <c r="E213" s="929"/>
      <c r="F213" s="929"/>
      <c r="G213" s="929"/>
    </row>
    <row r="214" spans="1:7">
      <c r="A214" s="929"/>
      <c r="B214" s="929"/>
      <c r="C214" s="929"/>
      <c r="D214" s="929"/>
      <c r="E214" s="929"/>
      <c r="F214" s="929"/>
      <c r="G214" s="929"/>
    </row>
    <row r="215" spans="1:7">
      <c r="A215" s="929"/>
      <c r="B215" s="929"/>
      <c r="C215" s="929"/>
      <c r="D215" s="929"/>
      <c r="E215" s="929"/>
      <c r="F215" s="929"/>
      <c r="G215" s="929"/>
    </row>
    <row r="216" spans="1:7">
      <c r="A216" s="929"/>
      <c r="B216" s="929"/>
      <c r="C216" s="929"/>
      <c r="D216" s="929"/>
      <c r="E216" s="929"/>
      <c r="F216" s="929"/>
      <c r="G216" s="929"/>
    </row>
    <row r="217" spans="1:7">
      <c r="A217" s="929"/>
      <c r="B217" s="929"/>
      <c r="C217" s="929"/>
      <c r="D217" s="929"/>
      <c r="E217" s="929"/>
      <c r="F217" s="929"/>
      <c r="G217" s="929"/>
    </row>
    <row r="218" spans="1:7">
      <c r="A218" s="929"/>
      <c r="B218" s="929"/>
      <c r="C218" s="929"/>
      <c r="D218" s="929"/>
      <c r="E218" s="929"/>
      <c r="F218" s="929"/>
      <c r="G218" s="929"/>
    </row>
    <row r="219" spans="1:7">
      <c r="A219" s="929"/>
      <c r="B219" s="929"/>
      <c r="C219" s="929"/>
      <c r="D219" s="929"/>
      <c r="E219" s="929"/>
      <c r="F219" s="929"/>
      <c r="G219" s="929"/>
    </row>
    <row r="220" spans="1:7">
      <c r="A220" s="929"/>
      <c r="B220" s="929"/>
      <c r="C220" s="929"/>
      <c r="D220" s="929"/>
      <c r="E220" s="929"/>
      <c r="F220" s="929"/>
      <c r="G220" s="929"/>
    </row>
    <row r="221" spans="1:7">
      <c r="A221" s="929"/>
      <c r="B221" s="929"/>
      <c r="C221" s="929"/>
      <c r="D221" s="929"/>
      <c r="E221" s="929"/>
      <c r="F221" s="929"/>
      <c r="G221" s="929"/>
    </row>
    <row r="222" spans="1:7">
      <c r="A222" s="929"/>
      <c r="B222" s="929"/>
      <c r="C222" s="929"/>
      <c r="D222" s="929"/>
      <c r="E222" s="929"/>
      <c r="F222" s="929"/>
      <c r="G222" s="929"/>
    </row>
    <row r="223" spans="1:7">
      <c r="A223" s="929"/>
      <c r="B223" s="929"/>
      <c r="C223" s="929"/>
      <c r="D223" s="929"/>
      <c r="E223" s="929"/>
      <c r="F223" s="929"/>
      <c r="G223" s="929"/>
    </row>
    <row r="224" spans="1:7">
      <c r="A224" s="929"/>
      <c r="B224" s="929"/>
      <c r="C224" s="929"/>
      <c r="D224" s="929"/>
      <c r="E224" s="929"/>
      <c r="F224" s="929"/>
      <c r="G224" s="929"/>
    </row>
    <row r="225" spans="1:7">
      <c r="A225" s="929"/>
      <c r="B225" s="929"/>
      <c r="C225" s="929"/>
      <c r="D225" s="929"/>
      <c r="E225" s="929"/>
      <c r="F225" s="929"/>
      <c r="G225" s="929"/>
    </row>
    <row r="226" spans="1:7">
      <c r="A226" s="929"/>
      <c r="B226" s="929"/>
      <c r="C226" s="929"/>
      <c r="D226" s="929"/>
      <c r="E226" s="929"/>
      <c r="F226" s="929"/>
      <c r="G226" s="929"/>
    </row>
    <row r="227" spans="1:7">
      <c r="A227" s="929"/>
      <c r="B227" s="929"/>
      <c r="C227" s="929"/>
      <c r="D227" s="929"/>
      <c r="E227" s="929"/>
      <c r="F227" s="929"/>
      <c r="G227" s="929"/>
    </row>
    <row r="228" spans="1:7">
      <c r="A228" s="929"/>
      <c r="B228" s="929"/>
      <c r="C228" s="929"/>
      <c r="D228" s="929"/>
      <c r="E228" s="929"/>
      <c r="F228" s="929"/>
      <c r="G228" s="929"/>
    </row>
    <row r="229" spans="1:7">
      <c r="A229" s="929"/>
      <c r="B229" s="929"/>
      <c r="C229" s="929"/>
      <c r="D229" s="929"/>
      <c r="E229" s="929"/>
      <c r="F229" s="929"/>
      <c r="G229" s="929"/>
    </row>
    <row r="230" spans="1:7">
      <c r="A230" s="929"/>
      <c r="B230" s="929"/>
      <c r="C230" s="929"/>
      <c r="D230" s="929"/>
      <c r="E230" s="929"/>
      <c r="F230" s="929"/>
      <c r="G230" s="929"/>
    </row>
    <row r="231" spans="1:7">
      <c r="A231" s="929"/>
      <c r="B231" s="929"/>
      <c r="C231" s="929"/>
      <c r="D231" s="929"/>
      <c r="E231" s="929"/>
      <c r="F231" s="929"/>
      <c r="G231" s="929"/>
    </row>
    <row r="232" spans="1:7">
      <c r="A232" s="929"/>
      <c r="B232" s="929"/>
      <c r="C232" s="929"/>
      <c r="D232" s="929"/>
      <c r="E232" s="929"/>
      <c r="F232" s="929"/>
      <c r="G232" s="929"/>
    </row>
    <row r="233" spans="1:7">
      <c r="A233" s="929"/>
      <c r="B233" s="929"/>
      <c r="C233" s="929"/>
      <c r="D233" s="929"/>
      <c r="E233" s="929"/>
      <c r="F233" s="929"/>
      <c r="G233" s="929"/>
    </row>
    <row r="234" spans="1:7">
      <c r="A234" s="929"/>
      <c r="B234" s="929"/>
      <c r="C234" s="929"/>
      <c r="D234" s="929"/>
      <c r="E234" s="929"/>
      <c r="F234" s="929"/>
      <c r="G234" s="929"/>
    </row>
    <row r="235" spans="1:7">
      <c r="A235" s="929"/>
      <c r="B235" s="929"/>
      <c r="C235" s="929"/>
      <c r="D235" s="929"/>
      <c r="E235" s="929"/>
      <c r="F235" s="929"/>
      <c r="G235" s="929"/>
    </row>
    <row r="236" spans="1:7">
      <c r="A236" s="929"/>
      <c r="B236" s="929"/>
      <c r="C236" s="929"/>
      <c r="D236" s="929"/>
      <c r="E236" s="929"/>
      <c r="F236" s="929"/>
      <c r="G236" s="929"/>
    </row>
    <row r="237" spans="1:7">
      <c r="A237" s="929"/>
      <c r="B237" s="929"/>
      <c r="C237" s="929"/>
      <c r="D237" s="929"/>
      <c r="E237" s="929"/>
      <c r="F237" s="929"/>
      <c r="G237" s="929"/>
    </row>
    <row r="238" spans="1:7">
      <c r="A238" s="929"/>
      <c r="B238" s="929"/>
      <c r="C238" s="929"/>
      <c r="D238" s="929"/>
      <c r="E238" s="929"/>
      <c r="F238" s="929"/>
      <c r="G238" s="929"/>
    </row>
    <row r="239" spans="1:7">
      <c r="A239" s="929"/>
      <c r="B239" s="929"/>
      <c r="C239" s="929"/>
      <c r="D239" s="929"/>
      <c r="E239" s="929"/>
      <c r="F239" s="929"/>
      <c r="G239" s="929"/>
    </row>
    <row r="240" spans="1:7">
      <c r="A240" s="929"/>
      <c r="B240" s="929"/>
      <c r="C240" s="929"/>
      <c r="D240" s="929"/>
      <c r="E240" s="929"/>
      <c r="F240" s="929"/>
      <c r="G240" s="929"/>
    </row>
    <row r="241" spans="1:7">
      <c r="A241" s="929"/>
      <c r="B241" s="929"/>
      <c r="C241" s="929"/>
      <c r="D241" s="929"/>
      <c r="E241" s="929"/>
      <c r="F241" s="929"/>
      <c r="G241" s="929"/>
    </row>
    <row r="242" spans="1:7">
      <c r="A242" s="929"/>
      <c r="B242" s="929"/>
      <c r="C242" s="929"/>
      <c r="D242" s="929"/>
      <c r="E242" s="929"/>
      <c r="F242" s="929"/>
      <c r="G242" s="929"/>
    </row>
    <row r="243" spans="1:7">
      <c r="A243" s="929"/>
      <c r="B243" s="929"/>
      <c r="C243" s="929"/>
      <c r="D243" s="929"/>
      <c r="E243" s="929"/>
      <c r="F243" s="929"/>
      <c r="G243" s="929"/>
    </row>
    <row r="244" spans="1:7">
      <c r="A244" s="929"/>
      <c r="B244" s="929"/>
      <c r="C244" s="929"/>
      <c r="D244" s="929"/>
      <c r="E244" s="929"/>
      <c r="F244" s="929"/>
      <c r="G244" s="929"/>
    </row>
    <row r="245" spans="1:7">
      <c r="A245" s="929"/>
      <c r="B245" s="929"/>
      <c r="C245" s="929"/>
      <c r="D245" s="929"/>
      <c r="E245" s="929"/>
      <c r="F245" s="929"/>
      <c r="G245" s="929"/>
    </row>
    <row r="246" spans="1:7">
      <c r="A246" s="929"/>
      <c r="B246" s="929"/>
      <c r="C246" s="929"/>
      <c r="D246" s="929"/>
      <c r="E246" s="929"/>
      <c r="F246" s="929"/>
      <c r="G246" s="929"/>
    </row>
    <row r="247" spans="1:7">
      <c r="A247" s="929"/>
      <c r="B247" s="929"/>
      <c r="C247" s="929"/>
      <c r="D247" s="929"/>
      <c r="E247" s="929"/>
      <c r="F247" s="929"/>
      <c r="G247" s="929"/>
    </row>
    <row r="248" spans="1:7">
      <c r="A248" s="929"/>
      <c r="B248" s="929"/>
      <c r="C248" s="929"/>
      <c r="D248" s="929"/>
      <c r="E248" s="929"/>
      <c r="F248" s="929"/>
      <c r="G248" s="929"/>
    </row>
    <row r="249" spans="1:7">
      <c r="A249" s="929"/>
      <c r="B249" s="929"/>
      <c r="C249" s="929"/>
      <c r="D249" s="929"/>
      <c r="E249" s="929"/>
      <c r="F249" s="929"/>
      <c r="G249" s="929"/>
    </row>
    <row r="250" spans="1:7">
      <c r="A250" s="929"/>
      <c r="B250" s="929"/>
      <c r="C250" s="929"/>
      <c r="D250" s="929"/>
      <c r="E250" s="929"/>
      <c r="F250" s="929"/>
      <c r="G250" s="929"/>
    </row>
    <row r="251" spans="1:7">
      <c r="A251" s="929"/>
      <c r="B251" s="929"/>
      <c r="C251" s="929"/>
      <c r="D251" s="929"/>
      <c r="E251" s="929"/>
      <c r="F251" s="929"/>
      <c r="G251" s="929"/>
    </row>
    <row r="252" spans="1:7">
      <c r="A252" s="929"/>
      <c r="B252" s="929"/>
      <c r="C252" s="929"/>
      <c r="D252" s="929"/>
      <c r="E252" s="929"/>
      <c r="F252" s="929"/>
      <c r="G252" s="929"/>
    </row>
    <row r="253" spans="1:7">
      <c r="A253" s="929"/>
      <c r="B253" s="929"/>
      <c r="C253" s="929"/>
      <c r="D253" s="929"/>
      <c r="E253" s="929"/>
      <c r="F253" s="929"/>
      <c r="G253" s="929"/>
    </row>
    <row r="254" spans="1:7">
      <c r="A254" s="929"/>
      <c r="B254" s="929"/>
      <c r="C254" s="929"/>
      <c r="D254" s="929"/>
      <c r="E254" s="929"/>
      <c r="F254" s="929"/>
      <c r="G254" s="929"/>
    </row>
    <row r="255" spans="1:7">
      <c r="A255" s="929"/>
      <c r="B255" s="929"/>
      <c r="C255" s="929"/>
      <c r="D255" s="929"/>
      <c r="E255" s="929"/>
      <c r="F255" s="929"/>
      <c r="G255" s="929"/>
    </row>
    <row r="256" spans="1:7">
      <c r="A256" s="929"/>
      <c r="B256" s="929"/>
      <c r="C256" s="929"/>
      <c r="D256" s="929"/>
      <c r="E256" s="929"/>
      <c r="F256" s="929"/>
      <c r="G256" s="929"/>
    </row>
    <row r="257" spans="1:7">
      <c r="A257" s="929"/>
      <c r="B257" s="929"/>
      <c r="C257" s="929"/>
      <c r="D257" s="929"/>
      <c r="E257" s="929"/>
      <c r="F257" s="929"/>
      <c r="G257" s="929"/>
    </row>
    <row r="258" spans="1:7">
      <c r="A258" s="929"/>
      <c r="B258" s="929"/>
      <c r="C258" s="929"/>
      <c r="D258" s="929"/>
      <c r="E258" s="929"/>
      <c r="F258" s="929"/>
      <c r="G258" s="929"/>
    </row>
    <row r="259" spans="1:7">
      <c r="A259" s="929"/>
      <c r="B259" s="929"/>
      <c r="C259" s="929"/>
      <c r="D259" s="929"/>
      <c r="E259" s="929"/>
      <c r="F259" s="929"/>
      <c r="G259" s="929"/>
    </row>
    <row r="260" spans="1:7">
      <c r="A260" s="929"/>
      <c r="B260" s="929"/>
      <c r="C260" s="929"/>
      <c r="D260" s="929"/>
      <c r="E260" s="929"/>
      <c r="F260" s="929"/>
      <c r="G260" s="929"/>
    </row>
    <row r="261" spans="1:7">
      <c r="A261" s="929"/>
      <c r="B261" s="929"/>
      <c r="C261" s="929"/>
      <c r="D261" s="929"/>
      <c r="E261" s="929"/>
      <c r="F261" s="929"/>
      <c r="G261" s="929"/>
    </row>
    <row r="262" spans="1:7">
      <c r="A262" s="929"/>
      <c r="B262" s="929"/>
      <c r="C262" s="929"/>
      <c r="D262" s="929"/>
      <c r="E262" s="929"/>
      <c r="F262" s="929"/>
      <c r="G262" s="929"/>
    </row>
    <row r="263" spans="1:7">
      <c r="A263" s="929"/>
      <c r="B263" s="929"/>
      <c r="C263" s="929"/>
      <c r="D263" s="929"/>
      <c r="E263" s="929"/>
      <c r="F263" s="929"/>
      <c r="G263" s="929"/>
    </row>
    <row r="264" spans="1:7">
      <c r="A264" s="929"/>
      <c r="B264" s="929"/>
      <c r="C264" s="929"/>
      <c r="D264" s="929"/>
      <c r="E264" s="929"/>
      <c r="F264" s="929"/>
      <c r="G264" s="929"/>
    </row>
    <row r="265" spans="1:7">
      <c r="A265" s="929"/>
      <c r="B265" s="929"/>
      <c r="C265" s="929"/>
      <c r="D265" s="929"/>
      <c r="E265" s="929"/>
      <c r="F265" s="929"/>
      <c r="G265" s="929"/>
    </row>
    <row r="266" spans="1:7">
      <c r="A266" s="929"/>
      <c r="B266" s="929"/>
      <c r="C266" s="929"/>
      <c r="D266" s="929"/>
      <c r="E266" s="929"/>
      <c r="F266" s="929"/>
      <c r="G266" s="929"/>
    </row>
    <row r="267" spans="1:7">
      <c r="A267" s="929"/>
      <c r="B267" s="929"/>
      <c r="C267" s="929"/>
      <c r="D267" s="929"/>
      <c r="E267" s="929"/>
      <c r="F267" s="929"/>
      <c r="G267" s="929"/>
    </row>
    <row r="268" spans="1:7">
      <c r="A268" s="929"/>
      <c r="B268" s="929"/>
      <c r="C268" s="929"/>
      <c r="D268" s="929"/>
      <c r="E268" s="929"/>
      <c r="F268" s="929"/>
      <c r="G268" s="929"/>
    </row>
    <row r="269" spans="1:7">
      <c r="A269" s="929"/>
      <c r="B269" s="929"/>
      <c r="C269" s="929"/>
      <c r="D269" s="929"/>
      <c r="E269" s="929"/>
      <c r="F269" s="929"/>
      <c r="G269" s="929"/>
    </row>
    <row r="270" spans="1:7">
      <c r="A270" s="929"/>
      <c r="B270" s="929"/>
      <c r="C270" s="929"/>
      <c r="D270" s="929"/>
      <c r="E270" s="929"/>
      <c r="F270" s="929"/>
      <c r="G270" s="929"/>
    </row>
    <row r="271" spans="1:7">
      <c r="A271" s="929"/>
      <c r="B271" s="929"/>
      <c r="C271" s="929"/>
      <c r="D271" s="929"/>
      <c r="E271" s="929"/>
      <c r="F271" s="929"/>
      <c r="G271" s="929"/>
    </row>
    <row r="272" spans="1:7">
      <c r="A272" s="929"/>
      <c r="B272" s="929"/>
      <c r="C272" s="929"/>
      <c r="D272" s="929"/>
      <c r="E272" s="929"/>
      <c r="F272" s="929"/>
      <c r="G272" s="929"/>
    </row>
    <row r="273" spans="1:7">
      <c r="A273" s="929"/>
      <c r="B273" s="929"/>
      <c r="C273" s="929"/>
      <c r="D273" s="929"/>
      <c r="E273" s="929"/>
      <c r="F273" s="929"/>
      <c r="G273" s="929"/>
    </row>
    <row r="274" spans="1:7">
      <c r="A274" s="929"/>
      <c r="B274" s="929"/>
      <c r="C274" s="929"/>
      <c r="D274" s="929"/>
      <c r="E274" s="929"/>
      <c r="F274" s="929"/>
      <c r="G274" s="929"/>
    </row>
    <row r="275" spans="1:7">
      <c r="A275" s="929"/>
      <c r="B275" s="929"/>
      <c r="C275" s="929"/>
      <c r="D275" s="929"/>
      <c r="E275" s="929"/>
      <c r="F275" s="929"/>
      <c r="G275" s="929"/>
    </row>
    <row r="276" spans="1:7">
      <c r="A276" s="929"/>
      <c r="B276" s="929"/>
      <c r="C276" s="929"/>
      <c r="D276" s="929"/>
      <c r="E276" s="929"/>
      <c r="F276" s="929"/>
      <c r="G276" s="929"/>
    </row>
    <row r="277" spans="1:7">
      <c r="A277" s="929"/>
      <c r="B277" s="929"/>
      <c r="C277" s="929"/>
      <c r="D277" s="929"/>
      <c r="E277" s="929"/>
      <c r="F277" s="929"/>
      <c r="G277" s="929"/>
    </row>
    <row r="278" spans="1:7">
      <c r="A278" s="929"/>
      <c r="B278" s="929"/>
      <c r="C278" s="929"/>
      <c r="D278" s="929"/>
      <c r="E278" s="929"/>
      <c r="F278" s="929"/>
      <c r="G278" s="929"/>
    </row>
    <row r="279" spans="1:7">
      <c r="A279" s="929"/>
      <c r="B279" s="929"/>
      <c r="C279" s="929"/>
      <c r="D279" s="929"/>
      <c r="E279" s="929"/>
      <c r="F279" s="929"/>
      <c r="G279" s="929"/>
    </row>
    <row r="280" spans="1:7">
      <c r="A280" s="929"/>
      <c r="B280" s="929"/>
      <c r="C280" s="929"/>
      <c r="D280" s="929"/>
      <c r="E280" s="929"/>
      <c r="F280" s="929"/>
      <c r="G280" s="929"/>
    </row>
    <row r="281" spans="1:7">
      <c r="A281" s="929"/>
      <c r="B281" s="929"/>
      <c r="C281" s="929"/>
      <c r="D281" s="929"/>
      <c r="E281" s="929"/>
      <c r="F281" s="929"/>
      <c r="G281" s="929"/>
    </row>
    <row r="282" spans="1:7">
      <c r="A282" s="929"/>
      <c r="B282" s="929"/>
      <c r="C282" s="929"/>
      <c r="D282" s="929"/>
      <c r="E282" s="929"/>
      <c r="F282" s="929"/>
      <c r="G282" s="929"/>
    </row>
    <row r="283" spans="1:7">
      <c r="A283" s="929"/>
      <c r="B283" s="929"/>
      <c r="C283" s="929"/>
      <c r="D283" s="929"/>
      <c r="E283" s="929"/>
      <c r="F283" s="929"/>
      <c r="G283" s="929"/>
    </row>
    <row r="284" spans="1:7">
      <c r="A284" s="929"/>
      <c r="B284" s="929"/>
      <c r="C284" s="929"/>
      <c r="D284" s="929"/>
      <c r="E284" s="929"/>
      <c r="F284" s="929"/>
      <c r="G284" s="929"/>
    </row>
    <row r="285" spans="1:7">
      <c r="A285" s="929"/>
      <c r="B285" s="929"/>
      <c r="C285" s="929"/>
      <c r="D285" s="929"/>
      <c r="E285" s="929"/>
      <c r="F285" s="929"/>
      <c r="G285" s="929"/>
    </row>
    <row r="286" spans="1:7">
      <c r="A286" s="929"/>
      <c r="B286" s="929"/>
      <c r="C286" s="929"/>
      <c r="D286" s="929"/>
      <c r="E286" s="929"/>
      <c r="F286" s="929"/>
      <c r="G286" s="929"/>
    </row>
    <row r="287" spans="1:7">
      <c r="A287" s="929"/>
      <c r="B287" s="929"/>
      <c r="C287" s="929"/>
      <c r="D287" s="929"/>
      <c r="E287" s="929"/>
      <c r="F287" s="929"/>
      <c r="G287" s="929"/>
    </row>
    <row r="288" spans="1:7">
      <c r="A288" s="929"/>
      <c r="B288" s="929"/>
      <c r="C288" s="929"/>
      <c r="D288" s="929"/>
      <c r="E288" s="929"/>
      <c r="F288" s="929"/>
      <c r="G288" s="929"/>
    </row>
    <row r="289" spans="1:7">
      <c r="A289" s="929"/>
      <c r="B289" s="929"/>
      <c r="C289" s="929"/>
      <c r="D289" s="929"/>
      <c r="E289" s="929"/>
      <c r="F289" s="929"/>
      <c r="G289" s="929"/>
    </row>
    <row r="290" spans="1:7">
      <c r="A290" s="929"/>
      <c r="B290" s="929"/>
      <c r="C290" s="929"/>
      <c r="D290" s="929"/>
      <c r="E290" s="929"/>
      <c r="F290" s="929"/>
      <c r="G290" s="929"/>
    </row>
    <row r="291" spans="1:7">
      <c r="A291" s="929"/>
      <c r="B291" s="929"/>
      <c r="C291" s="929"/>
      <c r="D291" s="929"/>
      <c r="E291" s="929"/>
      <c r="F291" s="929"/>
      <c r="G291" s="929"/>
    </row>
    <row r="292" spans="1:7">
      <c r="A292" s="929"/>
      <c r="B292" s="929"/>
      <c r="C292" s="929"/>
      <c r="D292" s="929"/>
      <c r="E292" s="929"/>
      <c r="F292" s="929"/>
      <c r="G292" s="929"/>
    </row>
    <row r="293" spans="1:7">
      <c r="A293" s="929"/>
      <c r="B293" s="929"/>
      <c r="C293" s="929"/>
      <c r="D293" s="929"/>
      <c r="E293" s="929"/>
      <c r="F293" s="929"/>
      <c r="G293" s="929"/>
    </row>
    <row r="294" spans="1:7">
      <c r="A294" s="929"/>
      <c r="B294" s="929"/>
      <c r="C294" s="929"/>
      <c r="D294" s="929"/>
      <c r="E294" s="929"/>
      <c r="F294" s="929"/>
      <c r="G294" s="929"/>
    </row>
    <row r="295" spans="1:7">
      <c r="A295" s="929"/>
      <c r="B295" s="929"/>
      <c r="C295" s="929"/>
      <c r="D295" s="929"/>
      <c r="E295" s="929"/>
      <c r="F295" s="929"/>
      <c r="G295" s="929"/>
    </row>
    <row r="296" spans="1:7">
      <c r="A296" s="929"/>
      <c r="B296" s="929"/>
      <c r="C296" s="929"/>
      <c r="D296" s="929"/>
      <c r="E296" s="929"/>
      <c r="F296" s="929"/>
      <c r="G296" s="929"/>
    </row>
    <row r="297" spans="1:7">
      <c r="A297" s="929"/>
      <c r="B297" s="929"/>
      <c r="C297" s="929"/>
      <c r="D297" s="929"/>
      <c r="E297" s="929"/>
      <c r="F297" s="929"/>
      <c r="G297" s="929"/>
    </row>
    <row r="298" spans="1:7">
      <c r="A298" s="929"/>
      <c r="B298" s="929"/>
      <c r="C298" s="929"/>
      <c r="D298" s="929"/>
      <c r="E298" s="929"/>
      <c r="F298" s="929"/>
      <c r="G298" s="929"/>
    </row>
    <row r="299" spans="1:7">
      <c r="A299" s="929"/>
      <c r="B299" s="929"/>
      <c r="C299" s="929"/>
      <c r="D299" s="929"/>
      <c r="E299" s="929"/>
      <c r="F299" s="929"/>
      <c r="G299" s="929"/>
    </row>
    <row r="300" spans="1:7">
      <c r="A300" s="929"/>
      <c r="B300" s="929"/>
      <c r="C300" s="929"/>
      <c r="D300" s="929"/>
      <c r="E300" s="929"/>
      <c r="F300" s="929"/>
      <c r="G300" s="929"/>
    </row>
    <row r="301" spans="1:7">
      <c r="A301" s="929"/>
      <c r="B301" s="929"/>
      <c r="C301" s="929"/>
      <c r="D301" s="929"/>
      <c r="E301" s="929"/>
      <c r="F301" s="929"/>
      <c r="G301" s="929"/>
    </row>
    <row r="302" spans="1:7">
      <c r="A302" s="929"/>
      <c r="B302" s="929"/>
      <c r="C302" s="929"/>
      <c r="D302" s="929"/>
      <c r="E302" s="929"/>
      <c r="F302" s="929"/>
      <c r="G302" s="929"/>
    </row>
    <row r="303" spans="1:7">
      <c r="A303" s="929"/>
      <c r="B303" s="929"/>
      <c r="C303" s="929"/>
      <c r="D303" s="929"/>
      <c r="E303" s="929"/>
      <c r="F303" s="929"/>
      <c r="G303" s="929"/>
    </row>
    <row r="304" spans="1:7">
      <c r="A304" s="929"/>
      <c r="B304" s="929"/>
      <c r="C304" s="929"/>
      <c r="D304" s="929"/>
      <c r="E304" s="929"/>
      <c r="F304" s="929"/>
      <c r="G304" s="929"/>
    </row>
    <row r="305" spans="1:7">
      <c r="A305" s="929"/>
      <c r="B305" s="929"/>
      <c r="C305" s="929"/>
      <c r="D305" s="929"/>
      <c r="E305" s="929"/>
      <c r="F305" s="929"/>
      <c r="G305" s="929"/>
    </row>
    <row r="306" spans="1:7">
      <c r="A306" s="929"/>
      <c r="B306" s="929"/>
      <c r="C306" s="929"/>
      <c r="D306" s="929"/>
      <c r="E306" s="929"/>
      <c r="F306" s="929"/>
      <c r="G306" s="929"/>
    </row>
    <row r="307" spans="1:7">
      <c r="A307" s="929"/>
      <c r="B307" s="929"/>
      <c r="C307" s="929"/>
      <c r="D307" s="929"/>
      <c r="E307" s="929"/>
      <c r="F307" s="929"/>
      <c r="G307" s="929"/>
    </row>
    <row r="308" spans="1:7">
      <c r="A308" s="929"/>
      <c r="B308" s="929"/>
      <c r="C308" s="929"/>
      <c r="D308" s="929"/>
      <c r="E308" s="929"/>
      <c r="F308" s="929"/>
      <c r="G308" s="929"/>
    </row>
    <row r="309" spans="1:7">
      <c r="A309" s="929"/>
      <c r="B309" s="929"/>
      <c r="C309" s="929"/>
      <c r="D309" s="929"/>
      <c r="E309" s="929"/>
      <c r="F309" s="929"/>
      <c r="G309" s="929"/>
    </row>
    <row r="310" spans="1:7">
      <c r="A310" s="929"/>
      <c r="B310" s="929"/>
      <c r="C310" s="929"/>
      <c r="D310" s="929"/>
      <c r="E310" s="929"/>
      <c r="F310" s="929"/>
      <c r="G310" s="929"/>
    </row>
    <row r="311" spans="1:7">
      <c r="A311" s="929"/>
      <c r="B311" s="929"/>
      <c r="C311" s="929"/>
      <c r="D311" s="929"/>
      <c r="E311" s="929"/>
      <c r="F311" s="929"/>
      <c r="G311" s="929"/>
    </row>
    <row r="312" spans="1:7">
      <c r="A312" s="929"/>
      <c r="B312" s="929"/>
      <c r="C312" s="929"/>
      <c r="D312" s="929"/>
      <c r="E312" s="929"/>
      <c r="F312" s="929"/>
      <c r="G312" s="929"/>
    </row>
    <row r="313" spans="1:7">
      <c r="A313" s="929"/>
      <c r="B313" s="929"/>
      <c r="C313" s="929"/>
      <c r="D313" s="929"/>
      <c r="E313" s="929"/>
      <c r="F313" s="929"/>
      <c r="G313" s="929"/>
    </row>
    <row r="314" spans="1:7">
      <c r="A314" s="929"/>
      <c r="B314" s="929"/>
      <c r="C314" s="929"/>
      <c r="D314" s="929"/>
      <c r="E314" s="929"/>
      <c r="F314" s="929"/>
      <c r="G314" s="929"/>
    </row>
    <row r="315" spans="1:7">
      <c r="A315" s="929"/>
      <c r="B315" s="929"/>
      <c r="C315" s="929"/>
      <c r="D315" s="929"/>
      <c r="E315" s="929"/>
      <c r="F315" s="929"/>
      <c r="G315" s="929"/>
    </row>
    <row r="316" spans="1:7">
      <c r="A316" s="929"/>
      <c r="B316" s="929"/>
      <c r="C316" s="929"/>
      <c r="D316" s="929"/>
      <c r="E316" s="929"/>
      <c r="F316" s="929"/>
      <c r="G316" s="929"/>
    </row>
    <row r="317" spans="1:7">
      <c r="A317" s="929"/>
      <c r="B317" s="929"/>
      <c r="C317" s="929"/>
      <c r="D317" s="929"/>
      <c r="E317" s="929"/>
      <c r="F317" s="929"/>
      <c r="G317" s="929"/>
    </row>
    <row r="318" spans="1:7">
      <c r="A318" s="929"/>
      <c r="B318" s="929"/>
      <c r="C318" s="929"/>
      <c r="D318" s="929"/>
      <c r="E318" s="929"/>
      <c r="F318" s="929"/>
      <c r="G318" s="929"/>
    </row>
    <row r="319" spans="1:7">
      <c r="A319" s="929"/>
      <c r="B319" s="929"/>
      <c r="C319" s="929"/>
      <c r="D319" s="929"/>
      <c r="E319" s="929"/>
      <c r="F319" s="929"/>
      <c r="G319" s="929"/>
    </row>
    <row r="320" spans="1:7">
      <c r="A320" s="929"/>
      <c r="B320" s="929"/>
      <c r="C320" s="929"/>
      <c r="D320" s="929"/>
      <c r="E320" s="929"/>
      <c r="F320" s="929"/>
      <c r="G320" s="929"/>
    </row>
    <row r="321" spans="1:7">
      <c r="A321" s="929"/>
      <c r="B321" s="929"/>
      <c r="C321" s="929"/>
      <c r="D321" s="929"/>
      <c r="E321" s="929"/>
      <c r="F321" s="929"/>
      <c r="G321" s="929"/>
    </row>
    <row r="322" spans="1:7">
      <c r="A322" s="929"/>
      <c r="B322" s="929"/>
      <c r="C322" s="929"/>
      <c r="D322" s="929"/>
      <c r="E322" s="929"/>
      <c r="F322" s="929"/>
      <c r="G322" s="929"/>
    </row>
    <row r="323" spans="1:7">
      <c r="A323" s="929"/>
      <c r="B323" s="929"/>
      <c r="C323" s="929"/>
      <c r="D323" s="929"/>
      <c r="E323" s="929"/>
      <c r="F323" s="929"/>
      <c r="G323" s="929"/>
    </row>
    <row r="324" spans="1:7">
      <c r="A324" s="929"/>
      <c r="B324" s="929"/>
      <c r="C324" s="929"/>
      <c r="D324" s="929"/>
      <c r="E324" s="929"/>
      <c r="F324" s="929"/>
      <c r="G324" s="929"/>
    </row>
    <row r="325" spans="1:7">
      <c r="A325" s="929"/>
      <c r="B325" s="929"/>
      <c r="C325" s="929"/>
      <c r="D325" s="929"/>
      <c r="E325" s="929"/>
      <c r="F325" s="929"/>
      <c r="G325" s="929"/>
    </row>
    <row r="326" spans="1:7">
      <c r="A326" s="929"/>
      <c r="B326" s="929"/>
      <c r="C326" s="929"/>
      <c r="D326" s="929"/>
      <c r="E326" s="929"/>
      <c r="F326" s="929"/>
      <c r="G326" s="929"/>
    </row>
    <row r="327" spans="1:7">
      <c r="A327" s="929"/>
      <c r="B327" s="929"/>
      <c r="C327" s="929"/>
      <c r="D327" s="929"/>
      <c r="E327" s="929"/>
      <c r="F327" s="929"/>
      <c r="G327" s="929"/>
    </row>
    <row r="328" spans="1:7">
      <c r="A328" s="929"/>
      <c r="B328" s="929"/>
      <c r="C328" s="929"/>
      <c r="D328" s="929"/>
      <c r="E328" s="929"/>
      <c r="F328" s="929"/>
      <c r="G328" s="929"/>
    </row>
    <row r="329" spans="1:7">
      <c r="A329" s="929"/>
      <c r="B329" s="929"/>
      <c r="C329" s="929"/>
      <c r="D329" s="929"/>
      <c r="E329" s="929"/>
      <c r="F329" s="929"/>
      <c r="G329" s="929"/>
    </row>
    <row r="330" spans="1:7">
      <c r="A330" s="929"/>
      <c r="B330" s="929"/>
      <c r="C330" s="929"/>
      <c r="D330" s="929"/>
      <c r="E330" s="929"/>
      <c r="F330" s="929"/>
      <c r="G330" s="929"/>
    </row>
    <row r="331" spans="1:7">
      <c r="A331" s="929"/>
      <c r="B331" s="929"/>
      <c r="C331" s="929"/>
      <c r="D331" s="929"/>
      <c r="E331" s="929"/>
      <c r="F331" s="929"/>
      <c r="G331" s="929"/>
    </row>
    <row r="332" spans="1:7">
      <c r="A332" s="929"/>
      <c r="B332" s="929"/>
      <c r="C332" s="929"/>
      <c r="D332" s="929"/>
      <c r="E332" s="929"/>
      <c r="F332" s="929"/>
      <c r="G332" s="929"/>
    </row>
    <row r="333" spans="1:7">
      <c r="A333" s="929"/>
      <c r="B333" s="929"/>
      <c r="C333" s="929"/>
      <c r="D333" s="929"/>
      <c r="E333" s="929"/>
      <c r="F333" s="929"/>
      <c r="G333" s="929"/>
    </row>
    <row r="334" spans="1:7">
      <c r="A334" s="929"/>
      <c r="B334" s="929"/>
      <c r="C334" s="929"/>
      <c r="D334" s="929"/>
      <c r="E334" s="929"/>
      <c r="F334" s="929"/>
      <c r="G334" s="929"/>
    </row>
    <row r="335" spans="1:7">
      <c r="A335" s="929"/>
      <c r="B335" s="929"/>
      <c r="C335" s="929"/>
      <c r="D335" s="929"/>
      <c r="E335" s="929"/>
      <c r="F335" s="929"/>
      <c r="G335" s="929"/>
    </row>
    <row r="336" spans="1:7">
      <c r="A336" s="929"/>
      <c r="B336" s="929"/>
      <c r="C336" s="929"/>
      <c r="D336" s="929"/>
      <c r="E336" s="929"/>
      <c r="F336" s="929"/>
      <c r="G336" s="929"/>
    </row>
    <row r="337" spans="1:7">
      <c r="A337" s="929"/>
      <c r="B337" s="929"/>
      <c r="C337" s="929"/>
      <c r="D337" s="929"/>
      <c r="E337" s="929"/>
      <c r="F337" s="929"/>
      <c r="G337" s="929"/>
    </row>
    <row r="338" spans="1:7">
      <c r="A338" s="929"/>
      <c r="B338" s="929"/>
      <c r="C338" s="929"/>
      <c r="D338" s="929"/>
      <c r="E338" s="929"/>
      <c r="F338" s="929"/>
      <c r="G338" s="929"/>
    </row>
    <row r="339" spans="1:7">
      <c r="A339" s="929"/>
      <c r="B339" s="929"/>
      <c r="C339" s="929"/>
      <c r="D339" s="929"/>
      <c r="E339" s="929"/>
      <c r="F339" s="929"/>
      <c r="G339" s="929"/>
    </row>
    <row r="340" spans="1:7">
      <c r="A340" s="929"/>
      <c r="B340" s="929"/>
      <c r="C340" s="929"/>
      <c r="D340" s="929"/>
      <c r="E340" s="929"/>
      <c r="F340" s="929"/>
      <c r="G340" s="929"/>
    </row>
    <row r="341" spans="1:7">
      <c r="A341" s="929"/>
      <c r="B341" s="929"/>
      <c r="C341" s="929"/>
      <c r="D341" s="929"/>
      <c r="E341" s="929"/>
      <c r="F341" s="929"/>
      <c r="G341" s="929"/>
    </row>
    <row r="342" spans="1:7">
      <c r="A342" s="929"/>
      <c r="B342" s="929"/>
      <c r="C342" s="929"/>
      <c r="D342" s="929"/>
      <c r="E342" s="929"/>
      <c r="F342" s="929"/>
      <c r="G342" s="929"/>
    </row>
    <row r="343" spans="1:7">
      <c r="A343" s="929"/>
      <c r="B343" s="929"/>
      <c r="C343" s="929"/>
      <c r="D343" s="929"/>
      <c r="E343" s="929"/>
      <c r="F343" s="929"/>
      <c r="G343" s="929"/>
    </row>
    <row r="344" spans="1:7">
      <c r="A344" s="929"/>
      <c r="B344" s="929"/>
      <c r="C344" s="929"/>
      <c r="D344" s="929"/>
      <c r="E344" s="929"/>
      <c r="F344" s="929"/>
      <c r="G344" s="929"/>
    </row>
    <row r="345" spans="1:7">
      <c r="A345" s="929"/>
      <c r="B345" s="929"/>
      <c r="C345" s="929"/>
      <c r="D345" s="929"/>
      <c r="E345" s="929"/>
      <c r="F345" s="929"/>
      <c r="G345" s="929"/>
    </row>
    <row r="346" spans="1:7">
      <c r="A346" s="929"/>
      <c r="B346" s="929"/>
      <c r="C346" s="929"/>
      <c r="D346" s="929"/>
      <c r="E346" s="929"/>
      <c r="F346" s="929"/>
      <c r="G346" s="929"/>
    </row>
    <row r="347" spans="1:7">
      <c r="A347" s="929"/>
      <c r="B347" s="929"/>
      <c r="C347" s="929"/>
      <c r="D347" s="929"/>
      <c r="E347" s="929"/>
      <c r="F347" s="929"/>
      <c r="G347" s="929"/>
    </row>
    <row r="348" spans="1:7">
      <c r="A348" s="929"/>
      <c r="B348" s="929"/>
      <c r="C348" s="929"/>
      <c r="D348" s="929"/>
      <c r="E348" s="929"/>
      <c r="F348" s="929"/>
      <c r="G348" s="929"/>
    </row>
    <row r="349" spans="1:7">
      <c r="A349" s="929"/>
      <c r="B349" s="929"/>
      <c r="C349" s="929"/>
      <c r="D349" s="929"/>
      <c r="E349" s="929"/>
      <c r="F349" s="929"/>
      <c r="G349" s="929"/>
    </row>
    <row r="350" spans="1:7">
      <c r="A350" s="929"/>
      <c r="B350" s="929"/>
      <c r="C350" s="929"/>
      <c r="D350" s="929"/>
      <c r="E350" s="929"/>
      <c r="F350" s="929"/>
      <c r="G350" s="929"/>
    </row>
    <row r="351" spans="1:7">
      <c r="A351" s="929"/>
      <c r="B351" s="929"/>
      <c r="C351" s="929"/>
      <c r="D351" s="929"/>
      <c r="E351" s="929"/>
      <c r="F351" s="929"/>
      <c r="G351" s="929"/>
    </row>
    <row r="352" spans="1:7">
      <c r="A352" s="929"/>
      <c r="B352" s="929"/>
      <c r="C352" s="929"/>
      <c r="D352" s="929"/>
      <c r="E352" s="929"/>
      <c r="F352" s="929"/>
      <c r="G352" s="929"/>
    </row>
    <row r="353" spans="1:7">
      <c r="A353" s="929"/>
      <c r="B353" s="929"/>
      <c r="C353" s="929"/>
      <c r="D353" s="929"/>
      <c r="E353" s="929"/>
      <c r="F353" s="929"/>
      <c r="G353" s="929"/>
    </row>
    <row r="354" spans="1:7">
      <c r="A354" s="929"/>
      <c r="B354" s="929"/>
      <c r="C354" s="929"/>
      <c r="D354" s="929"/>
      <c r="E354" s="929"/>
      <c r="F354" s="929"/>
      <c r="G354" s="929"/>
    </row>
    <row r="355" spans="1:7">
      <c r="A355" s="929"/>
      <c r="B355" s="929"/>
      <c r="C355" s="929"/>
      <c r="D355" s="929"/>
      <c r="E355" s="929"/>
      <c r="F355" s="929"/>
      <c r="G355" s="929"/>
    </row>
    <row r="356" spans="1:7">
      <c r="A356" s="929"/>
      <c r="B356" s="929"/>
      <c r="C356" s="929"/>
      <c r="D356" s="929"/>
      <c r="E356" s="929"/>
      <c r="F356" s="929"/>
      <c r="G356" s="929"/>
    </row>
    <row r="357" spans="1:7">
      <c r="A357" s="929"/>
      <c r="B357" s="929"/>
      <c r="C357" s="929"/>
      <c r="D357" s="929"/>
      <c r="E357" s="929"/>
      <c r="F357" s="929"/>
      <c r="G357" s="929"/>
    </row>
    <row r="358" spans="1:7">
      <c r="A358" s="929"/>
      <c r="B358" s="929"/>
      <c r="C358" s="929"/>
      <c r="D358" s="929"/>
      <c r="E358" s="929"/>
      <c r="F358" s="929"/>
      <c r="G358" s="929"/>
    </row>
    <row r="359" spans="1:7">
      <c r="A359" s="929"/>
      <c r="B359" s="929"/>
      <c r="C359" s="929"/>
      <c r="D359" s="929"/>
      <c r="E359" s="929"/>
      <c r="F359" s="929"/>
      <c r="G359" s="929"/>
    </row>
    <row r="360" spans="1:7">
      <c r="A360" s="929"/>
      <c r="B360" s="929"/>
      <c r="C360" s="929"/>
      <c r="D360" s="929"/>
      <c r="E360" s="929"/>
      <c r="F360" s="929"/>
      <c r="G360" s="929"/>
    </row>
    <row r="361" spans="1:7">
      <c r="A361" s="929"/>
      <c r="B361" s="929"/>
      <c r="C361" s="929"/>
      <c r="D361" s="929"/>
      <c r="E361" s="929"/>
      <c r="F361" s="929"/>
      <c r="G361" s="929"/>
    </row>
    <row r="362" spans="1:7">
      <c r="A362" s="929"/>
      <c r="B362" s="929"/>
      <c r="C362" s="929"/>
      <c r="D362" s="929"/>
      <c r="E362" s="929"/>
      <c r="F362" s="929"/>
      <c r="G362" s="929"/>
    </row>
    <row r="363" spans="1:7">
      <c r="A363" s="929"/>
      <c r="B363" s="929"/>
      <c r="C363" s="929"/>
      <c r="D363" s="929"/>
      <c r="E363" s="929"/>
      <c r="F363" s="929"/>
      <c r="G363" s="929"/>
    </row>
    <row r="364" spans="1:7">
      <c r="A364" s="929"/>
      <c r="B364" s="929"/>
      <c r="C364" s="929"/>
      <c r="D364" s="929"/>
      <c r="E364" s="929"/>
      <c r="F364" s="929"/>
      <c r="G364" s="929"/>
    </row>
    <row r="365" spans="1:7">
      <c r="A365" s="929"/>
      <c r="B365" s="929"/>
      <c r="C365" s="929"/>
      <c r="D365" s="929"/>
      <c r="E365" s="929"/>
      <c r="F365" s="929"/>
      <c r="G365" s="929"/>
    </row>
    <row r="366" spans="1:7">
      <c r="A366" s="929"/>
      <c r="B366" s="929"/>
      <c r="C366" s="929"/>
      <c r="D366" s="929"/>
      <c r="E366" s="929"/>
      <c r="F366" s="929"/>
      <c r="G366" s="929"/>
    </row>
    <row r="367" spans="1:7">
      <c r="A367" s="929"/>
      <c r="B367" s="929"/>
      <c r="C367" s="929"/>
      <c r="D367" s="929"/>
      <c r="E367" s="929"/>
      <c r="F367" s="929"/>
      <c r="G367" s="929"/>
    </row>
    <row r="368" spans="1:7">
      <c r="A368" s="929"/>
      <c r="B368" s="929"/>
      <c r="C368" s="929"/>
      <c r="D368" s="929"/>
      <c r="E368" s="929"/>
      <c r="F368" s="929"/>
      <c r="G368" s="929"/>
    </row>
    <row r="369" spans="1:7">
      <c r="A369" s="929"/>
      <c r="B369" s="929"/>
      <c r="C369" s="929"/>
      <c r="D369" s="929"/>
      <c r="E369" s="929"/>
      <c r="F369" s="929"/>
      <c r="G369" s="929"/>
    </row>
    <row r="370" spans="1:7">
      <c r="A370" s="929"/>
      <c r="B370" s="929"/>
      <c r="C370" s="929"/>
      <c r="D370" s="929"/>
      <c r="E370" s="929"/>
      <c r="F370" s="929"/>
      <c r="G370" s="929"/>
    </row>
    <row r="371" spans="1:7">
      <c r="A371" s="929"/>
      <c r="B371" s="929"/>
      <c r="C371" s="929"/>
      <c r="D371" s="929"/>
      <c r="E371" s="929"/>
      <c r="F371" s="929"/>
      <c r="G371" s="929"/>
    </row>
    <row r="372" spans="1:7">
      <c r="A372" s="929"/>
      <c r="B372" s="929"/>
      <c r="C372" s="929"/>
      <c r="D372" s="929"/>
      <c r="E372" s="929"/>
      <c r="F372" s="929"/>
      <c r="G372" s="929"/>
    </row>
    <row r="373" spans="1:7">
      <c r="A373" s="929"/>
      <c r="B373" s="929"/>
      <c r="C373" s="929"/>
      <c r="D373" s="929"/>
      <c r="E373" s="929"/>
      <c r="F373" s="929"/>
      <c r="G373" s="929"/>
    </row>
    <row r="374" spans="1:7">
      <c r="A374" s="929"/>
      <c r="B374" s="929"/>
      <c r="C374" s="929"/>
      <c r="D374" s="929"/>
      <c r="E374" s="929"/>
      <c r="F374" s="929"/>
      <c r="G374" s="929"/>
    </row>
    <row r="375" spans="1:7">
      <c r="A375" s="929"/>
      <c r="B375" s="929"/>
      <c r="C375" s="929"/>
      <c r="D375" s="929"/>
      <c r="E375" s="929"/>
      <c r="F375" s="929"/>
      <c r="G375" s="929"/>
    </row>
    <row r="376" spans="1:7">
      <c r="A376" s="929"/>
      <c r="B376" s="929"/>
      <c r="C376" s="929"/>
      <c r="D376" s="929"/>
      <c r="E376" s="929"/>
      <c r="F376" s="929"/>
      <c r="G376" s="929"/>
    </row>
    <row r="377" spans="1:7">
      <c r="A377" s="929"/>
      <c r="B377" s="929"/>
      <c r="C377" s="929"/>
      <c r="D377" s="929"/>
      <c r="E377" s="929"/>
      <c r="F377" s="929"/>
      <c r="G377" s="929"/>
    </row>
    <row r="378" spans="1:7">
      <c r="A378" s="929"/>
      <c r="B378" s="929"/>
      <c r="C378" s="929"/>
      <c r="D378" s="929"/>
      <c r="E378" s="929"/>
      <c r="F378" s="929"/>
      <c r="G378" s="929"/>
    </row>
    <row r="379" spans="1:7">
      <c r="A379" s="929"/>
      <c r="B379" s="929"/>
      <c r="C379" s="929"/>
      <c r="D379" s="929"/>
      <c r="E379" s="929"/>
      <c r="F379" s="929"/>
      <c r="G379" s="929"/>
    </row>
    <row r="380" spans="1:7">
      <c r="A380" s="929"/>
      <c r="B380" s="929"/>
      <c r="C380" s="929"/>
      <c r="D380" s="929"/>
      <c r="E380" s="929"/>
      <c r="F380" s="929"/>
      <c r="G380" s="929"/>
    </row>
    <row r="381" spans="1:7">
      <c r="A381" s="929"/>
      <c r="B381" s="929"/>
      <c r="C381" s="929"/>
      <c r="D381" s="929"/>
      <c r="E381" s="929"/>
      <c r="F381" s="929"/>
      <c r="G381" s="929"/>
    </row>
    <row r="382" spans="1:7">
      <c r="A382" s="929"/>
      <c r="B382" s="929"/>
      <c r="C382" s="929"/>
      <c r="D382" s="929"/>
      <c r="E382" s="929"/>
      <c r="F382" s="929"/>
      <c r="G382" s="929"/>
    </row>
    <row r="383" spans="1:7">
      <c r="A383" s="929"/>
      <c r="B383" s="929"/>
      <c r="C383" s="929"/>
      <c r="D383" s="929"/>
      <c r="E383" s="929"/>
      <c r="F383" s="929"/>
      <c r="G383" s="929"/>
    </row>
    <row r="384" spans="1:7">
      <c r="A384" s="929"/>
      <c r="B384" s="929"/>
      <c r="C384" s="929"/>
      <c r="D384" s="929"/>
      <c r="E384" s="929"/>
      <c r="F384" s="929"/>
      <c r="G384" s="929"/>
    </row>
    <row r="385" spans="1:7">
      <c r="A385" s="929"/>
      <c r="B385" s="929"/>
      <c r="C385" s="929"/>
      <c r="D385" s="929"/>
      <c r="E385" s="929"/>
      <c r="F385" s="929"/>
      <c r="G385" s="929"/>
    </row>
    <row r="386" spans="1:7">
      <c r="A386" s="929"/>
      <c r="B386" s="929"/>
      <c r="C386" s="929"/>
      <c r="D386" s="929"/>
      <c r="E386" s="929"/>
      <c r="F386" s="929"/>
      <c r="G386" s="929"/>
    </row>
    <row r="387" spans="1:7">
      <c r="A387" s="929"/>
      <c r="B387" s="929"/>
      <c r="C387" s="929"/>
      <c r="D387" s="929"/>
      <c r="E387" s="929"/>
      <c r="F387" s="929"/>
      <c r="G387" s="929"/>
    </row>
    <row r="388" spans="1:7">
      <c r="A388" s="929"/>
      <c r="B388" s="929"/>
      <c r="C388" s="929"/>
      <c r="D388" s="929"/>
      <c r="E388" s="929"/>
      <c r="F388" s="929"/>
      <c r="G388" s="929"/>
    </row>
    <row r="389" spans="1:7">
      <c r="A389" s="929"/>
      <c r="B389" s="929"/>
      <c r="C389" s="929"/>
      <c r="D389" s="929"/>
      <c r="E389" s="929"/>
      <c r="F389" s="929"/>
      <c r="G389" s="929"/>
    </row>
    <row r="390" spans="1:7">
      <c r="A390" s="929"/>
      <c r="B390" s="929"/>
      <c r="C390" s="929"/>
      <c r="D390" s="929"/>
      <c r="E390" s="929"/>
      <c r="F390" s="929"/>
      <c r="G390" s="929"/>
    </row>
    <row r="391" spans="1:7">
      <c r="A391" s="929"/>
      <c r="B391" s="929"/>
      <c r="C391" s="929"/>
      <c r="D391" s="929"/>
      <c r="E391" s="929"/>
      <c r="F391" s="929"/>
      <c r="G391" s="929"/>
    </row>
    <row r="392" spans="1:7">
      <c r="A392" s="929"/>
      <c r="B392" s="929"/>
      <c r="C392" s="929"/>
      <c r="D392" s="929"/>
      <c r="E392" s="929"/>
      <c r="F392" s="929"/>
      <c r="G392" s="929"/>
    </row>
    <row r="393" spans="1:7">
      <c r="A393" s="929"/>
      <c r="B393" s="929"/>
      <c r="C393" s="929"/>
      <c r="D393" s="929"/>
      <c r="E393" s="929"/>
      <c r="F393" s="929"/>
      <c r="G393" s="929"/>
    </row>
    <row r="394" spans="1:7">
      <c r="A394" s="929"/>
      <c r="B394" s="929"/>
      <c r="C394" s="929"/>
      <c r="D394" s="929"/>
      <c r="E394" s="929"/>
      <c r="F394" s="929"/>
      <c r="G394" s="929"/>
    </row>
    <row r="395" spans="1:7">
      <c r="A395" s="929"/>
      <c r="B395" s="929"/>
      <c r="C395" s="929"/>
      <c r="D395" s="929"/>
      <c r="E395" s="929"/>
      <c r="F395" s="929"/>
      <c r="G395" s="929"/>
    </row>
    <row r="396" spans="1:7">
      <c r="A396" s="929"/>
      <c r="B396" s="929"/>
      <c r="C396" s="929"/>
      <c r="D396" s="929"/>
      <c r="E396" s="929"/>
      <c r="F396" s="929"/>
      <c r="G396" s="929"/>
    </row>
    <row r="397" spans="1:7">
      <c r="A397" s="929"/>
      <c r="B397" s="929"/>
      <c r="C397" s="929"/>
      <c r="D397" s="929"/>
      <c r="E397" s="929"/>
      <c r="F397" s="929"/>
      <c r="G397" s="929"/>
    </row>
    <row r="398" spans="1:7">
      <c r="A398" s="929"/>
      <c r="B398" s="929"/>
      <c r="C398" s="929"/>
      <c r="D398" s="929"/>
      <c r="E398" s="929"/>
      <c r="F398" s="929"/>
      <c r="G398" s="929"/>
    </row>
    <row r="399" spans="1:7">
      <c r="A399" s="929"/>
      <c r="B399" s="929"/>
      <c r="C399" s="929"/>
      <c r="D399" s="929"/>
      <c r="E399" s="929"/>
      <c r="F399" s="929"/>
      <c r="G399" s="929"/>
    </row>
    <row r="400" spans="1:7">
      <c r="A400" s="929"/>
      <c r="B400" s="929"/>
      <c r="C400" s="929"/>
      <c r="D400" s="929"/>
      <c r="E400" s="929"/>
      <c r="F400" s="929"/>
      <c r="G400" s="929"/>
    </row>
    <row r="401" spans="1:7">
      <c r="A401" s="929"/>
      <c r="B401" s="929"/>
      <c r="C401" s="929"/>
      <c r="D401" s="929"/>
      <c r="E401" s="929"/>
      <c r="F401" s="929"/>
      <c r="G401" s="929"/>
    </row>
    <row r="402" spans="1:7">
      <c r="A402" s="929"/>
      <c r="B402" s="929"/>
      <c r="C402" s="929"/>
      <c r="D402" s="929"/>
      <c r="E402" s="929"/>
      <c r="F402" s="929"/>
      <c r="G402" s="929"/>
    </row>
    <row r="403" spans="1:7">
      <c r="A403" s="929"/>
      <c r="B403" s="929"/>
      <c r="C403" s="929"/>
      <c r="D403" s="929"/>
      <c r="E403" s="929"/>
      <c r="F403" s="929"/>
      <c r="G403" s="929"/>
    </row>
    <row r="404" spans="1:7">
      <c r="A404" s="929"/>
      <c r="B404" s="929"/>
      <c r="C404" s="929"/>
      <c r="D404" s="929"/>
      <c r="E404" s="929"/>
      <c r="F404" s="929"/>
      <c r="G404" s="929"/>
    </row>
    <row r="405" spans="1:7">
      <c r="A405" s="929"/>
      <c r="B405" s="929"/>
      <c r="C405" s="929"/>
      <c r="D405" s="929"/>
      <c r="E405" s="929"/>
      <c r="F405" s="929"/>
      <c r="G405" s="929"/>
    </row>
    <row r="406" spans="1:7">
      <c r="A406" s="929"/>
      <c r="B406" s="929"/>
      <c r="C406" s="929"/>
      <c r="D406" s="929"/>
      <c r="E406" s="929"/>
      <c r="F406" s="929"/>
      <c r="G406" s="929"/>
    </row>
    <row r="407" spans="1:7">
      <c r="A407" s="929"/>
      <c r="B407" s="929"/>
      <c r="C407" s="929"/>
      <c r="D407" s="929"/>
      <c r="E407" s="929"/>
      <c r="F407" s="929"/>
      <c r="G407" s="929"/>
    </row>
    <row r="408" spans="1:7">
      <c r="A408" s="929"/>
      <c r="B408" s="929"/>
      <c r="C408" s="929"/>
      <c r="D408" s="929"/>
      <c r="E408" s="929"/>
      <c r="F408" s="929"/>
      <c r="G408" s="929"/>
    </row>
    <row r="409" spans="1:7">
      <c r="A409" s="929"/>
      <c r="B409" s="929"/>
      <c r="C409" s="929"/>
      <c r="D409" s="929"/>
      <c r="E409" s="929"/>
      <c r="F409" s="929"/>
      <c r="G409" s="929"/>
    </row>
    <row r="410" spans="1:7">
      <c r="A410" s="929"/>
      <c r="B410" s="929"/>
      <c r="C410" s="929"/>
      <c r="D410" s="929"/>
      <c r="E410" s="929"/>
      <c r="F410" s="929"/>
      <c r="G410" s="929"/>
    </row>
    <row r="411" spans="1:7">
      <c r="A411" s="929"/>
      <c r="B411" s="929"/>
      <c r="C411" s="929"/>
      <c r="D411" s="929"/>
      <c r="E411" s="929"/>
      <c r="F411" s="929"/>
      <c r="G411" s="929"/>
    </row>
    <row r="412" spans="1:7">
      <c r="A412" s="929"/>
      <c r="B412" s="929"/>
      <c r="C412" s="929"/>
      <c r="D412" s="929"/>
      <c r="E412" s="929"/>
      <c r="F412" s="929"/>
      <c r="G412" s="929"/>
    </row>
    <row r="413" spans="1:7">
      <c r="A413" s="929"/>
      <c r="B413" s="929"/>
      <c r="C413" s="929"/>
      <c r="D413" s="929"/>
      <c r="E413" s="929"/>
      <c r="F413" s="929"/>
      <c r="G413" s="929"/>
    </row>
    <row r="414" spans="1:7">
      <c r="A414" s="929"/>
      <c r="B414" s="929"/>
      <c r="C414" s="929"/>
      <c r="D414" s="929"/>
      <c r="E414" s="929"/>
      <c r="F414" s="929"/>
      <c r="G414" s="929"/>
    </row>
    <row r="415" spans="1:7">
      <c r="A415" s="929"/>
      <c r="B415" s="929"/>
      <c r="C415" s="929"/>
      <c r="D415" s="929"/>
      <c r="E415" s="929"/>
      <c r="F415" s="929"/>
      <c r="G415" s="929"/>
    </row>
    <row r="416" spans="1:7">
      <c r="A416" s="929"/>
      <c r="B416" s="929"/>
      <c r="C416" s="929"/>
      <c r="D416" s="929"/>
      <c r="E416" s="929"/>
      <c r="F416" s="929"/>
      <c r="G416" s="929"/>
    </row>
    <row r="417" spans="1:7">
      <c r="A417" s="929"/>
      <c r="B417" s="929"/>
      <c r="C417" s="929"/>
      <c r="D417" s="929"/>
      <c r="E417" s="929"/>
      <c r="F417" s="929"/>
      <c r="G417" s="929"/>
    </row>
    <row r="418" spans="1:7">
      <c r="A418" s="929"/>
      <c r="B418" s="929"/>
      <c r="C418" s="929"/>
      <c r="D418" s="929"/>
      <c r="E418" s="929"/>
      <c r="F418" s="929"/>
      <c r="G418" s="929"/>
    </row>
    <row r="419" spans="1:7">
      <c r="A419" s="929"/>
      <c r="B419" s="929"/>
      <c r="C419" s="929"/>
      <c r="D419" s="929"/>
      <c r="E419" s="929"/>
      <c r="F419" s="929"/>
      <c r="G419" s="929"/>
    </row>
    <row r="420" spans="1:7">
      <c r="A420" s="929"/>
      <c r="B420" s="929"/>
      <c r="C420" s="929"/>
      <c r="D420" s="929"/>
      <c r="E420" s="929"/>
      <c r="F420" s="929"/>
      <c r="G420" s="929"/>
    </row>
    <row r="421" spans="1:7">
      <c r="A421" s="929"/>
      <c r="B421" s="929"/>
      <c r="C421" s="929"/>
      <c r="D421" s="929"/>
      <c r="E421" s="929"/>
      <c r="F421" s="929"/>
      <c r="G421" s="929"/>
    </row>
    <row r="422" spans="1:7">
      <c r="A422" s="929"/>
      <c r="B422" s="929"/>
      <c r="C422" s="929"/>
      <c r="D422" s="929"/>
      <c r="E422" s="929"/>
      <c r="F422" s="929"/>
      <c r="G422" s="929"/>
    </row>
    <row r="423" spans="1:7">
      <c r="A423" s="929"/>
      <c r="B423" s="929"/>
      <c r="C423" s="929"/>
      <c r="D423" s="929"/>
      <c r="E423" s="929"/>
      <c r="F423" s="929"/>
      <c r="G423" s="929"/>
    </row>
    <row r="424" spans="1:7">
      <c r="A424" s="929"/>
      <c r="B424" s="929"/>
      <c r="C424" s="929"/>
      <c r="D424" s="929"/>
      <c r="E424" s="929"/>
      <c r="F424" s="929"/>
      <c r="G424" s="929"/>
    </row>
    <row r="425" spans="1:7">
      <c r="A425" s="929"/>
      <c r="B425" s="929"/>
      <c r="C425" s="929"/>
      <c r="D425" s="929"/>
      <c r="E425" s="929"/>
      <c r="F425" s="929"/>
      <c r="G425" s="929"/>
    </row>
    <row r="426" spans="1:7">
      <c r="A426" s="929"/>
      <c r="B426" s="929"/>
      <c r="C426" s="929"/>
      <c r="D426" s="929"/>
      <c r="E426" s="929"/>
      <c r="F426" s="929"/>
      <c r="G426" s="929"/>
    </row>
    <row r="427" spans="1:7">
      <c r="A427" s="929"/>
      <c r="B427" s="929"/>
      <c r="C427" s="929"/>
      <c r="D427" s="929"/>
      <c r="E427" s="929"/>
      <c r="F427" s="929"/>
      <c r="G427" s="929"/>
    </row>
    <row r="428" spans="1:7">
      <c r="A428" s="929"/>
      <c r="B428" s="929"/>
      <c r="C428" s="929"/>
      <c r="D428" s="929"/>
      <c r="E428" s="929"/>
      <c r="F428" s="929"/>
      <c r="G428" s="929"/>
    </row>
    <row r="429" spans="1:7">
      <c r="A429" s="929"/>
      <c r="B429" s="929"/>
      <c r="C429" s="929"/>
      <c r="D429" s="929"/>
      <c r="E429" s="929"/>
      <c r="F429" s="929"/>
      <c r="G429" s="929"/>
    </row>
    <row r="430" spans="1:7">
      <c r="A430" s="929"/>
      <c r="B430" s="929"/>
      <c r="C430" s="929"/>
      <c r="D430" s="929"/>
      <c r="E430" s="929"/>
      <c r="F430" s="929"/>
      <c r="G430" s="929"/>
    </row>
    <row r="431" spans="1:7">
      <c r="A431" s="929"/>
      <c r="B431" s="929"/>
      <c r="C431" s="929"/>
      <c r="D431" s="929"/>
      <c r="E431" s="929"/>
      <c r="F431" s="929"/>
      <c r="G431" s="929"/>
    </row>
    <row r="432" spans="1:7">
      <c r="A432" s="929"/>
      <c r="B432" s="929"/>
      <c r="C432" s="929"/>
      <c r="D432" s="929"/>
      <c r="E432" s="929"/>
      <c r="F432" s="929"/>
      <c r="G432" s="929"/>
    </row>
    <row r="433" spans="1:7">
      <c r="A433" s="929"/>
      <c r="B433" s="929"/>
      <c r="C433" s="929"/>
      <c r="D433" s="929"/>
      <c r="E433" s="929"/>
      <c r="F433" s="929"/>
      <c r="G433" s="929"/>
    </row>
    <row r="434" spans="1:7">
      <c r="A434" s="929"/>
      <c r="B434" s="929"/>
      <c r="C434" s="929"/>
      <c r="D434" s="929"/>
      <c r="E434" s="929"/>
      <c r="F434" s="929"/>
      <c r="G434" s="929"/>
    </row>
    <row r="435" spans="1:7">
      <c r="A435" s="929"/>
      <c r="B435" s="929"/>
      <c r="C435" s="929"/>
      <c r="D435" s="929"/>
      <c r="E435" s="929"/>
      <c r="F435" s="929"/>
      <c r="G435" s="929"/>
    </row>
    <row r="436" spans="1:7">
      <c r="A436" s="929"/>
      <c r="B436" s="929"/>
      <c r="C436" s="929"/>
      <c r="D436" s="929"/>
      <c r="E436" s="929"/>
      <c r="F436" s="929"/>
      <c r="G436" s="929"/>
    </row>
    <row r="437" spans="1:7">
      <c r="A437" s="929"/>
      <c r="B437" s="929"/>
      <c r="C437" s="929"/>
      <c r="D437" s="929"/>
      <c r="E437" s="929"/>
      <c r="F437" s="929"/>
      <c r="G437" s="929"/>
    </row>
    <row r="438" spans="1:7">
      <c r="A438" s="929"/>
      <c r="B438" s="929"/>
      <c r="C438" s="929"/>
      <c r="D438" s="929"/>
      <c r="E438" s="929"/>
      <c r="F438" s="929"/>
      <c r="G438" s="929"/>
    </row>
    <row r="439" spans="1:7">
      <c r="A439" s="929"/>
      <c r="B439" s="929"/>
      <c r="C439" s="929"/>
      <c r="D439" s="929"/>
      <c r="E439" s="929"/>
      <c r="F439" s="929"/>
      <c r="G439" s="929"/>
    </row>
    <row r="440" spans="1:7">
      <c r="A440" s="929"/>
      <c r="B440" s="929"/>
      <c r="C440" s="929"/>
      <c r="D440" s="929"/>
      <c r="E440" s="929"/>
      <c r="F440" s="929"/>
      <c r="G440" s="929"/>
    </row>
    <row r="441" spans="1:7">
      <c r="A441" s="929"/>
      <c r="B441" s="929"/>
      <c r="C441" s="929"/>
      <c r="D441" s="929"/>
      <c r="E441" s="929"/>
      <c r="F441" s="929"/>
      <c r="G441" s="929"/>
    </row>
    <row r="442" spans="1:7">
      <c r="A442" s="929"/>
      <c r="B442" s="929"/>
      <c r="C442" s="929"/>
      <c r="D442" s="929"/>
      <c r="E442" s="929"/>
      <c r="F442" s="929"/>
      <c r="G442" s="929"/>
    </row>
    <row r="443" spans="1:7">
      <c r="A443" s="929"/>
      <c r="B443" s="929"/>
      <c r="C443" s="929"/>
      <c r="D443" s="929"/>
      <c r="E443" s="929"/>
      <c r="F443" s="929"/>
      <c r="G443" s="929"/>
    </row>
    <row r="444" spans="1:7">
      <c r="A444" s="929"/>
      <c r="B444" s="929"/>
      <c r="C444" s="929"/>
      <c r="D444" s="929"/>
      <c r="E444" s="929"/>
      <c r="F444" s="929"/>
      <c r="G444" s="929"/>
    </row>
    <row r="445" spans="1:7">
      <c r="A445" s="929"/>
      <c r="B445" s="929"/>
      <c r="C445" s="929"/>
      <c r="D445" s="929"/>
      <c r="E445" s="929"/>
      <c r="F445" s="929"/>
      <c r="G445" s="929"/>
    </row>
    <row r="446" spans="1:7">
      <c r="A446" s="929"/>
      <c r="B446" s="929"/>
      <c r="C446" s="929"/>
      <c r="D446" s="929"/>
      <c r="E446" s="929"/>
      <c r="F446" s="929"/>
      <c r="G446" s="929"/>
    </row>
    <row r="447" spans="1:7">
      <c r="A447" s="929"/>
      <c r="B447" s="929"/>
      <c r="C447" s="929"/>
      <c r="D447" s="929"/>
      <c r="E447" s="929"/>
      <c r="F447" s="929"/>
      <c r="G447" s="929"/>
    </row>
    <row r="448" spans="1:7">
      <c r="A448" s="929"/>
      <c r="B448" s="929"/>
      <c r="C448" s="929"/>
      <c r="D448" s="929"/>
      <c r="E448" s="929"/>
      <c r="F448" s="929"/>
      <c r="G448" s="929"/>
    </row>
    <row r="449" spans="1:7">
      <c r="A449" s="929"/>
      <c r="B449" s="929"/>
      <c r="C449" s="929"/>
      <c r="D449" s="929"/>
      <c r="E449" s="929"/>
      <c r="F449" s="929"/>
      <c r="G449" s="929"/>
    </row>
    <row r="450" spans="1:7">
      <c r="A450" s="929"/>
      <c r="B450" s="929"/>
      <c r="C450" s="929"/>
      <c r="D450" s="929"/>
      <c r="E450" s="929"/>
      <c r="F450" s="929"/>
      <c r="G450" s="929"/>
    </row>
    <row r="451" spans="1:7">
      <c r="A451" s="929"/>
      <c r="B451" s="929"/>
      <c r="C451" s="929"/>
      <c r="D451" s="929"/>
      <c r="E451" s="929"/>
      <c r="F451" s="929"/>
      <c r="G451" s="929"/>
    </row>
    <row r="452" spans="1:7">
      <c r="A452" s="929"/>
      <c r="B452" s="929"/>
      <c r="C452" s="929"/>
      <c r="D452" s="929"/>
      <c r="E452" s="929"/>
      <c r="F452" s="929"/>
      <c r="G452" s="929"/>
    </row>
    <row r="453" spans="1:7">
      <c r="A453" s="929"/>
      <c r="B453" s="929"/>
      <c r="C453" s="929"/>
      <c r="D453" s="929"/>
      <c r="E453" s="929"/>
      <c r="F453" s="929"/>
      <c r="G453" s="929"/>
    </row>
    <row r="454" spans="1:7">
      <c r="A454" s="929"/>
      <c r="B454" s="929"/>
      <c r="C454" s="929"/>
      <c r="D454" s="929"/>
      <c r="E454" s="929"/>
      <c r="F454" s="929"/>
      <c r="G454" s="929"/>
    </row>
    <row r="455" spans="1:7">
      <c r="A455" s="929"/>
      <c r="B455" s="929"/>
      <c r="C455" s="929"/>
      <c r="D455" s="929"/>
      <c r="E455" s="929"/>
      <c r="F455" s="929"/>
      <c r="G455" s="929"/>
    </row>
    <row r="456" spans="1:7">
      <c r="A456" s="929"/>
      <c r="B456" s="929"/>
      <c r="C456" s="929"/>
      <c r="D456" s="929"/>
      <c r="E456" s="929"/>
      <c r="F456" s="929"/>
      <c r="G456" s="929"/>
    </row>
    <row r="457" spans="1:7">
      <c r="A457" s="929"/>
      <c r="B457" s="929"/>
      <c r="C457" s="929"/>
      <c r="D457" s="929"/>
      <c r="E457" s="929"/>
      <c r="F457" s="929"/>
      <c r="G457" s="929"/>
    </row>
    <row r="458" spans="1:7">
      <c r="A458" s="929"/>
      <c r="B458" s="929"/>
      <c r="C458" s="929"/>
      <c r="D458" s="929"/>
      <c r="E458" s="929"/>
      <c r="F458" s="929"/>
      <c r="G458" s="929"/>
    </row>
    <row r="459" spans="1:7">
      <c r="A459" s="929"/>
      <c r="B459" s="929"/>
      <c r="C459" s="929"/>
      <c r="D459" s="929"/>
      <c r="E459" s="929"/>
      <c r="F459" s="929"/>
      <c r="G459" s="929"/>
    </row>
    <row r="460" spans="1:7">
      <c r="A460" s="929"/>
      <c r="B460" s="929"/>
      <c r="C460" s="929"/>
      <c r="D460" s="929"/>
      <c r="E460" s="929"/>
      <c r="F460" s="929"/>
      <c r="G460" s="929"/>
    </row>
    <row r="461" spans="1:7">
      <c r="A461" s="929"/>
      <c r="B461" s="929"/>
      <c r="C461" s="929"/>
      <c r="D461" s="929"/>
      <c r="E461" s="929"/>
      <c r="F461" s="929"/>
      <c r="G461" s="929"/>
    </row>
    <row r="462" spans="1:7">
      <c r="A462" s="929"/>
      <c r="B462" s="929"/>
      <c r="C462" s="929"/>
      <c r="D462" s="929"/>
      <c r="E462" s="929"/>
      <c r="F462" s="929"/>
      <c r="G462" s="929"/>
    </row>
    <row r="463" spans="1:7">
      <c r="A463" s="929"/>
      <c r="B463" s="929"/>
      <c r="C463" s="929"/>
      <c r="D463" s="929"/>
      <c r="E463" s="929"/>
      <c r="F463" s="929"/>
      <c r="G463" s="929"/>
    </row>
    <row r="464" spans="1:7">
      <c r="A464" s="929"/>
      <c r="B464" s="929"/>
      <c r="C464" s="929"/>
      <c r="D464" s="929"/>
      <c r="E464" s="929"/>
      <c r="F464" s="929"/>
      <c r="G464" s="929"/>
    </row>
    <row r="465" spans="1:7">
      <c r="A465" s="929"/>
      <c r="B465" s="929"/>
      <c r="C465" s="929"/>
      <c r="D465" s="929"/>
      <c r="E465" s="929"/>
      <c r="F465" s="929"/>
      <c r="G465" s="929"/>
    </row>
    <row r="466" spans="1:7">
      <c r="A466" s="929"/>
      <c r="B466" s="929"/>
      <c r="C466" s="929"/>
      <c r="D466" s="929"/>
      <c r="E466" s="929"/>
      <c r="F466" s="929"/>
      <c r="G466" s="929"/>
    </row>
    <row r="467" spans="1:7">
      <c r="A467" s="929"/>
      <c r="B467" s="929"/>
      <c r="C467" s="929"/>
      <c r="D467" s="929"/>
      <c r="E467" s="929"/>
      <c r="F467" s="929"/>
      <c r="G467" s="929"/>
    </row>
    <row r="468" spans="1:7">
      <c r="A468" s="929"/>
      <c r="B468" s="929"/>
      <c r="C468" s="929"/>
      <c r="D468" s="929"/>
      <c r="E468" s="929"/>
      <c r="F468" s="929"/>
      <c r="G468" s="929"/>
    </row>
    <row r="469" spans="1:7">
      <c r="A469" s="929"/>
      <c r="B469" s="929"/>
      <c r="C469" s="929"/>
      <c r="D469" s="929"/>
      <c r="E469" s="929"/>
      <c r="F469" s="929"/>
      <c r="G469" s="929"/>
    </row>
    <row r="470" spans="1:7">
      <c r="A470" s="929"/>
      <c r="B470" s="929"/>
      <c r="C470" s="929"/>
      <c r="D470" s="929"/>
      <c r="E470" s="929"/>
      <c r="F470" s="929"/>
      <c r="G470" s="929"/>
    </row>
    <row r="471" spans="1:7">
      <c r="A471" s="929"/>
      <c r="B471" s="929"/>
      <c r="C471" s="929"/>
      <c r="D471" s="929"/>
      <c r="E471" s="929"/>
      <c r="F471" s="929"/>
      <c r="G471" s="929"/>
    </row>
    <row r="472" spans="1:7">
      <c r="A472" s="929"/>
      <c r="B472" s="929"/>
      <c r="C472" s="929"/>
      <c r="D472" s="929"/>
      <c r="E472" s="929"/>
      <c r="F472" s="929"/>
      <c r="G472" s="929"/>
    </row>
    <row r="473" spans="1:7">
      <c r="A473" s="929"/>
      <c r="B473" s="929"/>
      <c r="C473" s="929"/>
      <c r="D473" s="929"/>
      <c r="E473" s="929"/>
      <c r="F473" s="929"/>
      <c r="G473" s="929"/>
    </row>
    <row r="474" spans="1:7">
      <c r="A474" s="929"/>
      <c r="B474" s="929"/>
      <c r="C474" s="929"/>
      <c r="D474" s="929"/>
      <c r="E474" s="929"/>
      <c r="F474" s="929"/>
      <c r="G474" s="929"/>
    </row>
    <row r="475" spans="1:7">
      <c r="A475" s="929"/>
      <c r="B475" s="929"/>
      <c r="C475" s="929"/>
      <c r="D475" s="929"/>
      <c r="E475" s="929"/>
      <c r="F475" s="929"/>
      <c r="G475" s="929"/>
    </row>
    <row r="476" spans="1:7">
      <c r="A476" s="929"/>
      <c r="B476" s="929"/>
      <c r="C476" s="929"/>
      <c r="D476" s="929"/>
      <c r="E476" s="929"/>
      <c r="F476" s="929"/>
      <c r="G476" s="929"/>
    </row>
    <row r="477" spans="1:7">
      <c r="A477" s="929"/>
      <c r="B477" s="929"/>
      <c r="C477" s="929"/>
      <c r="D477" s="929"/>
      <c r="E477" s="929"/>
      <c r="F477" s="929"/>
      <c r="G477" s="929"/>
    </row>
    <row r="478" spans="1:7">
      <c r="A478" s="929"/>
      <c r="B478" s="929"/>
      <c r="C478" s="929"/>
      <c r="D478" s="929"/>
      <c r="E478" s="929"/>
      <c r="F478" s="929"/>
      <c r="G478" s="929"/>
    </row>
    <row r="479" spans="1:7">
      <c r="A479" s="929"/>
      <c r="B479" s="929"/>
      <c r="C479" s="929"/>
      <c r="D479" s="929"/>
      <c r="E479" s="929"/>
      <c r="F479" s="929"/>
      <c r="G479" s="929"/>
    </row>
    <row r="480" spans="1:7">
      <c r="A480" s="929"/>
      <c r="B480" s="929"/>
      <c r="C480" s="929"/>
      <c r="D480" s="929"/>
      <c r="E480" s="929"/>
      <c r="F480" s="929"/>
      <c r="G480" s="929"/>
    </row>
    <row r="481" spans="1:7">
      <c r="A481" s="929"/>
      <c r="B481" s="929"/>
      <c r="C481" s="929"/>
      <c r="D481" s="929"/>
      <c r="E481" s="929"/>
      <c r="F481" s="929"/>
      <c r="G481" s="929"/>
    </row>
    <row r="482" spans="1:7">
      <c r="A482" s="929"/>
      <c r="B482" s="929"/>
      <c r="C482" s="929"/>
      <c r="D482" s="929"/>
      <c r="E482" s="929"/>
      <c r="F482" s="929"/>
      <c r="G482" s="929"/>
    </row>
    <row r="483" spans="1:7">
      <c r="A483" s="929"/>
      <c r="B483" s="929"/>
      <c r="C483" s="929"/>
      <c r="D483" s="929"/>
      <c r="E483" s="929"/>
      <c r="F483" s="929"/>
      <c r="G483" s="929"/>
    </row>
    <row r="484" spans="1:7">
      <c r="A484" s="929"/>
      <c r="B484" s="929"/>
      <c r="C484" s="929"/>
      <c r="D484" s="929"/>
      <c r="E484" s="929"/>
      <c r="F484" s="929"/>
      <c r="G484" s="929"/>
    </row>
    <row r="485" spans="1:7">
      <c r="A485" s="929"/>
      <c r="B485" s="929"/>
      <c r="C485" s="929"/>
      <c r="D485" s="929"/>
      <c r="E485" s="929"/>
      <c r="F485" s="929"/>
      <c r="G485" s="929"/>
    </row>
    <row r="486" spans="1:7">
      <c r="A486" s="929"/>
      <c r="B486" s="929"/>
      <c r="C486" s="929"/>
      <c r="D486" s="929"/>
      <c r="E486" s="929"/>
      <c r="F486" s="929"/>
      <c r="G486" s="929"/>
    </row>
    <row r="487" spans="1:7">
      <c r="A487" s="929"/>
      <c r="B487" s="929"/>
      <c r="C487" s="929"/>
      <c r="D487" s="929"/>
      <c r="E487" s="929"/>
      <c r="F487" s="929"/>
      <c r="G487" s="929"/>
    </row>
    <row r="488" spans="1:7">
      <c r="A488" s="929"/>
      <c r="B488" s="929"/>
      <c r="C488" s="929"/>
      <c r="D488" s="929"/>
      <c r="E488" s="929"/>
      <c r="F488" s="929"/>
      <c r="G488" s="929"/>
    </row>
    <row r="489" spans="1:7">
      <c r="A489" s="929"/>
      <c r="B489" s="929"/>
      <c r="C489" s="929"/>
      <c r="D489" s="929"/>
      <c r="E489" s="929"/>
      <c r="F489" s="929"/>
      <c r="G489" s="929"/>
    </row>
    <row r="490" spans="1:7">
      <c r="A490" s="929"/>
      <c r="B490" s="929"/>
      <c r="C490" s="929"/>
      <c r="D490" s="929"/>
      <c r="E490" s="929"/>
      <c r="F490" s="929"/>
      <c r="G490" s="929"/>
    </row>
    <row r="491" spans="1:7">
      <c r="A491" s="929"/>
      <c r="B491" s="929"/>
      <c r="C491" s="929"/>
      <c r="D491" s="929"/>
      <c r="E491" s="929"/>
      <c r="F491" s="929"/>
      <c r="G491" s="929"/>
    </row>
    <row r="492" spans="1:7">
      <c r="A492" s="929"/>
      <c r="B492" s="929"/>
      <c r="C492" s="929"/>
      <c r="D492" s="929"/>
      <c r="E492" s="929"/>
      <c r="F492" s="929"/>
      <c r="G492" s="929"/>
    </row>
    <row r="493" spans="1:7">
      <c r="A493" s="929"/>
      <c r="B493" s="929"/>
      <c r="C493" s="929"/>
      <c r="D493" s="929"/>
      <c r="E493" s="929"/>
      <c r="F493" s="929"/>
      <c r="G493" s="929"/>
    </row>
    <row r="494" spans="1:7">
      <c r="A494" s="929"/>
      <c r="B494" s="929"/>
      <c r="C494" s="929"/>
      <c r="D494" s="929"/>
      <c r="E494" s="929"/>
      <c r="F494" s="929"/>
      <c r="G494" s="929"/>
    </row>
    <row r="495" spans="1:7">
      <c r="A495" s="929"/>
      <c r="B495" s="929"/>
      <c r="C495" s="929"/>
      <c r="D495" s="929"/>
      <c r="E495" s="929"/>
      <c r="F495" s="929"/>
      <c r="G495" s="929"/>
    </row>
    <row r="496" spans="1:7">
      <c r="A496" s="929"/>
      <c r="B496" s="929"/>
      <c r="C496" s="929"/>
      <c r="D496" s="929"/>
      <c r="E496" s="929"/>
      <c r="F496" s="929"/>
      <c r="G496" s="929"/>
    </row>
    <row r="497" spans="1:7">
      <c r="A497" s="929"/>
      <c r="B497" s="929"/>
      <c r="C497" s="929"/>
      <c r="D497" s="929"/>
      <c r="E497" s="929"/>
      <c r="F497" s="929"/>
      <c r="G497" s="929"/>
    </row>
    <row r="498" spans="1:7">
      <c r="A498" s="929"/>
      <c r="B498" s="929"/>
      <c r="C498" s="929"/>
      <c r="D498" s="929"/>
      <c r="E498" s="929"/>
      <c r="F498" s="929"/>
      <c r="G498" s="929"/>
    </row>
    <row r="499" spans="1:7">
      <c r="A499" s="929"/>
      <c r="B499" s="929"/>
      <c r="C499" s="929"/>
      <c r="D499" s="929"/>
      <c r="E499" s="929"/>
      <c r="F499" s="929"/>
      <c r="G499" s="929"/>
    </row>
    <row r="500" spans="1:7">
      <c r="A500" s="929"/>
      <c r="B500" s="929"/>
      <c r="C500" s="929"/>
      <c r="D500" s="929"/>
      <c r="E500" s="929"/>
      <c r="F500" s="929"/>
      <c r="G500" s="929"/>
    </row>
    <row r="501" spans="1:7">
      <c r="A501" s="929"/>
      <c r="B501" s="929"/>
      <c r="C501" s="929"/>
      <c r="D501" s="929"/>
      <c r="E501" s="929"/>
      <c r="F501" s="929"/>
      <c r="G501" s="929"/>
    </row>
    <row r="502" spans="1:7">
      <c r="A502" s="929"/>
      <c r="B502" s="929"/>
      <c r="C502" s="929"/>
      <c r="D502" s="929"/>
      <c r="E502" s="929"/>
      <c r="F502" s="929"/>
      <c r="G502" s="929"/>
    </row>
    <row r="503" spans="1:7">
      <c r="A503" s="929"/>
      <c r="B503" s="929"/>
      <c r="C503" s="929"/>
      <c r="D503" s="929"/>
      <c r="E503" s="929"/>
      <c r="F503" s="929"/>
      <c r="G503" s="929"/>
    </row>
    <row r="504" spans="1:7">
      <c r="A504" s="929"/>
      <c r="B504" s="929"/>
      <c r="C504" s="929"/>
      <c r="D504" s="929"/>
      <c r="E504" s="929"/>
      <c r="F504" s="929"/>
      <c r="G504" s="929"/>
    </row>
    <row r="505" spans="1:7">
      <c r="A505" s="929"/>
      <c r="B505" s="929"/>
      <c r="C505" s="929"/>
      <c r="D505" s="929"/>
      <c r="E505" s="929"/>
      <c r="F505" s="929"/>
      <c r="G505" s="929"/>
    </row>
    <row r="506" spans="1:7">
      <c r="A506" s="929"/>
      <c r="B506" s="929"/>
      <c r="C506" s="929"/>
      <c r="D506" s="929"/>
      <c r="E506" s="929"/>
      <c r="F506" s="929"/>
      <c r="G506" s="929"/>
    </row>
    <row r="507" spans="1:7">
      <c r="A507" s="929"/>
      <c r="B507" s="929"/>
      <c r="C507" s="929"/>
      <c r="D507" s="929"/>
      <c r="E507" s="929"/>
      <c r="F507" s="929"/>
      <c r="G507" s="929"/>
    </row>
    <row r="508" spans="1:7">
      <c r="A508" s="929"/>
      <c r="B508" s="929"/>
      <c r="C508" s="929"/>
      <c r="D508" s="929"/>
      <c r="E508" s="929"/>
      <c r="F508" s="929"/>
      <c r="G508" s="929"/>
    </row>
    <row r="509" spans="1:7">
      <c r="A509" s="929"/>
      <c r="B509" s="929"/>
      <c r="C509" s="929"/>
      <c r="D509" s="929"/>
      <c r="E509" s="929"/>
      <c r="F509" s="929"/>
      <c r="G509" s="929"/>
    </row>
    <row r="510" spans="1:7">
      <c r="A510" s="929"/>
      <c r="B510" s="929"/>
      <c r="C510" s="929"/>
      <c r="D510" s="929"/>
      <c r="E510" s="929"/>
      <c r="F510" s="929"/>
      <c r="G510" s="929"/>
    </row>
    <row r="511" spans="1:7">
      <c r="A511" s="929"/>
      <c r="B511" s="929"/>
      <c r="C511" s="929"/>
      <c r="D511" s="929"/>
      <c r="E511" s="929"/>
      <c r="F511" s="929"/>
      <c r="G511" s="929"/>
    </row>
    <row r="512" spans="1:7">
      <c r="A512" s="929"/>
      <c r="B512" s="929"/>
      <c r="C512" s="929"/>
      <c r="D512" s="929"/>
      <c r="E512" s="929"/>
      <c r="F512" s="929"/>
      <c r="G512" s="929"/>
    </row>
    <row r="513" spans="1:7">
      <c r="A513" s="929"/>
      <c r="B513" s="929"/>
      <c r="C513" s="929"/>
      <c r="D513" s="929"/>
      <c r="E513" s="929"/>
      <c r="F513" s="929"/>
      <c r="G513" s="929"/>
    </row>
    <row r="514" spans="1:7">
      <c r="A514" s="929"/>
      <c r="B514" s="929"/>
      <c r="C514" s="929"/>
      <c r="D514" s="929"/>
      <c r="E514" s="929"/>
      <c r="F514" s="929"/>
      <c r="G514" s="929"/>
    </row>
    <row r="515" spans="1:7">
      <c r="A515" s="929"/>
      <c r="B515" s="929"/>
      <c r="C515" s="929"/>
      <c r="D515" s="929"/>
      <c r="E515" s="929"/>
      <c r="F515" s="929"/>
      <c r="G515" s="929"/>
    </row>
    <row r="516" spans="1:7">
      <c r="A516" s="929"/>
      <c r="B516" s="929"/>
      <c r="C516" s="929"/>
      <c r="D516" s="929"/>
      <c r="E516" s="929"/>
      <c r="F516" s="929"/>
      <c r="G516" s="929"/>
    </row>
    <row r="517" spans="1:7">
      <c r="A517" s="929"/>
      <c r="B517" s="929"/>
      <c r="C517" s="929"/>
      <c r="D517" s="929"/>
      <c r="E517" s="929"/>
      <c r="F517" s="929"/>
      <c r="G517" s="929"/>
    </row>
    <row r="518" spans="1:7">
      <c r="A518" s="929"/>
      <c r="B518" s="929"/>
      <c r="C518" s="929"/>
      <c r="D518" s="929"/>
      <c r="E518" s="929"/>
      <c r="F518" s="929"/>
      <c r="G518" s="929"/>
    </row>
    <row r="519" spans="1:7">
      <c r="A519" s="929"/>
      <c r="B519" s="929"/>
      <c r="C519" s="929"/>
      <c r="D519" s="929"/>
      <c r="E519" s="929"/>
      <c r="F519" s="929"/>
      <c r="G519" s="929"/>
    </row>
    <row r="520" spans="1:7">
      <c r="A520" s="929"/>
      <c r="B520" s="929"/>
      <c r="C520" s="929"/>
      <c r="D520" s="929"/>
      <c r="E520" s="929"/>
      <c r="F520" s="929"/>
      <c r="G520" s="929"/>
    </row>
    <row r="521" spans="1:7">
      <c r="A521" s="929"/>
      <c r="B521" s="929"/>
      <c r="C521" s="929"/>
      <c r="D521" s="929"/>
      <c r="E521" s="929"/>
      <c r="F521" s="929"/>
      <c r="G521" s="929"/>
    </row>
    <row r="522" spans="1:7">
      <c r="A522" s="929"/>
      <c r="B522" s="929"/>
      <c r="C522" s="929"/>
      <c r="D522" s="929"/>
      <c r="E522" s="929"/>
      <c r="F522" s="929"/>
      <c r="G522" s="929"/>
    </row>
    <row r="523" spans="1:7">
      <c r="A523" s="929"/>
      <c r="B523" s="929"/>
      <c r="C523" s="929"/>
      <c r="D523" s="929"/>
      <c r="E523" s="929"/>
      <c r="F523" s="929"/>
      <c r="G523" s="929"/>
    </row>
    <row r="524" spans="1:7">
      <c r="A524" s="929"/>
      <c r="B524" s="929"/>
      <c r="C524" s="929"/>
      <c r="D524" s="929"/>
      <c r="E524" s="929"/>
      <c r="F524" s="929"/>
      <c r="G524" s="929"/>
    </row>
    <row r="525" spans="1:7">
      <c r="A525" s="929"/>
      <c r="B525" s="929"/>
      <c r="C525" s="929"/>
      <c r="D525" s="929"/>
      <c r="E525" s="929"/>
      <c r="F525" s="929"/>
      <c r="G525" s="929"/>
    </row>
    <row r="526" spans="1:7">
      <c r="A526" s="929"/>
      <c r="B526" s="929"/>
      <c r="C526" s="929"/>
      <c r="D526" s="929"/>
      <c r="E526" s="929"/>
      <c r="F526" s="929"/>
      <c r="G526" s="929"/>
    </row>
    <row r="527" spans="1:7">
      <c r="A527" s="929"/>
      <c r="B527" s="929"/>
      <c r="C527" s="929"/>
      <c r="D527" s="929"/>
      <c r="E527" s="929"/>
      <c r="F527" s="929"/>
      <c r="G527" s="929"/>
    </row>
    <row r="528" spans="1:7">
      <c r="A528" s="929"/>
      <c r="B528" s="929"/>
      <c r="C528" s="929"/>
      <c r="D528" s="929"/>
      <c r="E528" s="929"/>
      <c r="F528" s="929"/>
      <c r="G528" s="929"/>
    </row>
    <row r="529" spans="1:7">
      <c r="A529" s="929"/>
      <c r="B529" s="929"/>
      <c r="C529" s="929"/>
      <c r="D529" s="929"/>
      <c r="E529" s="929"/>
      <c r="F529" s="929"/>
      <c r="G529" s="929"/>
    </row>
    <row r="530" spans="1:7">
      <c r="A530" s="929"/>
      <c r="B530" s="929"/>
      <c r="C530" s="929"/>
      <c r="D530" s="929"/>
      <c r="E530" s="929"/>
      <c r="F530" s="929"/>
      <c r="G530" s="929"/>
    </row>
    <row r="531" spans="1:7">
      <c r="A531" s="929"/>
      <c r="B531" s="929"/>
      <c r="C531" s="929"/>
      <c r="D531" s="929"/>
      <c r="E531" s="929"/>
      <c r="F531" s="929"/>
      <c r="G531" s="929"/>
    </row>
    <row r="532" spans="1:7">
      <c r="A532" s="929"/>
      <c r="B532" s="929"/>
      <c r="C532" s="929"/>
      <c r="D532" s="929"/>
      <c r="E532" s="929"/>
      <c r="F532" s="929"/>
      <c r="G532" s="929"/>
    </row>
    <row r="533" spans="1:7">
      <c r="A533" s="929"/>
      <c r="B533" s="929"/>
      <c r="C533" s="929"/>
      <c r="D533" s="929"/>
      <c r="E533" s="929"/>
      <c r="F533" s="929"/>
      <c r="G533" s="929"/>
    </row>
    <row r="534" spans="1:7">
      <c r="A534" s="929"/>
      <c r="B534" s="929"/>
      <c r="C534" s="929"/>
      <c r="D534" s="929"/>
      <c r="E534" s="929"/>
      <c r="F534" s="929"/>
      <c r="G534" s="929"/>
    </row>
    <row r="535" spans="1:7">
      <c r="A535" s="929"/>
      <c r="B535" s="929"/>
      <c r="C535" s="929"/>
      <c r="D535" s="929"/>
      <c r="E535" s="929"/>
      <c r="F535" s="929"/>
      <c r="G535" s="929"/>
    </row>
    <row r="536" spans="1:7">
      <c r="A536" s="929"/>
      <c r="B536" s="929"/>
      <c r="C536" s="929"/>
      <c r="D536" s="929"/>
      <c r="E536" s="929"/>
      <c r="F536" s="929"/>
      <c r="G536" s="929"/>
    </row>
    <row r="537" spans="1:7">
      <c r="A537" s="929"/>
      <c r="B537" s="929"/>
      <c r="C537" s="929"/>
      <c r="D537" s="929"/>
      <c r="E537" s="929"/>
      <c r="F537" s="929"/>
      <c r="G537" s="929"/>
    </row>
    <row r="538" spans="1:7">
      <c r="A538" s="929"/>
      <c r="B538" s="929"/>
      <c r="C538" s="929"/>
      <c r="D538" s="929"/>
      <c r="E538" s="929"/>
      <c r="F538" s="929"/>
      <c r="G538" s="929"/>
    </row>
    <row r="539" spans="1:7">
      <c r="A539" s="929"/>
      <c r="B539" s="929"/>
      <c r="C539" s="929"/>
      <c r="D539" s="929"/>
      <c r="E539" s="929"/>
      <c r="F539" s="929"/>
      <c r="G539" s="929"/>
    </row>
    <row r="540" spans="1:7">
      <c r="A540" s="929"/>
      <c r="B540" s="929"/>
      <c r="C540" s="929"/>
      <c r="D540" s="929"/>
      <c r="E540" s="929"/>
      <c r="F540" s="929"/>
      <c r="G540" s="929"/>
    </row>
    <row r="541" spans="1:7">
      <c r="A541" s="929"/>
      <c r="B541" s="929"/>
      <c r="C541" s="929"/>
      <c r="D541" s="929"/>
      <c r="E541" s="929"/>
      <c r="F541" s="929"/>
      <c r="G541" s="929"/>
    </row>
    <row r="542" spans="1:7">
      <c r="A542" s="929"/>
      <c r="B542" s="929"/>
      <c r="C542" s="929"/>
      <c r="D542" s="929"/>
      <c r="E542" s="929"/>
      <c r="F542" s="929"/>
      <c r="G542" s="929"/>
    </row>
    <row r="543" spans="1:7">
      <c r="A543" s="929"/>
      <c r="B543" s="929"/>
      <c r="C543" s="929"/>
      <c r="D543" s="929"/>
      <c r="E543" s="929"/>
      <c r="F543" s="929"/>
      <c r="G543" s="929"/>
    </row>
    <row r="544" spans="1:7">
      <c r="A544" s="929"/>
      <c r="B544" s="929"/>
      <c r="C544" s="929"/>
      <c r="D544" s="929"/>
      <c r="E544" s="929"/>
      <c r="F544" s="929"/>
      <c r="G544" s="929"/>
    </row>
    <row r="545" spans="1:7">
      <c r="A545" s="929"/>
      <c r="B545" s="929"/>
      <c r="C545" s="929"/>
      <c r="D545" s="929"/>
      <c r="E545" s="929"/>
      <c r="F545" s="929"/>
      <c r="G545" s="929"/>
    </row>
    <row r="546" spans="1:7">
      <c r="A546" s="929"/>
      <c r="B546" s="929"/>
      <c r="C546" s="929"/>
      <c r="D546" s="929"/>
      <c r="E546" s="929"/>
      <c r="F546" s="929"/>
      <c r="G546" s="929"/>
    </row>
    <row r="547" spans="1:7">
      <c r="A547" s="929"/>
      <c r="B547" s="929"/>
      <c r="C547" s="929"/>
      <c r="D547" s="929"/>
      <c r="E547" s="929"/>
      <c r="F547" s="929"/>
      <c r="G547" s="929"/>
    </row>
    <row r="548" spans="1:7">
      <c r="A548" s="929"/>
      <c r="B548" s="929"/>
      <c r="C548" s="929"/>
      <c r="D548" s="929"/>
      <c r="E548" s="929"/>
      <c r="F548" s="929"/>
      <c r="G548" s="929"/>
    </row>
    <row r="549" spans="1:7">
      <c r="A549" s="929"/>
      <c r="B549" s="929"/>
      <c r="C549" s="929"/>
      <c r="D549" s="929"/>
      <c r="E549" s="929"/>
      <c r="F549" s="929"/>
      <c r="G549" s="929"/>
    </row>
    <row r="550" spans="1:7">
      <c r="A550" s="929"/>
      <c r="B550" s="929"/>
      <c r="C550" s="929"/>
      <c r="D550" s="929"/>
      <c r="E550" s="929"/>
      <c r="F550" s="929"/>
      <c r="G550" s="929"/>
    </row>
    <row r="551" spans="1:7">
      <c r="A551" s="929"/>
      <c r="B551" s="929"/>
      <c r="C551" s="929"/>
      <c r="D551" s="929"/>
      <c r="E551" s="929"/>
      <c r="F551" s="929"/>
      <c r="G551" s="929"/>
    </row>
    <row r="552" spans="1:7">
      <c r="A552" s="929"/>
      <c r="B552" s="929"/>
      <c r="C552" s="929"/>
      <c r="D552" s="929"/>
      <c r="E552" s="929"/>
      <c r="F552" s="929"/>
      <c r="G552" s="929"/>
    </row>
    <row r="553" spans="1:7">
      <c r="A553" s="929"/>
      <c r="B553" s="929"/>
      <c r="C553" s="929"/>
      <c r="D553" s="929"/>
      <c r="E553" s="929"/>
      <c r="F553" s="929"/>
      <c r="G553" s="929"/>
    </row>
    <row r="554" spans="1:7">
      <c r="A554" s="929"/>
      <c r="B554" s="929"/>
      <c r="C554" s="929"/>
      <c r="D554" s="929"/>
      <c r="E554" s="929"/>
      <c r="F554" s="929"/>
      <c r="G554" s="929"/>
    </row>
    <row r="555" spans="1:7">
      <c r="A555" s="929"/>
      <c r="B555" s="929"/>
      <c r="C555" s="929"/>
      <c r="D555" s="929"/>
      <c r="E555" s="929"/>
      <c r="F555" s="929"/>
      <c r="G555" s="929"/>
    </row>
    <row r="556" spans="1:7">
      <c r="A556" s="929"/>
      <c r="B556" s="929"/>
      <c r="C556" s="929"/>
      <c r="D556" s="929"/>
      <c r="E556" s="929"/>
      <c r="F556" s="929"/>
      <c r="G556" s="929"/>
    </row>
    <row r="557" spans="1:7">
      <c r="A557" s="929"/>
      <c r="B557" s="929"/>
      <c r="C557" s="929"/>
      <c r="D557" s="929"/>
      <c r="E557" s="929"/>
      <c r="F557" s="929"/>
      <c r="G557" s="929"/>
    </row>
    <row r="558" spans="1:7">
      <c r="A558" s="929"/>
      <c r="B558" s="929"/>
      <c r="C558" s="929"/>
      <c r="D558" s="929"/>
      <c r="E558" s="929"/>
      <c r="F558" s="929"/>
      <c r="G558" s="929"/>
    </row>
    <row r="559" spans="1:7">
      <c r="A559" s="929"/>
      <c r="B559" s="929"/>
      <c r="C559" s="929"/>
      <c r="D559" s="929"/>
      <c r="E559" s="929"/>
      <c r="F559" s="929"/>
      <c r="G559" s="929"/>
    </row>
    <row r="560" spans="1:7">
      <c r="A560" s="929"/>
      <c r="B560" s="929"/>
      <c r="C560" s="929"/>
      <c r="D560" s="929"/>
      <c r="E560" s="929"/>
      <c r="F560" s="929"/>
      <c r="G560" s="929"/>
    </row>
    <row r="561" spans="1:7">
      <c r="A561" s="929"/>
      <c r="B561" s="929"/>
      <c r="C561" s="929"/>
      <c r="D561" s="929"/>
      <c r="E561" s="929"/>
      <c r="F561" s="929"/>
      <c r="G561" s="929"/>
    </row>
    <row r="562" spans="1:7">
      <c r="A562" s="929"/>
      <c r="B562" s="929"/>
      <c r="C562" s="929"/>
      <c r="D562" s="929"/>
      <c r="E562" s="929"/>
      <c r="F562" s="929"/>
      <c r="G562" s="929"/>
    </row>
    <row r="563" spans="1:7">
      <c r="A563" s="929"/>
      <c r="B563" s="929"/>
      <c r="C563" s="929"/>
      <c r="D563" s="929"/>
      <c r="E563" s="929"/>
      <c r="F563" s="929"/>
      <c r="G563" s="929"/>
    </row>
    <row r="564" spans="1:7">
      <c r="A564" s="929"/>
      <c r="B564" s="929"/>
      <c r="C564" s="929"/>
      <c r="D564" s="929"/>
      <c r="E564" s="929"/>
      <c r="F564" s="929"/>
      <c r="G564" s="929"/>
    </row>
    <row r="565" spans="1:7">
      <c r="A565" s="929"/>
      <c r="B565" s="929"/>
      <c r="C565" s="929"/>
      <c r="D565" s="929"/>
      <c r="E565" s="929"/>
      <c r="F565" s="929"/>
      <c r="G565" s="929"/>
    </row>
    <row r="566" spans="1:7">
      <c r="A566" s="929"/>
      <c r="B566" s="929"/>
      <c r="C566" s="929"/>
      <c r="D566" s="929"/>
      <c r="E566" s="929"/>
      <c r="F566" s="929"/>
      <c r="G566" s="929"/>
    </row>
    <row r="567" spans="1:7">
      <c r="A567" s="929"/>
      <c r="B567" s="929"/>
      <c r="C567" s="929"/>
      <c r="D567" s="929"/>
      <c r="E567" s="929"/>
      <c r="F567" s="929"/>
      <c r="G567" s="929"/>
    </row>
    <row r="568" spans="1:7">
      <c r="A568" s="929"/>
      <c r="B568" s="929"/>
      <c r="C568" s="929"/>
      <c r="D568" s="929"/>
      <c r="E568" s="929"/>
      <c r="F568" s="929"/>
      <c r="G568" s="929"/>
    </row>
    <row r="569" spans="1:7">
      <c r="A569" s="929"/>
      <c r="B569" s="929"/>
      <c r="C569" s="929"/>
      <c r="D569" s="929"/>
      <c r="E569" s="929"/>
      <c r="F569" s="929"/>
      <c r="G569" s="929"/>
    </row>
    <row r="570" spans="1:7">
      <c r="A570" s="929"/>
      <c r="B570" s="929"/>
      <c r="C570" s="929"/>
      <c r="D570" s="929"/>
      <c r="E570" s="929"/>
      <c r="F570" s="929"/>
      <c r="G570" s="929"/>
    </row>
    <row r="571" spans="1:7">
      <c r="A571" s="929"/>
      <c r="B571" s="929"/>
      <c r="C571" s="929"/>
      <c r="D571" s="929"/>
      <c r="E571" s="929"/>
      <c r="F571" s="929"/>
      <c r="G571" s="929"/>
    </row>
    <row r="572" spans="1:7">
      <c r="A572" s="929"/>
      <c r="B572" s="929"/>
      <c r="C572" s="929"/>
      <c r="D572" s="929"/>
      <c r="E572" s="929"/>
      <c r="F572" s="929"/>
      <c r="G572" s="929"/>
    </row>
    <row r="573" spans="1:7">
      <c r="A573" s="929"/>
      <c r="B573" s="929"/>
      <c r="C573" s="929"/>
      <c r="D573" s="929"/>
      <c r="E573" s="929"/>
      <c r="F573" s="929"/>
      <c r="G573" s="929"/>
    </row>
    <row r="574" spans="1:7">
      <c r="A574" s="929"/>
      <c r="B574" s="929"/>
      <c r="C574" s="929"/>
      <c r="D574" s="929"/>
      <c r="E574" s="929"/>
      <c r="F574" s="929"/>
      <c r="G574" s="929"/>
    </row>
    <row r="575" spans="1:7">
      <c r="A575" s="929"/>
      <c r="B575" s="929"/>
      <c r="C575" s="929"/>
      <c r="D575" s="929"/>
      <c r="E575" s="929"/>
      <c r="F575" s="929"/>
      <c r="G575" s="929"/>
    </row>
    <row r="576" spans="1:7">
      <c r="A576" s="929"/>
      <c r="B576" s="929"/>
      <c r="C576" s="929"/>
      <c r="D576" s="929"/>
      <c r="E576" s="929"/>
      <c r="F576" s="929"/>
      <c r="G576" s="929"/>
    </row>
    <row r="577" spans="1:7">
      <c r="A577" s="929"/>
      <c r="B577" s="929"/>
      <c r="C577" s="929"/>
      <c r="D577" s="929"/>
      <c r="E577" s="929"/>
      <c r="F577" s="929"/>
      <c r="G577" s="929"/>
    </row>
    <row r="578" spans="1:7">
      <c r="A578" s="929"/>
      <c r="B578" s="929"/>
      <c r="C578" s="929"/>
      <c r="D578" s="929"/>
      <c r="E578" s="929"/>
      <c r="F578" s="929"/>
      <c r="G578" s="929"/>
    </row>
    <row r="579" spans="1:7">
      <c r="A579" s="929"/>
      <c r="B579" s="929"/>
      <c r="C579" s="929"/>
      <c r="D579" s="929"/>
      <c r="E579" s="929"/>
      <c r="F579" s="929"/>
      <c r="G579" s="929"/>
    </row>
    <row r="580" spans="1:7">
      <c r="A580" s="929"/>
      <c r="B580" s="929"/>
      <c r="C580" s="929"/>
      <c r="D580" s="929"/>
      <c r="E580" s="929"/>
      <c r="F580" s="929"/>
      <c r="G580" s="929"/>
    </row>
    <row r="581" spans="1:7">
      <c r="A581" s="929"/>
      <c r="B581" s="929"/>
      <c r="C581" s="929"/>
      <c r="D581" s="929"/>
      <c r="E581" s="929"/>
      <c r="F581" s="929"/>
      <c r="G581" s="929"/>
    </row>
    <row r="582" spans="1:7">
      <c r="A582" s="929"/>
      <c r="B582" s="929"/>
      <c r="C582" s="929"/>
      <c r="D582" s="929"/>
      <c r="E582" s="929"/>
      <c r="F582" s="929"/>
      <c r="G582" s="929"/>
    </row>
    <row r="583" spans="1:7">
      <c r="A583" s="929"/>
      <c r="B583" s="929"/>
      <c r="C583" s="929"/>
      <c r="D583" s="929"/>
      <c r="E583" s="929"/>
      <c r="F583" s="929"/>
      <c r="G583" s="929"/>
    </row>
    <row r="584" spans="1:7">
      <c r="A584" s="929"/>
      <c r="B584" s="929"/>
      <c r="C584" s="929"/>
      <c r="D584" s="929"/>
      <c r="E584" s="929"/>
      <c r="F584" s="929"/>
      <c r="G584" s="929"/>
    </row>
    <row r="585" spans="1:7">
      <c r="A585" s="929"/>
      <c r="B585" s="929"/>
      <c r="C585" s="929"/>
      <c r="D585" s="929"/>
      <c r="E585" s="929"/>
      <c r="F585" s="929"/>
      <c r="G585" s="929"/>
    </row>
    <row r="586" spans="1:7">
      <c r="A586" s="929"/>
      <c r="B586" s="929"/>
      <c r="C586" s="929"/>
      <c r="D586" s="929"/>
      <c r="E586" s="929"/>
      <c r="F586" s="929"/>
      <c r="G586" s="929"/>
    </row>
    <row r="587" spans="1:7">
      <c r="A587" s="929"/>
      <c r="B587" s="929"/>
      <c r="C587" s="929"/>
      <c r="D587" s="929"/>
      <c r="E587" s="929"/>
      <c r="F587" s="929"/>
      <c r="G587" s="929"/>
    </row>
    <row r="588" spans="1:7">
      <c r="A588" s="929"/>
      <c r="B588" s="929"/>
      <c r="C588" s="929"/>
      <c r="D588" s="929"/>
      <c r="E588" s="929"/>
      <c r="F588" s="929"/>
      <c r="G588" s="929"/>
    </row>
    <row r="589" spans="1:7">
      <c r="A589" s="929"/>
      <c r="B589" s="929"/>
      <c r="C589" s="929"/>
      <c r="D589" s="929"/>
      <c r="E589" s="929"/>
      <c r="F589" s="929"/>
      <c r="G589" s="929"/>
    </row>
    <row r="590" spans="1:7">
      <c r="A590" s="929"/>
      <c r="B590" s="929"/>
      <c r="C590" s="929"/>
      <c r="D590" s="929"/>
      <c r="E590" s="929"/>
      <c r="F590" s="929"/>
      <c r="G590" s="929"/>
    </row>
    <row r="591" spans="1:7">
      <c r="A591" s="929"/>
      <c r="B591" s="929"/>
      <c r="C591" s="929"/>
      <c r="D591" s="929"/>
      <c r="E591" s="929"/>
      <c r="F591" s="929"/>
      <c r="G591" s="929"/>
    </row>
    <row r="592" spans="1:7">
      <c r="A592" s="929"/>
      <c r="B592" s="929"/>
      <c r="C592" s="929"/>
      <c r="D592" s="929"/>
      <c r="E592" s="929"/>
      <c r="F592" s="929"/>
      <c r="G592" s="929"/>
    </row>
    <row r="593" spans="1:7">
      <c r="A593" s="929"/>
      <c r="B593" s="929"/>
      <c r="C593" s="929"/>
      <c r="D593" s="929"/>
      <c r="E593" s="929"/>
      <c r="F593" s="929"/>
      <c r="G593" s="929"/>
    </row>
    <row r="594" spans="1:7">
      <c r="A594" s="929"/>
      <c r="B594" s="929"/>
      <c r="C594" s="929"/>
      <c r="D594" s="929"/>
      <c r="E594" s="929"/>
      <c r="F594" s="929"/>
      <c r="G594" s="929"/>
    </row>
    <row r="595" spans="1:7">
      <c r="A595" s="929"/>
      <c r="B595" s="929"/>
      <c r="C595" s="929"/>
      <c r="D595" s="929"/>
      <c r="E595" s="929"/>
      <c r="F595" s="929"/>
      <c r="G595" s="929"/>
    </row>
    <row r="596" spans="1:7">
      <c r="A596" s="929"/>
      <c r="B596" s="929"/>
      <c r="C596" s="929"/>
      <c r="D596" s="929"/>
      <c r="E596" s="929"/>
      <c r="F596" s="929"/>
      <c r="G596" s="929"/>
    </row>
    <row r="597" spans="1:7">
      <c r="A597" s="929"/>
      <c r="B597" s="929"/>
      <c r="C597" s="929"/>
      <c r="D597" s="929"/>
      <c r="E597" s="929"/>
      <c r="F597" s="929"/>
      <c r="G597" s="929"/>
    </row>
    <row r="598" spans="1:7">
      <c r="A598" s="929"/>
      <c r="B598" s="929"/>
      <c r="C598" s="929"/>
      <c r="D598" s="929"/>
      <c r="E598" s="929"/>
      <c r="F598" s="929"/>
      <c r="G598" s="929"/>
    </row>
    <row r="599" spans="1:7">
      <c r="A599" s="929"/>
      <c r="B599" s="929"/>
      <c r="C599" s="929"/>
      <c r="D599" s="929"/>
      <c r="E599" s="929"/>
      <c r="F599" s="929"/>
      <c r="G599" s="929"/>
    </row>
    <row r="600" spans="1:7">
      <c r="A600" s="929"/>
      <c r="B600" s="929"/>
      <c r="C600" s="929"/>
      <c r="D600" s="929"/>
      <c r="E600" s="929"/>
      <c r="F600" s="929"/>
      <c r="G600" s="929"/>
    </row>
    <row r="601" spans="1:7">
      <c r="A601" s="929"/>
      <c r="B601" s="929"/>
      <c r="C601" s="929"/>
      <c r="D601" s="929"/>
      <c r="E601" s="929"/>
      <c r="F601" s="929"/>
      <c r="G601" s="929"/>
    </row>
    <row r="602" spans="1:7">
      <c r="A602" s="929"/>
      <c r="B602" s="929"/>
      <c r="C602" s="929"/>
      <c r="D602" s="929"/>
      <c r="E602" s="929"/>
      <c r="F602" s="929"/>
      <c r="G602" s="929"/>
    </row>
    <row r="603" spans="1:7">
      <c r="A603" s="929"/>
      <c r="B603" s="929"/>
      <c r="C603" s="929"/>
      <c r="D603" s="929"/>
      <c r="E603" s="929"/>
      <c r="F603" s="929"/>
      <c r="G603" s="929"/>
    </row>
    <row r="604" spans="1:7">
      <c r="A604" s="929"/>
      <c r="B604" s="929"/>
      <c r="C604" s="929"/>
      <c r="D604" s="929"/>
      <c r="E604" s="929"/>
      <c r="F604" s="929"/>
      <c r="G604" s="929"/>
    </row>
    <row r="605" spans="1:7">
      <c r="A605" s="929"/>
      <c r="B605" s="929"/>
      <c r="C605" s="929"/>
      <c r="D605" s="929"/>
      <c r="E605" s="929"/>
      <c r="F605" s="929"/>
      <c r="G605" s="929"/>
    </row>
    <row r="606" spans="1:7">
      <c r="A606" s="929"/>
      <c r="B606" s="929"/>
      <c r="C606" s="929"/>
      <c r="D606" s="929"/>
      <c r="E606" s="929"/>
      <c r="F606" s="929"/>
      <c r="G606" s="929"/>
    </row>
    <row r="607" spans="1:7">
      <c r="A607" s="929"/>
      <c r="B607" s="929"/>
      <c r="C607" s="929"/>
      <c r="D607" s="929"/>
      <c r="E607" s="929"/>
      <c r="F607" s="929"/>
      <c r="G607" s="929"/>
    </row>
    <row r="608" spans="1:7">
      <c r="A608" s="929"/>
      <c r="B608" s="929"/>
      <c r="C608" s="929"/>
      <c r="D608" s="929"/>
      <c r="E608" s="929"/>
      <c r="F608" s="929"/>
      <c r="G608" s="929"/>
    </row>
    <row r="609" spans="1:7">
      <c r="A609" s="929"/>
      <c r="B609" s="929"/>
      <c r="C609" s="929"/>
      <c r="D609" s="929"/>
      <c r="E609" s="929"/>
      <c r="F609" s="929"/>
      <c r="G609" s="929"/>
    </row>
    <row r="610" spans="1:7">
      <c r="A610" s="929"/>
      <c r="B610" s="929"/>
      <c r="C610" s="929"/>
      <c r="D610" s="929"/>
      <c r="E610" s="929"/>
      <c r="F610" s="929"/>
      <c r="G610" s="929"/>
    </row>
    <row r="611" spans="1:7">
      <c r="A611" s="929"/>
      <c r="B611" s="929"/>
      <c r="C611" s="929"/>
      <c r="D611" s="929"/>
      <c r="E611" s="929"/>
      <c r="F611" s="929"/>
      <c r="G611" s="929"/>
    </row>
    <row r="612" spans="1:7">
      <c r="A612" s="929"/>
      <c r="B612" s="929"/>
      <c r="C612" s="929"/>
      <c r="D612" s="929"/>
      <c r="E612" s="929"/>
      <c r="F612" s="929"/>
      <c r="G612" s="929"/>
    </row>
    <row r="613" spans="1:7">
      <c r="A613" s="929"/>
      <c r="B613" s="929"/>
      <c r="C613" s="929"/>
      <c r="D613" s="929"/>
      <c r="E613" s="929"/>
      <c r="F613" s="929"/>
      <c r="G613" s="929"/>
    </row>
    <row r="614" spans="1:7">
      <c r="A614" s="929"/>
      <c r="B614" s="929"/>
      <c r="C614" s="929"/>
      <c r="D614" s="929"/>
      <c r="E614" s="929"/>
      <c r="F614" s="929"/>
      <c r="G614" s="929"/>
    </row>
    <row r="615" spans="1:7">
      <c r="A615" s="929"/>
      <c r="B615" s="929"/>
      <c r="C615" s="929"/>
      <c r="D615" s="929"/>
      <c r="E615" s="929"/>
      <c r="F615" s="929"/>
      <c r="G615" s="929"/>
    </row>
    <row r="616" spans="1:7">
      <c r="A616" s="929"/>
      <c r="B616" s="929"/>
      <c r="C616" s="929"/>
      <c r="D616" s="929"/>
      <c r="E616" s="929"/>
      <c r="F616" s="929"/>
      <c r="G616" s="929"/>
    </row>
    <row r="617" spans="1:7">
      <c r="A617" s="929"/>
      <c r="B617" s="929"/>
      <c r="C617" s="929"/>
      <c r="D617" s="929"/>
      <c r="E617" s="929"/>
      <c r="F617" s="929"/>
      <c r="G617" s="929"/>
    </row>
    <row r="618" spans="1:7">
      <c r="A618" s="929"/>
      <c r="B618" s="929"/>
      <c r="C618" s="929"/>
      <c r="D618" s="929"/>
      <c r="E618" s="929"/>
      <c r="F618" s="929"/>
      <c r="G618" s="929"/>
    </row>
    <row r="619" spans="1:7">
      <c r="A619" s="929"/>
      <c r="B619" s="929"/>
      <c r="C619" s="929"/>
      <c r="D619" s="929"/>
      <c r="E619" s="929"/>
      <c r="F619" s="929"/>
      <c r="G619" s="929"/>
    </row>
    <row r="620" spans="1:7">
      <c r="A620" s="929"/>
      <c r="B620" s="929"/>
      <c r="C620" s="929"/>
      <c r="D620" s="929"/>
      <c r="E620" s="929"/>
      <c r="F620" s="929"/>
      <c r="G620" s="929"/>
    </row>
    <row r="621" spans="1:7">
      <c r="A621" s="929"/>
      <c r="B621" s="929"/>
      <c r="C621" s="929"/>
      <c r="D621" s="929"/>
      <c r="E621" s="929"/>
      <c r="F621" s="929"/>
      <c r="G621" s="929"/>
    </row>
    <row r="622" spans="1:7">
      <c r="A622" s="929"/>
      <c r="B622" s="929"/>
      <c r="C622" s="929"/>
      <c r="D622" s="929"/>
      <c r="E622" s="929"/>
      <c r="F622" s="929"/>
      <c r="G622" s="929"/>
    </row>
    <row r="623" spans="1:7">
      <c r="A623" s="929"/>
      <c r="B623" s="929"/>
      <c r="C623" s="929"/>
      <c r="D623" s="929"/>
      <c r="E623" s="929"/>
      <c r="F623" s="929"/>
      <c r="G623" s="929"/>
    </row>
    <row r="624" spans="1:7">
      <c r="A624" s="929"/>
      <c r="B624" s="929"/>
      <c r="C624" s="929"/>
      <c r="D624" s="929"/>
      <c r="E624" s="929"/>
      <c r="F624" s="929"/>
      <c r="G624" s="929"/>
    </row>
    <row r="625" spans="1:7">
      <c r="A625" s="929"/>
      <c r="B625" s="929"/>
      <c r="C625" s="929"/>
      <c r="D625" s="929"/>
      <c r="E625" s="929"/>
      <c r="F625" s="929"/>
      <c r="G625" s="929"/>
    </row>
    <row r="626" spans="1:7">
      <c r="A626" s="929"/>
      <c r="B626" s="929"/>
      <c r="C626" s="929"/>
      <c r="D626" s="929"/>
      <c r="E626" s="929"/>
      <c r="F626" s="929"/>
      <c r="G626" s="929"/>
    </row>
    <row r="627" spans="1:7">
      <c r="A627" s="929"/>
      <c r="B627" s="929"/>
      <c r="C627" s="929"/>
      <c r="D627" s="929"/>
      <c r="E627" s="929"/>
      <c r="F627" s="929"/>
      <c r="G627" s="929"/>
    </row>
    <row r="628" spans="1:7">
      <c r="A628" s="929"/>
      <c r="B628" s="929"/>
      <c r="C628" s="929"/>
      <c r="D628" s="929"/>
      <c r="E628" s="929"/>
      <c r="F628" s="929"/>
      <c r="G628" s="929"/>
    </row>
    <row r="629" spans="1:7">
      <c r="A629" s="929"/>
      <c r="B629" s="929"/>
      <c r="C629" s="929"/>
      <c r="D629" s="929"/>
      <c r="E629" s="929"/>
      <c r="F629" s="929"/>
      <c r="G629" s="929"/>
    </row>
    <row r="630" spans="1:7">
      <c r="A630" s="929"/>
      <c r="B630" s="929"/>
      <c r="C630" s="929"/>
      <c r="D630" s="929"/>
      <c r="E630" s="929"/>
      <c r="F630" s="929"/>
      <c r="G630" s="929"/>
    </row>
    <row r="631" spans="1:7">
      <c r="A631" s="929"/>
      <c r="B631" s="929"/>
      <c r="C631" s="929"/>
      <c r="D631" s="929"/>
      <c r="E631" s="929"/>
      <c r="F631" s="929"/>
      <c r="G631" s="929"/>
    </row>
    <row r="632" spans="1:7">
      <c r="A632" s="929"/>
      <c r="B632" s="929"/>
      <c r="C632" s="929"/>
      <c r="D632" s="929"/>
      <c r="E632" s="929"/>
      <c r="F632" s="929"/>
      <c r="G632" s="929"/>
    </row>
    <row r="633" spans="1:7">
      <c r="A633" s="929"/>
      <c r="B633" s="929"/>
      <c r="C633" s="929"/>
      <c r="D633" s="929"/>
      <c r="E633" s="929"/>
      <c r="F633" s="929"/>
      <c r="G633" s="929"/>
    </row>
    <row r="634" spans="1:7">
      <c r="A634" s="929"/>
      <c r="B634" s="929"/>
      <c r="C634" s="929"/>
      <c r="D634" s="929"/>
      <c r="E634" s="929"/>
      <c r="F634" s="929"/>
      <c r="G634" s="929"/>
    </row>
    <row r="635" spans="1:7">
      <c r="A635" s="929"/>
      <c r="B635" s="929"/>
      <c r="C635" s="929"/>
      <c r="D635" s="929"/>
      <c r="E635" s="929"/>
      <c r="F635" s="929"/>
      <c r="G635" s="929"/>
    </row>
    <row r="636" spans="1:7">
      <c r="A636" s="929"/>
      <c r="B636" s="929"/>
      <c r="C636" s="929"/>
      <c r="D636" s="929"/>
      <c r="E636" s="929"/>
      <c r="F636" s="929"/>
      <c r="G636" s="929"/>
    </row>
    <row r="637" spans="1:7">
      <c r="A637" s="929"/>
      <c r="B637" s="929"/>
      <c r="C637" s="929"/>
      <c r="D637" s="929"/>
      <c r="E637" s="929"/>
      <c r="F637" s="929"/>
      <c r="G637" s="929"/>
    </row>
    <row r="638" spans="1:7">
      <c r="A638" s="929"/>
      <c r="B638" s="929"/>
      <c r="C638" s="929"/>
      <c r="D638" s="929"/>
      <c r="E638" s="929"/>
      <c r="F638" s="929"/>
      <c r="G638" s="929"/>
    </row>
    <row r="639" spans="1:7">
      <c r="A639" s="929"/>
      <c r="B639" s="929"/>
      <c r="C639" s="929"/>
      <c r="D639" s="929"/>
      <c r="E639" s="929"/>
      <c r="F639" s="929"/>
      <c r="G639" s="929"/>
    </row>
    <row r="640" spans="1:7">
      <c r="A640" s="929"/>
      <c r="B640" s="929"/>
      <c r="C640" s="929"/>
      <c r="D640" s="929"/>
      <c r="E640" s="929"/>
      <c r="F640" s="929"/>
      <c r="G640" s="929"/>
    </row>
    <row r="641" spans="1:7">
      <c r="A641" s="929"/>
      <c r="B641" s="929"/>
      <c r="C641" s="929"/>
      <c r="D641" s="929"/>
      <c r="E641" s="929"/>
      <c r="F641" s="929"/>
      <c r="G641" s="929"/>
    </row>
    <row r="642" spans="1:7">
      <c r="A642" s="929"/>
      <c r="B642" s="929"/>
      <c r="C642" s="929"/>
      <c r="D642" s="929"/>
      <c r="E642" s="929"/>
      <c r="F642" s="929"/>
      <c r="G642" s="929"/>
    </row>
    <row r="643" spans="1:7">
      <c r="A643" s="929"/>
      <c r="B643" s="929"/>
      <c r="C643" s="929"/>
      <c r="D643" s="929"/>
      <c r="E643" s="929"/>
      <c r="F643" s="929"/>
      <c r="G643" s="929"/>
    </row>
    <row r="644" spans="1:7">
      <c r="A644" s="929"/>
      <c r="B644" s="929"/>
      <c r="C644" s="929"/>
      <c r="D644" s="929"/>
      <c r="E644" s="929"/>
      <c r="F644" s="929"/>
      <c r="G644" s="929"/>
    </row>
    <row r="645" spans="1:7">
      <c r="A645" s="929"/>
      <c r="B645" s="929"/>
      <c r="C645" s="929"/>
      <c r="D645" s="929"/>
      <c r="E645" s="929"/>
      <c r="F645" s="929"/>
      <c r="G645" s="929"/>
    </row>
    <row r="646" spans="1:7">
      <c r="A646" s="929"/>
      <c r="B646" s="929"/>
      <c r="C646" s="929"/>
      <c r="D646" s="929"/>
      <c r="E646" s="929"/>
      <c r="F646" s="929"/>
      <c r="G646" s="929"/>
    </row>
    <row r="647" spans="1:7">
      <c r="A647" s="929"/>
      <c r="B647" s="929"/>
      <c r="C647" s="929"/>
      <c r="D647" s="929"/>
      <c r="E647" s="929"/>
      <c r="F647" s="929"/>
      <c r="G647" s="929"/>
    </row>
    <row r="648" spans="1:7">
      <c r="A648" s="929"/>
      <c r="B648" s="929"/>
      <c r="C648" s="929"/>
      <c r="D648" s="929"/>
      <c r="E648" s="929"/>
      <c r="F648" s="929"/>
      <c r="G648" s="929"/>
    </row>
    <row r="649" spans="1:7">
      <c r="A649" s="929"/>
      <c r="B649" s="929"/>
      <c r="C649" s="929"/>
      <c r="D649" s="929"/>
      <c r="E649" s="929"/>
      <c r="F649" s="929"/>
      <c r="G649" s="929"/>
    </row>
    <row r="650" spans="1:7">
      <c r="A650" s="929"/>
      <c r="B650" s="929"/>
      <c r="C650" s="929"/>
      <c r="D650" s="929"/>
      <c r="E650" s="929"/>
      <c r="F650" s="929"/>
      <c r="G650" s="929"/>
    </row>
    <row r="651" spans="1:7">
      <c r="A651" s="929"/>
      <c r="B651" s="929"/>
      <c r="C651" s="929"/>
      <c r="D651" s="929"/>
      <c r="E651" s="929"/>
      <c r="F651" s="929"/>
      <c r="G651" s="929"/>
    </row>
    <row r="652" spans="1:7">
      <c r="A652" s="929"/>
      <c r="B652" s="929"/>
      <c r="C652" s="929"/>
      <c r="D652" s="929"/>
      <c r="E652" s="929"/>
      <c r="F652" s="929"/>
      <c r="G652" s="929"/>
    </row>
    <row r="653" spans="1:7">
      <c r="A653" s="929"/>
      <c r="B653" s="929"/>
      <c r="C653" s="929"/>
      <c r="D653" s="929"/>
      <c r="E653" s="929"/>
      <c r="F653" s="929"/>
      <c r="G653" s="929"/>
    </row>
    <row r="654" spans="1:7">
      <c r="A654" s="929"/>
      <c r="B654" s="929"/>
      <c r="C654" s="929"/>
      <c r="D654" s="929"/>
      <c r="E654" s="929"/>
      <c r="F654" s="929"/>
      <c r="G654" s="929"/>
    </row>
    <row r="655" spans="1:7">
      <c r="A655" s="929"/>
      <c r="B655" s="929"/>
      <c r="C655" s="929"/>
      <c r="D655" s="929"/>
      <c r="E655" s="929"/>
      <c r="F655" s="929"/>
      <c r="G655" s="929"/>
    </row>
    <row r="656" spans="1:7">
      <c r="A656" s="929"/>
      <c r="B656" s="929"/>
      <c r="C656" s="929"/>
      <c r="D656" s="929"/>
      <c r="E656" s="929"/>
      <c r="F656" s="929"/>
      <c r="G656" s="929"/>
    </row>
    <row r="657" spans="1:7">
      <c r="A657" s="929"/>
      <c r="B657" s="929"/>
      <c r="C657" s="929"/>
      <c r="D657" s="929"/>
      <c r="E657" s="929"/>
      <c r="F657" s="929"/>
      <c r="G657" s="929"/>
    </row>
    <row r="658" spans="1:7">
      <c r="A658" s="929"/>
      <c r="B658" s="929"/>
      <c r="C658" s="929"/>
      <c r="D658" s="929"/>
      <c r="E658" s="929"/>
      <c r="F658" s="929"/>
      <c r="G658" s="929"/>
    </row>
    <row r="659" spans="1:7">
      <c r="A659" s="929"/>
      <c r="B659" s="929"/>
      <c r="C659" s="929"/>
      <c r="D659" s="929"/>
      <c r="E659" s="929"/>
      <c r="F659" s="929"/>
      <c r="G659" s="929"/>
    </row>
    <row r="660" spans="1:7">
      <c r="A660" s="929"/>
      <c r="B660" s="929"/>
      <c r="C660" s="929"/>
      <c r="D660" s="929"/>
      <c r="E660" s="929"/>
      <c r="F660" s="929"/>
      <c r="G660" s="929"/>
    </row>
    <row r="661" spans="1:7">
      <c r="A661" s="929"/>
      <c r="B661" s="929"/>
      <c r="C661" s="929"/>
      <c r="D661" s="929"/>
      <c r="E661" s="929"/>
      <c r="F661" s="929"/>
      <c r="G661" s="929"/>
    </row>
    <row r="662" spans="1:7">
      <c r="A662" s="929"/>
      <c r="B662" s="929"/>
      <c r="C662" s="929"/>
      <c r="D662" s="929"/>
      <c r="E662" s="929"/>
      <c r="F662" s="929"/>
      <c r="G662" s="929"/>
    </row>
    <row r="663" spans="1:7">
      <c r="A663" s="929"/>
      <c r="B663" s="929"/>
      <c r="C663" s="929"/>
      <c r="D663" s="929"/>
      <c r="E663" s="929"/>
      <c r="F663" s="929"/>
      <c r="G663" s="929"/>
    </row>
    <row r="664" spans="1:7">
      <c r="A664" s="929"/>
      <c r="B664" s="929"/>
      <c r="C664" s="929"/>
      <c r="D664" s="929"/>
      <c r="E664" s="929"/>
      <c r="F664" s="929"/>
      <c r="G664" s="929"/>
    </row>
    <row r="665" spans="1:7">
      <c r="A665" s="929"/>
      <c r="B665" s="929"/>
      <c r="C665" s="929"/>
      <c r="D665" s="929"/>
      <c r="E665" s="929"/>
      <c r="F665" s="929"/>
      <c r="G665" s="929"/>
    </row>
    <row r="666" spans="1:7">
      <c r="A666" s="929"/>
      <c r="B666" s="929"/>
      <c r="C666" s="929"/>
      <c r="D666" s="929"/>
      <c r="E666" s="929"/>
      <c r="F666" s="929"/>
      <c r="G666" s="929"/>
    </row>
    <row r="667" spans="1:7">
      <c r="A667" s="929"/>
      <c r="B667" s="929"/>
      <c r="C667" s="929"/>
      <c r="D667" s="929"/>
      <c r="E667" s="929"/>
      <c r="F667" s="929"/>
      <c r="G667" s="929"/>
    </row>
    <row r="668" spans="1:7">
      <c r="A668" s="929"/>
      <c r="B668" s="929"/>
      <c r="C668" s="929"/>
      <c r="D668" s="929"/>
      <c r="E668" s="929"/>
      <c r="F668" s="929"/>
      <c r="G668" s="929"/>
    </row>
    <row r="669" spans="1:7">
      <c r="A669" s="929"/>
      <c r="B669" s="929"/>
      <c r="C669" s="929"/>
      <c r="D669" s="929"/>
      <c r="E669" s="929"/>
      <c r="F669" s="929"/>
      <c r="G669" s="929"/>
    </row>
    <row r="670" spans="1:7">
      <c r="A670" s="929"/>
      <c r="B670" s="929"/>
      <c r="C670" s="929"/>
      <c r="D670" s="929"/>
      <c r="E670" s="929"/>
      <c r="F670" s="929"/>
      <c r="G670" s="929"/>
    </row>
    <row r="671" spans="1:7">
      <c r="A671" s="929"/>
      <c r="B671" s="929"/>
      <c r="C671" s="929"/>
      <c r="D671" s="929"/>
      <c r="E671" s="929"/>
      <c r="F671" s="929"/>
      <c r="G671" s="929"/>
    </row>
    <row r="672" spans="1:7">
      <c r="A672" s="929"/>
      <c r="B672" s="929"/>
      <c r="C672" s="929"/>
      <c r="D672" s="929"/>
      <c r="E672" s="929"/>
      <c r="F672" s="929"/>
      <c r="G672" s="929"/>
    </row>
    <row r="673" spans="1:7">
      <c r="A673" s="929"/>
      <c r="B673" s="929"/>
      <c r="C673" s="929"/>
      <c r="D673" s="929"/>
      <c r="E673" s="929"/>
      <c r="F673" s="929"/>
      <c r="G673" s="929"/>
    </row>
    <row r="674" spans="1:7">
      <c r="A674" s="929"/>
      <c r="B674" s="929"/>
      <c r="C674" s="929"/>
      <c r="D674" s="929"/>
      <c r="E674" s="929"/>
      <c r="F674" s="929"/>
      <c r="G674" s="929"/>
    </row>
    <row r="675" spans="1:7">
      <c r="A675" s="929"/>
      <c r="B675" s="929"/>
      <c r="C675" s="929"/>
      <c r="D675" s="929"/>
      <c r="E675" s="929"/>
      <c r="F675" s="929"/>
      <c r="G675" s="929"/>
    </row>
    <row r="676" spans="1:7">
      <c r="A676" s="929"/>
      <c r="B676" s="929"/>
      <c r="C676" s="929"/>
      <c r="D676" s="929"/>
      <c r="E676" s="929"/>
      <c r="F676" s="929"/>
      <c r="G676" s="929"/>
    </row>
    <row r="677" spans="1:7">
      <c r="A677" s="929"/>
      <c r="B677" s="929"/>
      <c r="C677" s="929"/>
      <c r="D677" s="929"/>
      <c r="E677" s="929"/>
      <c r="F677" s="929"/>
      <c r="G677" s="929"/>
    </row>
    <row r="678" spans="1:7">
      <c r="A678" s="929"/>
      <c r="B678" s="929"/>
      <c r="C678" s="929"/>
      <c r="D678" s="929"/>
      <c r="E678" s="929"/>
      <c r="F678" s="929"/>
      <c r="G678" s="929"/>
    </row>
    <row r="679" spans="1:7">
      <c r="A679" s="929"/>
      <c r="B679" s="929"/>
      <c r="C679" s="929"/>
      <c r="D679" s="929"/>
      <c r="E679" s="929"/>
      <c r="F679" s="929"/>
      <c r="G679" s="929"/>
    </row>
    <row r="680" spans="1:7">
      <c r="A680" s="929"/>
      <c r="B680" s="929"/>
      <c r="C680" s="929"/>
      <c r="D680" s="929"/>
      <c r="E680" s="929"/>
      <c r="F680" s="929"/>
      <c r="G680" s="929"/>
    </row>
    <row r="681" spans="1:7">
      <c r="A681" s="929"/>
      <c r="B681" s="929"/>
      <c r="C681" s="929"/>
      <c r="D681" s="929"/>
      <c r="E681" s="929"/>
      <c r="F681" s="929"/>
      <c r="G681" s="929"/>
    </row>
    <row r="682" spans="1:7">
      <c r="A682" s="929"/>
      <c r="B682" s="929"/>
      <c r="C682" s="929"/>
      <c r="D682" s="929"/>
      <c r="E682" s="929"/>
      <c r="F682" s="929"/>
      <c r="G682" s="929"/>
    </row>
    <row r="683" spans="1:7">
      <c r="A683" s="929"/>
      <c r="B683" s="929"/>
      <c r="C683" s="929"/>
      <c r="D683" s="929"/>
      <c r="E683" s="929"/>
      <c r="F683" s="929"/>
      <c r="G683" s="929"/>
    </row>
    <row r="684" spans="1:7">
      <c r="A684" s="929"/>
      <c r="B684" s="929"/>
      <c r="C684" s="929"/>
      <c r="D684" s="929"/>
      <c r="E684" s="929"/>
      <c r="F684" s="929"/>
      <c r="G684" s="929"/>
    </row>
    <row r="685" spans="1:7">
      <c r="A685" s="929"/>
      <c r="B685" s="929"/>
      <c r="C685" s="929"/>
      <c r="D685" s="929"/>
      <c r="E685" s="929"/>
      <c r="F685" s="929"/>
      <c r="G685" s="929"/>
    </row>
    <row r="686" spans="1:7">
      <c r="A686" s="929"/>
      <c r="B686" s="929"/>
      <c r="C686" s="929"/>
      <c r="D686" s="929"/>
      <c r="E686" s="929"/>
      <c r="F686" s="929"/>
      <c r="G686" s="929"/>
    </row>
    <row r="687" spans="1:7">
      <c r="A687" s="929"/>
      <c r="B687" s="929"/>
      <c r="C687" s="929"/>
      <c r="D687" s="929"/>
      <c r="E687" s="929"/>
      <c r="F687" s="929"/>
      <c r="G687" s="929"/>
    </row>
    <row r="688" spans="1:7">
      <c r="A688" s="929"/>
      <c r="B688" s="929"/>
      <c r="C688" s="929"/>
      <c r="D688" s="929"/>
      <c r="E688" s="929"/>
      <c r="F688" s="929"/>
      <c r="G688" s="929"/>
    </row>
    <row r="689" spans="1:7">
      <c r="A689" s="929"/>
      <c r="B689" s="929"/>
      <c r="C689" s="929"/>
      <c r="D689" s="929"/>
      <c r="E689" s="929"/>
      <c r="F689" s="929"/>
      <c r="G689" s="929"/>
    </row>
    <row r="690" spans="1:7">
      <c r="A690" s="929"/>
      <c r="B690" s="929"/>
      <c r="C690" s="929"/>
      <c r="D690" s="929"/>
      <c r="E690" s="929"/>
      <c r="F690" s="929"/>
      <c r="G690" s="929"/>
    </row>
    <row r="691" spans="1:7">
      <c r="A691" s="929"/>
      <c r="B691" s="929"/>
      <c r="C691" s="929"/>
      <c r="D691" s="929"/>
      <c r="E691" s="929"/>
      <c r="F691" s="929"/>
      <c r="G691" s="929"/>
    </row>
    <row r="692" spans="1:7">
      <c r="A692" s="929"/>
      <c r="B692" s="929"/>
      <c r="C692" s="929"/>
      <c r="D692" s="929"/>
      <c r="E692" s="929"/>
      <c r="F692" s="929"/>
      <c r="G692" s="929"/>
    </row>
    <row r="693" spans="1:7">
      <c r="A693" s="929"/>
      <c r="B693" s="929"/>
      <c r="C693" s="929"/>
      <c r="D693" s="929"/>
      <c r="E693" s="929"/>
      <c r="F693" s="929"/>
      <c r="G693" s="929"/>
    </row>
    <row r="694" spans="1:7">
      <c r="A694" s="929"/>
      <c r="B694" s="929"/>
      <c r="C694" s="929"/>
      <c r="D694" s="929"/>
      <c r="E694" s="929"/>
      <c r="F694" s="929"/>
      <c r="G694" s="929"/>
    </row>
    <row r="695" spans="1:7">
      <c r="A695" s="929"/>
      <c r="B695" s="929"/>
      <c r="C695" s="929"/>
      <c r="D695" s="929"/>
      <c r="E695" s="929"/>
      <c r="F695" s="929"/>
      <c r="G695" s="929"/>
    </row>
    <row r="696" spans="1:7">
      <c r="A696" s="929"/>
      <c r="B696" s="929"/>
      <c r="C696" s="929"/>
      <c r="D696" s="929"/>
      <c r="E696" s="929"/>
      <c r="F696" s="929"/>
      <c r="G696" s="929"/>
    </row>
    <row r="697" spans="1:7">
      <c r="A697" s="929"/>
      <c r="B697" s="929"/>
      <c r="C697" s="929"/>
      <c r="D697" s="929"/>
      <c r="E697" s="929"/>
      <c r="F697" s="929"/>
      <c r="G697" s="929"/>
    </row>
    <row r="698" spans="1:7">
      <c r="A698" s="929"/>
      <c r="B698" s="929"/>
      <c r="C698" s="929"/>
      <c r="D698" s="929"/>
      <c r="E698" s="929"/>
      <c r="F698" s="929"/>
      <c r="G698" s="929"/>
    </row>
    <row r="699" spans="1:7">
      <c r="A699" s="929"/>
      <c r="B699" s="929"/>
      <c r="C699" s="929"/>
      <c r="D699" s="929"/>
      <c r="E699" s="929"/>
      <c r="F699" s="929"/>
      <c r="G699" s="929"/>
    </row>
    <row r="700" spans="1:7">
      <c r="A700" s="929"/>
      <c r="B700" s="929"/>
      <c r="C700" s="929"/>
      <c r="D700" s="929"/>
      <c r="E700" s="929"/>
      <c r="F700" s="929"/>
      <c r="G700" s="929"/>
    </row>
    <row r="701" spans="1:7">
      <c r="A701" s="929"/>
      <c r="B701" s="929"/>
      <c r="C701" s="929"/>
      <c r="D701" s="929"/>
      <c r="E701" s="929"/>
      <c r="F701" s="929"/>
      <c r="G701" s="929"/>
    </row>
    <row r="702" spans="1:7">
      <c r="A702" s="929"/>
      <c r="B702" s="929"/>
      <c r="C702" s="929"/>
      <c r="D702" s="929"/>
      <c r="E702" s="929"/>
      <c r="F702" s="929"/>
      <c r="G702" s="929"/>
    </row>
    <row r="703" spans="1:7">
      <c r="A703" s="929"/>
      <c r="B703" s="929"/>
      <c r="C703" s="929"/>
      <c r="D703" s="929"/>
      <c r="E703" s="929"/>
      <c r="F703" s="929"/>
      <c r="G703" s="929"/>
    </row>
    <row r="704" spans="1:7">
      <c r="A704" s="929"/>
      <c r="B704" s="929"/>
      <c r="C704" s="929"/>
      <c r="D704" s="929"/>
      <c r="E704" s="929"/>
      <c r="F704" s="929"/>
      <c r="G704" s="929"/>
    </row>
    <row r="705" spans="1:7">
      <c r="A705" s="929"/>
      <c r="B705" s="929"/>
      <c r="C705" s="929"/>
      <c r="D705" s="929"/>
      <c r="E705" s="929"/>
      <c r="F705" s="929"/>
      <c r="G705" s="929"/>
    </row>
    <row r="706" spans="1:7">
      <c r="A706" s="929"/>
      <c r="B706" s="929"/>
      <c r="C706" s="929"/>
      <c r="D706" s="929"/>
      <c r="E706" s="929"/>
      <c r="F706" s="929"/>
      <c r="G706" s="929"/>
    </row>
    <row r="707" spans="1:7">
      <c r="A707" s="929"/>
      <c r="B707" s="929"/>
      <c r="C707" s="929"/>
      <c r="D707" s="929"/>
      <c r="E707" s="929"/>
      <c r="F707" s="929"/>
      <c r="G707" s="929"/>
    </row>
    <row r="708" spans="1:7">
      <c r="A708" s="929"/>
      <c r="B708" s="929"/>
      <c r="C708" s="929"/>
      <c r="D708" s="929"/>
      <c r="E708" s="929"/>
      <c r="F708" s="929"/>
      <c r="G708" s="929"/>
    </row>
    <row r="709" spans="1:7">
      <c r="A709" s="929"/>
      <c r="B709" s="929"/>
      <c r="C709" s="929"/>
      <c r="D709" s="929"/>
      <c r="E709" s="929"/>
      <c r="F709" s="929"/>
      <c r="G709" s="929"/>
    </row>
    <row r="710" spans="1:7">
      <c r="A710" s="929"/>
      <c r="B710" s="929"/>
      <c r="C710" s="929"/>
      <c r="D710" s="929"/>
      <c r="E710" s="929"/>
      <c r="F710" s="929"/>
      <c r="G710" s="929"/>
    </row>
    <row r="711" spans="1:7">
      <c r="A711" s="929"/>
      <c r="B711" s="929"/>
      <c r="C711" s="929"/>
      <c r="D711" s="929"/>
      <c r="E711" s="929"/>
      <c r="F711" s="929"/>
      <c r="G711" s="929"/>
    </row>
    <row r="712" spans="1:7">
      <c r="A712" s="929"/>
      <c r="B712" s="929"/>
      <c r="C712" s="929"/>
      <c r="D712" s="929"/>
      <c r="E712" s="929"/>
      <c r="F712" s="929"/>
      <c r="G712" s="929"/>
    </row>
    <row r="713" spans="1:7">
      <c r="A713" s="929"/>
      <c r="B713" s="929"/>
      <c r="C713" s="929"/>
      <c r="D713" s="929"/>
      <c r="E713" s="929"/>
      <c r="F713" s="929"/>
      <c r="G713" s="929"/>
    </row>
    <row r="714" spans="1:7">
      <c r="A714" s="929"/>
      <c r="B714" s="929"/>
      <c r="C714" s="929"/>
      <c r="D714" s="929"/>
      <c r="E714" s="929"/>
      <c r="F714" s="929"/>
      <c r="G714" s="929"/>
    </row>
    <row r="715" spans="1:7">
      <c r="A715" s="929"/>
      <c r="B715" s="929"/>
      <c r="C715" s="929"/>
      <c r="D715" s="929"/>
      <c r="E715" s="929"/>
      <c r="F715" s="929"/>
      <c r="G715" s="929"/>
    </row>
    <row r="716" spans="1:7">
      <c r="A716" s="929"/>
      <c r="B716" s="929"/>
      <c r="C716" s="929"/>
      <c r="D716" s="929"/>
      <c r="E716" s="929"/>
      <c r="F716" s="929"/>
      <c r="G716" s="929"/>
    </row>
    <row r="717" spans="1:7">
      <c r="A717" s="929"/>
      <c r="B717" s="929"/>
      <c r="C717" s="929"/>
      <c r="D717" s="929"/>
      <c r="E717" s="929"/>
      <c r="F717" s="929"/>
      <c r="G717" s="929"/>
    </row>
    <row r="718" spans="1:7">
      <c r="A718" s="929"/>
      <c r="B718" s="929"/>
      <c r="C718" s="929"/>
      <c r="D718" s="929"/>
      <c r="E718" s="929"/>
      <c r="F718" s="929"/>
      <c r="G718" s="929"/>
    </row>
    <row r="719" spans="1:7">
      <c r="A719" s="929"/>
      <c r="B719" s="929"/>
      <c r="C719" s="929"/>
      <c r="D719" s="929"/>
      <c r="E719" s="929"/>
      <c r="F719" s="929"/>
      <c r="G719" s="929"/>
    </row>
    <row r="720" spans="1:7">
      <c r="A720" s="929"/>
      <c r="B720" s="929"/>
      <c r="C720" s="929"/>
      <c r="D720" s="929"/>
      <c r="E720" s="929"/>
      <c r="F720" s="929"/>
      <c r="G720" s="929"/>
    </row>
    <row r="721" spans="1:7">
      <c r="A721" s="929"/>
      <c r="B721" s="929"/>
      <c r="C721" s="929"/>
      <c r="D721" s="929"/>
      <c r="E721" s="929"/>
      <c r="F721" s="929"/>
      <c r="G721" s="929"/>
    </row>
    <row r="722" spans="1:7">
      <c r="A722" s="929"/>
      <c r="B722" s="929"/>
      <c r="C722" s="929"/>
      <c r="D722" s="929"/>
      <c r="E722" s="929"/>
      <c r="F722" s="929"/>
      <c r="G722" s="929"/>
    </row>
    <row r="723" spans="1:7">
      <c r="A723" s="929"/>
      <c r="B723" s="929"/>
      <c r="C723" s="929"/>
      <c r="D723" s="929"/>
      <c r="E723" s="929"/>
      <c r="F723" s="929"/>
      <c r="G723" s="929"/>
    </row>
    <row r="724" spans="1:7">
      <c r="A724" s="929"/>
      <c r="B724" s="929"/>
      <c r="C724" s="929"/>
      <c r="D724" s="929"/>
      <c r="E724" s="929"/>
      <c r="F724" s="929"/>
      <c r="G724" s="929"/>
    </row>
    <row r="725" spans="1:7">
      <c r="A725" s="929"/>
      <c r="B725" s="929"/>
      <c r="C725" s="929"/>
      <c r="D725" s="929"/>
      <c r="E725" s="929"/>
      <c r="F725" s="929"/>
      <c r="G725" s="929"/>
    </row>
    <row r="726" spans="1:7">
      <c r="A726" s="929"/>
      <c r="B726" s="929"/>
      <c r="C726" s="929"/>
      <c r="D726" s="929"/>
      <c r="E726" s="929"/>
      <c r="F726" s="929"/>
      <c r="G726" s="929"/>
    </row>
    <row r="727" spans="1:7">
      <c r="A727" s="929"/>
      <c r="B727" s="929"/>
      <c r="C727" s="929"/>
      <c r="D727" s="929"/>
      <c r="E727" s="929"/>
      <c r="F727" s="929"/>
      <c r="G727" s="929"/>
    </row>
    <row r="728" spans="1:7">
      <c r="A728" s="929"/>
      <c r="B728" s="929"/>
      <c r="C728" s="929"/>
      <c r="D728" s="929"/>
      <c r="E728" s="929"/>
      <c r="F728" s="929"/>
      <c r="G728" s="929"/>
    </row>
    <row r="729" spans="1:7">
      <c r="A729" s="929"/>
      <c r="B729" s="929"/>
      <c r="C729" s="929"/>
      <c r="D729" s="929"/>
      <c r="E729" s="929"/>
      <c r="F729" s="929"/>
      <c r="G729" s="929"/>
    </row>
    <row r="730" spans="1:7">
      <c r="A730" s="929"/>
      <c r="B730" s="929"/>
      <c r="C730" s="929"/>
      <c r="D730" s="929"/>
      <c r="E730" s="929"/>
      <c r="F730" s="929"/>
      <c r="G730" s="929"/>
    </row>
    <row r="731" spans="1:7">
      <c r="A731" s="929"/>
      <c r="B731" s="929"/>
      <c r="C731" s="929"/>
      <c r="D731" s="929"/>
      <c r="E731" s="929"/>
      <c r="F731" s="929"/>
      <c r="G731" s="929"/>
    </row>
    <row r="732" spans="1:7">
      <c r="A732" s="929"/>
      <c r="B732" s="929"/>
      <c r="C732" s="929"/>
      <c r="D732" s="929"/>
      <c r="E732" s="929"/>
      <c r="F732" s="929"/>
      <c r="G732" s="929"/>
    </row>
    <row r="733" spans="1:7">
      <c r="A733" s="929"/>
      <c r="B733" s="929"/>
      <c r="C733" s="929"/>
      <c r="D733" s="929"/>
      <c r="E733" s="929"/>
      <c r="F733" s="929"/>
      <c r="G733" s="929"/>
    </row>
    <row r="734" spans="1:7">
      <c r="A734" s="929"/>
      <c r="B734" s="929"/>
      <c r="C734" s="929"/>
      <c r="D734" s="929"/>
      <c r="E734" s="929"/>
      <c r="F734" s="929"/>
      <c r="G734" s="929"/>
    </row>
    <row r="735" spans="1:7">
      <c r="A735" s="929"/>
      <c r="B735" s="929"/>
      <c r="C735" s="929"/>
      <c r="D735" s="929"/>
      <c r="E735" s="929"/>
      <c r="F735" s="929"/>
      <c r="G735" s="929"/>
    </row>
    <row r="736" spans="1:7">
      <c r="A736" s="929"/>
      <c r="B736" s="929"/>
      <c r="C736" s="929"/>
      <c r="D736" s="929"/>
      <c r="E736" s="929"/>
      <c r="F736" s="929"/>
      <c r="G736" s="929"/>
    </row>
    <row r="737" spans="1:7">
      <c r="A737" s="929"/>
      <c r="B737" s="929"/>
      <c r="C737" s="929"/>
      <c r="D737" s="929"/>
      <c r="E737" s="929"/>
      <c r="F737" s="929"/>
      <c r="G737" s="929"/>
    </row>
    <row r="738" spans="1:7">
      <c r="A738" s="929"/>
      <c r="B738" s="929"/>
      <c r="C738" s="929"/>
      <c r="D738" s="929"/>
      <c r="E738" s="929"/>
      <c r="F738" s="929"/>
      <c r="G738" s="929"/>
    </row>
    <row r="739" spans="1:7">
      <c r="A739" s="929"/>
      <c r="B739" s="929"/>
      <c r="C739" s="929"/>
      <c r="D739" s="929"/>
      <c r="E739" s="929"/>
      <c r="F739" s="929"/>
      <c r="G739" s="929"/>
    </row>
    <row r="740" spans="1:7">
      <c r="A740" s="929"/>
      <c r="B740" s="929"/>
      <c r="C740" s="929"/>
      <c r="D740" s="929"/>
      <c r="E740" s="929"/>
      <c r="F740" s="929"/>
      <c r="G740" s="929"/>
    </row>
    <row r="741" spans="1:7">
      <c r="A741" s="929"/>
      <c r="B741" s="929"/>
      <c r="C741" s="929"/>
      <c r="D741" s="929"/>
      <c r="E741" s="929"/>
      <c r="F741" s="929"/>
      <c r="G741" s="929"/>
    </row>
    <row r="742" spans="1:7">
      <c r="A742" s="929"/>
      <c r="B742" s="929"/>
      <c r="C742" s="929"/>
      <c r="D742" s="929"/>
      <c r="E742" s="929"/>
      <c r="F742" s="929"/>
      <c r="G742" s="929"/>
    </row>
    <row r="743" spans="1:7">
      <c r="A743" s="929"/>
      <c r="B743" s="929"/>
      <c r="C743" s="929"/>
      <c r="D743" s="929"/>
      <c r="E743" s="929"/>
      <c r="F743" s="929"/>
      <c r="G743" s="929"/>
    </row>
    <row r="744" spans="1:7">
      <c r="A744" s="929"/>
      <c r="B744" s="929"/>
      <c r="C744" s="929"/>
      <c r="D744" s="929"/>
      <c r="E744" s="929"/>
      <c r="F744" s="929"/>
      <c r="G744" s="929"/>
    </row>
    <row r="745" spans="1:7">
      <c r="A745" s="929"/>
      <c r="B745" s="929"/>
      <c r="C745" s="929"/>
      <c r="D745" s="929"/>
      <c r="E745" s="929"/>
      <c r="F745" s="929"/>
      <c r="G745" s="929"/>
    </row>
    <row r="746" spans="1:7">
      <c r="A746" s="929"/>
      <c r="B746" s="929"/>
      <c r="C746" s="929"/>
      <c r="D746" s="929"/>
      <c r="E746" s="929"/>
      <c r="F746" s="929"/>
      <c r="G746" s="929"/>
    </row>
    <row r="747" spans="1:7">
      <c r="A747" s="929"/>
      <c r="B747" s="929"/>
      <c r="C747" s="929"/>
      <c r="D747" s="929"/>
      <c r="E747" s="929"/>
      <c r="F747" s="929"/>
      <c r="G747" s="929"/>
    </row>
    <row r="748" spans="1:7">
      <c r="A748" s="929"/>
      <c r="B748" s="929"/>
      <c r="C748" s="929"/>
      <c r="D748" s="929"/>
      <c r="E748" s="929"/>
      <c r="F748" s="929"/>
      <c r="G748" s="929"/>
    </row>
    <row r="749" spans="1:7">
      <c r="A749" s="929"/>
      <c r="B749" s="929"/>
      <c r="C749" s="929"/>
      <c r="D749" s="929"/>
      <c r="E749" s="929"/>
      <c r="F749" s="929"/>
      <c r="G749" s="929"/>
    </row>
    <row r="750" spans="1:7">
      <c r="A750" s="929"/>
      <c r="B750" s="929"/>
      <c r="C750" s="929"/>
      <c r="D750" s="929"/>
      <c r="E750" s="929"/>
      <c r="F750" s="929"/>
      <c r="G750" s="929"/>
    </row>
    <row r="751" spans="1:7">
      <c r="A751" s="929"/>
      <c r="B751" s="929"/>
      <c r="C751" s="929"/>
      <c r="D751" s="929"/>
      <c r="E751" s="929"/>
      <c r="F751" s="929"/>
      <c r="G751" s="929"/>
    </row>
    <row r="752" spans="1:7">
      <c r="A752" s="929"/>
      <c r="B752" s="929"/>
      <c r="C752" s="929"/>
      <c r="D752" s="929"/>
      <c r="E752" s="929"/>
      <c r="F752" s="929"/>
      <c r="G752" s="929"/>
    </row>
    <row r="753" spans="1:7">
      <c r="A753" s="929"/>
      <c r="B753" s="929"/>
      <c r="C753" s="929"/>
      <c r="D753" s="929"/>
      <c r="E753" s="929"/>
      <c r="F753" s="929"/>
      <c r="G753" s="929"/>
    </row>
    <row r="754" spans="1:7">
      <c r="A754" s="929"/>
      <c r="B754" s="929"/>
      <c r="C754" s="929"/>
      <c r="D754" s="929"/>
      <c r="E754" s="929"/>
      <c r="F754" s="929"/>
      <c r="G754" s="929"/>
    </row>
    <row r="755" spans="1:7">
      <c r="A755" s="929"/>
      <c r="B755" s="929"/>
      <c r="C755" s="929"/>
      <c r="D755" s="929"/>
      <c r="E755" s="929"/>
      <c r="F755" s="929"/>
      <c r="G755" s="929"/>
    </row>
    <row r="756" spans="1:7">
      <c r="A756" s="929"/>
      <c r="B756" s="929"/>
      <c r="C756" s="929"/>
      <c r="D756" s="929"/>
      <c r="E756" s="929"/>
      <c r="F756" s="929"/>
      <c r="G756" s="929"/>
    </row>
    <row r="757" spans="1:7">
      <c r="A757" s="929"/>
      <c r="B757" s="929"/>
      <c r="C757" s="929"/>
      <c r="D757" s="929"/>
      <c r="E757" s="929"/>
      <c r="F757" s="929"/>
      <c r="G757" s="929"/>
    </row>
    <row r="758" spans="1:7">
      <c r="A758" s="929"/>
      <c r="B758" s="929"/>
      <c r="C758" s="929"/>
      <c r="D758" s="929"/>
      <c r="E758" s="929"/>
      <c r="F758" s="929"/>
      <c r="G758" s="929"/>
    </row>
    <row r="759" spans="1:7">
      <c r="A759" s="929"/>
      <c r="B759" s="929"/>
      <c r="C759" s="929"/>
      <c r="D759" s="929"/>
      <c r="E759" s="929"/>
      <c r="F759" s="929"/>
      <c r="G759" s="929"/>
    </row>
    <row r="760" spans="1:7">
      <c r="A760" s="929"/>
      <c r="B760" s="929"/>
      <c r="C760" s="929"/>
      <c r="D760" s="929"/>
      <c r="E760" s="929"/>
      <c r="F760" s="929"/>
      <c r="G760" s="929"/>
    </row>
    <row r="761" spans="1:7">
      <c r="A761" s="929"/>
      <c r="B761" s="929"/>
      <c r="C761" s="929"/>
      <c r="D761" s="929"/>
      <c r="E761" s="929"/>
      <c r="F761" s="929"/>
      <c r="G761" s="929"/>
    </row>
    <row r="762" spans="1:7">
      <c r="A762" s="929"/>
      <c r="B762" s="929"/>
      <c r="C762" s="929"/>
      <c r="D762" s="929"/>
      <c r="E762" s="929"/>
      <c r="F762" s="929"/>
      <c r="G762" s="929"/>
    </row>
    <row r="763" spans="1:7">
      <c r="A763" s="929"/>
      <c r="B763" s="929"/>
      <c r="C763" s="929"/>
      <c r="D763" s="929"/>
      <c r="E763" s="929"/>
      <c r="F763" s="929"/>
      <c r="G763" s="929"/>
    </row>
    <row r="764" spans="1:7">
      <c r="A764" s="929"/>
      <c r="B764" s="929"/>
      <c r="C764" s="929"/>
      <c r="D764" s="929"/>
      <c r="E764" s="929"/>
      <c r="F764" s="929"/>
      <c r="G764" s="929"/>
    </row>
    <row r="765" spans="1:7">
      <c r="A765" s="929"/>
      <c r="B765" s="929"/>
      <c r="C765" s="929"/>
      <c r="D765" s="929"/>
      <c r="E765" s="929"/>
      <c r="F765" s="929"/>
      <c r="G765" s="929"/>
    </row>
    <row r="766" spans="1:7">
      <c r="A766" s="929"/>
      <c r="B766" s="929"/>
      <c r="C766" s="929"/>
      <c r="D766" s="929"/>
      <c r="E766" s="929"/>
      <c r="F766" s="929"/>
      <c r="G766" s="929"/>
    </row>
    <row r="767" spans="1:7">
      <c r="A767" s="929"/>
      <c r="B767" s="929"/>
      <c r="C767" s="929"/>
      <c r="D767" s="929"/>
      <c r="E767" s="929"/>
      <c r="F767" s="929"/>
      <c r="G767" s="929"/>
    </row>
    <row r="768" spans="1:7">
      <c r="A768" s="929"/>
      <c r="B768" s="929"/>
      <c r="C768" s="929"/>
      <c r="D768" s="929"/>
      <c r="E768" s="929"/>
      <c r="F768" s="929"/>
      <c r="G768" s="929"/>
    </row>
    <row r="769" spans="1:7">
      <c r="A769" s="929"/>
      <c r="B769" s="929"/>
      <c r="C769" s="929"/>
      <c r="D769" s="929"/>
      <c r="E769" s="929"/>
      <c r="F769" s="929"/>
      <c r="G769" s="929"/>
    </row>
    <row r="770" spans="1:7">
      <c r="A770" s="929"/>
      <c r="B770" s="929"/>
      <c r="C770" s="929"/>
      <c r="D770" s="929"/>
      <c r="E770" s="929"/>
      <c r="F770" s="929"/>
      <c r="G770" s="929"/>
    </row>
    <row r="771" spans="1:7">
      <c r="A771" s="929"/>
      <c r="B771" s="929"/>
      <c r="C771" s="929"/>
      <c r="D771" s="929"/>
      <c r="E771" s="929"/>
      <c r="F771" s="929"/>
      <c r="G771" s="929"/>
    </row>
    <row r="772" spans="1:7">
      <c r="A772" s="929"/>
      <c r="B772" s="929"/>
      <c r="C772" s="929"/>
      <c r="D772" s="929"/>
      <c r="E772" s="929"/>
      <c r="F772" s="929"/>
      <c r="G772" s="929"/>
    </row>
    <row r="773" spans="1:7">
      <c r="A773" s="929"/>
      <c r="B773" s="929"/>
      <c r="C773" s="929"/>
      <c r="D773" s="929"/>
      <c r="E773" s="929"/>
      <c r="F773" s="929"/>
      <c r="G773" s="929"/>
    </row>
    <row r="774" spans="1:7">
      <c r="A774" s="929"/>
      <c r="B774" s="929"/>
      <c r="C774" s="929"/>
      <c r="D774" s="929"/>
      <c r="E774" s="929"/>
      <c r="F774" s="929"/>
      <c r="G774" s="929"/>
    </row>
    <row r="775" spans="1:7">
      <c r="A775" s="929"/>
      <c r="B775" s="929"/>
      <c r="C775" s="929"/>
      <c r="D775" s="929"/>
      <c r="E775" s="929"/>
      <c r="F775" s="929"/>
      <c r="G775" s="929"/>
    </row>
    <row r="776" spans="1:7">
      <c r="A776" s="929"/>
      <c r="B776" s="929"/>
      <c r="C776" s="929"/>
      <c r="D776" s="929"/>
      <c r="E776" s="929"/>
      <c r="F776" s="929"/>
      <c r="G776" s="929"/>
    </row>
    <row r="777" spans="1:7">
      <c r="A777" s="929"/>
      <c r="B777" s="929"/>
      <c r="C777" s="929"/>
      <c r="D777" s="929"/>
      <c r="E777" s="929"/>
      <c r="F777" s="929"/>
      <c r="G777" s="929"/>
    </row>
    <row r="778" spans="1:7">
      <c r="A778" s="929"/>
      <c r="B778" s="929"/>
      <c r="C778" s="929"/>
      <c r="D778" s="929"/>
      <c r="E778" s="929"/>
      <c r="F778" s="929"/>
      <c r="G778" s="929"/>
    </row>
    <row r="779" spans="1:7">
      <c r="A779" s="929"/>
      <c r="B779" s="929"/>
      <c r="C779" s="929"/>
      <c r="D779" s="929"/>
      <c r="E779" s="929"/>
      <c r="F779" s="929"/>
      <c r="G779" s="929"/>
    </row>
    <row r="780" spans="1:7">
      <c r="A780" s="929"/>
      <c r="B780" s="929"/>
      <c r="C780" s="929"/>
      <c r="D780" s="929"/>
      <c r="E780" s="929"/>
      <c r="F780" s="929"/>
      <c r="G780" s="929"/>
    </row>
    <row r="781" spans="1:7">
      <c r="A781" s="929"/>
      <c r="B781" s="929"/>
      <c r="C781" s="929"/>
      <c r="D781" s="929"/>
      <c r="E781" s="929"/>
      <c r="F781" s="929"/>
      <c r="G781" s="929"/>
    </row>
    <row r="782" spans="1:7">
      <c r="A782" s="929"/>
      <c r="B782" s="929"/>
      <c r="C782" s="929"/>
      <c r="D782" s="929"/>
      <c r="E782" s="929"/>
      <c r="F782" s="929"/>
      <c r="G782" s="929"/>
    </row>
    <row r="783" spans="1:7">
      <c r="A783" s="929"/>
      <c r="B783" s="929"/>
      <c r="C783" s="929"/>
      <c r="D783" s="929"/>
      <c r="E783" s="929"/>
      <c r="F783" s="929"/>
      <c r="G783" s="929"/>
    </row>
    <row r="784" spans="1:7">
      <c r="A784" s="929"/>
      <c r="B784" s="929"/>
      <c r="C784" s="929"/>
      <c r="D784" s="929"/>
      <c r="E784" s="929"/>
      <c r="F784" s="929"/>
      <c r="G784" s="929"/>
    </row>
    <row r="785" spans="1:7">
      <c r="A785" s="929"/>
      <c r="B785" s="929"/>
      <c r="C785" s="929"/>
      <c r="D785" s="929"/>
      <c r="E785" s="929"/>
      <c r="F785" s="929"/>
      <c r="G785" s="929"/>
    </row>
    <row r="786" spans="1:7">
      <c r="A786" s="929"/>
      <c r="B786" s="929"/>
      <c r="C786" s="929"/>
      <c r="D786" s="929"/>
      <c r="E786" s="929"/>
      <c r="F786" s="929"/>
      <c r="G786" s="929"/>
    </row>
    <row r="787" spans="1:7">
      <c r="A787" s="929"/>
      <c r="B787" s="929"/>
      <c r="C787" s="929"/>
      <c r="D787" s="929"/>
      <c r="E787" s="929"/>
      <c r="F787" s="929"/>
      <c r="G787" s="929"/>
    </row>
    <row r="788" spans="1:7">
      <c r="A788" s="929"/>
      <c r="B788" s="929"/>
      <c r="C788" s="929"/>
      <c r="D788" s="929"/>
      <c r="E788" s="929"/>
      <c r="F788" s="929"/>
      <c r="G788" s="929"/>
    </row>
    <row r="789" spans="1:7">
      <c r="A789" s="929"/>
      <c r="B789" s="929"/>
      <c r="C789" s="929"/>
      <c r="D789" s="929"/>
      <c r="E789" s="929"/>
      <c r="F789" s="929"/>
      <c r="G789" s="929"/>
    </row>
    <row r="790" spans="1:7">
      <c r="A790" s="929"/>
      <c r="B790" s="929"/>
      <c r="C790" s="929"/>
      <c r="D790" s="929"/>
      <c r="E790" s="929"/>
      <c r="F790" s="929"/>
      <c r="G790" s="929"/>
    </row>
    <row r="791" spans="1:7">
      <c r="A791" s="929"/>
      <c r="B791" s="929"/>
      <c r="C791" s="929"/>
      <c r="D791" s="929"/>
      <c r="E791" s="929"/>
      <c r="F791" s="929"/>
      <c r="G791" s="929"/>
    </row>
    <row r="792" spans="1:7">
      <c r="A792" s="929"/>
      <c r="B792" s="929"/>
      <c r="C792" s="929"/>
      <c r="D792" s="929"/>
      <c r="E792" s="929"/>
      <c r="F792" s="929"/>
      <c r="G792" s="929"/>
    </row>
    <row r="793" spans="1:7">
      <c r="A793" s="929"/>
      <c r="B793" s="929"/>
      <c r="C793" s="929"/>
      <c r="D793" s="929"/>
      <c r="E793" s="929"/>
      <c r="F793" s="929"/>
      <c r="G793" s="929"/>
    </row>
    <row r="794" spans="1:7">
      <c r="A794" s="929"/>
      <c r="B794" s="929"/>
      <c r="C794" s="929"/>
      <c r="D794" s="929"/>
      <c r="E794" s="929"/>
      <c r="F794" s="929"/>
      <c r="G794" s="929"/>
    </row>
    <row r="795" spans="1:7">
      <c r="A795" s="929"/>
      <c r="B795" s="929"/>
      <c r="C795" s="929"/>
      <c r="D795" s="929"/>
      <c r="E795" s="929"/>
      <c r="F795" s="929"/>
      <c r="G795" s="929"/>
    </row>
    <row r="796" spans="1:7">
      <c r="A796" s="929"/>
      <c r="B796" s="929"/>
      <c r="C796" s="929"/>
      <c r="D796" s="929"/>
      <c r="E796" s="929"/>
      <c r="F796" s="929"/>
      <c r="G796" s="929"/>
    </row>
    <row r="797" spans="1:7">
      <c r="A797" s="929"/>
      <c r="B797" s="929"/>
      <c r="C797" s="929"/>
      <c r="D797" s="929"/>
      <c r="E797" s="929"/>
      <c r="F797" s="929"/>
      <c r="G797" s="929"/>
    </row>
    <row r="798" spans="1:7">
      <c r="A798" s="929"/>
      <c r="B798" s="929"/>
      <c r="C798" s="929"/>
      <c r="D798" s="929"/>
      <c r="E798" s="929"/>
      <c r="F798" s="929"/>
      <c r="G798" s="929"/>
    </row>
    <row r="799" spans="1:7">
      <c r="A799" s="929"/>
      <c r="B799" s="929"/>
      <c r="C799" s="929"/>
      <c r="D799" s="929"/>
      <c r="E799" s="929"/>
      <c r="F799" s="929"/>
      <c r="G799" s="929"/>
    </row>
    <row r="800" spans="1:7">
      <c r="A800" s="929"/>
      <c r="B800" s="929"/>
      <c r="C800" s="929"/>
      <c r="D800" s="929"/>
      <c r="E800" s="929"/>
      <c r="F800" s="929"/>
      <c r="G800" s="929"/>
    </row>
    <row r="801" spans="1:7">
      <c r="A801" s="929"/>
      <c r="B801" s="929"/>
      <c r="C801" s="929"/>
      <c r="D801" s="929"/>
      <c r="E801" s="929"/>
      <c r="F801" s="929"/>
      <c r="G801" s="929"/>
    </row>
    <row r="802" spans="1:7">
      <c r="A802" s="929"/>
      <c r="B802" s="929"/>
      <c r="C802" s="929"/>
      <c r="D802" s="929"/>
      <c r="E802" s="929"/>
      <c r="F802" s="929"/>
      <c r="G802" s="929"/>
    </row>
    <row r="803" spans="1:7">
      <c r="A803" s="929"/>
      <c r="B803" s="929"/>
      <c r="C803" s="929"/>
      <c r="D803" s="929"/>
      <c r="E803" s="929"/>
      <c r="F803" s="929"/>
      <c r="G803" s="929"/>
    </row>
    <row r="804" spans="1:7">
      <c r="A804" s="929"/>
      <c r="B804" s="929"/>
      <c r="C804" s="929"/>
      <c r="D804" s="929"/>
      <c r="E804" s="929"/>
      <c r="F804" s="929"/>
      <c r="G804" s="929"/>
    </row>
    <row r="805" spans="1:7">
      <c r="A805" s="929"/>
      <c r="B805" s="929"/>
      <c r="C805" s="929"/>
      <c r="D805" s="929"/>
      <c r="E805" s="929"/>
      <c r="F805" s="929"/>
      <c r="G805" s="929"/>
    </row>
    <row r="806" spans="1:7">
      <c r="A806" s="929"/>
      <c r="B806" s="929"/>
      <c r="C806" s="929"/>
      <c r="D806" s="929"/>
      <c r="E806" s="929"/>
      <c r="F806" s="929"/>
      <c r="G806" s="929"/>
    </row>
    <row r="807" spans="1:7">
      <c r="A807" s="929"/>
      <c r="B807" s="929"/>
      <c r="C807" s="929"/>
      <c r="D807" s="929"/>
      <c r="E807" s="929"/>
      <c r="F807" s="929"/>
      <c r="G807" s="929"/>
    </row>
    <row r="808" spans="1:7">
      <c r="A808" s="929"/>
      <c r="B808" s="929"/>
      <c r="C808" s="929"/>
      <c r="D808" s="929"/>
      <c r="E808" s="929"/>
      <c r="F808" s="929"/>
      <c r="G808" s="929"/>
    </row>
    <row r="809" spans="1:7">
      <c r="A809" s="929"/>
      <c r="B809" s="929"/>
      <c r="C809" s="929"/>
      <c r="D809" s="929"/>
      <c r="E809" s="929"/>
      <c r="F809" s="929"/>
      <c r="G809" s="929"/>
    </row>
    <row r="810" spans="1:7">
      <c r="A810" s="929"/>
      <c r="B810" s="929"/>
      <c r="C810" s="929"/>
      <c r="D810" s="929"/>
      <c r="E810" s="929"/>
      <c r="F810" s="929"/>
      <c r="G810" s="929"/>
    </row>
    <row r="811" spans="1:7">
      <c r="A811" s="929"/>
      <c r="B811" s="929"/>
      <c r="C811" s="929"/>
      <c r="D811" s="929"/>
      <c r="E811" s="929"/>
      <c r="F811" s="929"/>
      <c r="G811" s="929"/>
    </row>
    <row r="812" spans="1:7">
      <c r="A812" s="929"/>
      <c r="B812" s="929"/>
      <c r="C812" s="929"/>
      <c r="D812" s="929"/>
      <c r="E812" s="929"/>
      <c r="F812" s="929"/>
      <c r="G812" s="929"/>
    </row>
    <row r="813" spans="1:7">
      <c r="A813" s="929"/>
      <c r="B813" s="929"/>
      <c r="C813" s="929"/>
      <c r="D813" s="929"/>
      <c r="E813" s="929"/>
      <c r="F813" s="929"/>
      <c r="G813" s="929"/>
    </row>
    <row r="814" spans="1:7">
      <c r="A814" s="929"/>
      <c r="B814" s="929"/>
      <c r="C814" s="929"/>
      <c r="D814" s="929"/>
      <c r="E814" s="929"/>
      <c r="F814" s="929"/>
      <c r="G814" s="929"/>
    </row>
    <row r="815" spans="1:7">
      <c r="A815" s="929"/>
      <c r="B815" s="929"/>
      <c r="C815" s="929"/>
      <c r="D815" s="929"/>
      <c r="E815" s="929"/>
      <c r="F815" s="929"/>
      <c r="G815" s="929"/>
    </row>
    <row r="816" spans="1:7">
      <c r="A816" s="929"/>
      <c r="B816" s="929"/>
      <c r="C816" s="929"/>
      <c r="D816" s="929"/>
      <c r="E816" s="929"/>
      <c r="F816" s="929"/>
      <c r="G816" s="929"/>
    </row>
    <row r="817" spans="1:7">
      <c r="A817" s="929"/>
      <c r="B817" s="929"/>
      <c r="C817" s="929"/>
      <c r="D817" s="929"/>
      <c r="E817" s="929"/>
      <c r="F817" s="929"/>
      <c r="G817" s="929"/>
    </row>
    <row r="818" spans="1:7">
      <c r="A818" s="929"/>
      <c r="B818" s="929"/>
      <c r="C818" s="929"/>
      <c r="D818" s="929"/>
      <c r="E818" s="929"/>
      <c r="F818" s="929"/>
      <c r="G818" s="929"/>
    </row>
    <row r="819" spans="1:7">
      <c r="A819" s="929"/>
      <c r="B819" s="929"/>
      <c r="C819" s="929"/>
      <c r="D819" s="929"/>
      <c r="E819" s="929"/>
      <c r="F819" s="929"/>
      <c r="G819" s="929"/>
    </row>
    <row r="820" spans="1:7">
      <c r="A820" s="929"/>
      <c r="B820" s="929"/>
      <c r="C820" s="929"/>
      <c r="D820" s="929"/>
      <c r="E820" s="929"/>
      <c r="F820" s="929"/>
      <c r="G820" s="929"/>
    </row>
    <row r="821" spans="1:7">
      <c r="A821" s="929"/>
      <c r="B821" s="929"/>
      <c r="C821" s="929"/>
      <c r="D821" s="929"/>
      <c r="E821" s="929"/>
      <c r="F821" s="929"/>
      <c r="G821" s="929"/>
    </row>
    <row r="822" spans="1:7">
      <c r="A822" s="929"/>
      <c r="B822" s="929"/>
      <c r="C822" s="929"/>
      <c r="D822" s="929"/>
      <c r="E822" s="929"/>
      <c r="F822" s="929"/>
      <c r="G822" s="929"/>
    </row>
    <row r="823" spans="1:7">
      <c r="A823" s="929"/>
      <c r="B823" s="929"/>
      <c r="C823" s="929"/>
      <c r="D823" s="929"/>
      <c r="E823" s="929"/>
      <c r="F823" s="929"/>
      <c r="G823" s="929"/>
    </row>
    <row r="824" spans="1:7">
      <c r="A824" s="929"/>
      <c r="B824" s="929"/>
      <c r="C824" s="929"/>
      <c r="D824" s="929"/>
      <c r="E824" s="929"/>
      <c r="F824" s="929"/>
      <c r="G824" s="929"/>
    </row>
    <row r="825" spans="1:7">
      <c r="A825" s="929"/>
      <c r="B825" s="929"/>
      <c r="C825" s="929"/>
      <c r="D825" s="929"/>
      <c r="E825" s="929"/>
      <c r="F825" s="929"/>
      <c r="G825" s="929"/>
    </row>
    <row r="826" spans="1:7">
      <c r="A826" s="929"/>
      <c r="B826" s="929"/>
      <c r="C826" s="929"/>
      <c r="D826" s="929"/>
      <c r="E826" s="929"/>
      <c r="F826" s="929"/>
      <c r="G826" s="929"/>
    </row>
    <row r="827" spans="1:7">
      <c r="A827" s="929"/>
      <c r="B827" s="929"/>
      <c r="C827" s="929"/>
      <c r="D827" s="929"/>
      <c r="E827" s="929"/>
      <c r="F827" s="929"/>
      <c r="G827" s="929"/>
    </row>
    <row r="828" spans="1:7">
      <c r="A828" s="929"/>
      <c r="B828" s="929"/>
      <c r="C828" s="929"/>
      <c r="D828" s="929"/>
      <c r="E828" s="929"/>
      <c r="F828" s="929"/>
      <c r="G828" s="929"/>
    </row>
    <row r="829" spans="1:7">
      <c r="A829" s="929"/>
      <c r="B829" s="929"/>
      <c r="C829" s="929"/>
      <c r="D829" s="929"/>
      <c r="E829" s="929"/>
      <c r="F829" s="929"/>
      <c r="G829" s="929"/>
    </row>
    <row r="830" spans="1:7">
      <c r="A830" s="929"/>
      <c r="B830" s="929"/>
      <c r="C830" s="929"/>
      <c r="D830" s="929"/>
      <c r="E830" s="929"/>
      <c r="F830" s="929"/>
      <c r="G830" s="929"/>
    </row>
    <row r="831" spans="1:7">
      <c r="A831" s="929"/>
      <c r="B831" s="929"/>
      <c r="C831" s="929"/>
      <c r="D831" s="929"/>
      <c r="E831" s="929"/>
      <c r="F831" s="929"/>
      <c r="G831" s="929"/>
    </row>
    <row r="832" spans="1:7">
      <c r="A832" s="929"/>
      <c r="B832" s="929"/>
      <c r="C832" s="929"/>
      <c r="D832" s="929"/>
      <c r="E832" s="929"/>
      <c r="F832" s="929"/>
      <c r="G832" s="929"/>
    </row>
    <row r="833" spans="1:7">
      <c r="A833" s="929"/>
      <c r="B833" s="929"/>
      <c r="C833" s="929"/>
      <c r="D833" s="929"/>
      <c r="E833" s="929"/>
      <c r="F833" s="929"/>
      <c r="G833" s="929"/>
    </row>
    <row r="834" spans="1:7">
      <c r="A834" s="929"/>
      <c r="B834" s="929"/>
      <c r="C834" s="929"/>
      <c r="D834" s="929"/>
      <c r="E834" s="929"/>
      <c r="F834" s="929"/>
      <c r="G834" s="929"/>
    </row>
    <row r="835" spans="1:7">
      <c r="A835" s="929"/>
      <c r="B835" s="929"/>
      <c r="C835" s="929"/>
      <c r="D835" s="929"/>
      <c r="E835" s="929"/>
      <c r="F835" s="929"/>
      <c r="G835" s="929"/>
    </row>
    <row r="836" spans="1:7">
      <c r="A836" s="929"/>
      <c r="B836" s="929"/>
      <c r="C836" s="929"/>
      <c r="D836" s="929"/>
      <c r="E836" s="929"/>
      <c r="F836" s="929"/>
      <c r="G836" s="929"/>
    </row>
    <row r="837" spans="1:7">
      <c r="A837" s="929"/>
      <c r="B837" s="929"/>
      <c r="C837" s="929"/>
      <c r="D837" s="929"/>
      <c r="E837" s="929"/>
      <c r="F837" s="929"/>
      <c r="G837" s="929"/>
    </row>
    <row r="838" spans="1:7">
      <c r="A838" s="929"/>
      <c r="B838" s="929"/>
      <c r="C838" s="929"/>
      <c r="D838" s="929"/>
      <c r="E838" s="929"/>
      <c r="F838" s="929"/>
      <c r="G838" s="929"/>
    </row>
    <row r="839" spans="1:7">
      <c r="A839" s="929"/>
      <c r="B839" s="929"/>
      <c r="C839" s="929"/>
      <c r="D839" s="929"/>
      <c r="E839" s="929"/>
      <c r="F839" s="929"/>
      <c r="G839" s="929"/>
    </row>
    <row r="840" spans="1:7">
      <c r="A840" s="929"/>
      <c r="B840" s="929"/>
      <c r="C840" s="929"/>
      <c r="D840" s="929"/>
      <c r="E840" s="929"/>
      <c r="F840" s="929"/>
      <c r="G840" s="929"/>
    </row>
    <row r="841" spans="1:7">
      <c r="A841" s="929"/>
      <c r="B841" s="929"/>
      <c r="C841" s="929"/>
      <c r="D841" s="929"/>
      <c r="E841" s="929"/>
      <c r="F841" s="929"/>
      <c r="G841" s="929"/>
    </row>
    <row r="842" spans="1:7">
      <c r="A842" s="929"/>
      <c r="B842" s="929"/>
      <c r="C842" s="929"/>
      <c r="D842" s="929"/>
      <c r="E842" s="929"/>
      <c r="F842" s="929"/>
      <c r="G842" s="929"/>
    </row>
    <row r="843" spans="1:7">
      <c r="A843" s="929"/>
      <c r="B843" s="929"/>
      <c r="C843" s="929"/>
      <c r="D843" s="929"/>
      <c r="E843" s="929"/>
      <c r="F843" s="929"/>
      <c r="G843" s="929"/>
    </row>
    <row r="844" spans="1:7">
      <c r="A844" s="929"/>
      <c r="B844" s="929"/>
      <c r="C844" s="929"/>
      <c r="D844" s="929"/>
      <c r="E844" s="929"/>
      <c r="F844" s="929"/>
      <c r="G844" s="929"/>
    </row>
    <row r="845" spans="1:7">
      <c r="A845" s="929"/>
      <c r="B845" s="929"/>
      <c r="C845" s="929"/>
      <c r="D845" s="929"/>
      <c r="E845" s="929"/>
      <c r="F845" s="929"/>
      <c r="G845" s="929"/>
    </row>
    <row r="846" spans="1:7">
      <c r="A846" s="929"/>
      <c r="B846" s="929"/>
      <c r="C846" s="929"/>
      <c r="D846" s="929"/>
      <c r="E846" s="929"/>
      <c r="F846" s="929"/>
      <c r="G846" s="929"/>
    </row>
    <row r="847" spans="1:7">
      <c r="A847" s="929"/>
      <c r="B847" s="929"/>
      <c r="C847" s="929"/>
      <c r="D847" s="929"/>
      <c r="E847" s="929"/>
      <c r="F847" s="929"/>
      <c r="G847" s="929"/>
    </row>
    <row r="848" spans="1:7">
      <c r="A848" s="929"/>
      <c r="B848" s="929"/>
      <c r="C848" s="929"/>
      <c r="D848" s="929"/>
      <c r="E848" s="929"/>
      <c r="F848" s="929"/>
      <c r="G848" s="929"/>
    </row>
    <row r="849" spans="1:7">
      <c r="A849" s="929"/>
      <c r="B849" s="929"/>
      <c r="C849" s="929"/>
      <c r="D849" s="929"/>
      <c r="E849" s="929"/>
      <c r="F849" s="929"/>
      <c r="G849" s="929"/>
    </row>
    <row r="850" spans="1:7">
      <c r="A850" s="929"/>
      <c r="B850" s="929"/>
      <c r="C850" s="929"/>
      <c r="D850" s="929"/>
      <c r="E850" s="929"/>
      <c r="F850" s="929"/>
      <c r="G850" s="929"/>
    </row>
    <row r="851" spans="1:7">
      <c r="A851" s="929"/>
      <c r="B851" s="929"/>
      <c r="C851" s="929"/>
      <c r="D851" s="929"/>
      <c r="E851" s="929"/>
      <c r="F851" s="929"/>
      <c r="G851" s="929"/>
    </row>
    <row r="852" spans="1:7">
      <c r="A852" s="929"/>
      <c r="B852" s="929"/>
      <c r="C852" s="929"/>
      <c r="D852" s="929"/>
      <c r="E852" s="929"/>
      <c r="F852" s="929"/>
      <c r="G852" s="929"/>
    </row>
    <row r="853" spans="1:7">
      <c r="A853" s="929"/>
      <c r="B853" s="929"/>
      <c r="C853" s="929"/>
      <c r="D853" s="929"/>
      <c r="E853" s="929"/>
      <c r="F853" s="929"/>
      <c r="G853" s="929"/>
    </row>
    <row r="854" spans="1:7">
      <c r="A854" s="929"/>
      <c r="B854" s="929"/>
      <c r="C854" s="929"/>
      <c r="D854" s="929"/>
      <c r="E854" s="929"/>
      <c r="F854" s="929"/>
      <c r="G854" s="929"/>
    </row>
    <row r="855" spans="1:7">
      <c r="A855" s="929"/>
      <c r="B855" s="929"/>
      <c r="C855" s="929"/>
      <c r="D855" s="929"/>
      <c r="E855" s="929"/>
      <c r="F855" s="929"/>
      <c r="G855" s="929"/>
    </row>
    <row r="856" spans="1:7">
      <c r="A856" s="929"/>
      <c r="B856" s="929"/>
      <c r="C856" s="929"/>
      <c r="D856" s="929"/>
      <c r="E856" s="929"/>
      <c r="F856" s="929"/>
      <c r="G856" s="929"/>
    </row>
    <row r="857" spans="1:7">
      <c r="A857" s="929"/>
      <c r="B857" s="929"/>
      <c r="C857" s="929"/>
      <c r="D857" s="929"/>
      <c r="E857" s="929"/>
      <c r="F857" s="929"/>
      <c r="G857" s="929"/>
    </row>
    <row r="858" spans="1:7">
      <c r="A858" s="929"/>
      <c r="B858" s="929"/>
      <c r="C858" s="929"/>
      <c r="D858" s="929"/>
      <c r="E858" s="929"/>
      <c r="F858" s="929"/>
      <c r="G858" s="929"/>
    </row>
    <row r="859" spans="1:7">
      <c r="A859" s="929"/>
      <c r="B859" s="929"/>
      <c r="C859" s="929"/>
      <c r="D859" s="929"/>
      <c r="E859" s="929"/>
      <c r="F859" s="929"/>
      <c r="G859" s="929"/>
    </row>
    <row r="860" spans="1:7">
      <c r="A860" s="929"/>
      <c r="B860" s="929"/>
      <c r="C860" s="929"/>
      <c r="D860" s="929"/>
      <c r="E860" s="929"/>
      <c r="F860" s="929"/>
      <c r="G860" s="929"/>
    </row>
    <row r="861" spans="1:7">
      <c r="A861" s="929"/>
      <c r="B861" s="929"/>
      <c r="C861" s="929"/>
      <c r="D861" s="929"/>
      <c r="E861" s="929"/>
      <c r="F861" s="929"/>
      <c r="G861" s="929"/>
    </row>
    <row r="862" spans="1:7">
      <c r="A862" s="929"/>
      <c r="B862" s="929"/>
      <c r="C862" s="929"/>
      <c r="D862" s="929"/>
      <c r="E862" s="929"/>
      <c r="F862" s="929"/>
      <c r="G862" s="929"/>
    </row>
    <row r="863" spans="1:7">
      <c r="A863" s="929"/>
      <c r="B863" s="929"/>
      <c r="C863" s="929"/>
      <c r="D863" s="929"/>
      <c r="E863" s="929"/>
      <c r="F863" s="929"/>
      <c r="G863" s="929"/>
    </row>
    <row r="864" spans="1:7">
      <c r="A864" s="929"/>
      <c r="B864" s="929"/>
      <c r="C864" s="929"/>
      <c r="D864" s="929"/>
      <c r="E864" s="929"/>
      <c r="F864" s="929"/>
      <c r="G864" s="929"/>
    </row>
    <row r="865" spans="1:7">
      <c r="A865" s="929"/>
      <c r="B865" s="929"/>
      <c r="C865" s="929"/>
      <c r="D865" s="929"/>
      <c r="E865" s="929"/>
      <c r="F865" s="929"/>
      <c r="G865" s="929"/>
    </row>
    <row r="866" spans="1:7">
      <c r="A866" s="929"/>
      <c r="B866" s="929"/>
      <c r="C866" s="929"/>
      <c r="D866" s="929"/>
      <c r="E866" s="929"/>
      <c r="F866" s="929"/>
      <c r="G866" s="929"/>
    </row>
    <row r="867" spans="1:7">
      <c r="A867" s="929"/>
      <c r="B867" s="929"/>
      <c r="C867" s="929"/>
      <c r="D867" s="929"/>
      <c r="E867" s="929"/>
      <c r="F867" s="929"/>
      <c r="G867" s="929"/>
    </row>
    <row r="868" spans="1:7">
      <c r="A868" s="929"/>
      <c r="B868" s="929"/>
      <c r="C868" s="929"/>
      <c r="D868" s="929"/>
      <c r="E868" s="929"/>
      <c r="F868" s="929"/>
      <c r="G868" s="929"/>
    </row>
    <row r="869" spans="1:7">
      <c r="A869" s="929"/>
      <c r="B869" s="929"/>
      <c r="C869" s="929"/>
      <c r="D869" s="929"/>
      <c r="E869" s="929"/>
      <c r="F869" s="929"/>
      <c r="G869" s="929"/>
    </row>
    <row r="870" spans="1:7">
      <c r="A870" s="929"/>
      <c r="B870" s="929"/>
      <c r="C870" s="929"/>
      <c r="D870" s="929"/>
      <c r="E870" s="929"/>
      <c r="F870" s="929"/>
      <c r="G870" s="929"/>
    </row>
    <row r="871" spans="1:7">
      <c r="A871" s="929"/>
      <c r="B871" s="929"/>
      <c r="C871" s="929"/>
      <c r="D871" s="929"/>
      <c r="E871" s="929"/>
      <c r="F871" s="929"/>
      <c r="G871" s="929"/>
    </row>
    <row r="872" spans="1:7">
      <c r="A872" s="929"/>
      <c r="B872" s="929"/>
      <c r="C872" s="929"/>
      <c r="D872" s="929"/>
      <c r="E872" s="929"/>
      <c r="F872" s="929"/>
      <c r="G872" s="929"/>
    </row>
    <row r="873" spans="1:7">
      <c r="A873" s="929"/>
      <c r="B873" s="929"/>
      <c r="C873" s="929"/>
      <c r="D873" s="929"/>
      <c r="E873" s="929"/>
      <c r="F873" s="929"/>
      <c r="G873" s="929"/>
    </row>
    <row r="874" spans="1:7">
      <c r="A874" s="929"/>
      <c r="B874" s="929"/>
      <c r="C874" s="929"/>
      <c r="D874" s="929"/>
      <c r="E874" s="929"/>
      <c r="F874" s="929"/>
      <c r="G874" s="929"/>
    </row>
    <row r="875" spans="1:7">
      <c r="A875" s="929"/>
      <c r="B875" s="929"/>
      <c r="C875" s="929"/>
      <c r="D875" s="929"/>
      <c r="E875" s="929"/>
      <c r="F875" s="929"/>
      <c r="G875" s="929"/>
    </row>
    <row r="876" spans="1:7">
      <c r="A876" s="929"/>
      <c r="B876" s="929"/>
      <c r="C876" s="929"/>
      <c r="D876" s="929"/>
      <c r="E876" s="929"/>
      <c r="F876" s="929"/>
      <c r="G876" s="929"/>
    </row>
    <row r="877" spans="1:7">
      <c r="A877" s="929"/>
      <c r="B877" s="929"/>
      <c r="C877" s="929"/>
      <c r="D877" s="929"/>
      <c r="E877" s="929"/>
      <c r="F877" s="929"/>
      <c r="G877" s="929"/>
    </row>
    <row r="878" spans="1:7">
      <c r="A878" s="929"/>
      <c r="B878" s="929"/>
      <c r="C878" s="929"/>
      <c r="D878" s="929"/>
      <c r="E878" s="929"/>
      <c r="F878" s="929"/>
      <c r="G878" s="929"/>
    </row>
    <row r="879" spans="1:7">
      <c r="A879" s="929"/>
      <c r="B879" s="929"/>
      <c r="C879" s="929"/>
      <c r="D879" s="929"/>
      <c r="E879" s="929"/>
      <c r="F879" s="929"/>
      <c r="G879" s="929"/>
    </row>
    <row r="880" spans="1:7">
      <c r="A880" s="929"/>
      <c r="B880" s="929"/>
      <c r="C880" s="929"/>
      <c r="D880" s="929"/>
      <c r="E880" s="929"/>
      <c r="F880" s="929"/>
      <c r="G880" s="929"/>
    </row>
    <row r="881" spans="1:7">
      <c r="A881" s="929"/>
      <c r="B881" s="929"/>
      <c r="C881" s="929"/>
      <c r="D881" s="929"/>
      <c r="E881" s="929"/>
      <c r="F881" s="929"/>
      <c r="G881" s="929"/>
    </row>
    <row r="882" spans="1:7">
      <c r="A882" s="929"/>
      <c r="B882" s="929"/>
      <c r="C882" s="929"/>
      <c r="D882" s="929"/>
      <c r="E882" s="929"/>
      <c r="F882" s="929"/>
      <c r="G882" s="929"/>
    </row>
    <row r="883" spans="1:7">
      <c r="A883" s="929"/>
      <c r="B883" s="929"/>
      <c r="C883" s="929"/>
      <c r="D883" s="929"/>
      <c r="E883" s="929"/>
      <c r="F883" s="929"/>
      <c r="G883" s="929"/>
    </row>
    <row r="884" spans="1:7">
      <c r="A884" s="929"/>
      <c r="B884" s="929"/>
      <c r="C884" s="929"/>
      <c r="D884" s="929"/>
      <c r="E884" s="929"/>
      <c r="F884" s="929"/>
      <c r="G884" s="929"/>
    </row>
    <row r="885" spans="1:7">
      <c r="A885" s="929"/>
      <c r="B885" s="929"/>
      <c r="C885" s="929"/>
      <c r="D885" s="929"/>
      <c r="E885" s="929"/>
      <c r="F885" s="929"/>
      <c r="G885" s="929"/>
    </row>
    <row r="886" spans="1:7">
      <c r="A886" s="929"/>
      <c r="B886" s="929"/>
      <c r="C886" s="929"/>
      <c r="D886" s="929"/>
      <c r="E886" s="929"/>
      <c r="F886" s="929"/>
      <c r="G886" s="929"/>
    </row>
    <row r="887" spans="1:7">
      <c r="A887" s="929"/>
      <c r="B887" s="929"/>
      <c r="C887" s="929"/>
      <c r="D887" s="929"/>
      <c r="E887" s="929"/>
      <c r="F887" s="929"/>
      <c r="G887" s="929"/>
    </row>
    <row r="888" spans="1:7">
      <c r="A888" s="929"/>
      <c r="B888" s="929"/>
      <c r="C888" s="929"/>
      <c r="D888" s="929"/>
      <c r="E888" s="929"/>
      <c r="F888" s="929"/>
      <c r="G888" s="929"/>
    </row>
    <row r="889" spans="1:7">
      <c r="A889" s="929"/>
      <c r="B889" s="929"/>
      <c r="C889" s="929"/>
      <c r="D889" s="929"/>
      <c r="E889" s="929"/>
      <c r="F889" s="929"/>
      <c r="G889" s="929"/>
    </row>
    <row r="890" spans="1:7">
      <c r="A890" s="929"/>
      <c r="B890" s="929"/>
      <c r="C890" s="929"/>
      <c r="D890" s="929"/>
      <c r="E890" s="929"/>
      <c r="F890" s="929"/>
      <c r="G890" s="929"/>
    </row>
    <row r="891" spans="1:7">
      <c r="A891" s="929"/>
      <c r="B891" s="929"/>
      <c r="C891" s="929"/>
      <c r="D891" s="929"/>
      <c r="E891" s="929"/>
      <c r="F891" s="929"/>
      <c r="G891" s="929"/>
    </row>
    <row r="892" spans="1:7">
      <c r="A892" s="929"/>
      <c r="B892" s="929"/>
      <c r="C892" s="929"/>
      <c r="D892" s="929"/>
      <c r="E892" s="929"/>
      <c r="F892" s="929"/>
      <c r="G892" s="929"/>
    </row>
    <row r="893" spans="1:7">
      <c r="A893" s="929"/>
      <c r="B893" s="929"/>
      <c r="C893" s="929"/>
      <c r="D893" s="929"/>
      <c r="E893" s="929"/>
      <c r="F893" s="929"/>
      <c r="G893" s="929"/>
    </row>
    <row r="894" spans="1:7">
      <c r="A894" s="929"/>
      <c r="B894" s="929"/>
      <c r="C894" s="929"/>
      <c r="D894" s="929"/>
      <c r="E894" s="929"/>
      <c r="F894" s="929"/>
      <c r="G894" s="929"/>
    </row>
    <row r="895" spans="1:7">
      <c r="A895" s="929"/>
      <c r="B895" s="929"/>
      <c r="C895" s="929"/>
      <c r="D895" s="929"/>
      <c r="E895" s="929"/>
      <c r="F895" s="929"/>
      <c r="G895" s="929"/>
    </row>
    <row r="896" spans="1:7">
      <c r="A896" s="929"/>
      <c r="B896" s="929"/>
      <c r="C896" s="929"/>
      <c r="D896" s="929"/>
      <c r="E896" s="929"/>
      <c r="F896" s="929"/>
      <c r="G896" s="929"/>
    </row>
    <row r="897" spans="1:7">
      <c r="A897" s="929"/>
      <c r="B897" s="929"/>
      <c r="C897" s="929"/>
      <c r="D897" s="929"/>
      <c r="E897" s="929"/>
      <c r="F897" s="929"/>
      <c r="G897" s="929"/>
    </row>
    <row r="898" spans="1:7">
      <c r="A898" s="929"/>
      <c r="B898" s="929"/>
      <c r="C898" s="929"/>
      <c r="D898" s="929"/>
      <c r="E898" s="929"/>
      <c r="F898" s="929"/>
      <c r="G898" s="929"/>
    </row>
    <row r="899" spans="1:7">
      <c r="A899" s="929"/>
      <c r="B899" s="929"/>
      <c r="C899" s="929"/>
      <c r="D899" s="929"/>
      <c r="E899" s="929"/>
      <c r="F899" s="929"/>
      <c r="G899" s="929"/>
    </row>
    <row r="900" spans="1:7">
      <c r="A900" s="929"/>
      <c r="B900" s="929"/>
      <c r="C900" s="929"/>
      <c r="D900" s="929"/>
      <c r="E900" s="929"/>
      <c r="F900" s="929"/>
      <c r="G900" s="929"/>
    </row>
    <row r="901" spans="1:7">
      <c r="A901" s="929"/>
      <c r="B901" s="929"/>
      <c r="C901" s="929"/>
      <c r="D901" s="929"/>
      <c r="E901" s="929"/>
      <c r="F901" s="929"/>
      <c r="G901" s="929"/>
    </row>
    <row r="902" spans="1:7">
      <c r="A902" s="929"/>
      <c r="B902" s="929"/>
      <c r="C902" s="929"/>
      <c r="D902" s="929"/>
      <c r="E902" s="929"/>
      <c r="F902" s="929"/>
      <c r="G902" s="929"/>
    </row>
    <row r="903" spans="1:7">
      <c r="A903" s="929"/>
      <c r="B903" s="929"/>
      <c r="C903" s="929"/>
      <c r="D903" s="929"/>
      <c r="E903" s="929"/>
      <c r="F903" s="929"/>
      <c r="G903" s="929"/>
    </row>
    <row r="904" spans="1:7">
      <c r="A904" s="929"/>
      <c r="B904" s="929"/>
      <c r="C904" s="929"/>
      <c r="D904" s="929"/>
      <c r="E904" s="929"/>
      <c r="F904" s="929"/>
      <c r="G904" s="929"/>
    </row>
    <row r="905" spans="1:7">
      <c r="A905" s="929"/>
      <c r="B905" s="929"/>
      <c r="C905" s="929"/>
      <c r="D905" s="929"/>
      <c r="E905" s="929"/>
      <c r="F905" s="929"/>
      <c r="G905" s="929"/>
    </row>
    <row r="906" spans="1:7">
      <c r="A906" s="929"/>
      <c r="B906" s="929"/>
      <c r="C906" s="929"/>
      <c r="D906" s="929"/>
      <c r="E906" s="929"/>
      <c r="F906" s="929"/>
      <c r="G906" s="929"/>
    </row>
    <row r="907" spans="1:7">
      <c r="A907" s="929"/>
      <c r="B907" s="929"/>
      <c r="C907" s="929"/>
      <c r="D907" s="929"/>
      <c r="E907" s="929"/>
      <c r="F907" s="929"/>
      <c r="G907" s="929"/>
    </row>
    <row r="908" spans="1:7">
      <c r="A908" s="929"/>
      <c r="B908" s="929"/>
      <c r="C908" s="929"/>
      <c r="D908" s="929"/>
      <c r="E908" s="929"/>
      <c r="F908" s="929"/>
      <c r="G908" s="929"/>
    </row>
    <row r="909" spans="1:7">
      <c r="A909" s="929"/>
      <c r="B909" s="929"/>
      <c r="C909" s="929"/>
      <c r="D909" s="929"/>
      <c r="E909" s="929"/>
      <c r="F909" s="929"/>
      <c r="G909" s="929"/>
    </row>
    <row r="910" spans="1:7">
      <c r="A910" s="929"/>
      <c r="B910" s="929"/>
      <c r="C910" s="929"/>
      <c r="D910" s="929"/>
      <c r="E910" s="929"/>
      <c r="F910" s="929"/>
      <c r="G910" s="929"/>
    </row>
    <row r="911" spans="1:7">
      <c r="A911" s="929"/>
      <c r="B911" s="929"/>
      <c r="C911" s="929"/>
      <c r="D911" s="929"/>
      <c r="E911" s="929"/>
      <c r="F911" s="929"/>
      <c r="G911" s="929"/>
    </row>
    <row r="912" spans="1:7">
      <c r="A912" s="929"/>
      <c r="B912" s="929"/>
      <c r="C912" s="929"/>
      <c r="D912" s="929"/>
      <c r="E912" s="929"/>
      <c r="F912" s="929"/>
      <c r="G912" s="929"/>
    </row>
    <row r="913" spans="1:7">
      <c r="A913" s="929"/>
      <c r="B913" s="929"/>
      <c r="C913" s="929"/>
      <c r="D913" s="929"/>
      <c r="E913" s="929"/>
      <c r="F913" s="929"/>
      <c r="G913" s="929"/>
    </row>
    <row r="914" spans="1:7">
      <c r="A914" s="929"/>
      <c r="B914" s="929"/>
      <c r="C914" s="929"/>
      <c r="D914" s="929"/>
      <c r="E914" s="929"/>
      <c r="F914" s="929"/>
      <c r="G914" s="929"/>
    </row>
    <row r="915" spans="1:7">
      <c r="A915" s="929"/>
      <c r="B915" s="929"/>
      <c r="C915" s="929"/>
      <c r="D915" s="929"/>
      <c r="E915" s="929"/>
      <c r="F915" s="929"/>
      <c r="G915" s="929"/>
    </row>
    <row r="916" spans="1:7">
      <c r="A916" s="929"/>
      <c r="B916" s="929"/>
      <c r="C916" s="929"/>
      <c r="D916" s="929"/>
      <c r="E916" s="929"/>
      <c r="F916" s="929"/>
      <c r="G916" s="929"/>
    </row>
    <row r="917" spans="1:7">
      <c r="A917" s="929"/>
      <c r="B917" s="929"/>
      <c r="C917" s="929"/>
      <c r="D917" s="929"/>
      <c r="E917" s="929"/>
      <c r="F917" s="929"/>
      <c r="G917" s="929"/>
    </row>
    <row r="918" spans="1:7">
      <c r="A918" s="929"/>
      <c r="B918" s="929"/>
      <c r="C918" s="929"/>
      <c r="D918" s="929"/>
      <c r="E918" s="929"/>
      <c r="F918" s="929"/>
      <c r="G918" s="929"/>
    </row>
    <row r="919" spans="1:7">
      <c r="A919" s="929"/>
      <c r="B919" s="929"/>
      <c r="C919" s="929"/>
      <c r="D919" s="929"/>
      <c r="E919" s="929"/>
      <c r="F919" s="929"/>
      <c r="G919" s="929"/>
    </row>
    <row r="920" spans="1:7">
      <c r="A920" s="929"/>
      <c r="B920" s="929"/>
      <c r="C920" s="929"/>
      <c r="D920" s="929"/>
      <c r="E920" s="929"/>
      <c r="F920" s="929"/>
      <c r="G920" s="929"/>
    </row>
    <row r="921" spans="1:7">
      <c r="A921" s="929"/>
      <c r="B921" s="929"/>
      <c r="C921" s="929"/>
      <c r="D921" s="929"/>
      <c r="E921" s="929"/>
      <c r="F921" s="929"/>
      <c r="G921" s="929"/>
    </row>
    <row r="922" spans="1:7">
      <c r="A922" s="929"/>
      <c r="B922" s="929"/>
      <c r="C922" s="929"/>
      <c r="D922" s="929"/>
      <c r="E922" s="929"/>
      <c r="F922" s="929"/>
      <c r="G922" s="929"/>
    </row>
    <row r="923" spans="1:7">
      <c r="A923" s="929"/>
      <c r="B923" s="929"/>
      <c r="C923" s="929"/>
      <c r="D923" s="929"/>
      <c r="E923" s="929"/>
      <c r="F923" s="929"/>
      <c r="G923" s="929"/>
    </row>
    <row r="924" spans="1:7">
      <c r="A924" s="929"/>
      <c r="B924" s="929"/>
      <c r="C924" s="929"/>
      <c r="D924" s="929"/>
      <c r="E924" s="929"/>
      <c r="F924" s="929"/>
      <c r="G924" s="929"/>
    </row>
    <row r="925" spans="1:7">
      <c r="A925" s="929"/>
      <c r="B925" s="929"/>
      <c r="C925" s="929"/>
      <c r="D925" s="929"/>
      <c r="E925" s="929"/>
      <c r="F925" s="929"/>
      <c r="G925" s="929"/>
    </row>
    <row r="926" spans="1:7">
      <c r="A926" s="929"/>
      <c r="B926" s="929"/>
      <c r="C926" s="929"/>
      <c r="D926" s="929"/>
      <c r="E926" s="929"/>
      <c r="F926" s="929"/>
      <c r="G926" s="929"/>
    </row>
    <row r="927" spans="1:7">
      <c r="A927" s="929"/>
      <c r="B927" s="929"/>
      <c r="C927" s="929"/>
      <c r="D927" s="929"/>
      <c r="E927" s="929"/>
      <c r="F927" s="929"/>
      <c r="G927" s="929"/>
    </row>
    <row r="928" spans="1:7">
      <c r="A928" s="929"/>
      <c r="B928" s="929"/>
      <c r="C928" s="929"/>
      <c r="D928" s="929"/>
      <c r="E928" s="929"/>
      <c r="F928" s="929"/>
      <c r="G928" s="929"/>
    </row>
    <row r="929" spans="1:7">
      <c r="A929" s="929"/>
      <c r="B929" s="929"/>
      <c r="C929" s="929"/>
      <c r="D929" s="929"/>
      <c r="E929" s="929"/>
      <c r="F929" s="929"/>
      <c r="G929" s="929"/>
    </row>
    <row r="930" spans="1:7">
      <c r="A930" s="929"/>
      <c r="B930" s="929"/>
      <c r="C930" s="929"/>
      <c r="D930" s="929"/>
      <c r="E930" s="929"/>
      <c r="F930" s="929"/>
      <c r="G930" s="929"/>
    </row>
    <row r="931" spans="1:7">
      <c r="A931" s="929"/>
      <c r="B931" s="929"/>
      <c r="C931" s="929"/>
      <c r="D931" s="929"/>
      <c r="E931" s="929"/>
      <c r="F931" s="929"/>
      <c r="G931" s="929"/>
    </row>
    <row r="932" spans="1:7">
      <c r="A932" s="929"/>
      <c r="B932" s="929"/>
      <c r="C932" s="929"/>
      <c r="D932" s="929"/>
      <c r="E932" s="929"/>
      <c r="F932" s="929"/>
      <c r="G932" s="929"/>
    </row>
    <row r="933" spans="1:7">
      <c r="A933" s="929"/>
      <c r="B933" s="929"/>
      <c r="C933" s="929"/>
      <c r="D933" s="929"/>
      <c r="E933" s="929"/>
      <c r="F933" s="929"/>
      <c r="G933" s="929"/>
    </row>
    <row r="934" spans="1:7">
      <c r="A934" s="929"/>
      <c r="B934" s="929"/>
      <c r="C934" s="929"/>
      <c r="D934" s="929"/>
      <c r="E934" s="929"/>
      <c r="F934" s="929"/>
      <c r="G934" s="929"/>
    </row>
    <row r="935" spans="1:7">
      <c r="A935" s="929"/>
      <c r="B935" s="929"/>
      <c r="C935" s="929"/>
      <c r="D935" s="929"/>
      <c r="E935" s="929"/>
      <c r="F935" s="929"/>
      <c r="G935" s="929"/>
    </row>
    <row r="936" spans="1:7">
      <c r="A936" s="929"/>
      <c r="B936" s="929"/>
      <c r="C936" s="929"/>
      <c r="D936" s="929"/>
      <c r="E936" s="929"/>
      <c r="F936" s="929"/>
      <c r="G936" s="929"/>
    </row>
    <row r="937" spans="1:7">
      <c r="A937" s="929"/>
      <c r="B937" s="929"/>
      <c r="C937" s="929"/>
      <c r="D937" s="929"/>
      <c r="E937" s="929"/>
      <c r="F937" s="929"/>
      <c r="G937" s="929"/>
    </row>
    <row r="938" spans="1:7">
      <c r="A938" s="929"/>
      <c r="B938" s="929"/>
      <c r="C938" s="929"/>
      <c r="D938" s="929"/>
      <c r="E938" s="929"/>
      <c r="F938" s="929"/>
      <c r="G938" s="929"/>
    </row>
    <row r="939" spans="1:7">
      <c r="A939" s="929"/>
      <c r="B939" s="929"/>
      <c r="C939" s="929"/>
      <c r="D939" s="929"/>
      <c r="E939" s="929"/>
      <c r="F939" s="929"/>
      <c r="G939" s="929"/>
    </row>
    <row r="940" spans="1:7">
      <c r="A940" s="929"/>
      <c r="B940" s="929"/>
      <c r="C940" s="929"/>
      <c r="D940" s="929"/>
      <c r="E940" s="929"/>
      <c r="F940" s="929"/>
      <c r="G940" s="929"/>
    </row>
    <row r="941" spans="1:7">
      <c r="A941" s="929"/>
      <c r="B941" s="929"/>
      <c r="C941" s="929"/>
      <c r="D941" s="929"/>
      <c r="E941" s="929"/>
      <c r="F941" s="929"/>
      <c r="G941" s="929"/>
    </row>
    <row r="942" spans="1:7">
      <c r="A942" s="929"/>
      <c r="B942" s="929"/>
      <c r="C942" s="929"/>
      <c r="D942" s="929"/>
      <c r="E942" s="929"/>
      <c r="F942" s="929"/>
      <c r="G942" s="929"/>
    </row>
    <row r="943" spans="1:7">
      <c r="A943" s="929"/>
      <c r="B943" s="929"/>
      <c r="C943" s="929"/>
      <c r="D943" s="929"/>
      <c r="E943" s="929"/>
      <c r="F943" s="929"/>
      <c r="G943" s="929"/>
    </row>
    <row r="944" spans="1:7">
      <c r="A944" s="929"/>
      <c r="B944" s="929"/>
      <c r="C944" s="929"/>
      <c r="D944" s="929"/>
      <c r="E944" s="929"/>
      <c r="F944" s="929"/>
      <c r="G944" s="929"/>
    </row>
    <row r="945" spans="1:7">
      <c r="A945" s="929"/>
      <c r="B945" s="929"/>
      <c r="C945" s="929"/>
      <c r="D945" s="929"/>
      <c r="E945" s="929"/>
      <c r="F945" s="929"/>
      <c r="G945" s="929"/>
    </row>
    <row r="946" spans="1:7">
      <c r="A946" s="929"/>
      <c r="B946" s="929"/>
      <c r="C946" s="929"/>
      <c r="D946" s="929"/>
      <c r="E946" s="929"/>
      <c r="F946" s="929"/>
      <c r="G946" s="929"/>
    </row>
    <row r="947" spans="1:7">
      <c r="A947" s="929"/>
      <c r="B947" s="929"/>
      <c r="C947" s="929"/>
      <c r="D947" s="929"/>
      <c r="E947" s="929"/>
      <c r="F947" s="929"/>
      <c r="G947" s="929"/>
    </row>
    <row r="948" spans="1:7">
      <c r="A948" s="929"/>
      <c r="B948" s="929"/>
      <c r="C948" s="929"/>
      <c r="D948" s="929"/>
      <c r="E948" s="929"/>
      <c r="F948" s="929"/>
      <c r="G948" s="929"/>
    </row>
    <row r="949" spans="1:7">
      <c r="A949" s="929"/>
      <c r="B949" s="929"/>
      <c r="C949" s="929"/>
      <c r="D949" s="929"/>
      <c r="E949" s="929"/>
      <c r="F949" s="929"/>
      <c r="G949" s="929"/>
    </row>
    <row r="950" spans="1:7">
      <c r="A950" s="929"/>
      <c r="B950" s="929"/>
      <c r="C950" s="929"/>
      <c r="D950" s="929"/>
      <c r="E950" s="929"/>
      <c r="F950" s="929"/>
      <c r="G950" s="929"/>
    </row>
    <row r="951" spans="1:7">
      <c r="A951" s="929"/>
      <c r="B951" s="929"/>
      <c r="C951" s="929"/>
      <c r="D951" s="929"/>
      <c r="E951" s="929"/>
      <c r="F951" s="929"/>
      <c r="G951" s="929"/>
    </row>
    <row r="952" spans="1:7">
      <c r="A952" s="929"/>
      <c r="B952" s="929"/>
      <c r="C952" s="929"/>
      <c r="D952" s="929"/>
      <c r="E952" s="929"/>
      <c r="F952" s="929"/>
      <c r="G952" s="929"/>
    </row>
    <row r="953" spans="1:7">
      <c r="A953" s="929"/>
      <c r="B953" s="929"/>
      <c r="C953" s="929"/>
      <c r="D953" s="929"/>
      <c r="E953" s="929"/>
      <c r="F953" s="929"/>
      <c r="G953" s="929"/>
    </row>
    <row r="954" spans="1:7">
      <c r="A954" s="929"/>
      <c r="B954" s="929"/>
      <c r="C954" s="929"/>
      <c r="D954" s="929"/>
      <c r="E954" s="929"/>
      <c r="F954" s="929"/>
      <c r="G954" s="929"/>
    </row>
    <row r="955" spans="1:7">
      <c r="A955" s="929"/>
      <c r="B955" s="929"/>
      <c r="C955" s="929"/>
      <c r="D955" s="929"/>
      <c r="E955" s="929"/>
      <c r="F955" s="929"/>
      <c r="G955" s="929"/>
    </row>
    <row r="956" spans="1:7">
      <c r="A956" s="929"/>
      <c r="B956" s="929"/>
      <c r="C956" s="929"/>
      <c r="D956" s="929"/>
      <c r="E956" s="929"/>
      <c r="F956" s="929"/>
      <c r="G956" s="929"/>
    </row>
    <row r="957" spans="1:7">
      <c r="A957" s="929"/>
      <c r="B957" s="929"/>
      <c r="C957" s="929"/>
      <c r="D957" s="929"/>
      <c r="E957" s="929"/>
      <c r="F957" s="929"/>
      <c r="G957" s="929"/>
    </row>
    <row r="958" spans="1:7">
      <c r="A958" s="929"/>
      <c r="B958" s="929"/>
      <c r="C958" s="929"/>
      <c r="D958" s="929"/>
      <c r="E958" s="929"/>
      <c r="F958" s="929"/>
      <c r="G958" s="929"/>
    </row>
    <row r="959" spans="1:7">
      <c r="A959" s="929"/>
      <c r="B959" s="929"/>
      <c r="C959" s="929"/>
      <c r="D959" s="929"/>
      <c r="E959" s="929"/>
      <c r="F959" s="929"/>
      <c r="G959" s="929"/>
    </row>
    <row r="960" spans="1:7">
      <c r="A960" s="929"/>
      <c r="B960" s="929"/>
      <c r="C960" s="929"/>
      <c r="D960" s="929"/>
      <c r="E960" s="929"/>
      <c r="F960" s="929"/>
      <c r="G960" s="929"/>
    </row>
    <row r="961" spans="1:7">
      <c r="A961" s="929"/>
      <c r="B961" s="929"/>
      <c r="C961" s="929"/>
      <c r="D961" s="929"/>
      <c r="E961" s="929"/>
      <c r="F961" s="929"/>
      <c r="G961" s="929"/>
    </row>
    <row r="962" spans="1:7">
      <c r="A962" s="929"/>
      <c r="B962" s="929"/>
      <c r="C962" s="929"/>
      <c r="D962" s="929"/>
      <c r="E962" s="929"/>
      <c r="F962" s="929"/>
      <c r="G962" s="929"/>
    </row>
    <row r="963" spans="1:7">
      <c r="A963" s="929"/>
      <c r="B963" s="929"/>
      <c r="C963" s="929"/>
      <c r="D963" s="929"/>
      <c r="E963" s="929"/>
      <c r="F963" s="929"/>
      <c r="G963" s="929"/>
    </row>
    <row r="964" spans="1:7">
      <c r="A964" s="929"/>
      <c r="B964" s="929"/>
      <c r="C964" s="929"/>
      <c r="D964" s="929"/>
      <c r="E964" s="929"/>
      <c r="F964" s="929"/>
      <c r="G964" s="929"/>
    </row>
    <row r="965" spans="1:7">
      <c r="A965" s="929"/>
      <c r="B965" s="929"/>
      <c r="C965" s="929"/>
      <c r="D965" s="929"/>
      <c r="E965" s="929"/>
      <c r="F965" s="929"/>
      <c r="G965" s="929"/>
    </row>
    <row r="966" spans="1:7">
      <c r="A966" s="929"/>
      <c r="B966" s="929"/>
      <c r="C966" s="929"/>
      <c r="D966" s="929"/>
      <c r="E966" s="929"/>
      <c r="F966" s="929"/>
      <c r="G966" s="929"/>
    </row>
    <row r="967" spans="1:7">
      <c r="A967" s="929"/>
      <c r="B967" s="929"/>
      <c r="C967" s="929"/>
      <c r="D967" s="929"/>
      <c r="E967" s="929"/>
      <c r="F967" s="929"/>
      <c r="G967" s="929"/>
    </row>
    <row r="968" spans="1:7">
      <c r="A968" s="929"/>
      <c r="B968" s="929"/>
      <c r="C968" s="929"/>
      <c r="D968" s="929"/>
      <c r="E968" s="929"/>
      <c r="F968" s="929"/>
      <c r="G968" s="929"/>
    </row>
    <row r="969" spans="1:7">
      <c r="A969" s="929"/>
      <c r="B969" s="929"/>
      <c r="C969" s="929"/>
      <c r="D969" s="929"/>
      <c r="E969" s="929"/>
      <c r="F969" s="929"/>
      <c r="G969" s="929"/>
    </row>
    <row r="970" spans="1:7">
      <c r="A970" s="929"/>
      <c r="B970" s="929"/>
      <c r="C970" s="929"/>
      <c r="D970" s="929"/>
      <c r="E970" s="929"/>
      <c r="F970" s="929"/>
      <c r="G970" s="929"/>
    </row>
    <row r="971" spans="1:7">
      <c r="A971" s="929"/>
      <c r="B971" s="929"/>
      <c r="C971" s="929"/>
      <c r="D971" s="929"/>
      <c r="E971" s="929"/>
      <c r="F971" s="929"/>
      <c r="G971" s="929"/>
    </row>
    <row r="972" spans="1:7">
      <c r="A972" s="929"/>
      <c r="B972" s="929"/>
      <c r="C972" s="929"/>
      <c r="D972" s="929"/>
      <c r="E972" s="929"/>
      <c r="F972" s="929"/>
      <c r="G972" s="929"/>
    </row>
    <row r="973" spans="1:7">
      <c r="A973" s="929"/>
      <c r="B973" s="929"/>
      <c r="C973" s="929"/>
      <c r="D973" s="929"/>
      <c r="E973" s="929"/>
      <c r="F973" s="929"/>
      <c r="G973" s="929"/>
    </row>
    <row r="974" spans="1:7">
      <c r="A974" s="929"/>
      <c r="B974" s="929"/>
      <c r="C974" s="929"/>
      <c r="D974" s="929"/>
      <c r="E974" s="929"/>
      <c r="F974" s="929"/>
      <c r="G974" s="929"/>
    </row>
    <row r="975" spans="1:7">
      <c r="A975" s="929"/>
      <c r="B975" s="929"/>
      <c r="C975" s="929"/>
      <c r="D975" s="929"/>
      <c r="E975" s="929"/>
      <c r="F975" s="929"/>
      <c r="G975" s="929"/>
    </row>
    <row r="976" spans="1:7">
      <c r="A976" s="929"/>
      <c r="B976" s="929"/>
      <c r="C976" s="929"/>
      <c r="D976" s="929"/>
      <c r="E976" s="929"/>
      <c r="F976" s="929"/>
      <c r="G976" s="929"/>
    </row>
    <row r="977" spans="1:7">
      <c r="A977" s="929"/>
      <c r="B977" s="929"/>
      <c r="C977" s="929"/>
      <c r="D977" s="929"/>
      <c r="E977" s="929"/>
      <c r="F977" s="929"/>
      <c r="G977" s="929"/>
    </row>
    <row r="978" spans="1:7">
      <c r="A978" s="929"/>
      <c r="B978" s="929"/>
      <c r="C978" s="929"/>
      <c r="D978" s="929"/>
      <c r="E978" s="929"/>
      <c r="F978" s="929"/>
      <c r="G978" s="929"/>
    </row>
    <row r="979" spans="1:7">
      <c r="A979" s="929"/>
      <c r="B979" s="929"/>
      <c r="C979" s="929"/>
      <c r="D979" s="929"/>
      <c r="E979" s="929"/>
      <c r="F979" s="929"/>
      <c r="G979" s="929"/>
    </row>
    <row r="980" spans="1:7">
      <c r="A980" s="929"/>
      <c r="B980" s="929"/>
      <c r="C980" s="929"/>
      <c r="D980" s="929"/>
      <c r="E980" s="929"/>
      <c r="F980" s="929"/>
      <c r="G980" s="929"/>
    </row>
    <row r="981" spans="1:7">
      <c r="A981" s="929"/>
      <c r="B981" s="929"/>
      <c r="C981" s="929"/>
      <c r="D981" s="929"/>
      <c r="E981" s="929"/>
      <c r="F981" s="929"/>
      <c r="G981" s="929"/>
    </row>
    <row r="982" spans="1:7">
      <c r="A982" s="929"/>
      <c r="B982" s="929"/>
      <c r="C982" s="929"/>
      <c r="D982" s="929"/>
      <c r="E982" s="929"/>
      <c r="F982" s="929"/>
      <c r="G982" s="929"/>
    </row>
    <row r="983" spans="1:7">
      <c r="A983" s="929"/>
      <c r="B983" s="929"/>
      <c r="C983" s="929"/>
      <c r="D983" s="929"/>
      <c r="E983" s="929"/>
      <c r="F983" s="929"/>
      <c r="G983" s="929"/>
    </row>
    <row r="984" spans="1:7">
      <c r="A984" s="929"/>
      <c r="B984" s="929"/>
      <c r="C984" s="929"/>
      <c r="D984" s="929"/>
      <c r="E984" s="929"/>
      <c r="F984" s="929"/>
      <c r="G984" s="929"/>
    </row>
    <row r="985" spans="1:7">
      <c r="A985" s="929"/>
      <c r="B985" s="929"/>
      <c r="C985" s="929"/>
      <c r="D985" s="929"/>
      <c r="E985" s="929"/>
      <c r="F985" s="929"/>
      <c r="G985" s="929"/>
    </row>
    <row r="986" spans="1:7">
      <c r="A986" s="929"/>
      <c r="B986" s="929"/>
      <c r="C986" s="929"/>
      <c r="D986" s="929"/>
      <c r="E986" s="929"/>
      <c r="F986" s="929"/>
      <c r="G986" s="929"/>
    </row>
    <row r="987" spans="1:7">
      <c r="A987" s="929"/>
      <c r="B987" s="929"/>
      <c r="C987" s="929"/>
      <c r="D987" s="929"/>
      <c r="E987" s="929"/>
      <c r="F987" s="929"/>
      <c r="G987" s="929"/>
    </row>
    <row r="988" spans="1:7">
      <c r="A988" s="929"/>
      <c r="B988" s="929"/>
      <c r="C988" s="929"/>
      <c r="D988" s="929"/>
      <c r="E988" s="929"/>
      <c r="F988" s="929"/>
      <c r="G988" s="929"/>
    </row>
    <row r="989" spans="1:7">
      <c r="A989" s="929"/>
      <c r="B989" s="929"/>
      <c r="C989" s="929"/>
      <c r="D989" s="929"/>
      <c r="E989" s="929"/>
      <c r="F989" s="929"/>
      <c r="G989" s="929"/>
    </row>
    <row r="990" spans="1:7">
      <c r="A990" s="929"/>
      <c r="B990" s="929"/>
      <c r="C990" s="929"/>
      <c r="D990" s="929"/>
      <c r="E990" s="929"/>
      <c r="F990" s="929"/>
      <c r="G990" s="929"/>
    </row>
    <row r="991" spans="1:7">
      <c r="A991" s="929"/>
      <c r="B991" s="929"/>
      <c r="C991" s="929"/>
      <c r="D991" s="929"/>
      <c r="E991" s="929"/>
      <c r="F991" s="929"/>
      <c r="G991" s="929"/>
    </row>
    <row r="992" spans="1:7">
      <c r="A992" s="929"/>
      <c r="B992" s="929"/>
      <c r="C992" s="929"/>
      <c r="D992" s="929"/>
      <c r="E992" s="929"/>
      <c r="F992" s="929"/>
      <c r="G992" s="929"/>
    </row>
    <row r="993" spans="1:7">
      <c r="A993" s="929"/>
      <c r="B993" s="929"/>
      <c r="C993" s="929"/>
      <c r="D993" s="929"/>
      <c r="E993" s="929"/>
      <c r="F993" s="929"/>
      <c r="G993" s="929"/>
    </row>
    <row r="994" spans="1:7">
      <c r="A994" s="929"/>
      <c r="B994" s="929"/>
      <c r="C994" s="929"/>
      <c r="D994" s="929"/>
      <c r="E994" s="929"/>
      <c r="F994" s="929"/>
      <c r="G994" s="929"/>
    </row>
    <row r="995" spans="1:7">
      <c r="A995" s="929"/>
      <c r="B995" s="929"/>
      <c r="C995" s="929"/>
      <c r="D995" s="929"/>
      <c r="E995" s="929"/>
      <c r="F995" s="929"/>
      <c r="G995" s="929"/>
    </row>
    <row r="996" spans="1:7">
      <c r="A996" s="929"/>
      <c r="B996" s="929"/>
      <c r="C996" s="929"/>
      <c r="D996" s="929"/>
      <c r="E996" s="929"/>
      <c r="F996" s="929"/>
      <c r="G996" s="929"/>
    </row>
    <row r="997" spans="1:7">
      <c r="A997" s="929"/>
      <c r="B997" s="929"/>
      <c r="C997" s="929"/>
      <c r="D997" s="929"/>
      <c r="E997" s="929"/>
      <c r="F997" s="929"/>
      <c r="G997" s="929"/>
    </row>
    <row r="998" spans="1:7">
      <c r="A998" s="929"/>
      <c r="B998" s="929"/>
      <c r="C998" s="929"/>
      <c r="D998" s="929"/>
      <c r="E998" s="929"/>
      <c r="F998" s="929"/>
      <c r="G998" s="929"/>
    </row>
    <row r="999" spans="1:7">
      <c r="A999" s="929"/>
      <c r="B999" s="929"/>
      <c r="C999" s="929"/>
      <c r="D999" s="929"/>
      <c r="E999" s="929"/>
      <c r="F999" s="929"/>
      <c r="G999" s="929"/>
    </row>
    <row r="1000" spans="1:7">
      <c r="A1000" s="929"/>
      <c r="B1000" s="929"/>
      <c r="C1000" s="929"/>
      <c r="D1000" s="929"/>
      <c r="E1000" s="929"/>
      <c r="F1000" s="929"/>
      <c r="G1000" s="929"/>
    </row>
    <row r="1001" spans="1:7">
      <c r="A1001" s="929"/>
      <c r="B1001" s="929"/>
      <c r="C1001" s="929"/>
      <c r="D1001" s="929"/>
      <c r="E1001" s="929"/>
      <c r="F1001" s="929"/>
      <c r="G1001" s="929"/>
    </row>
    <row r="1002" spans="1:7">
      <c r="A1002" s="929"/>
      <c r="B1002" s="929"/>
      <c r="C1002" s="929"/>
      <c r="D1002" s="929"/>
      <c r="E1002" s="929"/>
      <c r="F1002" s="929"/>
      <c r="G1002" s="929"/>
    </row>
    <row r="1003" spans="1:7">
      <c r="A1003" s="929"/>
      <c r="B1003" s="929"/>
      <c r="C1003" s="929"/>
      <c r="D1003" s="929"/>
      <c r="E1003" s="929"/>
      <c r="F1003" s="929"/>
      <c r="G1003" s="929"/>
    </row>
    <row r="1004" spans="1:7">
      <c r="A1004" s="929"/>
      <c r="B1004" s="929"/>
      <c r="C1004" s="929"/>
      <c r="D1004" s="929"/>
      <c r="E1004" s="929"/>
      <c r="F1004" s="929"/>
      <c r="G1004" s="929"/>
    </row>
    <row r="1005" spans="1:7">
      <c r="A1005" s="929"/>
      <c r="B1005" s="929"/>
      <c r="C1005" s="929"/>
      <c r="D1005" s="929"/>
      <c r="E1005" s="929"/>
      <c r="F1005" s="929"/>
      <c r="G1005" s="929"/>
    </row>
    <row r="1006" spans="1:7">
      <c r="A1006" s="929"/>
      <c r="B1006" s="929"/>
      <c r="C1006" s="929"/>
      <c r="D1006" s="929"/>
      <c r="E1006" s="929"/>
      <c r="F1006" s="929"/>
      <c r="G1006" s="929"/>
    </row>
    <row r="1007" spans="1:7">
      <c r="A1007" s="929"/>
      <c r="B1007" s="929"/>
      <c r="C1007" s="929"/>
      <c r="D1007" s="929"/>
      <c r="E1007" s="929"/>
      <c r="F1007" s="929"/>
      <c r="G1007" s="929"/>
    </row>
    <row r="1008" spans="1:7">
      <c r="A1008" s="929"/>
      <c r="B1008" s="929"/>
      <c r="C1008" s="929"/>
      <c r="D1008" s="929"/>
      <c r="E1008" s="929"/>
      <c r="F1008" s="929"/>
      <c r="G1008" s="929"/>
    </row>
    <row r="1009" spans="1:7">
      <c r="A1009" s="929"/>
      <c r="B1009" s="929"/>
      <c r="C1009" s="929"/>
      <c r="D1009" s="929"/>
      <c r="E1009" s="929"/>
      <c r="F1009" s="929"/>
      <c r="G1009" s="929"/>
    </row>
    <row r="1010" spans="1:7">
      <c r="A1010" s="929"/>
      <c r="B1010" s="929"/>
      <c r="C1010" s="929"/>
      <c r="D1010" s="929"/>
      <c r="E1010" s="929"/>
      <c r="F1010" s="929"/>
      <c r="G1010" s="929"/>
    </row>
    <row r="1011" spans="1:7">
      <c r="A1011" s="929"/>
      <c r="B1011" s="929"/>
      <c r="C1011" s="929"/>
      <c r="D1011" s="929"/>
      <c r="E1011" s="929"/>
      <c r="F1011" s="929"/>
      <c r="G1011" s="929"/>
    </row>
    <row r="1012" spans="1:7">
      <c r="A1012" s="929"/>
      <c r="B1012" s="929"/>
      <c r="C1012" s="929"/>
      <c r="D1012" s="929"/>
      <c r="E1012" s="929"/>
      <c r="F1012" s="929"/>
      <c r="G1012" s="929"/>
    </row>
    <row r="1013" spans="1:7">
      <c r="A1013" s="929"/>
      <c r="B1013" s="929"/>
      <c r="C1013" s="929"/>
      <c r="D1013" s="929"/>
      <c r="E1013" s="929"/>
      <c r="F1013" s="929"/>
      <c r="G1013" s="929"/>
    </row>
    <row r="1014" spans="1:7">
      <c r="A1014" s="929"/>
      <c r="B1014" s="929"/>
      <c r="C1014" s="929"/>
      <c r="D1014" s="929"/>
      <c r="E1014" s="929"/>
      <c r="F1014" s="929"/>
      <c r="G1014" s="929"/>
    </row>
    <row r="1015" spans="1:7">
      <c r="A1015" s="929"/>
      <c r="B1015" s="929"/>
      <c r="C1015" s="929"/>
      <c r="D1015" s="929"/>
      <c r="E1015" s="929"/>
      <c r="F1015" s="929"/>
      <c r="G1015" s="929"/>
    </row>
    <row r="1016" spans="1:7">
      <c r="A1016" s="929"/>
      <c r="B1016" s="929"/>
      <c r="C1016" s="929"/>
      <c r="D1016" s="929"/>
      <c r="E1016" s="929"/>
      <c r="F1016" s="929"/>
      <c r="G1016" s="929"/>
    </row>
    <row r="1017" spans="1:7">
      <c r="A1017" s="929"/>
      <c r="B1017" s="929"/>
      <c r="C1017" s="929"/>
      <c r="D1017" s="929"/>
      <c r="E1017" s="929"/>
      <c r="F1017" s="929"/>
      <c r="G1017" s="929"/>
    </row>
    <row r="1018" spans="1:7">
      <c r="A1018" s="929"/>
      <c r="B1018" s="929"/>
      <c r="C1018" s="929"/>
      <c r="D1018" s="929"/>
      <c r="E1018" s="929"/>
      <c r="F1018" s="929"/>
      <c r="G1018" s="929"/>
    </row>
    <row r="1019" spans="1:7">
      <c r="A1019" s="929"/>
      <c r="B1019" s="929"/>
      <c r="C1019" s="929"/>
      <c r="D1019" s="929"/>
      <c r="E1019" s="929"/>
      <c r="F1019" s="929"/>
      <c r="G1019" s="929"/>
    </row>
    <row r="1020" spans="1:7">
      <c r="A1020" s="929"/>
      <c r="B1020" s="929"/>
      <c r="C1020" s="929"/>
      <c r="D1020" s="929"/>
      <c r="E1020" s="929"/>
      <c r="F1020" s="929"/>
      <c r="G1020" s="929"/>
    </row>
    <row r="1021" spans="1:7">
      <c r="A1021" s="929"/>
      <c r="B1021" s="929"/>
      <c r="C1021" s="929"/>
      <c r="D1021" s="929"/>
      <c r="E1021" s="929"/>
      <c r="F1021" s="929"/>
      <c r="G1021" s="929"/>
    </row>
    <row r="1022" spans="1:7">
      <c r="A1022" s="929"/>
      <c r="B1022" s="929"/>
      <c r="C1022" s="929"/>
      <c r="D1022" s="929"/>
      <c r="E1022" s="929"/>
      <c r="F1022" s="929"/>
      <c r="G1022" s="929"/>
    </row>
    <row r="1023" spans="1:7">
      <c r="A1023" s="929"/>
      <c r="B1023" s="929"/>
      <c r="C1023" s="929"/>
      <c r="D1023" s="929"/>
      <c r="E1023" s="929"/>
      <c r="F1023" s="929"/>
      <c r="G1023" s="929"/>
    </row>
    <row r="1024" spans="1:7">
      <c r="A1024" s="929"/>
      <c r="B1024" s="929"/>
      <c r="C1024" s="929"/>
      <c r="D1024" s="929"/>
      <c r="E1024" s="929"/>
      <c r="F1024" s="929"/>
      <c r="G1024" s="929"/>
    </row>
    <row r="1025" spans="1:7">
      <c r="A1025" s="929"/>
      <c r="B1025" s="929"/>
      <c r="C1025" s="929"/>
      <c r="D1025" s="929"/>
      <c r="E1025" s="929"/>
      <c r="F1025" s="929"/>
      <c r="G1025" s="929"/>
    </row>
    <row r="1026" spans="1:7">
      <c r="A1026" s="929"/>
      <c r="B1026" s="929"/>
      <c r="C1026" s="929"/>
      <c r="D1026" s="929"/>
      <c r="E1026" s="929"/>
      <c r="F1026" s="929"/>
      <c r="G1026" s="929"/>
    </row>
    <row r="1027" spans="1:7">
      <c r="A1027" s="929"/>
      <c r="B1027" s="929"/>
      <c r="C1027" s="929"/>
      <c r="D1027" s="929"/>
      <c r="E1027" s="929"/>
      <c r="F1027" s="929"/>
      <c r="G1027" s="929"/>
    </row>
    <row r="1028" spans="1:7">
      <c r="A1028" s="929"/>
      <c r="B1028" s="929"/>
      <c r="C1028" s="929"/>
      <c r="D1028" s="929"/>
      <c r="E1028" s="929"/>
      <c r="F1028" s="929"/>
      <c r="G1028" s="929"/>
    </row>
    <row r="1029" spans="1:7">
      <c r="A1029" s="929"/>
      <c r="B1029" s="929"/>
      <c r="C1029" s="929"/>
      <c r="D1029" s="929"/>
      <c r="E1029" s="929"/>
      <c r="F1029" s="929"/>
      <c r="G1029" s="929"/>
    </row>
    <row r="1030" spans="1:7">
      <c r="A1030" s="929"/>
      <c r="B1030" s="929"/>
      <c r="C1030" s="929"/>
      <c r="D1030" s="929"/>
      <c r="E1030" s="929"/>
      <c r="F1030" s="929"/>
      <c r="G1030" s="929"/>
    </row>
    <row r="1031" spans="1:7">
      <c r="A1031" s="929"/>
      <c r="B1031" s="929"/>
      <c r="C1031" s="929"/>
      <c r="D1031" s="929"/>
      <c r="E1031" s="929"/>
      <c r="F1031" s="929"/>
      <c r="G1031" s="929"/>
    </row>
    <row r="1032" spans="1:7">
      <c r="A1032" s="929"/>
      <c r="B1032" s="929"/>
      <c r="C1032" s="929"/>
      <c r="D1032" s="929"/>
      <c r="E1032" s="929"/>
      <c r="F1032" s="929"/>
      <c r="G1032" s="929"/>
    </row>
    <row r="1033" spans="1:7">
      <c r="A1033" s="929"/>
      <c r="B1033" s="929"/>
      <c r="C1033" s="929"/>
      <c r="D1033" s="929"/>
      <c r="E1033" s="929"/>
      <c r="F1033" s="929"/>
      <c r="G1033" s="929"/>
    </row>
    <row r="1034" spans="1:7">
      <c r="A1034" s="929"/>
      <c r="B1034" s="929"/>
      <c r="C1034" s="929"/>
      <c r="D1034" s="929"/>
      <c r="E1034" s="929"/>
      <c r="F1034" s="929"/>
      <c r="G1034" s="929"/>
    </row>
    <row r="1035" spans="1:7">
      <c r="A1035" s="929"/>
      <c r="B1035" s="929"/>
      <c r="C1035" s="929"/>
      <c r="D1035" s="929"/>
      <c r="E1035" s="929"/>
      <c r="F1035" s="929"/>
      <c r="G1035" s="929"/>
    </row>
    <row r="1036" spans="1:7">
      <c r="A1036" s="929"/>
      <c r="B1036" s="929"/>
      <c r="C1036" s="929"/>
      <c r="D1036" s="929"/>
      <c r="E1036" s="929"/>
      <c r="F1036" s="929"/>
      <c r="G1036" s="929"/>
    </row>
    <row r="1037" spans="1:7">
      <c r="A1037" s="929"/>
      <c r="B1037" s="929"/>
      <c r="C1037" s="929"/>
      <c r="D1037" s="929"/>
      <c r="E1037" s="929"/>
      <c r="F1037" s="929"/>
      <c r="G1037" s="929"/>
    </row>
    <row r="1038" spans="1:7">
      <c r="A1038" s="929"/>
      <c r="B1038" s="929"/>
      <c r="C1038" s="929"/>
      <c r="D1038" s="929"/>
      <c r="E1038" s="929"/>
      <c r="F1038" s="929"/>
      <c r="G1038" s="929"/>
    </row>
    <row r="1039" spans="1:7">
      <c r="A1039" s="929"/>
      <c r="B1039" s="929"/>
      <c r="C1039" s="929"/>
      <c r="D1039" s="929"/>
      <c r="E1039" s="929"/>
      <c r="F1039" s="929"/>
      <c r="G1039" s="929"/>
    </row>
    <row r="1040" spans="1:7">
      <c r="A1040" s="929"/>
      <c r="B1040" s="929"/>
      <c r="C1040" s="929"/>
      <c r="D1040" s="929"/>
      <c r="E1040" s="929"/>
      <c r="F1040" s="929"/>
      <c r="G1040" s="929"/>
    </row>
    <row r="1041" spans="1:7">
      <c r="A1041" s="929"/>
      <c r="B1041" s="929"/>
      <c r="C1041" s="929"/>
      <c r="D1041" s="929"/>
      <c r="E1041" s="929"/>
      <c r="F1041" s="929"/>
      <c r="G1041" s="929"/>
    </row>
    <row r="1042" spans="1:7">
      <c r="A1042" s="929"/>
      <c r="B1042" s="929"/>
      <c r="C1042" s="929"/>
      <c r="D1042" s="929"/>
      <c r="E1042" s="929"/>
      <c r="F1042" s="929"/>
      <c r="G1042" s="929"/>
    </row>
    <row r="1043" spans="1:7">
      <c r="A1043" s="929"/>
      <c r="B1043" s="929"/>
      <c r="C1043" s="929"/>
      <c r="D1043" s="929"/>
      <c r="E1043" s="929"/>
      <c r="F1043" s="929"/>
      <c r="G1043" s="929"/>
    </row>
    <row r="1044" spans="1:7">
      <c r="A1044" s="929"/>
      <c r="B1044" s="929"/>
      <c r="C1044" s="929"/>
      <c r="D1044" s="929"/>
      <c r="E1044" s="929"/>
      <c r="F1044" s="929"/>
      <c r="G1044" s="929"/>
    </row>
    <row r="1045" spans="1:7">
      <c r="A1045" s="929"/>
      <c r="B1045" s="929"/>
      <c r="C1045" s="929"/>
      <c r="D1045" s="929"/>
      <c r="E1045" s="929"/>
      <c r="F1045" s="929"/>
      <c r="G1045" s="929"/>
    </row>
    <row r="1046" spans="1:7">
      <c r="A1046" s="929"/>
      <c r="B1046" s="929"/>
      <c r="C1046" s="929"/>
      <c r="D1046" s="929"/>
      <c r="E1046" s="929"/>
      <c r="F1046" s="929"/>
      <c r="G1046" s="929"/>
    </row>
    <row r="1047" spans="1:7">
      <c r="A1047" s="929"/>
      <c r="B1047" s="929"/>
      <c r="C1047" s="929"/>
      <c r="D1047" s="929"/>
      <c r="E1047" s="929"/>
      <c r="F1047" s="929"/>
      <c r="G1047" s="929"/>
    </row>
    <row r="1048" spans="1:7">
      <c r="A1048" s="929"/>
      <c r="B1048" s="929"/>
      <c r="C1048" s="929"/>
      <c r="D1048" s="929"/>
      <c r="E1048" s="929"/>
      <c r="F1048" s="929"/>
      <c r="G1048" s="929"/>
    </row>
    <row r="1049" spans="1:7">
      <c r="A1049" s="929"/>
      <c r="B1049" s="929"/>
      <c r="C1049" s="929"/>
      <c r="D1049" s="929"/>
      <c r="E1049" s="929"/>
      <c r="F1049" s="929"/>
      <c r="G1049" s="929"/>
    </row>
    <row r="1050" spans="1:7">
      <c r="A1050" s="929"/>
      <c r="B1050" s="929"/>
      <c r="C1050" s="929"/>
      <c r="D1050" s="929"/>
      <c r="E1050" s="929"/>
      <c r="F1050" s="929"/>
      <c r="G1050" s="929"/>
    </row>
    <row r="1051" spans="1:7">
      <c r="A1051" s="929"/>
      <c r="B1051" s="929"/>
      <c r="C1051" s="929"/>
      <c r="D1051" s="929"/>
      <c r="E1051" s="929"/>
      <c r="F1051" s="929"/>
      <c r="G1051" s="929"/>
    </row>
    <row r="1052" spans="1:7">
      <c r="A1052" s="929"/>
      <c r="B1052" s="929"/>
      <c r="C1052" s="929"/>
      <c r="D1052" s="929"/>
      <c r="E1052" s="929"/>
      <c r="F1052" s="929"/>
      <c r="G1052" s="929"/>
    </row>
    <row r="1053" spans="1:7">
      <c r="A1053" s="929"/>
      <c r="B1053" s="929"/>
      <c r="C1053" s="929"/>
      <c r="D1053" s="929"/>
      <c r="E1053" s="929"/>
      <c r="F1053" s="929"/>
      <c r="G1053" s="929"/>
    </row>
    <row r="1054" spans="1:7">
      <c r="A1054" s="929"/>
      <c r="B1054" s="929"/>
      <c r="C1054" s="929"/>
      <c r="D1054" s="929"/>
      <c r="E1054" s="929"/>
      <c r="F1054" s="929"/>
      <c r="G1054" s="929"/>
    </row>
    <row r="1055" spans="1:7">
      <c r="A1055" s="929"/>
      <c r="B1055" s="929"/>
      <c r="C1055" s="929"/>
      <c r="D1055" s="929"/>
      <c r="E1055" s="929"/>
      <c r="F1055" s="929"/>
      <c r="G1055" s="929"/>
    </row>
    <row r="1056" spans="1:7">
      <c r="A1056" s="929"/>
      <c r="B1056" s="929"/>
      <c r="C1056" s="929"/>
      <c r="D1056" s="929"/>
      <c r="E1056" s="929"/>
      <c r="F1056" s="929"/>
      <c r="G1056" s="929"/>
    </row>
    <row r="1057" spans="1:7">
      <c r="A1057" s="929"/>
      <c r="B1057" s="929"/>
      <c r="C1057" s="929"/>
      <c r="D1057" s="929"/>
      <c r="E1057" s="929"/>
      <c r="F1057" s="929"/>
      <c r="G1057" s="929"/>
    </row>
    <row r="1058" spans="1:7">
      <c r="A1058" s="929"/>
      <c r="B1058" s="929"/>
      <c r="C1058" s="929"/>
      <c r="D1058" s="929"/>
      <c r="E1058" s="929"/>
      <c r="F1058" s="929"/>
      <c r="G1058" s="929"/>
    </row>
    <row r="1059" spans="1:7">
      <c r="A1059" s="929"/>
      <c r="B1059" s="929"/>
      <c r="C1059" s="929"/>
      <c r="D1059" s="929"/>
      <c r="E1059" s="929"/>
      <c r="F1059" s="929"/>
      <c r="G1059" s="929"/>
    </row>
    <row r="1060" spans="1:7">
      <c r="A1060" s="929"/>
      <c r="B1060" s="929"/>
      <c r="C1060" s="929"/>
      <c r="D1060" s="929"/>
      <c r="E1060" s="929"/>
      <c r="F1060" s="929"/>
      <c r="G1060" s="929"/>
    </row>
    <row r="1061" spans="1:7">
      <c r="A1061" s="929"/>
      <c r="B1061" s="929"/>
      <c r="C1061" s="929"/>
      <c r="D1061" s="929"/>
      <c r="E1061" s="929"/>
      <c r="F1061" s="929"/>
      <c r="G1061" s="929"/>
    </row>
    <row r="1062" spans="1:7">
      <c r="A1062" s="929"/>
      <c r="B1062" s="929"/>
      <c r="C1062" s="929"/>
      <c r="D1062" s="929"/>
      <c r="E1062" s="929"/>
      <c r="F1062" s="929"/>
      <c r="G1062" s="929"/>
    </row>
    <row r="1063" spans="1:7">
      <c r="A1063" s="929"/>
      <c r="B1063" s="929"/>
      <c r="C1063" s="929"/>
      <c r="D1063" s="929"/>
      <c r="E1063" s="929"/>
      <c r="F1063" s="929"/>
      <c r="G1063" s="929"/>
    </row>
    <row r="1064" spans="1:7">
      <c r="A1064" s="929"/>
      <c r="B1064" s="929"/>
      <c r="C1064" s="929"/>
      <c r="D1064" s="929"/>
      <c r="E1064" s="929"/>
      <c r="F1064" s="929"/>
      <c r="G1064" s="929"/>
    </row>
    <row r="1065" spans="1:7">
      <c r="A1065" s="929"/>
      <c r="B1065" s="929"/>
      <c r="C1065" s="929"/>
      <c r="D1065" s="929"/>
      <c r="E1065" s="929"/>
      <c r="F1065" s="929"/>
      <c r="G1065" s="929"/>
    </row>
    <row r="1066" spans="1:7">
      <c r="A1066" s="929"/>
      <c r="B1066" s="929"/>
      <c r="C1066" s="929"/>
      <c r="D1066" s="929"/>
      <c r="E1066" s="929"/>
      <c r="F1066" s="929"/>
      <c r="G1066" s="929"/>
    </row>
    <row r="1067" spans="1:7">
      <c r="A1067" s="929"/>
      <c r="B1067" s="929"/>
      <c r="C1067" s="929"/>
      <c r="D1067" s="929"/>
      <c r="E1067" s="929"/>
      <c r="F1067" s="929"/>
      <c r="G1067" s="929"/>
    </row>
    <row r="1068" spans="1:7">
      <c r="A1068" s="929"/>
      <c r="B1068" s="929"/>
      <c r="C1068" s="929"/>
      <c r="D1068" s="929"/>
      <c r="E1068" s="929"/>
      <c r="F1068" s="929"/>
      <c r="G1068" s="929"/>
    </row>
    <row r="1069" spans="1:7">
      <c r="A1069" s="929"/>
      <c r="B1069" s="929"/>
      <c r="C1069" s="929"/>
      <c r="D1069" s="929"/>
      <c r="E1069" s="929"/>
      <c r="F1069" s="929"/>
      <c r="G1069" s="929"/>
    </row>
    <row r="1070" spans="1:7">
      <c r="A1070" s="929"/>
      <c r="B1070" s="929"/>
      <c r="C1070" s="929"/>
      <c r="D1070" s="929"/>
      <c r="E1070" s="929"/>
      <c r="F1070" s="929"/>
      <c r="G1070" s="929"/>
    </row>
    <row r="1071" spans="1:7">
      <c r="A1071" s="929"/>
      <c r="B1071" s="929"/>
      <c r="C1071" s="929"/>
      <c r="D1071" s="929"/>
      <c r="E1071" s="929"/>
      <c r="F1071" s="929"/>
      <c r="G1071" s="929"/>
    </row>
    <row r="1072" spans="1:7">
      <c r="A1072" s="929"/>
      <c r="B1072" s="929"/>
      <c r="C1072" s="929"/>
      <c r="D1072" s="929"/>
      <c r="E1072" s="929"/>
      <c r="F1072" s="929"/>
      <c r="G1072" s="929"/>
    </row>
    <row r="1073" spans="1:7">
      <c r="A1073" s="929"/>
      <c r="B1073" s="929"/>
      <c r="C1073" s="929"/>
      <c r="D1073" s="929"/>
      <c r="E1073" s="929"/>
      <c r="F1073" s="929"/>
      <c r="G1073" s="929"/>
    </row>
    <row r="1074" spans="1:7">
      <c r="A1074" s="929"/>
      <c r="B1074" s="929"/>
      <c r="C1074" s="929"/>
      <c r="D1074" s="929"/>
      <c r="E1074" s="929"/>
      <c r="F1074" s="929"/>
      <c r="G1074" s="929"/>
    </row>
    <row r="1075" spans="1:7">
      <c r="A1075" s="929"/>
      <c r="B1075" s="929"/>
      <c r="C1075" s="929"/>
      <c r="D1075" s="929"/>
      <c r="E1075" s="929"/>
      <c r="F1075" s="929"/>
      <c r="G1075" s="929"/>
    </row>
    <row r="1076" spans="1:7">
      <c r="A1076" s="929"/>
      <c r="B1076" s="929"/>
      <c r="C1076" s="929"/>
      <c r="D1076" s="929"/>
      <c r="E1076" s="929"/>
      <c r="F1076" s="929"/>
      <c r="G1076" s="929"/>
    </row>
    <row r="1077" spans="1:7">
      <c r="A1077" s="929"/>
      <c r="B1077" s="929"/>
      <c r="C1077" s="929"/>
      <c r="D1077" s="929"/>
      <c r="E1077" s="929"/>
      <c r="F1077" s="929"/>
      <c r="G1077" s="929"/>
    </row>
    <row r="1078" spans="1:7">
      <c r="A1078" s="929"/>
      <c r="B1078" s="929"/>
      <c r="C1078" s="929"/>
      <c r="D1078" s="929"/>
      <c r="E1078" s="929"/>
      <c r="F1078" s="929"/>
      <c r="G1078" s="929"/>
    </row>
    <row r="1079" spans="1:7">
      <c r="A1079" s="929"/>
      <c r="B1079" s="929"/>
      <c r="C1079" s="929"/>
      <c r="D1079" s="929"/>
      <c r="E1079" s="929"/>
      <c r="F1079" s="929"/>
      <c r="G1079" s="929"/>
    </row>
    <row r="1080" spans="1:7">
      <c r="A1080" s="929"/>
      <c r="B1080" s="929"/>
      <c r="C1080" s="929"/>
      <c r="D1080" s="929"/>
      <c r="E1080" s="929"/>
      <c r="F1080" s="929"/>
      <c r="G1080" s="929"/>
    </row>
    <row r="1081" spans="1:7">
      <c r="A1081" s="929"/>
      <c r="B1081" s="929"/>
      <c r="C1081" s="929"/>
      <c r="D1081" s="929"/>
      <c r="E1081" s="929"/>
      <c r="F1081" s="929"/>
      <c r="G1081" s="929"/>
    </row>
    <row r="1082" spans="1:7">
      <c r="A1082" s="929"/>
      <c r="B1082" s="929"/>
      <c r="C1082" s="929"/>
      <c r="D1082" s="929"/>
      <c r="E1082" s="929"/>
      <c r="F1082" s="929"/>
      <c r="G1082" s="929"/>
    </row>
    <row r="1083" spans="1:7">
      <c r="A1083" s="929"/>
      <c r="B1083" s="929"/>
      <c r="C1083" s="929"/>
      <c r="D1083" s="929"/>
      <c r="E1083" s="929"/>
      <c r="F1083" s="929"/>
      <c r="G1083" s="929"/>
    </row>
    <row r="1084" spans="1:7">
      <c r="A1084" s="929"/>
      <c r="B1084" s="929"/>
      <c r="C1084" s="929"/>
      <c r="D1084" s="929"/>
      <c r="E1084" s="929"/>
      <c r="F1084" s="929"/>
      <c r="G1084" s="929"/>
    </row>
    <row r="1085" spans="1:7">
      <c r="A1085" s="929"/>
      <c r="B1085" s="929"/>
      <c r="C1085" s="929"/>
      <c r="D1085" s="929"/>
      <c r="E1085" s="929"/>
      <c r="F1085" s="929"/>
      <c r="G1085" s="929"/>
    </row>
    <row r="1086" spans="1:7">
      <c r="A1086" s="929"/>
      <c r="B1086" s="929"/>
      <c r="C1086" s="929"/>
      <c r="D1086" s="929"/>
      <c r="E1086" s="929"/>
      <c r="F1086" s="929"/>
      <c r="G1086" s="929"/>
    </row>
    <row r="1087" spans="1:7">
      <c r="A1087" s="929"/>
      <c r="B1087" s="929"/>
      <c r="C1087" s="929"/>
      <c r="D1087" s="929"/>
      <c r="E1087" s="929"/>
      <c r="F1087" s="929"/>
      <c r="G1087" s="929"/>
    </row>
    <row r="1088" spans="1:7">
      <c r="A1088" s="929"/>
      <c r="B1088" s="929"/>
      <c r="C1088" s="929"/>
      <c r="D1088" s="929"/>
      <c r="E1088" s="929"/>
      <c r="F1088" s="929"/>
      <c r="G1088" s="929"/>
    </row>
    <row r="1089" spans="1:7">
      <c r="A1089" s="929"/>
      <c r="B1089" s="929"/>
      <c r="C1089" s="929"/>
      <c r="D1089" s="929"/>
      <c r="E1089" s="929"/>
      <c r="F1089" s="929"/>
      <c r="G1089" s="929"/>
    </row>
    <row r="1090" spans="1:7">
      <c r="A1090" s="929"/>
      <c r="B1090" s="929"/>
      <c r="C1090" s="929"/>
      <c r="D1090" s="929"/>
      <c r="E1090" s="929"/>
      <c r="F1090" s="929"/>
      <c r="G1090" s="929"/>
    </row>
    <row r="1091" spans="1:7">
      <c r="A1091" s="929"/>
      <c r="B1091" s="929"/>
      <c r="C1091" s="929"/>
      <c r="D1091" s="929"/>
      <c r="E1091" s="929"/>
      <c r="F1091" s="929"/>
      <c r="G1091" s="929"/>
    </row>
    <row r="1092" spans="1:7">
      <c r="A1092" s="929"/>
      <c r="B1092" s="929"/>
      <c r="C1092" s="929"/>
      <c r="D1092" s="929"/>
      <c r="E1092" s="929"/>
      <c r="F1092" s="929"/>
      <c r="G1092" s="929"/>
    </row>
    <row r="1093" spans="1:7">
      <c r="A1093" s="929"/>
      <c r="B1093" s="929"/>
      <c r="C1093" s="929"/>
      <c r="D1093" s="929"/>
      <c r="E1093" s="929"/>
      <c r="F1093" s="929"/>
      <c r="G1093" s="929"/>
    </row>
    <row r="1094" spans="1:7">
      <c r="A1094" s="929"/>
      <c r="B1094" s="929"/>
      <c r="C1094" s="929"/>
      <c r="D1094" s="929"/>
      <c r="E1094" s="929"/>
      <c r="F1094" s="929"/>
      <c r="G1094" s="929"/>
    </row>
    <row r="1095" spans="1:7">
      <c r="A1095" s="929"/>
      <c r="B1095" s="929"/>
      <c r="C1095" s="929"/>
      <c r="D1095" s="929"/>
      <c r="E1095" s="929"/>
      <c r="F1095" s="929"/>
      <c r="G1095" s="929"/>
    </row>
    <row r="1096" spans="1:7">
      <c r="A1096" s="929"/>
      <c r="B1096" s="929"/>
      <c r="C1096" s="929"/>
      <c r="D1096" s="929"/>
      <c r="E1096" s="929"/>
      <c r="F1096" s="929"/>
      <c r="G1096" s="929"/>
    </row>
    <row r="1097" spans="1:7">
      <c r="A1097" s="929"/>
      <c r="B1097" s="929"/>
      <c r="C1097" s="929"/>
      <c r="D1097" s="929"/>
      <c r="E1097" s="929"/>
      <c r="F1097" s="929"/>
      <c r="G1097" s="929"/>
    </row>
    <row r="1098" spans="1:7">
      <c r="A1098" s="929"/>
      <c r="B1098" s="929"/>
      <c r="C1098" s="929"/>
      <c r="D1098" s="929"/>
      <c r="E1098" s="929"/>
      <c r="F1098" s="929"/>
      <c r="G1098" s="929"/>
    </row>
    <row r="1099" spans="1:7">
      <c r="A1099" s="929"/>
      <c r="B1099" s="929"/>
      <c r="C1099" s="929"/>
      <c r="D1099" s="929"/>
      <c r="E1099" s="929"/>
      <c r="F1099" s="929"/>
      <c r="G1099" s="929"/>
    </row>
    <row r="1100" spans="1:7">
      <c r="A1100" s="929"/>
      <c r="B1100" s="929"/>
      <c r="C1100" s="929"/>
      <c r="D1100" s="929"/>
      <c r="E1100" s="929"/>
      <c r="F1100" s="929"/>
      <c r="G1100" s="929"/>
    </row>
    <row r="1101" spans="1:7">
      <c r="A1101" s="929"/>
      <c r="B1101" s="929"/>
      <c r="C1101" s="929"/>
      <c r="D1101" s="929"/>
      <c r="E1101" s="929"/>
      <c r="F1101" s="929"/>
      <c r="G1101" s="929"/>
    </row>
    <row r="1102" spans="1:7">
      <c r="A1102" s="929"/>
      <c r="B1102" s="929"/>
      <c r="C1102" s="929"/>
      <c r="D1102" s="929"/>
      <c r="E1102" s="929"/>
      <c r="F1102" s="929"/>
      <c r="G1102" s="929"/>
    </row>
    <row r="1103" spans="1:7">
      <c r="A1103" s="929"/>
      <c r="B1103" s="929"/>
      <c r="C1103" s="929"/>
      <c r="D1103" s="929"/>
      <c r="E1103" s="929"/>
      <c r="F1103" s="929"/>
      <c r="G1103" s="929"/>
    </row>
    <row r="1104" spans="1:7">
      <c r="A1104" s="929"/>
      <c r="B1104" s="929"/>
      <c r="C1104" s="929"/>
      <c r="D1104" s="929"/>
      <c r="E1104" s="929"/>
      <c r="F1104" s="929"/>
      <c r="G1104" s="929"/>
    </row>
    <row r="1105" spans="1:7">
      <c r="A1105" s="929"/>
      <c r="B1105" s="929"/>
      <c r="C1105" s="929"/>
      <c r="D1105" s="929"/>
      <c r="E1105" s="929"/>
      <c r="F1105" s="929"/>
      <c r="G1105" s="929"/>
    </row>
    <row r="1106" spans="1:7">
      <c r="A1106" s="929"/>
      <c r="B1106" s="929"/>
      <c r="C1106" s="929"/>
      <c r="D1106" s="929"/>
      <c r="E1106" s="929"/>
      <c r="F1106" s="929"/>
      <c r="G1106" s="929"/>
    </row>
    <row r="1107" spans="1:7">
      <c r="A1107" s="929"/>
      <c r="B1107" s="929"/>
      <c r="C1107" s="929"/>
      <c r="D1107" s="929"/>
      <c r="E1107" s="929"/>
      <c r="F1107" s="929"/>
      <c r="G1107" s="929"/>
    </row>
    <row r="1108" spans="1:7">
      <c r="A1108" s="929"/>
      <c r="B1108" s="929"/>
      <c r="C1108" s="929"/>
      <c r="D1108" s="929"/>
      <c r="E1108" s="929"/>
      <c r="F1108" s="929"/>
      <c r="G1108" s="929"/>
    </row>
    <row r="1109" spans="1:7">
      <c r="A1109" s="929"/>
      <c r="B1109" s="929"/>
      <c r="C1109" s="929"/>
      <c r="D1109" s="929"/>
      <c r="E1109" s="929"/>
      <c r="F1109" s="929"/>
      <c r="G1109" s="929"/>
    </row>
    <row r="1110" spans="1:7">
      <c r="A1110" s="929"/>
      <c r="B1110" s="929"/>
      <c r="C1110" s="929"/>
      <c r="D1110" s="929"/>
      <c r="E1110" s="929"/>
      <c r="F1110" s="929"/>
      <c r="G1110" s="929"/>
    </row>
    <row r="1111" spans="1:7">
      <c r="A1111" s="929"/>
      <c r="B1111" s="929"/>
      <c r="C1111" s="929"/>
      <c r="D1111" s="929"/>
      <c r="E1111" s="929"/>
      <c r="F1111" s="929"/>
      <c r="G1111" s="929"/>
    </row>
    <row r="1112" spans="1:7">
      <c r="A1112" s="929"/>
      <c r="B1112" s="929"/>
      <c r="C1112" s="929"/>
      <c r="D1112" s="929"/>
      <c r="E1112" s="929"/>
      <c r="F1112" s="929"/>
      <c r="G1112" s="929"/>
    </row>
    <row r="1113" spans="1:7">
      <c r="A1113" s="929"/>
      <c r="B1113" s="929"/>
      <c r="C1113" s="929"/>
      <c r="D1113" s="929"/>
      <c r="E1113" s="929"/>
      <c r="F1113" s="929"/>
      <c r="G1113" s="929"/>
    </row>
    <row r="1114" spans="1:7">
      <c r="A1114" s="929"/>
      <c r="B1114" s="929"/>
      <c r="C1114" s="929"/>
      <c r="D1114" s="929"/>
      <c r="E1114" s="929"/>
      <c r="F1114" s="929"/>
      <c r="G1114" s="929"/>
    </row>
    <row r="1115" spans="1:7">
      <c r="A1115" s="929"/>
      <c r="B1115" s="929"/>
      <c r="C1115" s="929"/>
      <c r="D1115" s="929"/>
      <c r="E1115" s="929"/>
      <c r="F1115" s="929"/>
      <c r="G1115" s="929"/>
    </row>
    <row r="1116" spans="1:7">
      <c r="A1116" s="929"/>
      <c r="B1116" s="929"/>
      <c r="C1116" s="929"/>
      <c r="D1116" s="929"/>
      <c r="E1116" s="929"/>
      <c r="F1116" s="929"/>
      <c r="G1116" s="929"/>
    </row>
    <row r="1117" spans="1:7">
      <c r="A1117" s="929"/>
      <c r="B1117" s="929"/>
      <c r="C1117" s="929"/>
      <c r="D1117" s="929"/>
      <c r="E1117" s="929"/>
      <c r="F1117" s="929"/>
      <c r="G1117" s="929"/>
    </row>
    <row r="1118" spans="1:7">
      <c r="A1118" s="929"/>
      <c r="B1118" s="929"/>
      <c r="C1118" s="929"/>
      <c r="D1118" s="929"/>
      <c r="E1118" s="929"/>
      <c r="F1118" s="929"/>
      <c r="G1118" s="929"/>
    </row>
    <row r="1119" spans="1:7">
      <c r="A1119" s="929"/>
      <c r="B1119" s="929"/>
      <c r="C1119" s="929"/>
      <c r="D1119" s="929"/>
      <c r="E1119" s="929"/>
      <c r="F1119" s="929"/>
      <c r="G1119" s="929"/>
    </row>
    <row r="1120" spans="1:7">
      <c r="A1120" s="929"/>
      <c r="B1120" s="929"/>
      <c r="C1120" s="929"/>
      <c r="D1120" s="929"/>
      <c r="E1120" s="929"/>
      <c r="F1120" s="929"/>
      <c r="G1120" s="929"/>
    </row>
    <row r="1121" spans="1:7">
      <c r="A1121" s="929"/>
      <c r="B1121" s="929"/>
      <c r="C1121" s="929"/>
      <c r="D1121" s="929"/>
      <c r="E1121" s="929"/>
      <c r="F1121" s="929"/>
      <c r="G1121" s="929"/>
    </row>
    <row r="1122" spans="1:7">
      <c r="A1122" s="929"/>
      <c r="B1122" s="929"/>
      <c r="C1122" s="929"/>
      <c r="D1122" s="929"/>
      <c r="E1122" s="929"/>
      <c r="F1122" s="929"/>
      <c r="G1122" s="929"/>
    </row>
    <row r="1123" spans="1:7">
      <c r="A1123" s="929"/>
      <c r="B1123" s="929"/>
      <c r="C1123" s="929"/>
      <c r="D1123" s="929"/>
      <c r="E1123" s="929"/>
      <c r="F1123" s="929"/>
      <c r="G1123" s="929"/>
    </row>
    <row r="1124" spans="1:7">
      <c r="A1124" s="929"/>
      <c r="B1124" s="929"/>
      <c r="C1124" s="929"/>
      <c r="D1124" s="929"/>
      <c r="E1124" s="929"/>
      <c r="F1124" s="929"/>
      <c r="G1124" s="929"/>
    </row>
    <row r="1125" spans="1:7">
      <c r="A1125" s="929"/>
      <c r="B1125" s="929"/>
      <c r="C1125" s="929"/>
      <c r="D1125" s="929"/>
      <c r="E1125" s="929"/>
      <c r="F1125" s="929"/>
      <c r="G1125" s="929"/>
    </row>
    <row r="1126" spans="1:7">
      <c r="A1126" s="929"/>
      <c r="B1126" s="929"/>
      <c r="C1126" s="929"/>
      <c r="D1126" s="929"/>
      <c r="E1126" s="929"/>
      <c r="F1126" s="929"/>
      <c r="G1126" s="929"/>
    </row>
    <row r="1127" spans="1:7">
      <c r="A1127" s="929"/>
      <c r="B1127" s="929"/>
      <c r="C1127" s="929"/>
      <c r="D1127" s="929"/>
      <c r="E1127" s="929"/>
      <c r="F1127" s="929"/>
      <c r="G1127" s="929"/>
    </row>
    <row r="1128" spans="1:7">
      <c r="A1128" s="929"/>
      <c r="B1128" s="929"/>
      <c r="C1128" s="929"/>
      <c r="D1128" s="929"/>
      <c r="E1128" s="929"/>
      <c r="F1128" s="929"/>
      <c r="G1128" s="929"/>
    </row>
    <row r="1129" spans="1:7">
      <c r="A1129" s="929"/>
      <c r="B1129" s="929"/>
      <c r="C1129" s="929"/>
      <c r="D1129" s="929"/>
      <c r="E1129" s="929"/>
      <c r="F1129" s="929"/>
      <c r="G1129" s="929"/>
    </row>
    <row r="1130" spans="1:7">
      <c r="A1130" s="929"/>
      <c r="B1130" s="929"/>
      <c r="C1130" s="929"/>
      <c r="D1130" s="929"/>
      <c r="E1130" s="929"/>
      <c r="F1130" s="929"/>
      <c r="G1130" s="929"/>
    </row>
    <row r="1131" spans="1:7">
      <c r="A1131" s="929"/>
      <c r="B1131" s="929"/>
      <c r="C1131" s="929"/>
      <c r="D1131" s="929"/>
      <c r="E1131" s="929"/>
      <c r="F1131" s="929"/>
      <c r="G1131" s="929"/>
    </row>
    <row r="1132" spans="1:7">
      <c r="A1132" s="929"/>
      <c r="B1132" s="929"/>
      <c r="C1132" s="929"/>
      <c r="D1132" s="929"/>
      <c r="E1132" s="929"/>
      <c r="F1132" s="929"/>
      <c r="G1132" s="929"/>
    </row>
    <row r="1133" spans="1:7">
      <c r="A1133" s="929"/>
      <c r="B1133" s="929"/>
      <c r="C1133" s="929"/>
      <c r="D1133" s="929"/>
      <c r="E1133" s="929"/>
      <c r="F1133" s="929"/>
      <c r="G1133" s="929"/>
    </row>
    <row r="1134" spans="1:7">
      <c r="A1134" s="929"/>
      <c r="B1134" s="929"/>
      <c r="C1134" s="929"/>
      <c r="D1134" s="929"/>
      <c r="E1134" s="929"/>
      <c r="F1134" s="929"/>
      <c r="G1134" s="929"/>
    </row>
    <row r="1135" spans="1:7">
      <c r="A1135" s="929"/>
      <c r="B1135" s="929"/>
      <c r="C1135" s="929"/>
      <c r="D1135" s="929"/>
      <c r="E1135" s="929"/>
      <c r="F1135" s="929"/>
      <c r="G1135" s="929"/>
    </row>
    <row r="1136" spans="1:7">
      <c r="A1136" s="929"/>
      <c r="B1136" s="929"/>
      <c r="C1136" s="929"/>
      <c r="D1136" s="929"/>
      <c r="E1136" s="929"/>
      <c r="F1136" s="929"/>
      <c r="G1136" s="929"/>
    </row>
    <row r="1137" spans="1:7">
      <c r="A1137" s="929"/>
      <c r="B1137" s="929"/>
      <c r="C1137" s="929"/>
      <c r="D1137" s="929"/>
      <c r="E1137" s="929"/>
      <c r="F1137" s="929"/>
      <c r="G1137" s="929"/>
    </row>
    <row r="1138" spans="1:7">
      <c r="A1138" s="929"/>
      <c r="B1138" s="929"/>
      <c r="C1138" s="929"/>
      <c r="D1138" s="929"/>
      <c r="E1138" s="929"/>
      <c r="F1138" s="929"/>
      <c r="G1138" s="929"/>
    </row>
    <row r="1139" spans="1:7">
      <c r="A1139" s="929"/>
      <c r="B1139" s="929"/>
      <c r="C1139" s="929"/>
      <c r="D1139" s="929"/>
      <c r="E1139" s="929"/>
      <c r="F1139" s="929"/>
      <c r="G1139" s="929"/>
    </row>
    <row r="1140" spans="1:7">
      <c r="A1140" s="929"/>
      <c r="B1140" s="929"/>
      <c r="C1140" s="929"/>
      <c r="D1140" s="929"/>
      <c r="E1140" s="929"/>
      <c r="F1140" s="929"/>
      <c r="G1140" s="929"/>
    </row>
    <row r="1141" spans="1:7">
      <c r="A1141" s="929"/>
      <c r="B1141" s="929"/>
      <c r="C1141" s="929"/>
      <c r="D1141" s="929"/>
      <c r="E1141" s="929"/>
      <c r="F1141" s="929"/>
      <c r="G1141" s="929"/>
    </row>
    <row r="1142" spans="1:7">
      <c r="A1142" s="929"/>
      <c r="B1142" s="929"/>
      <c r="C1142" s="929"/>
      <c r="D1142" s="929"/>
      <c r="E1142" s="929"/>
      <c r="F1142" s="929"/>
      <c r="G1142" s="929"/>
    </row>
    <row r="1143" spans="1:7">
      <c r="A1143" s="929"/>
      <c r="B1143" s="929"/>
      <c r="C1143" s="929"/>
      <c r="D1143" s="929"/>
      <c r="E1143" s="929"/>
      <c r="F1143" s="929"/>
      <c r="G1143" s="929"/>
    </row>
    <row r="1144" spans="1:7">
      <c r="A1144" s="929"/>
      <c r="B1144" s="929"/>
      <c r="C1144" s="929"/>
      <c r="D1144" s="929"/>
      <c r="E1144" s="929"/>
      <c r="F1144" s="929"/>
      <c r="G1144" s="929"/>
    </row>
  </sheetData>
  <mergeCells count="19">
    <mergeCell ref="A1:G1"/>
    <mergeCell ref="A2:G2"/>
    <mergeCell ref="A4:A6"/>
    <mergeCell ref="B4:B6"/>
    <mergeCell ref="C4:C6"/>
    <mergeCell ref="D4:D6"/>
    <mergeCell ref="E4:E6"/>
    <mergeCell ref="F4:F6"/>
    <mergeCell ref="G4:G6"/>
    <mergeCell ref="A44:E44"/>
    <mergeCell ref="A23:G23"/>
    <mergeCell ref="A24:G24"/>
    <mergeCell ref="A26:A28"/>
    <mergeCell ref="B26:B28"/>
    <mergeCell ref="C26:C28"/>
    <mergeCell ref="D26:D28"/>
    <mergeCell ref="F26:F28"/>
    <mergeCell ref="G26:G28"/>
    <mergeCell ref="E26:E28"/>
  </mergeCells>
  <hyperlinks>
    <hyperlink ref="A47" r:id="rId1"/>
  </hyperlinks>
  <printOptions gridLinesSet="0"/>
  <pageMargins left="0.78740157480314965" right="0.78740157480314965" top="1.1811023622047243" bottom="0.78740157480314965" header="0" footer="0"/>
  <pageSetup paperSize="9" orientation="portrait" horizontalDpi="300" verticalDpi="300" r:id="rId2"/>
  <headerFooter alignWithMargins="0"/>
</worksheet>
</file>

<file path=xl/worksheets/sheet62.xml><?xml version="1.0" encoding="utf-8"?>
<worksheet xmlns="http://schemas.openxmlformats.org/spreadsheetml/2006/main" xmlns:r="http://schemas.openxmlformats.org/officeDocument/2006/relationships">
  <sheetPr codeName="Sheet62">
    <pageSetUpPr autoPageBreaks="0" fitToPage="1"/>
  </sheetPr>
  <dimension ref="A1:H1166"/>
  <sheetViews>
    <sheetView showGridLines="0" workbookViewId="0">
      <selection sqref="A1:G1"/>
    </sheetView>
  </sheetViews>
  <sheetFormatPr defaultColWidth="9.7109375" defaultRowHeight="8.25"/>
  <cols>
    <col min="1" max="1" width="26.7109375" style="925" customWidth="1"/>
    <col min="2" max="2" width="10.140625" style="925" customWidth="1"/>
    <col min="3" max="3" width="12.140625" style="925" customWidth="1"/>
    <col min="4" max="4" width="10.28515625" style="925" customWidth="1"/>
    <col min="5" max="6" width="9.7109375" style="925" customWidth="1"/>
    <col min="7" max="7" width="10.42578125" style="925" customWidth="1"/>
    <col min="8" max="10" width="8.7109375" style="925" customWidth="1"/>
    <col min="11" max="16384" width="9.7109375" style="925"/>
  </cols>
  <sheetData>
    <row r="1" spans="1:8" s="924" customFormat="1" ht="16.5" customHeight="1">
      <c r="A1" s="2136" t="s">
        <v>850</v>
      </c>
      <c r="B1" s="2136"/>
      <c r="C1" s="2136"/>
      <c r="D1" s="2136"/>
      <c r="E1" s="2136"/>
      <c r="F1" s="2136"/>
      <c r="G1" s="2136"/>
    </row>
    <row r="2" spans="1:8" ht="33" customHeight="1">
      <c r="A2" s="1933" t="s">
        <v>864</v>
      </c>
      <c r="B2" s="1933"/>
      <c r="C2" s="1933"/>
      <c r="D2" s="1933"/>
      <c r="E2" s="1933"/>
      <c r="F2" s="1933"/>
      <c r="G2" s="1933"/>
    </row>
    <row r="3" spans="1:8" ht="13.5" customHeight="1">
      <c r="A3" s="926">
        <v>2017</v>
      </c>
      <c r="B3" s="927"/>
      <c r="C3" s="927"/>
      <c r="D3" s="927"/>
      <c r="E3" s="927"/>
      <c r="F3" s="927"/>
      <c r="G3" s="928" t="s">
        <v>546</v>
      </c>
    </row>
    <row r="4" spans="1:8" ht="17.25" customHeight="1">
      <c r="A4" s="2150" t="s">
        <v>573</v>
      </c>
      <c r="B4" s="2140" t="s">
        <v>875</v>
      </c>
      <c r="C4" s="2140" t="s">
        <v>876</v>
      </c>
      <c r="D4" s="2140" t="s">
        <v>877</v>
      </c>
      <c r="E4" s="2140" t="s">
        <v>878</v>
      </c>
      <c r="F4" s="2140" t="s">
        <v>879</v>
      </c>
      <c r="G4" s="2140" t="s">
        <v>620</v>
      </c>
    </row>
    <row r="5" spans="1:8" ht="18.75" customHeight="1">
      <c r="A5" s="2134"/>
      <c r="B5" s="2141"/>
      <c r="C5" s="2151"/>
      <c r="D5" s="2141"/>
      <c r="E5" s="2141"/>
      <c r="F5" s="2141"/>
      <c r="G5" s="2141"/>
    </row>
    <row r="6" spans="1:8" ht="17.25" customHeight="1">
      <c r="A6" s="2135"/>
      <c r="B6" s="2142"/>
      <c r="C6" s="2152"/>
      <c r="D6" s="2142"/>
      <c r="E6" s="2142"/>
      <c r="F6" s="2142"/>
      <c r="G6" s="2142"/>
    </row>
    <row r="7" spans="1:8" ht="9" customHeight="1">
      <c r="A7" s="907"/>
      <c r="B7" s="907"/>
      <c r="C7" s="907"/>
      <c r="D7" s="719"/>
      <c r="E7" s="719"/>
      <c r="F7" s="719"/>
      <c r="G7" s="719"/>
    </row>
    <row r="8" spans="1:8" s="932" customFormat="1" ht="21" customHeight="1">
      <c r="A8" s="930" t="s">
        <v>258</v>
      </c>
      <c r="B8" s="931">
        <f t="shared" ref="B8:G8" si="0">+B10+B18+B20</f>
        <v>1383.9999999999995</v>
      </c>
      <c r="C8" s="931">
        <f t="shared" si="0"/>
        <v>954.00000000000023</v>
      </c>
      <c r="D8" s="931">
        <f t="shared" si="0"/>
        <v>1735.9999999999993</v>
      </c>
      <c r="E8" s="931">
        <f t="shared" si="0"/>
        <v>48623.000000000007</v>
      </c>
      <c r="F8" s="931">
        <f t="shared" si="0"/>
        <v>952.00000000000023</v>
      </c>
      <c r="G8" s="931">
        <f t="shared" si="0"/>
        <v>35536.999999999993</v>
      </c>
      <c r="H8" s="949"/>
    </row>
    <row r="9" spans="1:8" ht="14.1" customHeight="1">
      <c r="A9" s="933"/>
      <c r="B9" s="950"/>
      <c r="C9" s="950"/>
      <c r="D9" s="950"/>
      <c r="E9" s="950"/>
      <c r="F9" s="950"/>
      <c r="G9" s="950"/>
      <c r="H9" s="951"/>
    </row>
    <row r="10" spans="1:8" ht="21" customHeight="1">
      <c r="A10" s="917" t="s">
        <v>259</v>
      </c>
      <c r="B10" s="931">
        <f t="shared" ref="B10:G10" si="1">SUM(B12:B16)</f>
        <v>1316.9999999999995</v>
      </c>
      <c r="C10" s="931">
        <f t="shared" si="1"/>
        <v>913.00000000000023</v>
      </c>
      <c r="D10" s="931">
        <f t="shared" si="1"/>
        <v>1735.9999999999993</v>
      </c>
      <c r="E10" s="931">
        <f t="shared" si="1"/>
        <v>46007.000000000007</v>
      </c>
      <c r="F10" s="931">
        <f t="shared" si="1"/>
        <v>740.00000000000023</v>
      </c>
      <c r="G10" s="931">
        <f t="shared" si="1"/>
        <v>35104.999999999993</v>
      </c>
      <c r="H10" s="951"/>
    </row>
    <row r="11" spans="1:8" ht="13.5" customHeight="1">
      <c r="A11" s="719"/>
      <c r="B11" s="936"/>
      <c r="C11" s="936"/>
      <c r="D11" s="936"/>
      <c r="E11" s="936"/>
      <c r="F11" s="936"/>
      <c r="G11" s="936"/>
      <c r="H11" s="951"/>
    </row>
    <row r="12" spans="1:8" ht="13.5" customHeight="1">
      <c r="A12" s="920" t="s">
        <v>870</v>
      </c>
      <c r="B12" s="936">
        <v>539.00000000000011</v>
      </c>
      <c r="C12" s="936">
        <v>356.00000000000017</v>
      </c>
      <c r="D12" s="936">
        <v>318.99999999999977</v>
      </c>
      <c r="E12" s="936">
        <v>15459.000000000007</v>
      </c>
      <c r="F12" s="936">
        <v>39</v>
      </c>
      <c r="G12" s="936">
        <v>10464.999999999998</v>
      </c>
      <c r="H12" s="951"/>
    </row>
    <row r="13" spans="1:8" ht="13.5" customHeight="1">
      <c r="A13" s="920" t="s">
        <v>871</v>
      </c>
      <c r="B13" s="936">
        <v>135.99999999999991</v>
      </c>
      <c r="C13" s="936">
        <v>247.00000000000003</v>
      </c>
      <c r="D13" s="936">
        <v>649.99999999999977</v>
      </c>
      <c r="E13" s="936">
        <v>9279.0000000000036</v>
      </c>
      <c r="F13" s="936">
        <v>393.00000000000006</v>
      </c>
      <c r="G13" s="936">
        <v>8152.9999999999955</v>
      </c>
      <c r="H13" s="951"/>
    </row>
    <row r="14" spans="1:8" ht="13.5" customHeight="1">
      <c r="A14" s="920" t="s">
        <v>872</v>
      </c>
      <c r="B14" s="936">
        <v>559.99999999999966</v>
      </c>
      <c r="C14" s="936">
        <v>279.00000000000006</v>
      </c>
      <c r="D14" s="936">
        <v>436.99999999999972</v>
      </c>
      <c r="E14" s="936">
        <v>14050.999999999995</v>
      </c>
      <c r="F14" s="936">
        <v>152.00000000000011</v>
      </c>
      <c r="G14" s="936">
        <v>11123.999999999998</v>
      </c>
      <c r="H14" s="951"/>
    </row>
    <row r="15" spans="1:8" ht="13.5" customHeight="1">
      <c r="A15" s="920" t="s">
        <v>873</v>
      </c>
      <c r="B15" s="936">
        <v>69</v>
      </c>
      <c r="C15" s="936">
        <v>1.0000000000000004</v>
      </c>
      <c r="D15" s="936">
        <v>130.00000000000003</v>
      </c>
      <c r="E15" s="936">
        <v>5246</v>
      </c>
      <c r="F15" s="936">
        <v>129.00000000000003</v>
      </c>
      <c r="G15" s="936">
        <v>3890.0000000000023</v>
      </c>
      <c r="H15" s="951"/>
    </row>
    <row r="16" spans="1:8" ht="13.5" customHeight="1">
      <c r="A16" s="920" t="s">
        <v>874</v>
      </c>
      <c r="B16" s="936">
        <v>13.000000000000002</v>
      </c>
      <c r="C16" s="939">
        <v>29.999999999999982</v>
      </c>
      <c r="D16" s="939">
        <v>199.99999999999997</v>
      </c>
      <c r="E16" s="936">
        <v>1972.0000000000005</v>
      </c>
      <c r="F16" s="939">
        <v>26.999999999999993</v>
      </c>
      <c r="G16" s="936">
        <v>1473.0000000000005</v>
      </c>
      <c r="H16" s="951"/>
    </row>
    <row r="17" spans="1:8" ht="13.5" customHeight="1">
      <c r="A17" s="719"/>
      <c r="B17" s="947"/>
      <c r="C17" s="947"/>
      <c r="D17" s="947"/>
      <c r="E17" s="947"/>
      <c r="F17" s="947"/>
      <c r="G17" s="947"/>
      <c r="H17" s="951"/>
    </row>
    <row r="18" spans="1:8" ht="13.5" customHeight="1">
      <c r="A18" s="917" t="s">
        <v>862</v>
      </c>
      <c r="B18" s="931">
        <v>20</v>
      </c>
      <c r="C18" s="948">
        <v>0</v>
      </c>
      <c r="D18" s="948">
        <v>0</v>
      </c>
      <c r="E18" s="931">
        <v>1104</v>
      </c>
      <c r="F18" s="948">
        <v>0</v>
      </c>
      <c r="G18" s="931">
        <v>290</v>
      </c>
      <c r="H18" s="951"/>
    </row>
    <row r="19" spans="1:8" ht="7.5" customHeight="1">
      <c r="A19" s="719"/>
      <c r="B19" s="931"/>
      <c r="C19" s="931"/>
      <c r="D19" s="931"/>
      <c r="E19" s="931"/>
      <c r="F19" s="931"/>
      <c r="G19" s="931"/>
      <c r="H19" s="951"/>
    </row>
    <row r="20" spans="1:8" ht="13.5" customHeight="1">
      <c r="A20" s="917" t="s">
        <v>863</v>
      </c>
      <c r="B20" s="931">
        <v>47.000000000000007</v>
      </c>
      <c r="C20" s="931">
        <v>41.000000000000007</v>
      </c>
      <c r="D20" s="948">
        <v>0</v>
      </c>
      <c r="E20" s="931">
        <v>1511.9999999999998</v>
      </c>
      <c r="F20" s="945">
        <v>212.00000000000006</v>
      </c>
      <c r="G20" s="931">
        <v>141.99999999999997</v>
      </c>
      <c r="H20" s="951"/>
    </row>
    <row r="21" spans="1:8" ht="5.25" customHeight="1" thickBot="1">
      <c r="A21" s="1662"/>
      <c r="B21" s="1662"/>
      <c r="C21" s="1662"/>
      <c r="D21" s="1662"/>
      <c r="E21" s="1662"/>
      <c r="F21" s="1662"/>
      <c r="G21" s="1662"/>
    </row>
    <row r="22" spans="1:8" ht="3.75" customHeight="1" thickTop="1">
      <c r="A22" s="719"/>
      <c r="B22" s="719"/>
      <c r="C22" s="719"/>
      <c r="D22" s="719"/>
      <c r="E22" s="719"/>
      <c r="F22" s="719"/>
      <c r="G22" s="719"/>
    </row>
    <row r="23" spans="1:8" s="923" customFormat="1" ht="13.5" customHeight="1">
      <c r="A23" s="2120" t="s">
        <v>845</v>
      </c>
      <c r="B23" s="2120"/>
      <c r="C23" s="2120"/>
      <c r="D23" s="2120"/>
      <c r="E23" s="2120"/>
      <c r="F23" s="922"/>
      <c r="G23" s="922"/>
    </row>
    <row r="24" spans="1:8" ht="18" customHeight="1">
      <c r="A24" s="929"/>
      <c r="B24" s="929"/>
      <c r="C24" s="929"/>
      <c r="D24" s="929"/>
      <c r="E24" s="929"/>
      <c r="F24" s="929"/>
      <c r="G24" s="929"/>
    </row>
    <row r="25" spans="1:8" ht="18" customHeight="1">
      <c r="A25" s="929"/>
      <c r="B25" s="929"/>
      <c r="C25" s="929"/>
      <c r="D25" s="929"/>
      <c r="E25" s="929"/>
      <c r="F25" s="929"/>
      <c r="G25" s="929"/>
    </row>
    <row r="26" spans="1:8" ht="18" customHeight="1">
      <c r="A26" s="929"/>
      <c r="B26" s="929"/>
      <c r="C26" s="929"/>
      <c r="D26" s="929"/>
      <c r="E26" s="929"/>
      <c r="F26" s="929"/>
      <c r="G26" s="929"/>
    </row>
    <row r="27" spans="1:8" ht="18" customHeight="1">
      <c r="A27" s="929"/>
      <c r="B27" s="929"/>
      <c r="C27" s="929"/>
      <c r="D27" s="929"/>
      <c r="E27" s="929"/>
      <c r="F27" s="929"/>
      <c r="G27" s="929"/>
    </row>
    <row r="28" spans="1:8" ht="18" customHeight="1">
      <c r="A28" s="929"/>
      <c r="B28" s="929"/>
      <c r="C28" s="929"/>
      <c r="D28" s="929"/>
      <c r="E28" s="929"/>
      <c r="F28" s="929"/>
      <c r="G28" s="929"/>
    </row>
    <row r="29" spans="1:8" ht="18" customHeight="1">
      <c r="A29" s="929"/>
      <c r="B29" s="929"/>
      <c r="C29" s="929"/>
      <c r="D29" s="929"/>
      <c r="E29" s="929"/>
      <c r="F29" s="929"/>
      <c r="G29" s="929"/>
    </row>
    <row r="30" spans="1:8" ht="18" customHeight="1">
      <c r="A30" s="929"/>
      <c r="B30" s="929"/>
      <c r="C30" s="929"/>
      <c r="D30" s="929"/>
      <c r="E30" s="929"/>
      <c r="F30" s="929"/>
      <c r="G30" s="929"/>
    </row>
    <row r="31" spans="1:8" ht="18" customHeight="1">
      <c r="A31" s="929"/>
      <c r="B31" s="929"/>
      <c r="C31" s="929"/>
      <c r="D31" s="929"/>
      <c r="E31" s="929"/>
      <c r="F31" s="929"/>
      <c r="G31" s="929"/>
    </row>
    <row r="32" spans="1:8" ht="18" customHeight="1">
      <c r="A32" s="929"/>
      <c r="B32" s="929"/>
      <c r="C32" s="929"/>
      <c r="D32" s="929"/>
      <c r="E32" s="929"/>
      <c r="F32" s="929"/>
      <c r="G32" s="929"/>
    </row>
    <row r="33" spans="1:7" ht="18" customHeight="1">
      <c r="A33" s="929"/>
      <c r="B33" s="929"/>
      <c r="C33" s="929"/>
      <c r="D33" s="929"/>
      <c r="E33" s="929"/>
      <c r="F33" s="929"/>
      <c r="G33" s="929"/>
    </row>
    <row r="34" spans="1:7" ht="18" customHeight="1">
      <c r="A34" s="929"/>
      <c r="B34" s="929"/>
      <c r="C34" s="929"/>
      <c r="D34" s="929"/>
      <c r="E34" s="929"/>
      <c r="F34" s="929"/>
      <c r="G34" s="929"/>
    </row>
    <row r="35" spans="1:7" ht="18" customHeight="1">
      <c r="A35" s="929"/>
      <c r="B35" s="929"/>
      <c r="C35" s="929"/>
      <c r="D35" s="929"/>
      <c r="E35" s="929"/>
      <c r="F35" s="929"/>
      <c r="G35" s="929"/>
    </row>
    <row r="36" spans="1:7" ht="18" customHeight="1">
      <c r="A36" s="929"/>
      <c r="B36" s="929"/>
      <c r="C36" s="929"/>
      <c r="D36" s="929"/>
      <c r="E36" s="929"/>
      <c r="F36" s="929"/>
      <c r="G36" s="929"/>
    </row>
    <row r="37" spans="1:7" ht="18" customHeight="1">
      <c r="A37" s="929"/>
      <c r="B37" s="929"/>
      <c r="C37" s="929"/>
      <c r="D37" s="929"/>
      <c r="E37" s="929"/>
      <c r="F37" s="929"/>
      <c r="G37" s="929"/>
    </row>
    <row r="38" spans="1:7" ht="18" customHeight="1">
      <c r="A38" s="929"/>
      <c r="B38" s="929"/>
      <c r="C38" s="929"/>
      <c r="D38" s="929"/>
      <c r="E38" s="929"/>
      <c r="F38" s="929"/>
      <c r="G38" s="929"/>
    </row>
    <row r="39" spans="1:7" ht="18" customHeight="1">
      <c r="A39" s="929"/>
      <c r="B39" s="929"/>
      <c r="C39" s="929"/>
      <c r="D39" s="929"/>
      <c r="E39" s="929"/>
      <c r="F39" s="929"/>
      <c r="G39" s="929"/>
    </row>
    <row r="40" spans="1:7" ht="18" customHeight="1">
      <c r="A40" s="929"/>
      <c r="B40" s="929"/>
      <c r="C40" s="929"/>
      <c r="D40" s="929"/>
      <c r="E40" s="929"/>
      <c r="F40" s="929"/>
      <c r="G40" s="929"/>
    </row>
    <row r="41" spans="1:7" ht="18" customHeight="1">
      <c r="A41" s="929"/>
      <c r="B41" s="929"/>
      <c r="C41" s="929"/>
      <c r="D41" s="929"/>
      <c r="E41" s="929"/>
      <c r="F41" s="929"/>
      <c r="G41" s="929"/>
    </row>
    <row r="42" spans="1:7" ht="18" customHeight="1">
      <c r="A42" s="929"/>
      <c r="B42" s="929"/>
      <c r="C42" s="929"/>
      <c r="D42" s="929"/>
      <c r="E42" s="929"/>
      <c r="F42" s="929"/>
      <c r="G42" s="929"/>
    </row>
    <row r="43" spans="1:7" ht="18" customHeight="1">
      <c r="A43" s="929"/>
      <c r="B43" s="929"/>
      <c r="C43" s="929"/>
      <c r="D43" s="929"/>
      <c r="E43" s="929"/>
      <c r="F43" s="929"/>
      <c r="G43" s="929"/>
    </row>
    <row r="44" spans="1:7" ht="18" customHeight="1">
      <c r="A44" s="929"/>
      <c r="B44" s="929"/>
      <c r="C44" s="929"/>
      <c r="D44" s="929"/>
      <c r="E44" s="929"/>
      <c r="F44" s="929"/>
      <c r="G44" s="929"/>
    </row>
    <row r="45" spans="1:7" ht="18" customHeight="1">
      <c r="A45" s="929"/>
      <c r="B45" s="929"/>
      <c r="C45" s="929"/>
      <c r="D45" s="929"/>
      <c r="E45" s="929"/>
      <c r="F45" s="929"/>
      <c r="G45" s="929"/>
    </row>
    <row r="46" spans="1:7" ht="18" customHeight="1">
      <c r="A46" s="929"/>
      <c r="B46" s="929"/>
      <c r="C46" s="929"/>
      <c r="D46" s="929"/>
      <c r="E46" s="929"/>
      <c r="F46" s="929"/>
      <c r="G46" s="929"/>
    </row>
    <row r="47" spans="1:7" ht="18" customHeight="1">
      <c r="A47" s="929"/>
      <c r="B47" s="929"/>
      <c r="C47" s="929"/>
      <c r="D47" s="929"/>
      <c r="E47" s="929"/>
      <c r="F47" s="929"/>
      <c r="G47" s="929"/>
    </row>
    <row r="48" spans="1:7" ht="18" customHeight="1">
      <c r="A48" s="929"/>
      <c r="B48" s="929"/>
      <c r="C48" s="929"/>
      <c r="D48" s="929"/>
      <c r="E48" s="929"/>
      <c r="F48" s="929"/>
      <c r="G48" s="929"/>
    </row>
    <row r="49" spans="1:7" ht="18" customHeight="1">
      <c r="A49" s="929"/>
      <c r="B49" s="929"/>
      <c r="C49" s="929"/>
      <c r="D49" s="929"/>
      <c r="E49" s="929"/>
      <c r="F49" s="929"/>
      <c r="G49" s="929"/>
    </row>
    <row r="50" spans="1:7" ht="18" customHeight="1">
      <c r="A50" s="929"/>
      <c r="B50" s="929"/>
      <c r="C50" s="929"/>
      <c r="D50" s="929"/>
      <c r="E50" s="929"/>
      <c r="F50" s="929"/>
      <c r="G50" s="929"/>
    </row>
    <row r="51" spans="1:7" ht="18" customHeight="1">
      <c r="A51" s="929"/>
      <c r="B51" s="929"/>
      <c r="C51" s="929"/>
      <c r="D51" s="929"/>
      <c r="E51" s="929"/>
      <c r="F51" s="929"/>
      <c r="G51" s="929"/>
    </row>
    <row r="52" spans="1:7" ht="18" customHeight="1">
      <c r="A52" s="929"/>
      <c r="B52" s="929"/>
      <c r="C52" s="929"/>
      <c r="D52" s="929"/>
      <c r="E52" s="929"/>
      <c r="F52" s="929"/>
      <c r="G52" s="929"/>
    </row>
    <row r="53" spans="1:7" ht="18" customHeight="1">
      <c r="A53" s="929"/>
      <c r="B53" s="929"/>
      <c r="C53" s="929"/>
      <c r="D53" s="929"/>
      <c r="E53" s="929"/>
      <c r="F53" s="929"/>
      <c r="G53" s="929"/>
    </row>
    <row r="54" spans="1:7" ht="18" customHeight="1">
      <c r="A54" s="929"/>
      <c r="B54" s="929"/>
      <c r="C54" s="929"/>
      <c r="D54" s="929"/>
      <c r="E54" s="929"/>
      <c r="F54" s="929"/>
      <c r="G54" s="929"/>
    </row>
    <row r="55" spans="1:7" ht="18" customHeight="1">
      <c r="A55" s="929"/>
      <c r="B55" s="929"/>
      <c r="C55" s="929"/>
      <c r="D55" s="929"/>
      <c r="E55" s="929"/>
      <c r="F55" s="929"/>
      <c r="G55" s="929"/>
    </row>
    <row r="56" spans="1:7" ht="18" customHeight="1">
      <c r="A56" s="929"/>
      <c r="B56" s="929"/>
      <c r="C56" s="929"/>
      <c r="D56" s="929"/>
      <c r="E56" s="929"/>
      <c r="F56" s="929"/>
      <c r="G56" s="929"/>
    </row>
    <row r="57" spans="1:7" ht="18" customHeight="1">
      <c r="A57" s="929"/>
      <c r="B57" s="929"/>
      <c r="C57" s="929"/>
      <c r="D57" s="929"/>
      <c r="E57" s="929"/>
      <c r="F57" s="929"/>
      <c r="G57" s="929"/>
    </row>
    <row r="58" spans="1:7" ht="18" customHeight="1">
      <c r="A58" s="929"/>
      <c r="B58" s="929"/>
      <c r="C58" s="929"/>
      <c r="D58" s="929"/>
      <c r="E58" s="929"/>
      <c r="F58" s="929"/>
      <c r="G58" s="929"/>
    </row>
    <row r="59" spans="1:7" ht="18" customHeight="1">
      <c r="A59" s="929"/>
      <c r="B59" s="929"/>
      <c r="C59" s="929"/>
      <c r="D59" s="929"/>
      <c r="E59" s="929"/>
      <c r="F59" s="929"/>
      <c r="G59" s="929"/>
    </row>
    <row r="60" spans="1:7" ht="18" customHeight="1">
      <c r="A60" s="929"/>
      <c r="B60" s="929"/>
      <c r="C60" s="929"/>
      <c r="D60" s="929"/>
      <c r="E60" s="929"/>
      <c r="F60" s="929"/>
      <c r="G60" s="929"/>
    </row>
    <row r="61" spans="1:7" ht="18" customHeight="1">
      <c r="A61" s="929"/>
      <c r="B61" s="929"/>
      <c r="C61" s="929"/>
      <c r="D61" s="929"/>
      <c r="E61" s="929"/>
      <c r="F61" s="929"/>
      <c r="G61" s="929"/>
    </row>
    <row r="62" spans="1:7" ht="18" customHeight="1">
      <c r="A62" s="929"/>
      <c r="B62" s="929"/>
      <c r="C62" s="929"/>
      <c r="D62" s="929"/>
      <c r="E62" s="929"/>
      <c r="F62" s="929"/>
      <c r="G62" s="929"/>
    </row>
    <row r="63" spans="1:7" ht="18" customHeight="1">
      <c r="A63" s="929"/>
      <c r="B63" s="929"/>
      <c r="C63" s="929"/>
      <c r="D63" s="929"/>
      <c r="E63" s="929"/>
      <c r="F63" s="929"/>
      <c r="G63" s="929"/>
    </row>
    <row r="64" spans="1:7" ht="18" customHeight="1">
      <c r="A64" s="929"/>
      <c r="B64" s="929"/>
      <c r="C64" s="929"/>
      <c r="D64" s="929"/>
      <c r="E64" s="929"/>
      <c r="F64" s="929"/>
      <c r="G64" s="929"/>
    </row>
    <row r="65" spans="1:7" ht="18" customHeight="1">
      <c r="A65" s="929"/>
      <c r="B65" s="929"/>
      <c r="C65" s="929"/>
      <c r="D65" s="929"/>
      <c r="E65" s="929"/>
      <c r="F65" s="929"/>
      <c r="G65" s="929"/>
    </row>
    <row r="66" spans="1:7" ht="18" customHeight="1">
      <c r="A66" s="929"/>
      <c r="B66" s="929"/>
      <c r="C66" s="929"/>
      <c r="D66" s="929"/>
      <c r="E66" s="929"/>
      <c r="F66" s="929"/>
      <c r="G66" s="929"/>
    </row>
    <row r="67" spans="1:7" ht="18" customHeight="1">
      <c r="A67" s="929"/>
      <c r="B67" s="929"/>
      <c r="C67" s="929"/>
      <c r="D67" s="929"/>
      <c r="E67" s="929"/>
      <c r="F67" s="929"/>
      <c r="G67" s="929"/>
    </row>
    <row r="68" spans="1:7" ht="18" customHeight="1">
      <c r="A68" s="929"/>
      <c r="B68" s="929"/>
      <c r="C68" s="929"/>
      <c r="D68" s="929"/>
      <c r="E68" s="929"/>
      <c r="F68" s="929"/>
      <c r="G68" s="929"/>
    </row>
    <row r="69" spans="1:7" ht="17.100000000000001" customHeight="1">
      <c r="A69" s="929"/>
      <c r="B69" s="929"/>
      <c r="C69" s="929"/>
      <c r="D69" s="929"/>
      <c r="E69" s="929"/>
      <c r="F69" s="929"/>
      <c r="G69" s="929"/>
    </row>
    <row r="70" spans="1:7" ht="17.100000000000001" customHeight="1">
      <c r="A70" s="929"/>
      <c r="B70" s="929"/>
      <c r="C70" s="929"/>
      <c r="D70" s="929"/>
      <c r="E70" s="929"/>
      <c r="F70" s="929"/>
      <c r="G70" s="929"/>
    </row>
    <row r="71" spans="1:7" ht="17.100000000000001" customHeight="1">
      <c r="A71" s="929"/>
      <c r="B71" s="929"/>
      <c r="C71" s="929"/>
      <c r="D71" s="929"/>
      <c r="E71" s="929"/>
      <c r="F71" s="929"/>
      <c r="G71" s="929"/>
    </row>
    <row r="72" spans="1:7" ht="17.100000000000001" customHeight="1">
      <c r="A72" s="929"/>
      <c r="B72" s="929"/>
      <c r="C72" s="929"/>
      <c r="D72" s="929"/>
      <c r="E72" s="929"/>
      <c r="F72" s="929"/>
      <c r="G72" s="929"/>
    </row>
    <row r="73" spans="1:7" ht="17.100000000000001" customHeight="1">
      <c r="A73" s="929"/>
      <c r="B73" s="929"/>
      <c r="C73" s="929"/>
      <c r="D73" s="929"/>
      <c r="E73" s="929"/>
      <c r="F73" s="929"/>
      <c r="G73" s="929"/>
    </row>
    <row r="74" spans="1:7" ht="17.100000000000001" customHeight="1">
      <c r="A74" s="929"/>
      <c r="B74" s="929"/>
      <c r="C74" s="929"/>
      <c r="D74" s="929"/>
      <c r="E74" s="929"/>
      <c r="F74" s="929"/>
      <c r="G74" s="929"/>
    </row>
    <row r="75" spans="1:7" ht="17.100000000000001" customHeight="1">
      <c r="A75" s="929"/>
      <c r="B75" s="929"/>
      <c r="C75" s="929"/>
      <c r="D75" s="929"/>
      <c r="E75" s="929"/>
      <c r="F75" s="929"/>
      <c r="G75" s="929"/>
    </row>
    <row r="76" spans="1:7" ht="17.100000000000001" customHeight="1">
      <c r="A76" s="929"/>
      <c r="B76" s="929"/>
      <c r="C76" s="929"/>
      <c r="D76" s="929"/>
      <c r="E76" s="929"/>
      <c r="F76" s="929"/>
      <c r="G76" s="929"/>
    </row>
    <row r="77" spans="1:7" ht="17.100000000000001" customHeight="1">
      <c r="A77" s="929"/>
      <c r="B77" s="929"/>
      <c r="C77" s="929"/>
      <c r="D77" s="929"/>
      <c r="E77" s="929"/>
      <c r="F77" s="929"/>
      <c r="G77" s="929"/>
    </row>
    <row r="78" spans="1:7" ht="17.100000000000001" customHeight="1">
      <c r="A78" s="929"/>
      <c r="B78" s="929"/>
      <c r="C78" s="929"/>
      <c r="D78" s="929"/>
      <c r="E78" s="929"/>
      <c r="F78" s="929"/>
      <c r="G78" s="929"/>
    </row>
    <row r="79" spans="1:7" ht="17.100000000000001" customHeight="1">
      <c r="A79" s="929"/>
      <c r="B79" s="929"/>
      <c r="C79" s="929"/>
      <c r="D79" s="929"/>
      <c r="E79" s="929"/>
      <c r="F79" s="929"/>
      <c r="G79" s="929"/>
    </row>
    <row r="80" spans="1:7" ht="17.100000000000001" customHeight="1">
      <c r="A80" s="929"/>
      <c r="B80" s="929"/>
      <c r="C80" s="929"/>
      <c r="D80" s="929"/>
      <c r="E80" s="929"/>
      <c r="F80" s="929"/>
      <c r="G80" s="929"/>
    </row>
    <row r="81" spans="1:7" ht="17.100000000000001" customHeight="1">
      <c r="A81" s="929"/>
      <c r="B81" s="929"/>
      <c r="C81" s="929"/>
      <c r="D81" s="929"/>
      <c r="E81" s="929"/>
      <c r="F81" s="929"/>
      <c r="G81" s="929"/>
    </row>
    <row r="82" spans="1:7" ht="17.100000000000001" customHeight="1">
      <c r="A82" s="929"/>
      <c r="B82" s="929"/>
      <c r="C82" s="929"/>
      <c r="D82" s="929"/>
      <c r="E82" s="929"/>
      <c r="F82" s="929"/>
      <c r="G82" s="929"/>
    </row>
    <row r="83" spans="1:7" ht="17.100000000000001" customHeight="1">
      <c r="A83" s="929"/>
      <c r="B83" s="929"/>
      <c r="C83" s="929"/>
      <c r="D83" s="929"/>
      <c r="E83" s="929"/>
      <c r="F83" s="929"/>
      <c r="G83" s="929"/>
    </row>
    <row r="84" spans="1:7" ht="17.100000000000001" customHeight="1">
      <c r="A84" s="929"/>
      <c r="B84" s="929"/>
      <c r="C84" s="929"/>
      <c r="D84" s="929"/>
      <c r="E84" s="929"/>
      <c r="F84" s="929"/>
      <c r="G84" s="929"/>
    </row>
    <row r="85" spans="1:7" ht="17.100000000000001" customHeight="1">
      <c r="A85" s="929"/>
      <c r="B85" s="929"/>
      <c r="C85" s="929"/>
      <c r="D85" s="929"/>
      <c r="E85" s="929"/>
      <c r="F85" s="929"/>
      <c r="G85" s="929"/>
    </row>
    <row r="86" spans="1:7" ht="17.100000000000001" customHeight="1">
      <c r="A86" s="929"/>
      <c r="B86" s="929"/>
      <c r="C86" s="929"/>
      <c r="D86" s="929"/>
      <c r="E86" s="929"/>
      <c r="F86" s="929"/>
      <c r="G86" s="929"/>
    </row>
    <row r="87" spans="1:7" ht="17.100000000000001" customHeight="1">
      <c r="A87" s="929"/>
      <c r="B87" s="929"/>
      <c r="C87" s="929"/>
      <c r="D87" s="929"/>
      <c r="E87" s="929"/>
      <c r="F87" s="929"/>
      <c r="G87" s="929"/>
    </row>
    <row r="88" spans="1:7" ht="17.100000000000001" customHeight="1">
      <c r="A88" s="929"/>
      <c r="B88" s="929"/>
      <c r="C88" s="929"/>
      <c r="D88" s="929"/>
      <c r="E88" s="929"/>
      <c r="F88" s="929"/>
      <c r="G88" s="929"/>
    </row>
    <row r="89" spans="1:7" ht="17.100000000000001" customHeight="1">
      <c r="A89" s="929"/>
      <c r="B89" s="929"/>
      <c r="C89" s="929"/>
      <c r="D89" s="929"/>
      <c r="E89" s="929"/>
      <c r="F89" s="929"/>
      <c r="G89" s="929"/>
    </row>
    <row r="90" spans="1:7" ht="17.100000000000001" customHeight="1">
      <c r="A90" s="929"/>
      <c r="B90" s="929"/>
      <c r="C90" s="929"/>
      <c r="D90" s="929"/>
      <c r="E90" s="929"/>
      <c r="F90" s="929"/>
      <c r="G90" s="929"/>
    </row>
    <row r="91" spans="1:7" ht="17.100000000000001" customHeight="1">
      <c r="A91" s="929"/>
      <c r="B91" s="929"/>
      <c r="C91" s="929"/>
      <c r="D91" s="929"/>
      <c r="E91" s="929"/>
      <c r="F91" s="929"/>
      <c r="G91" s="929"/>
    </row>
    <row r="92" spans="1:7" ht="17.100000000000001" customHeight="1">
      <c r="A92" s="929"/>
      <c r="B92" s="929"/>
      <c r="C92" s="929"/>
      <c r="D92" s="929"/>
      <c r="E92" s="929"/>
      <c r="F92" s="929"/>
      <c r="G92" s="929"/>
    </row>
    <row r="93" spans="1:7" ht="17.100000000000001" customHeight="1">
      <c r="A93" s="929"/>
      <c r="B93" s="929"/>
      <c r="C93" s="929"/>
      <c r="D93" s="929"/>
      <c r="E93" s="929"/>
      <c r="F93" s="929"/>
      <c r="G93" s="929"/>
    </row>
    <row r="94" spans="1:7" ht="17.100000000000001" customHeight="1">
      <c r="A94" s="929"/>
      <c r="B94" s="929"/>
      <c r="C94" s="929"/>
      <c r="D94" s="929"/>
      <c r="E94" s="929"/>
      <c r="F94" s="929"/>
      <c r="G94" s="929"/>
    </row>
    <row r="95" spans="1:7" ht="17.100000000000001" customHeight="1">
      <c r="A95" s="929"/>
      <c r="B95" s="929"/>
      <c r="C95" s="929"/>
      <c r="D95" s="929"/>
      <c r="E95" s="929"/>
      <c r="F95" s="929"/>
      <c r="G95" s="929"/>
    </row>
    <row r="96" spans="1:7" ht="17.100000000000001" customHeight="1">
      <c r="A96" s="929"/>
      <c r="B96" s="929"/>
      <c r="C96" s="929"/>
      <c r="D96" s="929"/>
      <c r="E96" s="929"/>
      <c r="F96" s="929"/>
      <c r="G96" s="929"/>
    </row>
    <row r="97" spans="1:7" ht="17.100000000000001" customHeight="1">
      <c r="A97" s="929"/>
      <c r="B97" s="929"/>
      <c r="C97" s="929"/>
      <c r="D97" s="929"/>
      <c r="E97" s="929"/>
      <c r="F97" s="929"/>
      <c r="G97" s="929"/>
    </row>
    <row r="98" spans="1:7" ht="17.100000000000001" customHeight="1">
      <c r="A98" s="929"/>
      <c r="B98" s="929"/>
      <c r="C98" s="929"/>
      <c r="D98" s="929"/>
      <c r="E98" s="929"/>
      <c r="F98" s="929"/>
      <c r="G98" s="929"/>
    </row>
    <row r="99" spans="1:7" ht="17.100000000000001" customHeight="1">
      <c r="A99" s="929"/>
      <c r="B99" s="929"/>
      <c r="C99" s="929"/>
      <c r="D99" s="929"/>
      <c r="E99" s="929"/>
      <c r="F99" s="929"/>
      <c r="G99" s="929"/>
    </row>
    <row r="100" spans="1:7" ht="17.100000000000001" customHeight="1">
      <c r="A100" s="929"/>
      <c r="B100" s="929"/>
      <c r="C100" s="929"/>
      <c r="D100" s="929"/>
      <c r="E100" s="929"/>
      <c r="F100" s="929"/>
      <c r="G100" s="929"/>
    </row>
    <row r="101" spans="1:7" ht="17.100000000000001" customHeight="1">
      <c r="A101" s="929"/>
      <c r="B101" s="929"/>
      <c r="C101" s="929"/>
      <c r="D101" s="929"/>
      <c r="E101" s="929"/>
      <c r="F101" s="929"/>
      <c r="G101" s="929"/>
    </row>
    <row r="102" spans="1:7" ht="17.100000000000001" customHeight="1">
      <c r="A102" s="929"/>
      <c r="B102" s="929"/>
      <c r="C102" s="929"/>
      <c r="D102" s="929"/>
      <c r="E102" s="929"/>
      <c r="F102" s="929"/>
      <c r="G102" s="929"/>
    </row>
    <row r="103" spans="1:7" ht="17.100000000000001" customHeight="1">
      <c r="A103" s="929"/>
      <c r="B103" s="929"/>
      <c r="C103" s="929"/>
      <c r="D103" s="929"/>
      <c r="E103" s="929"/>
      <c r="F103" s="929"/>
      <c r="G103" s="929"/>
    </row>
    <row r="104" spans="1:7" ht="17.100000000000001" customHeight="1">
      <c r="A104" s="929"/>
      <c r="B104" s="929"/>
      <c r="C104" s="929"/>
      <c r="D104" s="929"/>
      <c r="E104" s="929"/>
      <c r="F104" s="929"/>
      <c r="G104" s="929"/>
    </row>
    <row r="105" spans="1:7" ht="17.100000000000001" customHeight="1">
      <c r="A105" s="929"/>
      <c r="B105" s="929"/>
      <c r="C105" s="929"/>
      <c r="D105" s="929"/>
      <c r="E105" s="929"/>
      <c r="F105" s="929"/>
      <c r="G105" s="929"/>
    </row>
    <row r="106" spans="1:7" ht="17.100000000000001" customHeight="1">
      <c r="A106" s="929"/>
      <c r="B106" s="929"/>
      <c r="C106" s="929"/>
      <c r="D106" s="929"/>
      <c r="E106" s="929"/>
      <c r="F106" s="929"/>
      <c r="G106" s="929"/>
    </row>
    <row r="107" spans="1:7" ht="17.100000000000001" customHeight="1">
      <c r="A107" s="929"/>
      <c r="B107" s="929"/>
      <c r="C107" s="929"/>
      <c r="D107" s="929"/>
      <c r="E107" s="929"/>
      <c r="F107" s="929"/>
      <c r="G107" s="929"/>
    </row>
    <row r="108" spans="1:7" ht="17.100000000000001" customHeight="1">
      <c r="A108" s="929"/>
      <c r="B108" s="929"/>
      <c r="C108" s="929"/>
      <c r="D108" s="929"/>
      <c r="E108" s="929"/>
      <c r="F108" s="929"/>
      <c r="G108" s="929"/>
    </row>
    <row r="109" spans="1:7" ht="17.100000000000001" customHeight="1">
      <c r="A109" s="929"/>
      <c r="B109" s="929"/>
      <c r="C109" s="929"/>
      <c r="D109" s="929"/>
      <c r="E109" s="929"/>
      <c r="F109" s="929"/>
      <c r="G109" s="929"/>
    </row>
    <row r="110" spans="1:7" ht="17.100000000000001" customHeight="1">
      <c r="A110" s="929"/>
      <c r="B110" s="929"/>
      <c r="C110" s="929"/>
      <c r="D110" s="929"/>
      <c r="E110" s="929"/>
      <c r="F110" s="929"/>
      <c r="G110" s="929"/>
    </row>
    <row r="111" spans="1:7" ht="17.100000000000001" customHeight="1">
      <c r="A111" s="929"/>
      <c r="B111" s="929"/>
      <c r="C111" s="929"/>
      <c r="D111" s="929"/>
      <c r="E111" s="929"/>
      <c r="F111" s="929"/>
      <c r="G111" s="929"/>
    </row>
    <row r="112" spans="1:7" ht="17.100000000000001" customHeight="1">
      <c r="A112" s="929"/>
      <c r="B112" s="929"/>
      <c r="C112" s="929"/>
      <c r="D112" s="929"/>
      <c r="E112" s="929"/>
      <c r="F112" s="929"/>
      <c r="G112" s="929"/>
    </row>
    <row r="113" spans="1:7" ht="17.100000000000001" customHeight="1">
      <c r="A113" s="929"/>
      <c r="B113" s="929"/>
      <c r="C113" s="929"/>
      <c r="D113" s="929"/>
      <c r="E113" s="929"/>
      <c r="F113" s="929"/>
      <c r="G113" s="929"/>
    </row>
    <row r="114" spans="1:7" ht="17.100000000000001" customHeight="1">
      <c r="A114" s="929"/>
      <c r="B114" s="929"/>
      <c r="C114" s="929"/>
      <c r="D114" s="929"/>
      <c r="E114" s="929"/>
      <c r="F114" s="929"/>
      <c r="G114" s="929"/>
    </row>
    <row r="115" spans="1:7" ht="17.100000000000001" customHeight="1">
      <c r="A115" s="929"/>
      <c r="B115" s="929"/>
      <c r="C115" s="929"/>
      <c r="D115" s="929"/>
      <c r="E115" s="929"/>
      <c r="F115" s="929"/>
      <c r="G115" s="929"/>
    </row>
    <row r="116" spans="1:7" ht="17.100000000000001" customHeight="1">
      <c r="A116" s="929"/>
      <c r="B116" s="929"/>
      <c r="C116" s="929"/>
      <c r="D116" s="929"/>
      <c r="E116" s="929"/>
      <c r="F116" s="929"/>
      <c r="G116" s="929"/>
    </row>
    <row r="117" spans="1:7" ht="17.100000000000001" customHeight="1">
      <c r="A117" s="929"/>
      <c r="B117" s="929"/>
      <c r="C117" s="929"/>
      <c r="D117" s="929"/>
      <c r="E117" s="929"/>
      <c r="F117" s="929"/>
      <c r="G117" s="929"/>
    </row>
    <row r="118" spans="1:7" ht="17.100000000000001" customHeight="1">
      <c r="A118" s="929"/>
      <c r="B118" s="929"/>
      <c r="C118" s="929"/>
      <c r="D118" s="929"/>
      <c r="E118" s="929"/>
      <c r="F118" s="929"/>
      <c r="G118" s="929"/>
    </row>
    <row r="119" spans="1:7" ht="17.100000000000001" customHeight="1">
      <c r="A119" s="929"/>
      <c r="B119" s="929"/>
      <c r="C119" s="929"/>
      <c r="D119" s="929"/>
      <c r="E119" s="929"/>
      <c r="F119" s="929"/>
      <c r="G119" s="929"/>
    </row>
    <row r="120" spans="1:7" ht="17.100000000000001" customHeight="1">
      <c r="A120" s="929"/>
      <c r="B120" s="929"/>
      <c r="C120" s="929"/>
      <c r="D120" s="929"/>
      <c r="E120" s="929"/>
      <c r="F120" s="929"/>
      <c r="G120" s="929"/>
    </row>
    <row r="121" spans="1:7" ht="17.100000000000001" customHeight="1">
      <c r="A121" s="929"/>
      <c r="B121" s="929"/>
      <c r="C121" s="929"/>
      <c r="D121" s="929"/>
      <c r="E121" s="929"/>
      <c r="F121" s="929"/>
      <c r="G121" s="929"/>
    </row>
    <row r="122" spans="1:7" ht="17.100000000000001" customHeight="1">
      <c r="A122" s="929"/>
      <c r="B122" s="929"/>
      <c r="C122" s="929"/>
      <c r="D122" s="929"/>
      <c r="E122" s="929"/>
      <c r="F122" s="929"/>
      <c r="G122" s="929"/>
    </row>
    <row r="123" spans="1:7" ht="17.100000000000001" customHeight="1">
      <c r="A123" s="929"/>
      <c r="B123" s="929"/>
      <c r="C123" s="929"/>
      <c r="D123" s="929"/>
      <c r="E123" s="929"/>
      <c r="F123" s="929"/>
      <c r="G123" s="929"/>
    </row>
    <row r="124" spans="1:7" ht="17.100000000000001" customHeight="1">
      <c r="A124" s="929"/>
      <c r="B124" s="929"/>
      <c r="C124" s="929"/>
      <c r="D124" s="929"/>
      <c r="E124" s="929"/>
      <c r="F124" s="929"/>
      <c r="G124" s="929"/>
    </row>
    <row r="125" spans="1:7" ht="17.100000000000001" customHeight="1">
      <c r="A125" s="929"/>
      <c r="B125" s="929"/>
      <c r="C125" s="929"/>
      <c r="D125" s="929"/>
      <c r="E125" s="929"/>
      <c r="F125" s="929"/>
      <c r="G125" s="929"/>
    </row>
    <row r="126" spans="1:7" ht="17.100000000000001" customHeight="1">
      <c r="A126" s="929"/>
      <c r="B126" s="929"/>
      <c r="C126" s="929"/>
      <c r="D126" s="929"/>
      <c r="E126" s="929"/>
      <c r="F126" s="929"/>
      <c r="G126" s="929"/>
    </row>
    <row r="127" spans="1:7" ht="17.100000000000001" customHeight="1">
      <c r="A127" s="929"/>
      <c r="B127" s="929"/>
      <c r="C127" s="929"/>
      <c r="D127" s="929"/>
      <c r="E127" s="929"/>
      <c r="F127" s="929"/>
      <c r="G127" s="929"/>
    </row>
    <row r="128" spans="1:7" ht="17.100000000000001" customHeight="1">
      <c r="A128" s="929"/>
      <c r="B128" s="929"/>
      <c r="C128" s="929"/>
      <c r="D128" s="929"/>
      <c r="E128" s="929"/>
      <c r="F128" s="929"/>
      <c r="G128" s="929"/>
    </row>
    <row r="129" spans="1:7" ht="17.100000000000001" customHeight="1">
      <c r="A129" s="929"/>
      <c r="B129" s="929"/>
      <c r="C129" s="929"/>
      <c r="D129" s="929"/>
      <c r="E129" s="929"/>
      <c r="F129" s="929"/>
      <c r="G129" s="929"/>
    </row>
    <row r="130" spans="1:7" ht="17.100000000000001" customHeight="1">
      <c r="A130" s="929"/>
      <c r="B130" s="929"/>
      <c r="C130" s="929"/>
      <c r="D130" s="929"/>
      <c r="E130" s="929"/>
      <c r="F130" s="929"/>
      <c r="G130" s="929"/>
    </row>
    <row r="131" spans="1:7" ht="17.100000000000001" customHeight="1">
      <c r="A131" s="929"/>
      <c r="B131" s="929"/>
      <c r="C131" s="929"/>
      <c r="D131" s="929"/>
      <c r="E131" s="929"/>
      <c r="F131" s="929"/>
      <c r="G131" s="929"/>
    </row>
    <row r="132" spans="1:7">
      <c r="A132" s="929"/>
      <c r="B132" s="929"/>
      <c r="C132" s="929"/>
      <c r="D132" s="929"/>
      <c r="E132" s="929"/>
      <c r="F132" s="929"/>
      <c r="G132" s="929"/>
    </row>
    <row r="133" spans="1:7">
      <c r="A133" s="929"/>
      <c r="B133" s="929"/>
      <c r="C133" s="929"/>
      <c r="D133" s="929"/>
      <c r="E133" s="929"/>
      <c r="F133" s="929"/>
      <c r="G133" s="929"/>
    </row>
    <row r="134" spans="1:7">
      <c r="A134" s="929"/>
      <c r="B134" s="929"/>
      <c r="C134" s="929"/>
      <c r="D134" s="929"/>
      <c r="E134" s="929"/>
      <c r="F134" s="929"/>
      <c r="G134" s="929"/>
    </row>
    <row r="135" spans="1:7">
      <c r="A135" s="929"/>
      <c r="B135" s="929"/>
      <c r="C135" s="929"/>
      <c r="D135" s="929"/>
      <c r="E135" s="929"/>
      <c r="F135" s="929"/>
      <c r="G135" s="929"/>
    </row>
    <row r="136" spans="1:7">
      <c r="A136" s="929"/>
      <c r="B136" s="929"/>
      <c r="C136" s="929"/>
      <c r="D136" s="929"/>
      <c r="E136" s="929"/>
      <c r="F136" s="929"/>
      <c r="G136" s="929"/>
    </row>
    <row r="137" spans="1:7">
      <c r="A137" s="929"/>
      <c r="B137" s="929"/>
      <c r="C137" s="929"/>
      <c r="D137" s="929"/>
      <c r="E137" s="929"/>
      <c r="F137" s="929"/>
      <c r="G137" s="929"/>
    </row>
    <row r="138" spans="1:7">
      <c r="A138" s="929"/>
      <c r="B138" s="929"/>
      <c r="C138" s="929"/>
      <c r="D138" s="929"/>
      <c r="E138" s="929"/>
      <c r="F138" s="929"/>
      <c r="G138" s="929"/>
    </row>
    <row r="139" spans="1:7">
      <c r="A139" s="929"/>
      <c r="B139" s="929"/>
      <c r="C139" s="929"/>
      <c r="D139" s="929"/>
      <c r="E139" s="929"/>
      <c r="F139" s="929"/>
      <c r="G139" s="929"/>
    </row>
    <row r="140" spans="1:7">
      <c r="A140" s="929"/>
      <c r="B140" s="929"/>
      <c r="C140" s="929"/>
      <c r="D140" s="929"/>
      <c r="E140" s="929"/>
      <c r="F140" s="929"/>
      <c r="G140" s="929"/>
    </row>
    <row r="141" spans="1:7">
      <c r="A141" s="929"/>
      <c r="B141" s="929"/>
      <c r="C141" s="929"/>
      <c r="D141" s="929"/>
      <c r="E141" s="929"/>
      <c r="F141" s="929"/>
      <c r="G141" s="929"/>
    </row>
    <row r="142" spans="1:7">
      <c r="A142" s="929"/>
      <c r="B142" s="929"/>
      <c r="C142" s="929"/>
      <c r="D142" s="929"/>
      <c r="E142" s="929"/>
      <c r="F142" s="929"/>
      <c r="G142" s="929"/>
    </row>
    <row r="143" spans="1:7">
      <c r="A143" s="929"/>
      <c r="B143" s="929"/>
      <c r="C143" s="929"/>
      <c r="D143" s="929"/>
      <c r="E143" s="929"/>
      <c r="F143" s="929"/>
      <c r="G143" s="929"/>
    </row>
    <row r="144" spans="1:7">
      <c r="A144" s="929"/>
      <c r="B144" s="929"/>
      <c r="C144" s="929"/>
      <c r="D144" s="929"/>
      <c r="E144" s="929"/>
      <c r="F144" s="929"/>
      <c r="G144" s="929"/>
    </row>
    <row r="145" spans="1:7">
      <c r="A145" s="929"/>
      <c r="B145" s="929"/>
      <c r="C145" s="929"/>
      <c r="D145" s="929"/>
      <c r="E145" s="929"/>
      <c r="F145" s="929"/>
      <c r="G145" s="929"/>
    </row>
    <row r="146" spans="1:7">
      <c r="A146" s="929"/>
      <c r="B146" s="929"/>
      <c r="C146" s="929"/>
      <c r="D146" s="929"/>
      <c r="E146" s="929"/>
      <c r="F146" s="929"/>
      <c r="G146" s="929"/>
    </row>
    <row r="147" spans="1:7">
      <c r="A147" s="929"/>
      <c r="B147" s="929"/>
      <c r="C147" s="929"/>
      <c r="D147" s="929"/>
      <c r="E147" s="929"/>
      <c r="F147" s="929"/>
      <c r="G147" s="929"/>
    </row>
    <row r="148" spans="1:7">
      <c r="A148" s="929"/>
      <c r="B148" s="929"/>
      <c r="C148" s="929"/>
      <c r="D148" s="929"/>
      <c r="E148" s="929"/>
      <c r="F148" s="929"/>
      <c r="G148" s="929"/>
    </row>
    <row r="149" spans="1:7">
      <c r="A149" s="929"/>
      <c r="B149" s="929"/>
      <c r="C149" s="929"/>
      <c r="D149" s="929"/>
      <c r="E149" s="929"/>
      <c r="F149" s="929"/>
      <c r="G149" s="929"/>
    </row>
    <row r="150" spans="1:7">
      <c r="A150" s="929"/>
      <c r="B150" s="929"/>
      <c r="C150" s="929"/>
      <c r="D150" s="929"/>
      <c r="E150" s="929"/>
      <c r="F150" s="929"/>
      <c r="G150" s="929"/>
    </row>
    <row r="151" spans="1:7">
      <c r="A151" s="929"/>
      <c r="B151" s="929"/>
      <c r="C151" s="929"/>
      <c r="D151" s="929"/>
      <c r="E151" s="929"/>
      <c r="F151" s="929"/>
      <c r="G151" s="929"/>
    </row>
    <row r="152" spans="1:7">
      <c r="A152" s="929"/>
      <c r="B152" s="929"/>
      <c r="C152" s="929"/>
      <c r="D152" s="929"/>
      <c r="E152" s="929"/>
      <c r="F152" s="929"/>
      <c r="G152" s="929"/>
    </row>
    <row r="153" spans="1:7">
      <c r="A153" s="929"/>
      <c r="B153" s="929"/>
      <c r="C153" s="929"/>
      <c r="D153" s="929"/>
      <c r="E153" s="929"/>
      <c r="F153" s="929"/>
      <c r="G153" s="929"/>
    </row>
    <row r="154" spans="1:7">
      <c r="A154" s="929"/>
      <c r="B154" s="929"/>
      <c r="C154" s="929"/>
      <c r="D154" s="929"/>
      <c r="E154" s="929"/>
      <c r="F154" s="929"/>
      <c r="G154" s="929"/>
    </row>
    <row r="155" spans="1:7">
      <c r="A155" s="929"/>
      <c r="B155" s="929"/>
      <c r="C155" s="929"/>
      <c r="D155" s="929"/>
      <c r="E155" s="929"/>
      <c r="F155" s="929"/>
      <c r="G155" s="929"/>
    </row>
    <row r="156" spans="1:7">
      <c r="A156" s="929"/>
      <c r="B156" s="929"/>
      <c r="C156" s="929"/>
      <c r="D156" s="929"/>
      <c r="E156" s="929"/>
      <c r="F156" s="929"/>
      <c r="G156" s="929"/>
    </row>
    <row r="157" spans="1:7">
      <c r="A157" s="929"/>
      <c r="B157" s="929"/>
      <c r="C157" s="929"/>
      <c r="D157" s="929"/>
      <c r="E157" s="929"/>
      <c r="F157" s="929"/>
      <c r="G157" s="929"/>
    </row>
    <row r="158" spans="1:7">
      <c r="A158" s="929"/>
      <c r="B158" s="929"/>
      <c r="C158" s="929"/>
      <c r="D158" s="929"/>
      <c r="E158" s="929"/>
      <c r="F158" s="929"/>
      <c r="G158" s="929"/>
    </row>
    <row r="159" spans="1:7">
      <c r="A159" s="929"/>
      <c r="B159" s="929"/>
      <c r="C159" s="929"/>
      <c r="D159" s="929"/>
      <c r="E159" s="929"/>
      <c r="F159" s="929"/>
      <c r="G159" s="929"/>
    </row>
    <row r="160" spans="1:7">
      <c r="A160" s="929"/>
      <c r="B160" s="929"/>
      <c r="C160" s="929"/>
      <c r="D160" s="929"/>
      <c r="E160" s="929"/>
      <c r="F160" s="929"/>
      <c r="G160" s="929"/>
    </row>
    <row r="161" spans="1:7">
      <c r="A161" s="929"/>
      <c r="B161" s="929"/>
      <c r="C161" s="929"/>
      <c r="D161" s="929"/>
      <c r="E161" s="929"/>
      <c r="F161" s="929"/>
      <c r="G161" s="929"/>
    </row>
    <row r="162" spans="1:7">
      <c r="A162" s="929"/>
      <c r="B162" s="929"/>
      <c r="C162" s="929"/>
      <c r="D162" s="929"/>
      <c r="E162" s="929"/>
      <c r="F162" s="929"/>
      <c r="G162" s="929"/>
    </row>
    <row r="163" spans="1:7">
      <c r="A163" s="929"/>
      <c r="B163" s="929"/>
      <c r="C163" s="929"/>
      <c r="D163" s="929"/>
      <c r="E163" s="929"/>
      <c r="F163" s="929"/>
      <c r="G163" s="929"/>
    </row>
    <row r="164" spans="1:7">
      <c r="A164" s="929"/>
      <c r="B164" s="929"/>
      <c r="C164" s="929"/>
      <c r="D164" s="929"/>
      <c r="E164" s="929"/>
      <c r="F164" s="929"/>
      <c r="G164" s="929"/>
    </row>
    <row r="165" spans="1:7">
      <c r="A165" s="929"/>
      <c r="B165" s="929"/>
      <c r="C165" s="929"/>
      <c r="D165" s="929"/>
      <c r="E165" s="929"/>
      <c r="F165" s="929"/>
      <c r="G165" s="929"/>
    </row>
    <row r="166" spans="1:7">
      <c r="A166" s="929"/>
      <c r="B166" s="929"/>
      <c r="C166" s="929"/>
      <c r="D166" s="929"/>
      <c r="E166" s="929"/>
      <c r="F166" s="929"/>
      <c r="G166" s="929"/>
    </row>
    <row r="167" spans="1:7">
      <c r="A167" s="929"/>
      <c r="B167" s="929"/>
      <c r="C167" s="929"/>
      <c r="D167" s="929"/>
      <c r="E167" s="929"/>
      <c r="F167" s="929"/>
      <c r="G167" s="929"/>
    </row>
    <row r="168" spans="1:7">
      <c r="A168" s="929"/>
      <c r="B168" s="929"/>
      <c r="C168" s="929"/>
      <c r="D168" s="929"/>
      <c r="E168" s="929"/>
      <c r="F168" s="929"/>
      <c r="G168" s="929"/>
    </row>
    <row r="169" spans="1:7">
      <c r="A169" s="929"/>
      <c r="B169" s="929"/>
      <c r="C169" s="929"/>
      <c r="D169" s="929"/>
      <c r="E169" s="929"/>
      <c r="F169" s="929"/>
      <c r="G169" s="929"/>
    </row>
    <row r="170" spans="1:7">
      <c r="A170" s="929"/>
      <c r="B170" s="929"/>
      <c r="C170" s="929"/>
      <c r="D170" s="929"/>
      <c r="E170" s="929"/>
      <c r="F170" s="929"/>
      <c r="G170" s="929"/>
    </row>
    <row r="171" spans="1:7">
      <c r="A171" s="929"/>
      <c r="B171" s="929"/>
      <c r="C171" s="929"/>
      <c r="D171" s="929"/>
      <c r="E171" s="929"/>
      <c r="F171" s="929"/>
      <c r="G171" s="929"/>
    </row>
    <row r="172" spans="1:7">
      <c r="A172" s="929"/>
      <c r="B172" s="929"/>
      <c r="C172" s="929"/>
      <c r="D172" s="929"/>
      <c r="E172" s="929"/>
      <c r="F172" s="929"/>
      <c r="G172" s="929"/>
    </row>
    <row r="173" spans="1:7">
      <c r="A173" s="929"/>
      <c r="B173" s="929"/>
      <c r="C173" s="929"/>
      <c r="D173" s="929"/>
      <c r="E173" s="929"/>
      <c r="F173" s="929"/>
      <c r="G173" s="929"/>
    </row>
    <row r="174" spans="1:7">
      <c r="A174" s="929"/>
      <c r="B174" s="929"/>
      <c r="C174" s="929"/>
      <c r="D174" s="929"/>
      <c r="E174" s="929"/>
      <c r="F174" s="929"/>
      <c r="G174" s="929"/>
    </row>
    <row r="175" spans="1:7">
      <c r="A175" s="929"/>
      <c r="B175" s="929"/>
      <c r="C175" s="929"/>
      <c r="D175" s="929"/>
      <c r="E175" s="929"/>
      <c r="F175" s="929"/>
      <c r="G175" s="929"/>
    </row>
    <row r="176" spans="1:7">
      <c r="A176" s="929"/>
      <c r="B176" s="929"/>
      <c r="C176" s="929"/>
      <c r="D176" s="929"/>
      <c r="E176" s="929"/>
      <c r="F176" s="929"/>
      <c r="G176" s="929"/>
    </row>
    <row r="177" spans="1:7">
      <c r="A177" s="929"/>
      <c r="B177" s="929"/>
      <c r="C177" s="929"/>
      <c r="D177" s="929"/>
      <c r="E177" s="929"/>
      <c r="F177" s="929"/>
      <c r="G177" s="929"/>
    </row>
    <row r="178" spans="1:7">
      <c r="A178" s="929"/>
      <c r="B178" s="929"/>
      <c r="C178" s="929"/>
      <c r="D178" s="929"/>
      <c r="E178" s="929"/>
      <c r="F178" s="929"/>
      <c r="G178" s="929"/>
    </row>
    <row r="179" spans="1:7">
      <c r="A179" s="929"/>
      <c r="B179" s="929"/>
      <c r="C179" s="929"/>
      <c r="D179" s="929"/>
      <c r="E179" s="929"/>
      <c r="F179" s="929"/>
      <c r="G179" s="929"/>
    </row>
    <row r="180" spans="1:7">
      <c r="A180" s="929"/>
      <c r="B180" s="929"/>
      <c r="C180" s="929"/>
      <c r="D180" s="929"/>
      <c r="E180" s="929"/>
      <c r="F180" s="929"/>
      <c r="G180" s="929"/>
    </row>
    <row r="181" spans="1:7">
      <c r="A181" s="929"/>
      <c r="B181" s="929"/>
      <c r="C181" s="929"/>
      <c r="D181" s="929"/>
      <c r="E181" s="929"/>
      <c r="F181" s="929"/>
      <c r="G181" s="929"/>
    </row>
    <row r="182" spans="1:7">
      <c r="A182" s="929"/>
      <c r="B182" s="929"/>
      <c r="C182" s="929"/>
      <c r="D182" s="929"/>
      <c r="E182" s="929"/>
      <c r="F182" s="929"/>
      <c r="G182" s="929"/>
    </row>
    <row r="183" spans="1:7">
      <c r="A183" s="929"/>
      <c r="B183" s="929"/>
      <c r="C183" s="929"/>
      <c r="D183" s="929"/>
      <c r="E183" s="929"/>
      <c r="F183" s="929"/>
      <c r="G183" s="929"/>
    </row>
    <row r="184" spans="1:7">
      <c r="A184" s="929"/>
      <c r="B184" s="929"/>
      <c r="C184" s="929"/>
      <c r="D184" s="929"/>
      <c r="E184" s="929"/>
      <c r="F184" s="929"/>
      <c r="G184" s="929"/>
    </row>
    <row r="185" spans="1:7">
      <c r="A185" s="929"/>
      <c r="B185" s="929"/>
      <c r="C185" s="929"/>
      <c r="D185" s="929"/>
      <c r="E185" s="929"/>
      <c r="F185" s="929"/>
      <c r="G185" s="929"/>
    </row>
    <row r="186" spans="1:7">
      <c r="A186" s="929"/>
      <c r="B186" s="929"/>
      <c r="C186" s="929"/>
      <c r="D186" s="929"/>
      <c r="E186" s="929"/>
      <c r="F186" s="929"/>
      <c r="G186" s="929"/>
    </row>
    <row r="187" spans="1:7">
      <c r="A187" s="929"/>
      <c r="B187" s="929"/>
      <c r="C187" s="929"/>
      <c r="D187" s="929"/>
      <c r="E187" s="929"/>
      <c r="F187" s="929"/>
      <c r="G187" s="929"/>
    </row>
    <row r="188" spans="1:7">
      <c r="A188" s="929"/>
      <c r="B188" s="929"/>
      <c r="C188" s="929"/>
      <c r="D188" s="929"/>
      <c r="E188" s="929"/>
      <c r="F188" s="929"/>
      <c r="G188" s="929"/>
    </row>
    <row r="189" spans="1:7">
      <c r="A189" s="929"/>
      <c r="B189" s="929"/>
      <c r="C189" s="929"/>
      <c r="D189" s="929"/>
      <c r="E189" s="929"/>
      <c r="F189" s="929"/>
      <c r="G189" s="929"/>
    </row>
    <row r="190" spans="1:7">
      <c r="A190" s="929"/>
      <c r="B190" s="929"/>
      <c r="C190" s="929"/>
      <c r="D190" s="929"/>
      <c r="E190" s="929"/>
      <c r="F190" s="929"/>
      <c r="G190" s="929"/>
    </row>
    <row r="191" spans="1:7">
      <c r="A191" s="929"/>
      <c r="B191" s="929"/>
      <c r="C191" s="929"/>
      <c r="D191" s="929"/>
      <c r="E191" s="929"/>
      <c r="F191" s="929"/>
      <c r="G191" s="929"/>
    </row>
    <row r="192" spans="1:7">
      <c r="A192" s="929"/>
      <c r="B192" s="929"/>
      <c r="C192" s="929"/>
      <c r="D192" s="929"/>
      <c r="E192" s="929"/>
      <c r="F192" s="929"/>
      <c r="G192" s="929"/>
    </row>
    <row r="193" spans="1:7">
      <c r="A193" s="929"/>
      <c r="B193" s="929"/>
      <c r="C193" s="929"/>
      <c r="D193" s="929"/>
      <c r="E193" s="929"/>
      <c r="F193" s="929"/>
      <c r="G193" s="929"/>
    </row>
    <row r="194" spans="1:7">
      <c r="A194" s="929"/>
      <c r="B194" s="929"/>
      <c r="C194" s="929"/>
      <c r="D194" s="929"/>
      <c r="E194" s="929"/>
      <c r="F194" s="929"/>
      <c r="G194" s="929"/>
    </row>
    <row r="195" spans="1:7">
      <c r="A195" s="929"/>
      <c r="B195" s="929"/>
      <c r="C195" s="929"/>
      <c r="D195" s="929"/>
      <c r="E195" s="929"/>
      <c r="F195" s="929"/>
      <c r="G195" s="929"/>
    </row>
    <row r="196" spans="1:7">
      <c r="A196" s="929"/>
      <c r="B196" s="929"/>
      <c r="C196" s="929"/>
      <c r="D196" s="929"/>
      <c r="E196" s="929"/>
      <c r="F196" s="929"/>
      <c r="G196" s="929"/>
    </row>
    <row r="197" spans="1:7">
      <c r="A197" s="929"/>
      <c r="B197" s="929"/>
      <c r="C197" s="929"/>
      <c r="D197" s="929"/>
      <c r="E197" s="929"/>
      <c r="F197" s="929"/>
      <c r="G197" s="929"/>
    </row>
    <row r="198" spans="1:7">
      <c r="A198" s="929"/>
      <c r="B198" s="929"/>
      <c r="C198" s="929"/>
      <c r="D198" s="929"/>
      <c r="E198" s="929"/>
      <c r="F198" s="929"/>
      <c r="G198" s="929"/>
    </row>
    <row r="199" spans="1:7">
      <c r="A199" s="929"/>
      <c r="B199" s="929"/>
      <c r="C199" s="929"/>
      <c r="D199" s="929"/>
      <c r="E199" s="929"/>
      <c r="F199" s="929"/>
      <c r="G199" s="929"/>
    </row>
    <row r="200" spans="1:7">
      <c r="A200" s="929"/>
      <c r="B200" s="929"/>
      <c r="C200" s="929"/>
      <c r="D200" s="929"/>
      <c r="E200" s="929"/>
      <c r="F200" s="929"/>
      <c r="G200" s="929"/>
    </row>
    <row r="201" spans="1:7">
      <c r="A201" s="929"/>
      <c r="B201" s="929"/>
      <c r="C201" s="929"/>
      <c r="D201" s="929"/>
      <c r="E201" s="929"/>
      <c r="F201" s="929"/>
      <c r="G201" s="929"/>
    </row>
    <row r="202" spans="1:7">
      <c r="A202" s="929"/>
      <c r="B202" s="929"/>
      <c r="C202" s="929"/>
      <c r="D202" s="929"/>
      <c r="E202" s="929"/>
      <c r="F202" s="929"/>
      <c r="G202" s="929"/>
    </row>
    <row r="203" spans="1:7">
      <c r="A203" s="929"/>
      <c r="B203" s="929"/>
      <c r="C203" s="929"/>
      <c r="D203" s="929"/>
      <c r="E203" s="929"/>
      <c r="F203" s="929"/>
      <c r="G203" s="929"/>
    </row>
    <row r="204" spans="1:7">
      <c r="A204" s="929"/>
      <c r="B204" s="929"/>
      <c r="C204" s="929"/>
      <c r="D204" s="929"/>
      <c r="E204" s="929"/>
      <c r="F204" s="929"/>
      <c r="G204" s="929"/>
    </row>
    <row r="205" spans="1:7">
      <c r="A205" s="929"/>
      <c r="B205" s="929"/>
      <c r="C205" s="929"/>
      <c r="D205" s="929"/>
      <c r="E205" s="929"/>
      <c r="F205" s="929"/>
      <c r="G205" s="929"/>
    </row>
    <row r="206" spans="1:7">
      <c r="A206" s="929"/>
      <c r="B206" s="929"/>
      <c r="C206" s="929"/>
      <c r="D206" s="929"/>
      <c r="E206" s="929"/>
      <c r="F206" s="929"/>
      <c r="G206" s="929"/>
    </row>
    <row r="207" spans="1:7">
      <c r="A207" s="929"/>
      <c r="B207" s="929"/>
      <c r="C207" s="929"/>
      <c r="D207" s="929"/>
      <c r="E207" s="929"/>
      <c r="F207" s="929"/>
      <c r="G207" s="929"/>
    </row>
    <row r="208" spans="1:7">
      <c r="A208" s="929"/>
      <c r="B208" s="929"/>
      <c r="C208" s="929"/>
      <c r="D208" s="929"/>
      <c r="E208" s="929"/>
      <c r="F208" s="929"/>
      <c r="G208" s="929"/>
    </row>
    <row r="209" spans="1:7">
      <c r="A209" s="929"/>
      <c r="B209" s="929"/>
      <c r="C209" s="929"/>
      <c r="D209" s="929"/>
      <c r="E209" s="929"/>
      <c r="F209" s="929"/>
      <c r="G209" s="929"/>
    </row>
    <row r="210" spans="1:7">
      <c r="A210" s="929"/>
      <c r="B210" s="929"/>
      <c r="C210" s="929"/>
      <c r="D210" s="929"/>
      <c r="E210" s="929"/>
      <c r="F210" s="929"/>
      <c r="G210" s="929"/>
    </row>
    <row r="211" spans="1:7">
      <c r="A211" s="929"/>
      <c r="B211" s="929"/>
      <c r="C211" s="929"/>
      <c r="D211" s="929"/>
      <c r="E211" s="929"/>
      <c r="F211" s="929"/>
      <c r="G211" s="929"/>
    </row>
    <row r="212" spans="1:7">
      <c r="A212" s="929"/>
      <c r="B212" s="929"/>
      <c r="C212" s="929"/>
      <c r="D212" s="929"/>
      <c r="E212" s="929"/>
      <c r="F212" s="929"/>
      <c r="G212" s="929"/>
    </row>
    <row r="213" spans="1:7">
      <c r="A213" s="929"/>
      <c r="B213" s="929"/>
      <c r="C213" s="929"/>
      <c r="D213" s="929"/>
      <c r="E213" s="929"/>
      <c r="F213" s="929"/>
      <c r="G213" s="929"/>
    </row>
    <row r="214" spans="1:7">
      <c r="A214" s="929"/>
      <c r="B214" s="929"/>
      <c r="C214" s="929"/>
      <c r="D214" s="929"/>
      <c r="E214" s="929"/>
      <c r="F214" s="929"/>
      <c r="G214" s="929"/>
    </row>
    <row r="215" spans="1:7">
      <c r="A215" s="929"/>
      <c r="B215" s="929"/>
      <c r="C215" s="929"/>
      <c r="D215" s="929"/>
      <c r="E215" s="929"/>
      <c r="F215" s="929"/>
      <c r="G215" s="929"/>
    </row>
    <row r="216" spans="1:7">
      <c r="A216" s="929"/>
      <c r="B216" s="929"/>
      <c r="C216" s="929"/>
      <c r="D216" s="929"/>
      <c r="E216" s="929"/>
      <c r="F216" s="929"/>
      <c r="G216" s="929"/>
    </row>
    <row r="217" spans="1:7">
      <c r="A217" s="929"/>
      <c r="B217" s="929"/>
      <c r="C217" s="929"/>
      <c r="D217" s="929"/>
      <c r="E217" s="929"/>
      <c r="F217" s="929"/>
      <c r="G217" s="929"/>
    </row>
    <row r="218" spans="1:7">
      <c r="A218" s="929"/>
      <c r="B218" s="929"/>
      <c r="C218" s="929"/>
      <c r="D218" s="929"/>
      <c r="E218" s="929"/>
      <c r="F218" s="929"/>
      <c r="G218" s="929"/>
    </row>
    <row r="219" spans="1:7">
      <c r="A219" s="929"/>
      <c r="B219" s="929"/>
      <c r="C219" s="929"/>
      <c r="D219" s="929"/>
      <c r="E219" s="929"/>
      <c r="F219" s="929"/>
      <c r="G219" s="929"/>
    </row>
    <row r="220" spans="1:7">
      <c r="A220" s="929"/>
      <c r="B220" s="929"/>
      <c r="C220" s="929"/>
      <c r="D220" s="929"/>
      <c r="E220" s="929"/>
      <c r="F220" s="929"/>
      <c r="G220" s="929"/>
    </row>
    <row r="221" spans="1:7">
      <c r="A221" s="929"/>
      <c r="B221" s="929"/>
      <c r="C221" s="929"/>
      <c r="D221" s="929"/>
      <c r="E221" s="929"/>
      <c r="F221" s="929"/>
      <c r="G221" s="929"/>
    </row>
    <row r="222" spans="1:7">
      <c r="A222" s="929"/>
      <c r="B222" s="929"/>
      <c r="C222" s="929"/>
      <c r="D222" s="929"/>
      <c r="E222" s="929"/>
      <c r="F222" s="929"/>
      <c r="G222" s="929"/>
    </row>
    <row r="223" spans="1:7">
      <c r="A223" s="929"/>
      <c r="B223" s="929"/>
      <c r="C223" s="929"/>
      <c r="D223" s="929"/>
      <c r="E223" s="929"/>
      <c r="F223" s="929"/>
      <c r="G223" s="929"/>
    </row>
    <row r="224" spans="1:7">
      <c r="A224" s="929"/>
      <c r="B224" s="929"/>
      <c r="C224" s="929"/>
      <c r="D224" s="929"/>
      <c r="E224" s="929"/>
      <c r="F224" s="929"/>
      <c r="G224" s="929"/>
    </row>
    <row r="225" spans="1:7">
      <c r="A225" s="929"/>
      <c r="B225" s="929"/>
      <c r="C225" s="929"/>
      <c r="D225" s="929"/>
      <c r="E225" s="929"/>
      <c r="F225" s="929"/>
      <c r="G225" s="929"/>
    </row>
    <row r="226" spans="1:7">
      <c r="A226" s="929"/>
      <c r="B226" s="929"/>
      <c r="C226" s="929"/>
      <c r="D226" s="929"/>
      <c r="E226" s="929"/>
      <c r="F226" s="929"/>
      <c r="G226" s="929"/>
    </row>
    <row r="227" spans="1:7">
      <c r="A227" s="929"/>
      <c r="B227" s="929"/>
      <c r="C227" s="929"/>
      <c r="D227" s="929"/>
      <c r="E227" s="929"/>
      <c r="F227" s="929"/>
      <c r="G227" s="929"/>
    </row>
    <row r="228" spans="1:7">
      <c r="A228" s="929"/>
      <c r="B228" s="929"/>
      <c r="C228" s="929"/>
      <c r="D228" s="929"/>
      <c r="E228" s="929"/>
      <c r="F228" s="929"/>
      <c r="G228" s="929"/>
    </row>
    <row r="229" spans="1:7">
      <c r="A229" s="929"/>
      <c r="B229" s="929"/>
      <c r="C229" s="929"/>
      <c r="D229" s="929"/>
      <c r="E229" s="929"/>
      <c r="F229" s="929"/>
      <c r="G229" s="929"/>
    </row>
    <row r="230" spans="1:7">
      <c r="A230" s="929"/>
      <c r="B230" s="929"/>
      <c r="C230" s="929"/>
      <c r="D230" s="929"/>
      <c r="E230" s="929"/>
      <c r="F230" s="929"/>
      <c r="G230" s="929"/>
    </row>
    <row r="231" spans="1:7">
      <c r="A231" s="929"/>
      <c r="B231" s="929"/>
      <c r="C231" s="929"/>
      <c r="D231" s="929"/>
      <c r="E231" s="929"/>
      <c r="F231" s="929"/>
      <c r="G231" s="929"/>
    </row>
    <row r="232" spans="1:7">
      <c r="A232" s="929"/>
      <c r="B232" s="929"/>
      <c r="C232" s="929"/>
      <c r="D232" s="929"/>
      <c r="E232" s="929"/>
      <c r="F232" s="929"/>
      <c r="G232" s="929"/>
    </row>
    <row r="233" spans="1:7">
      <c r="A233" s="929"/>
      <c r="B233" s="929"/>
      <c r="C233" s="929"/>
      <c r="D233" s="929"/>
      <c r="E233" s="929"/>
      <c r="F233" s="929"/>
      <c r="G233" s="929"/>
    </row>
    <row r="234" spans="1:7">
      <c r="A234" s="929"/>
      <c r="B234" s="929"/>
      <c r="C234" s="929"/>
      <c r="D234" s="929"/>
      <c r="E234" s="929"/>
      <c r="F234" s="929"/>
      <c r="G234" s="929"/>
    </row>
    <row r="235" spans="1:7">
      <c r="A235" s="929"/>
      <c r="B235" s="929"/>
      <c r="C235" s="929"/>
      <c r="D235" s="929"/>
      <c r="E235" s="929"/>
      <c r="F235" s="929"/>
      <c r="G235" s="929"/>
    </row>
    <row r="236" spans="1:7">
      <c r="A236" s="929"/>
      <c r="B236" s="929"/>
      <c r="C236" s="929"/>
      <c r="D236" s="929"/>
      <c r="E236" s="929"/>
      <c r="F236" s="929"/>
      <c r="G236" s="929"/>
    </row>
    <row r="237" spans="1:7">
      <c r="A237" s="929"/>
      <c r="B237" s="929"/>
      <c r="C237" s="929"/>
      <c r="D237" s="929"/>
      <c r="E237" s="929"/>
      <c r="F237" s="929"/>
      <c r="G237" s="929"/>
    </row>
    <row r="238" spans="1:7">
      <c r="A238" s="929"/>
      <c r="B238" s="929"/>
      <c r="C238" s="929"/>
      <c r="D238" s="929"/>
      <c r="E238" s="929"/>
      <c r="F238" s="929"/>
      <c r="G238" s="929"/>
    </row>
    <row r="239" spans="1:7">
      <c r="A239" s="929"/>
      <c r="B239" s="929"/>
      <c r="C239" s="929"/>
      <c r="D239" s="929"/>
      <c r="E239" s="929"/>
      <c r="F239" s="929"/>
      <c r="G239" s="929"/>
    </row>
    <row r="240" spans="1:7">
      <c r="A240" s="929"/>
      <c r="B240" s="929"/>
      <c r="C240" s="929"/>
      <c r="D240" s="929"/>
      <c r="E240" s="929"/>
      <c r="F240" s="929"/>
      <c r="G240" s="929"/>
    </row>
    <row r="241" spans="1:7">
      <c r="A241" s="929"/>
      <c r="B241" s="929"/>
      <c r="C241" s="929"/>
      <c r="D241" s="929"/>
      <c r="E241" s="929"/>
      <c r="F241" s="929"/>
      <c r="G241" s="929"/>
    </row>
    <row r="242" spans="1:7">
      <c r="A242" s="929"/>
      <c r="B242" s="929"/>
      <c r="C242" s="929"/>
      <c r="D242" s="929"/>
      <c r="E242" s="929"/>
      <c r="F242" s="929"/>
      <c r="G242" s="929"/>
    </row>
    <row r="243" spans="1:7">
      <c r="A243" s="929"/>
      <c r="B243" s="929"/>
      <c r="C243" s="929"/>
      <c r="D243" s="929"/>
      <c r="E243" s="929"/>
      <c r="F243" s="929"/>
      <c r="G243" s="929"/>
    </row>
    <row r="244" spans="1:7">
      <c r="A244" s="929"/>
      <c r="B244" s="929"/>
      <c r="C244" s="929"/>
      <c r="D244" s="929"/>
      <c r="E244" s="929"/>
      <c r="F244" s="929"/>
      <c r="G244" s="929"/>
    </row>
    <row r="245" spans="1:7">
      <c r="A245" s="929"/>
      <c r="B245" s="929"/>
      <c r="C245" s="929"/>
      <c r="D245" s="929"/>
      <c r="E245" s="929"/>
      <c r="F245" s="929"/>
      <c r="G245" s="929"/>
    </row>
    <row r="246" spans="1:7">
      <c r="A246" s="929"/>
      <c r="B246" s="929"/>
      <c r="C246" s="929"/>
      <c r="D246" s="929"/>
      <c r="E246" s="929"/>
      <c r="F246" s="929"/>
      <c r="G246" s="929"/>
    </row>
    <row r="247" spans="1:7">
      <c r="A247" s="929"/>
      <c r="B247" s="929"/>
      <c r="C247" s="929"/>
      <c r="D247" s="929"/>
      <c r="E247" s="929"/>
      <c r="F247" s="929"/>
      <c r="G247" s="929"/>
    </row>
    <row r="248" spans="1:7">
      <c r="A248" s="929"/>
      <c r="B248" s="929"/>
      <c r="C248" s="929"/>
      <c r="D248" s="929"/>
      <c r="E248" s="929"/>
      <c r="F248" s="929"/>
      <c r="G248" s="929"/>
    </row>
    <row r="249" spans="1:7">
      <c r="A249" s="929"/>
      <c r="B249" s="929"/>
      <c r="C249" s="929"/>
      <c r="D249" s="929"/>
      <c r="E249" s="929"/>
      <c r="F249" s="929"/>
      <c r="G249" s="929"/>
    </row>
    <row r="250" spans="1:7">
      <c r="A250" s="929"/>
      <c r="B250" s="929"/>
      <c r="C250" s="929"/>
      <c r="D250" s="929"/>
      <c r="E250" s="929"/>
      <c r="F250" s="929"/>
      <c r="G250" s="929"/>
    </row>
    <row r="251" spans="1:7">
      <c r="A251" s="929"/>
      <c r="B251" s="929"/>
      <c r="C251" s="929"/>
      <c r="D251" s="929"/>
      <c r="E251" s="929"/>
      <c r="F251" s="929"/>
      <c r="G251" s="929"/>
    </row>
    <row r="252" spans="1:7">
      <c r="A252" s="929"/>
      <c r="B252" s="929"/>
      <c r="C252" s="929"/>
      <c r="D252" s="929"/>
      <c r="E252" s="929"/>
      <c r="F252" s="929"/>
      <c r="G252" s="929"/>
    </row>
    <row r="253" spans="1:7">
      <c r="A253" s="929"/>
      <c r="B253" s="929"/>
      <c r="C253" s="929"/>
      <c r="D253" s="929"/>
      <c r="E253" s="929"/>
      <c r="F253" s="929"/>
      <c r="G253" s="929"/>
    </row>
    <row r="254" spans="1:7">
      <c r="A254" s="929"/>
      <c r="B254" s="929"/>
      <c r="C254" s="929"/>
      <c r="D254" s="929"/>
      <c r="E254" s="929"/>
      <c r="F254" s="929"/>
      <c r="G254" s="929"/>
    </row>
    <row r="255" spans="1:7">
      <c r="A255" s="929"/>
      <c r="B255" s="929"/>
      <c r="C255" s="929"/>
      <c r="D255" s="929"/>
      <c r="E255" s="929"/>
      <c r="F255" s="929"/>
      <c r="G255" s="929"/>
    </row>
    <row r="256" spans="1:7">
      <c r="A256" s="929"/>
      <c r="B256" s="929"/>
      <c r="C256" s="929"/>
      <c r="D256" s="929"/>
      <c r="E256" s="929"/>
      <c r="F256" s="929"/>
      <c r="G256" s="929"/>
    </row>
    <row r="257" spans="1:7">
      <c r="A257" s="929"/>
      <c r="B257" s="929"/>
      <c r="C257" s="929"/>
      <c r="D257" s="929"/>
      <c r="E257" s="929"/>
      <c r="F257" s="929"/>
      <c r="G257" s="929"/>
    </row>
    <row r="258" spans="1:7">
      <c r="A258" s="929"/>
      <c r="B258" s="929"/>
      <c r="C258" s="929"/>
      <c r="D258" s="929"/>
      <c r="E258" s="929"/>
      <c r="F258" s="929"/>
      <c r="G258" s="929"/>
    </row>
    <row r="259" spans="1:7">
      <c r="A259" s="929"/>
      <c r="B259" s="929"/>
      <c r="C259" s="929"/>
      <c r="D259" s="929"/>
      <c r="E259" s="929"/>
      <c r="F259" s="929"/>
      <c r="G259" s="929"/>
    </row>
    <row r="260" spans="1:7">
      <c r="A260" s="929"/>
      <c r="B260" s="929"/>
      <c r="C260" s="929"/>
      <c r="D260" s="929"/>
      <c r="E260" s="929"/>
      <c r="F260" s="929"/>
      <c r="G260" s="929"/>
    </row>
    <row r="261" spans="1:7">
      <c r="A261" s="929"/>
      <c r="B261" s="929"/>
      <c r="C261" s="929"/>
      <c r="D261" s="929"/>
      <c r="E261" s="929"/>
      <c r="F261" s="929"/>
      <c r="G261" s="929"/>
    </row>
    <row r="262" spans="1:7">
      <c r="A262" s="929"/>
      <c r="B262" s="929"/>
      <c r="C262" s="929"/>
      <c r="D262" s="929"/>
      <c r="E262" s="929"/>
      <c r="F262" s="929"/>
      <c r="G262" s="929"/>
    </row>
    <row r="263" spans="1:7">
      <c r="A263" s="929"/>
      <c r="B263" s="929"/>
      <c r="C263" s="929"/>
      <c r="D263" s="929"/>
      <c r="E263" s="929"/>
      <c r="F263" s="929"/>
      <c r="G263" s="929"/>
    </row>
    <row r="264" spans="1:7">
      <c r="A264" s="929"/>
      <c r="B264" s="929"/>
      <c r="C264" s="929"/>
      <c r="D264" s="929"/>
      <c r="E264" s="929"/>
      <c r="F264" s="929"/>
      <c r="G264" s="929"/>
    </row>
    <row r="265" spans="1:7">
      <c r="A265" s="929"/>
      <c r="B265" s="929"/>
      <c r="C265" s="929"/>
      <c r="D265" s="929"/>
      <c r="E265" s="929"/>
      <c r="F265" s="929"/>
      <c r="G265" s="929"/>
    </row>
    <row r="266" spans="1:7">
      <c r="A266" s="929"/>
      <c r="B266" s="929"/>
      <c r="C266" s="929"/>
      <c r="D266" s="929"/>
      <c r="E266" s="929"/>
      <c r="F266" s="929"/>
      <c r="G266" s="929"/>
    </row>
    <row r="267" spans="1:7">
      <c r="A267" s="929"/>
      <c r="B267" s="929"/>
      <c r="C267" s="929"/>
      <c r="D267" s="929"/>
      <c r="E267" s="929"/>
      <c r="F267" s="929"/>
      <c r="G267" s="929"/>
    </row>
    <row r="268" spans="1:7">
      <c r="A268" s="929"/>
      <c r="B268" s="929"/>
      <c r="C268" s="929"/>
      <c r="D268" s="929"/>
      <c r="E268" s="929"/>
      <c r="F268" s="929"/>
      <c r="G268" s="929"/>
    </row>
    <row r="269" spans="1:7">
      <c r="A269" s="929"/>
      <c r="B269" s="929"/>
      <c r="C269" s="929"/>
      <c r="D269" s="929"/>
      <c r="E269" s="929"/>
      <c r="F269" s="929"/>
      <c r="G269" s="929"/>
    </row>
    <row r="270" spans="1:7">
      <c r="A270" s="929"/>
      <c r="B270" s="929"/>
      <c r="C270" s="929"/>
      <c r="D270" s="929"/>
      <c r="E270" s="929"/>
      <c r="F270" s="929"/>
      <c r="G270" s="929"/>
    </row>
    <row r="271" spans="1:7">
      <c r="A271" s="929"/>
      <c r="B271" s="929"/>
      <c r="C271" s="929"/>
      <c r="D271" s="929"/>
      <c r="E271" s="929"/>
      <c r="F271" s="929"/>
      <c r="G271" s="929"/>
    </row>
    <row r="272" spans="1:7">
      <c r="A272" s="929"/>
      <c r="B272" s="929"/>
      <c r="C272" s="929"/>
      <c r="D272" s="929"/>
      <c r="E272" s="929"/>
      <c r="F272" s="929"/>
      <c r="G272" s="929"/>
    </row>
    <row r="273" spans="1:7">
      <c r="A273" s="929"/>
      <c r="B273" s="929"/>
      <c r="C273" s="929"/>
      <c r="D273" s="929"/>
      <c r="E273" s="929"/>
      <c r="F273" s="929"/>
      <c r="G273" s="929"/>
    </row>
    <row r="274" spans="1:7">
      <c r="A274" s="929"/>
      <c r="B274" s="929"/>
      <c r="C274" s="929"/>
      <c r="D274" s="929"/>
      <c r="E274" s="929"/>
      <c r="F274" s="929"/>
      <c r="G274" s="929"/>
    </row>
    <row r="275" spans="1:7">
      <c r="A275" s="929"/>
      <c r="B275" s="929"/>
      <c r="C275" s="929"/>
      <c r="D275" s="929"/>
      <c r="E275" s="929"/>
      <c r="F275" s="929"/>
      <c r="G275" s="929"/>
    </row>
    <row r="276" spans="1:7">
      <c r="A276" s="929"/>
      <c r="B276" s="929"/>
      <c r="C276" s="929"/>
      <c r="D276" s="929"/>
      <c r="E276" s="929"/>
      <c r="F276" s="929"/>
      <c r="G276" s="929"/>
    </row>
    <row r="277" spans="1:7">
      <c r="A277" s="929"/>
      <c r="B277" s="929"/>
      <c r="C277" s="929"/>
      <c r="D277" s="929"/>
      <c r="E277" s="929"/>
      <c r="F277" s="929"/>
      <c r="G277" s="929"/>
    </row>
    <row r="278" spans="1:7">
      <c r="A278" s="929"/>
      <c r="B278" s="929"/>
      <c r="C278" s="929"/>
      <c r="D278" s="929"/>
      <c r="E278" s="929"/>
      <c r="F278" s="929"/>
      <c r="G278" s="929"/>
    </row>
    <row r="279" spans="1:7">
      <c r="A279" s="929"/>
      <c r="B279" s="929"/>
      <c r="C279" s="929"/>
      <c r="D279" s="929"/>
      <c r="E279" s="929"/>
      <c r="F279" s="929"/>
      <c r="G279" s="929"/>
    </row>
    <row r="280" spans="1:7">
      <c r="A280" s="929"/>
      <c r="B280" s="929"/>
      <c r="C280" s="929"/>
      <c r="D280" s="929"/>
      <c r="E280" s="929"/>
      <c r="F280" s="929"/>
      <c r="G280" s="929"/>
    </row>
    <row r="281" spans="1:7">
      <c r="A281" s="929"/>
      <c r="B281" s="929"/>
      <c r="C281" s="929"/>
      <c r="D281" s="929"/>
      <c r="E281" s="929"/>
      <c r="F281" s="929"/>
      <c r="G281" s="929"/>
    </row>
    <row r="282" spans="1:7">
      <c r="A282" s="929"/>
      <c r="B282" s="929"/>
      <c r="C282" s="929"/>
      <c r="D282" s="929"/>
      <c r="E282" s="929"/>
      <c r="F282" s="929"/>
      <c r="G282" s="929"/>
    </row>
    <row r="283" spans="1:7">
      <c r="A283" s="929"/>
      <c r="B283" s="929"/>
      <c r="C283" s="929"/>
      <c r="D283" s="929"/>
      <c r="E283" s="929"/>
      <c r="F283" s="929"/>
      <c r="G283" s="929"/>
    </row>
    <row r="284" spans="1:7">
      <c r="A284" s="929"/>
      <c r="B284" s="929"/>
      <c r="C284" s="929"/>
      <c r="D284" s="929"/>
      <c r="E284" s="929"/>
      <c r="F284" s="929"/>
      <c r="G284" s="929"/>
    </row>
    <row r="285" spans="1:7">
      <c r="A285" s="929"/>
      <c r="B285" s="929"/>
      <c r="C285" s="929"/>
      <c r="D285" s="929"/>
      <c r="E285" s="929"/>
      <c r="F285" s="929"/>
      <c r="G285" s="929"/>
    </row>
    <row r="286" spans="1:7">
      <c r="A286" s="929"/>
      <c r="B286" s="929"/>
      <c r="C286" s="929"/>
      <c r="D286" s="929"/>
      <c r="E286" s="929"/>
      <c r="F286" s="929"/>
      <c r="G286" s="929"/>
    </row>
    <row r="287" spans="1:7">
      <c r="A287" s="929"/>
      <c r="B287" s="929"/>
      <c r="C287" s="929"/>
      <c r="D287" s="929"/>
      <c r="E287" s="929"/>
      <c r="F287" s="929"/>
      <c r="G287" s="929"/>
    </row>
    <row r="288" spans="1:7">
      <c r="A288" s="929"/>
      <c r="B288" s="929"/>
      <c r="C288" s="929"/>
      <c r="D288" s="929"/>
      <c r="E288" s="929"/>
      <c r="F288" s="929"/>
      <c r="G288" s="929"/>
    </row>
    <row r="289" spans="1:7">
      <c r="A289" s="929"/>
      <c r="B289" s="929"/>
      <c r="C289" s="929"/>
      <c r="D289" s="929"/>
      <c r="E289" s="929"/>
      <c r="F289" s="929"/>
      <c r="G289" s="929"/>
    </row>
    <row r="290" spans="1:7">
      <c r="A290" s="929"/>
      <c r="B290" s="929"/>
      <c r="C290" s="929"/>
      <c r="D290" s="929"/>
      <c r="E290" s="929"/>
      <c r="F290" s="929"/>
      <c r="G290" s="929"/>
    </row>
    <row r="291" spans="1:7">
      <c r="A291" s="929"/>
      <c r="B291" s="929"/>
      <c r="C291" s="929"/>
      <c r="D291" s="929"/>
      <c r="E291" s="929"/>
      <c r="F291" s="929"/>
      <c r="G291" s="929"/>
    </row>
    <row r="292" spans="1:7">
      <c r="A292" s="929"/>
      <c r="B292" s="929"/>
      <c r="C292" s="929"/>
      <c r="D292" s="929"/>
      <c r="E292" s="929"/>
      <c r="F292" s="929"/>
      <c r="G292" s="929"/>
    </row>
    <row r="293" spans="1:7">
      <c r="A293" s="929"/>
      <c r="B293" s="929"/>
      <c r="C293" s="929"/>
      <c r="D293" s="929"/>
      <c r="E293" s="929"/>
      <c r="F293" s="929"/>
      <c r="G293" s="929"/>
    </row>
    <row r="294" spans="1:7">
      <c r="A294" s="929"/>
      <c r="B294" s="929"/>
      <c r="C294" s="929"/>
      <c r="D294" s="929"/>
      <c r="E294" s="929"/>
      <c r="F294" s="929"/>
      <c r="G294" s="929"/>
    </row>
    <row r="295" spans="1:7">
      <c r="A295" s="929"/>
      <c r="B295" s="929"/>
      <c r="C295" s="929"/>
      <c r="D295" s="929"/>
      <c r="E295" s="929"/>
      <c r="F295" s="929"/>
      <c r="G295" s="929"/>
    </row>
    <row r="296" spans="1:7">
      <c r="A296" s="929"/>
      <c r="B296" s="929"/>
      <c r="C296" s="929"/>
      <c r="D296" s="929"/>
      <c r="E296" s="929"/>
      <c r="F296" s="929"/>
      <c r="G296" s="929"/>
    </row>
    <row r="297" spans="1:7">
      <c r="A297" s="929"/>
      <c r="B297" s="929"/>
      <c r="C297" s="929"/>
      <c r="D297" s="929"/>
      <c r="E297" s="929"/>
      <c r="F297" s="929"/>
      <c r="G297" s="929"/>
    </row>
    <row r="298" spans="1:7">
      <c r="A298" s="929"/>
      <c r="B298" s="929"/>
      <c r="C298" s="929"/>
      <c r="D298" s="929"/>
      <c r="E298" s="929"/>
      <c r="F298" s="929"/>
      <c r="G298" s="929"/>
    </row>
    <row r="299" spans="1:7">
      <c r="A299" s="929"/>
      <c r="B299" s="929"/>
      <c r="C299" s="929"/>
      <c r="D299" s="929"/>
      <c r="E299" s="929"/>
      <c r="F299" s="929"/>
      <c r="G299" s="929"/>
    </row>
    <row r="300" spans="1:7">
      <c r="A300" s="929"/>
      <c r="B300" s="929"/>
      <c r="C300" s="929"/>
      <c r="D300" s="929"/>
      <c r="E300" s="929"/>
      <c r="F300" s="929"/>
      <c r="G300" s="929"/>
    </row>
    <row r="301" spans="1:7">
      <c r="A301" s="929"/>
      <c r="B301" s="929"/>
      <c r="C301" s="929"/>
      <c r="D301" s="929"/>
      <c r="E301" s="929"/>
      <c r="F301" s="929"/>
      <c r="G301" s="929"/>
    </row>
    <row r="302" spans="1:7">
      <c r="A302" s="929"/>
      <c r="B302" s="929"/>
      <c r="C302" s="929"/>
      <c r="D302" s="929"/>
      <c r="E302" s="929"/>
      <c r="F302" s="929"/>
      <c r="G302" s="929"/>
    </row>
    <row r="303" spans="1:7">
      <c r="A303" s="929"/>
      <c r="B303" s="929"/>
      <c r="C303" s="929"/>
      <c r="D303" s="929"/>
      <c r="E303" s="929"/>
      <c r="F303" s="929"/>
      <c r="G303" s="929"/>
    </row>
    <row r="304" spans="1:7">
      <c r="A304" s="929"/>
      <c r="B304" s="929"/>
      <c r="C304" s="929"/>
      <c r="D304" s="929"/>
      <c r="E304" s="929"/>
      <c r="F304" s="929"/>
      <c r="G304" s="929"/>
    </row>
    <row r="305" spans="1:7">
      <c r="A305" s="929"/>
      <c r="B305" s="929"/>
      <c r="C305" s="929"/>
      <c r="D305" s="929"/>
      <c r="E305" s="929"/>
      <c r="F305" s="929"/>
      <c r="G305" s="929"/>
    </row>
    <row r="306" spans="1:7">
      <c r="A306" s="929"/>
      <c r="B306" s="929"/>
      <c r="C306" s="929"/>
      <c r="D306" s="929"/>
      <c r="E306" s="929"/>
      <c r="F306" s="929"/>
      <c r="G306" s="929"/>
    </row>
    <row r="307" spans="1:7">
      <c r="A307" s="929"/>
      <c r="B307" s="929"/>
      <c r="C307" s="929"/>
      <c r="D307" s="929"/>
      <c r="E307" s="929"/>
      <c r="F307" s="929"/>
      <c r="G307" s="929"/>
    </row>
    <row r="308" spans="1:7">
      <c r="A308" s="929"/>
      <c r="B308" s="929"/>
      <c r="C308" s="929"/>
      <c r="D308" s="929"/>
      <c r="E308" s="929"/>
      <c r="F308" s="929"/>
      <c r="G308" s="929"/>
    </row>
    <row r="309" spans="1:7">
      <c r="A309" s="929"/>
      <c r="B309" s="929"/>
      <c r="C309" s="929"/>
      <c r="D309" s="929"/>
      <c r="E309" s="929"/>
      <c r="F309" s="929"/>
      <c r="G309" s="929"/>
    </row>
    <row r="310" spans="1:7">
      <c r="A310" s="929"/>
      <c r="B310" s="929"/>
      <c r="C310" s="929"/>
      <c r="D310" s="929"/>
      <c r="E310" s="929"/>
      <c r="F310" s="929"/>
      <c r="G310" s="929"/>
    </row>
    <row r="311" spans="1:7">
      <c r="A311" s="929"/>
      <c r="B311" s="929"/>
      <c r="C311" s="929"/>
      <c r="D311" s="929"/>
      <c r="E311" s="929"/>
      <c r="F311" s="929"/>
      <c r="G311" s="929"/>
    </row>
    <row r="312" spans="1:7">
      <c r="A312" s="929"/>
      <c r="B312" s="929"/>
      <c r="C312" s="929"/>
      <c r="D312" s="929"/>
      <c r="E312" s="929"/>
      <c r="F312" s="929"/>
      <c r="G312" s="929"/>
    </row>
    <row r="313" spans="1:7">
      <c r="A313" s="929"/>
      <c r="B313" s="929"/>
      <c r="C313" s="929"/>
      <c r="D313" s="929"/>
      <c r="E313" s="929"/>
      <c r="F313" s="929"/>
      <c r="G313" s="929"/>
    </row>
    <row r="314" spans="1:7">
      <c r="A314" s="929"/>
      <c r="B314" s="929"/>
      <c r="C314" s="929"/>
      <c r="D314" s="929"/>
      <c r="E314" s="929"/>
      <c r="F314" s="929"/>
      <c r="G314" s="929"/>
    </row>
    <row r="315" spans="1:7">
      <c r="A315" s="929"/>
      <c r="B315" s="929"/>
      <c r="C315" s="929"/>
      <c r="D315" s="929"/>
      <c r="E315" s="929"/>
      <c r="F315" s="929"/>
      <c r="G315" s="929"/>
    </row>
    <row r="316" spans="1:7">
      <c r="A316" s="929"/>
      <c r="B316" s="929"/>
      <c r="C316" s="929"/>
      <c r="D316" s="929"/>
      <c r="E316" s="929"/>
      <c r="F316" s="929"/>
      <c r="G316" s="929"/>
    </row>
    <row r="317" spans="1:7">
      <c r="A317" s="929"/>
      <c r="B317" s="929"/>
      <c r="C317" s="929"/>
      <c r="D317" s="929"/>
      <c r="E317" s="929"/>
      <c r="F317" s="929"/>
      <c r="G317" s="929"/>
    </row>
    <row r="318" spans="1:7">
      <c r="A318" s="929"/>
      <c r="B318" s="929"/>
      <c r="C318" s="929"/>
      <c r="D318" s="929"/>
      <c r="E318" s="929"/>
      <c r="F318" s="929"/>
      <c r="G318" s="929"/>
    </row>
    <row r="319" spans="1:7">
      <c r="A319" s="929"/>
      <c r="B319" s="929"/>
      <c r="C319" s="929"/>
      <c r="D319" s="929"/>
      <c r="E319" s="929"/>
      <c r="F319" s="929"/>
      <c r="G319" s="929"/>
    </row>
    <row r="320" spans="1:7">
      <c r="A320" s="929"/>
      <c r="B320" s="929"/>
      <c r="C320" s="929"/>
      <c r="D320" s="929"/>
      <c r="E320" s="929"/>
      <c r="F320" s="929"/>
      <c r="G320" s="929"/>
    </row>
    <row r="321" spans="1:7">
      <c r="A321" s="929"/>
      <c r="B321" s="929"/>
      <c r="C321" s="929"/>
      <c r="D321" s="929"/>
      <c r="E321" s="929"/>
      <c r="F321" s="929"/>
      <c r="G321" s="929"/>
    </row>
    <row r="322" spans="1:7">
      <c r="A322" s="929"/>
      <c r="B322" s="929"/>
      <c r="C322" s="929"/>
      <c r="D322" s="929"/>
      <c r="E322" s="929"/>
      <c r="F322" s="929"/>
      <c r="G322" s="929"/>
    </row>
    <row r="323" spans="1:7">
      <c r="A323" s="929"/>
      <c r="B323" s="929"/>
      <c r="C323" s="929"/>
      <c r="D323" s="929"/>
      <c r="E323" s="929"/>
      <c r="F323" s="929"/>
      <c r="G323" s="929"/>
    </row>
    <row r="324" spans="1:7">
      <c r="A324" s="929"/>
      <c r="B324" s="929"/>
      <c r="C324" s="929"/>
      <c r="D324" s="929"/>
      <c r="E324" s="929"/>
      <c r="F324" s="929"/>
      <c r="G324" s="929"/>
    </row>
    <row r="325" spans="1:7">
      <c r="A325" s="929"/>
      <c r="B325" s="929"/>
      <c r="C325" s="929"/>
      <c r="D325" s="929"/>
      <c r="E325" s="929"/>
      <c r="F325" s="929"/>
      <c r="G325" s="929"/>
    </row>
    <row r="326" spans="1:7">
      <c r="A326" s="929"/>
      <c r="B326" s="929"/>
      <c r="C326" s="929"/>
      <c r="D326" s="929"/>
      <c r="E326" s="929"/>
      <c r="F326" s="929"/>
      <c r="G326" s="929"/>
    </row>
    <row r="327" spans="1:7">
      <c r="A327" s="929"/>
      <c r="B327" s="929"/>
      <c r="C327" s="929"/>
      <c r="D327" s="929"/>
      <c r="E327" s="929"/>
      <c r="F327" s="929"/>
      <c r="G327" s="929"/>
    </row>
    <row r="328" spans="1:7">
      <c r="A328" s="929"/>
      <c r="B328" s="929"/>
      <c r="C328" s="929"/>
      <c r="D328" s="929"/>
      <c r="E328" s="929"/>
      <c r="F328" s="929"/>
      <c r="G328" s="929"/>
    </row>
    <row r="329" spans="1:7">
      <c r="A329" s="929"/>
      <c r="B329" s="929"/>
      <c r="C329" s="929"/>
      <c r="D329" s="929"/>
      <c r="E329" s="929"/>
      <c r="F329" s="929"/>
      <c r="G329" s="929"/>
    </row>
    <row r="330" spans="1:7">
      <c r="A330" s="929"/>
      <c r="B330" s="929"/>
      <c r="C330" s="929"/>
      <c r="D330" s="929"/>
      <c r="E330" s="929"/>
      <c r="F330" s="929"/>
      <c r="G330" s="929"/>
    </row>
    <row r="331" spans="1:7">
      <c r="A331" s="929"/>
      <c r="B331" s="929"/>
      <c r="C331" s="929"/>
      <c r="D331" s="929"/>
      <c r="E331" s="929"/>
      <c r="F331" s="929"/>
      <c r="G331" s="929"/>
    </row>
    <row r="332" spans="1:7">
      <c r="A332" s="929"/>
      <c r="B332" s="929"/>
      <c r="C332" s="929"/>
      <c r="D332" s="929"/>
      <c r="E332" s="929"/>
      <c r="F332" s="929"/>
      <c r="G332" s="929"/>
    </row>
    <row r="333" spans="1:7">
      <c r="A333" s="929"/>
      <c r="B333" s="929"/>
      <c r="C333" s="929"/>
      <c r="D333" s="929"/>
      <c r="E333" s="929"/>
      <c r="F333" s="929"/>
      <c r="G333" s="929"/>
    </row>
    <row r="334" spans="1:7">
      <c r="A334" s="929"/>
      <c r="B334" s="929"/>
      <c r="C334" s="929"/>
      <c r="D334" s="929"/>
      <c r="E334" s="929"/>
      <c r="F334" s="929"/>
      <c r="G334" s="929"/>
    </row>
    <row r="335" spans="1:7">
      <c r="A335" s="929"/>
      <c r="B335" s="929"/>
      <c r="C335" s="929"/>
      <c r="D335" s="929"/>
      <c r="E335" s="929"/>
      <c r="F335" s="929"/>
      <c r="G335" s="929"/>
    </row>
    <row r="336" spans="1:7">
      <c r="A336" s="929"/>
      <c r="B336" s="929"/>
      <c r="C336" s="929"/>
      <c r="D336" s="929"/>
      <c r="E336" s="929"/>
      <c r="F336" s="929"/>
      <c r="G336" s="929"/>
    </row>
    <row r="337" spans="1:7">
      <c r="A337" s="929"/>
      <c r="B337" s="929"/>
      <c r="C337" s="929"/>
      <c r="D337" s="929"/>
      <c r="E337" s="929"/>
      <c r="F337" s="929"/>
      <c r="G337" s="929"/>
    </row>
    <row r="338" spans="1:7">
      <c r="A338" s="929"/>
      <c r="B338" s="929"/>
      <c r="C338" s="929"/>
      <c r="D338" s="929"/>
      <c r="E338" s="929"/>
      <c r="F338" s="929"/>
      <c r="G338" s="929"/>
    </row>
    <row r="339" spans="1:7">
      <c r="A339" s="929"/>
      <c r="B339" s="929"/>
      <c r="C339" s="929"/>
      <c r="D339" s="929"/>
      <c r="E339" s="929"/>
      <c r="F339" s="929"/>
      <c r="G339" s="929"/>
    </row>
    <row r="340" spans="1:7">
      <c r="A340" s="929"/>
      <c r="B340" s="929"/>
      <c r="C340" s="929"/>
      <c r="D340" s="929"/>
      <c r="E340" s="929"/>
      <c r="F340" s="929"/>
      <c r="G340" s="929"/>
    </row>
    <row r="341" spans="1:7">
      <c r="A341" s="929"/>
      <c r="B341" s="929"/>
      <c r="C341" s="929"/>
      <c r="D341" s="929"/>
      <c r="E341" s="929"/>
      <c r="F341" s="929"/>
      <c r="G341" s="929"/>
    </row>
    <row r="342" spans="1:7">
      <c r="A342" s="929"/>
      <c r="B342" s="929"/>
      <c r="C342" s="929"/>
      <c r="D342" s="929"/>
      <c r="E342" s="929"/>
      <c r="F342" s="929"/>
      <c r="G342" s="929"/>
    </row>
    <row r="343" spans="1:7">
      <c r="A343" s="929"/>
      <c r="B343" s="929"/>
      <c r="C343" s="929"/>
      <c r="D343" s="929"/>
      <c r="E343" s="929"/>
      <c r="F343" s="929"/>
      <c r="G343" s="929"/>
    </row>
    <row r="344" spans="1:7">
      <c r="A344" s="929"/>
      <c r="B344" s="929"/>
      <c r="C344" s="929"/>
      <c r="D344" s="929"/>
      <c r="E344" s="929"/>
      <c r="F344" s="929"/>
      <c r="G344" s="929"/>
    </row>
    <row r="345" spans="1:7">
      <c r="A345" s="929"/>
      <c r="B345" s="929"/>
      <c r="C345" s="929"/>
      <c r="D345" s="929"/>
      <c r="E345" s="929"/>
      <c r="F345" s="929"/>
      <c r="G345" s="929"/>
    </row>
    <row r="346" spans="1:7">
      <c r="A346" s="929"/>
      <c r="B346" s="929"/>
      <c r="C346" s="929"/>
      <c r="D346" s="929"/>
      <c r="E346" s="929"/>
      <c r="F346" s="929"/>
      <c r="G346" s="929"/>
    </row>
    <row r="347" spans="1:7">
      <c r="A347" s="929"/>
      <c r="B347" s="929"/>
      <c r="C347" s="929"/>
      <c r="D347" s="929"/>
      <c r="E347" s="929"/>
      <c r="F347" s="929"/>
      <c r="G347" s="929"/>
    </row>
    <row r="348" spans="1:7">
      <c r="A348" s="929"/>
      <c r="B348" s="929"/>
      <c r="C348" s="929"/>
      <c r="D348" s="929"/>
      <c r="E348" s="929"/>
      <c r="F348" s="929"/>
      <c r="G348" s="929"/>
    </row>
    <row r="349" spans="1:7">
      <c r="A349" s="929"/>
      <c r="B349" s="929"/>
      <c r="C349" s="929"/>
      <c r="D349" s="929"/>
      <c r="E349" s="929"/>
      <c r="F349" s="929"/>
      <c r="G349" s="929"/>
    </row>
    <row r="350" spans="1:7">
      <c r="A350" s="929"/>
      <c r="B350" s="929"/>
      <c r="C350" s="929"/>
      <c r="D350" s="929"/>
      <c r="E350" s="929"/>
      <c r="F350" s="929"/>
      <c r="G350" s="929"/>
    </row>
    <row r="351" spans="1:7">
      <c r="A351" s="929"/>
      <c r="B351" s="929"/>
      <c r="C351" s="929"/>
      <c r="D351" s="929"/>
      <c r="E351" s="929"/>
      <c r="F351" s="929"/>
      <c r="G351" s="929"/>
    </row>
    <row r="352" spans="1:7">
      <c r="A352" s="929"/>
      <c r="B352" s="929"/>
      <c r="C352" s="929"/>
      <c r="D352" s="929"/>
      <c r="E352" s="929"/>
      <c r="F352" s="929"/>
      <c r="G352" s="929"/>
    </row>
    <row r="353" spans="1:7">
      <c r="A353" s="929"/>
      <c r="B353" s="929"/>
      <c r="C353" s="929"/>
      <c r="D353" s="929"/>
      <c r="E353" s="929"/>
      <c r="F353" s="929"/>
      <c r="G353" s="929"/>
    </row>
    <row r="354" spans="1:7">
      <c r="A354" s="929"/>
      <c r="B354" s="929"/>
      <c r="C354" s="929"/>
      <c r="D354" s="929"/>
      <c r="E354" s="929"/>
      <c r="F354" s="929"/>
      <c r="G354" s="929"/>
    </row>
    <row r="355" spans="1:7">
      <c r="A355" s="929"/>
      <c r="B355" s="929"/>
      <c r="C355" s="929"/>
      <c r="D355" s="929"/>
      <c r="E355" s="929"/>
      <c r="F355" s="929"/>
      <c r="G355" s="929"/>
    </row>
    <row r="356" spans="1:7">
      <c r="A356" s="929"/>
      <c r="B356" s="929"/>
      <c r="C356" s="929"/>
      <c r="D356" s="929"/>
      <c r="E356" s="929"/>
      <c r="F356" s="929"/>
      <c r="G356" s="929"/>
    </row>
    <row r="357" spans="1:7">
      <c r="A357" s="929"/>
      <c r="B357" s="929"/>
      <c r="C357" s="929"/>
      <c r="D357" s="929"/>
      <c r="E357" s="929"/>
      <c r="F357" s="929"/>
      <c r="G357" s="929"/>
    </row>
    <row r="358" spans="1:7">
      <c r="A358" s="929"/>
      <c r="B358" s="929"/>
      <c r="C358" s="929"/>
      <c r="D358" s="929"/>
      <c r="E358" s="929"/>
      <c r="F358" s="929"/>
      <c r="G358" s="929"/>
    </row>
    <row r="359" spans="1:7">
      <c r="A359" s="929"/>
      <c r="B359" s="929"/>
      <c r="C359" s="929"/>
      <c r="D359" s="929"/>
      <c r="E359" s="929"/>
      <c r="F359" s="929"/>
      <c r="G359" s="929"/>
    </row>
    <row r="360" spans="1:7">
      <c r="A360" s="929"/>
      <c r="B360" s="929"/>
      <c r="C360" s="929"/>
      <c r="D360" s="929"/>
      <c r="E360" s="929"/>
      <c r="F360" s="929"/>
      <c r="G360" s="929"/>
    </row>
    <row r="361" spans="1:7">
      <c r="A361" s="929"/>
      <c r="B361" s="929"/>
      <c r="C361" s="929"/>
      <c r="D361" s="929"/>
      <c r="E361" s="929"/>
      <c r="F361" s="929"/>
      <c r="G361" s="929"/>
    </row>
    <row r="362" spans="1:7">
      <c r="A362" s="929"/>
      <c r="B362" s="929"/>
      <c r="C362" s="929"/>
      <c r="D362" s="929"/>
      <c r="E362" s="929"/>
      <c r="F362" s="929"/>
      <c r="G362" s="929"/>
    </row>
    <row r="363" spans="1:7">
      <c r="A363" s="929"/>
      <c r="B363" s="929"/>
      <c r="C363" s="929"/>
      <c r="D363" s="929"/>
      <c r="E363" s="929"/>
      <c r="F363" s="929"/>
      <c r="G363" s="929"/>
    </row>
    <row r="364" spans="1:7">
      <c r="A364" s="929"/>
      <c r="B364" s="929"/>
      <c r="C364" s="929"/>
      <c r="D364" s="929"/>
      <c r="E364" s="929"/>
      <c r="F364" s="929"/>
      <c r="G364" s="929"/>
    </row>
    <row r="365" spans="1:7">
      <c r="A365" s="929"/>
      <c r="B365" s="929"/>
      <c r="C365" s="929"/>
      <c r="D365" s="929"/>
      <c r="E365" s="929"/>
      <c r="F365" s="929"/>
      <c r="G365" s="929"/>
    </row>
    <row r="366" spans="1:7">
      <c r="A366" s="929"/>
      <c r="B366" s="929"/>
      <c r="C366" s="929"/>
      <c r="D366" s="929"/>
      <c r="E366" s="929"/>
      <c r="F366" s="929"/>
      <c r="G366" s="929"/>
    </row>
    <row r="367" spans="1:7">
      <c r="A367" s="929"/>
      <c r="B367" s="929"/>
      <c r="C367" s="929"/>
      <c r="D367" s="929"/>
      <c r="E367" s="929"/>
      <c r="F367" s="929"/>
      <c r="G367" s="929"/>
    </row>
    <row r="368" spans="1:7">
      <c r="A368" s="929"/>
      <c r="B368" s="929"/>
      <c r="C368" s="929"/>
      <c r="D368" s="929"/>
      <c r="E368" s="929"/>
      <c r="F368" s="929"/>
      <c r="G368" s="929"/>
    </row>
    <row r="369" spans="1:7">
      <c r="A369" s="929"/>
      <c r="B369" s="929"/>
      <c r="C369" s="929"/>
      <c r="D369" s="929"/>
      <c r="E369" s="929"/>
      <c r="F369" s="929"/>
      <c r="G369" s="929"/>
    </row>
    <row r="370" spans="1:7">
      <c r="A370" s="929"/>
      <c r="B370" s="929"/>
      <c r="C370" s="929"/>
      <c r="D370" s="929"/>
      <c r="E370" s="929"/>
      <c r="F370" s="929"/>
      <c r="G370" s="929"/>
    </row>
    <row r="371" spans="1:7">
      <c r="A371" s="929"/>
      <c r="B371" s="929"/>
      <c r="C371" s="929"/>
      <c r="D371" s="929"/>
      <c r="E371" s="929"/>
      <c r="F371" s="929"/>
      <c r="G371" s="929"/>
    </row>
    <row r="372" spans="1:7">
      <c r="A372" s="929"/>
      <c r="B372" s="929"/>
      <c r="C372" s="929"/>
      <c r="D372" s="929"/>
      <c r="E372" s="929"/>
      <c r="F372" s="929"/>
      <c r="G372" s="929"/>
    </row>
    <row r="373" spans="1:7">
      <c r="A373" s="929"/>
      <c r="B373" s="929"/>
      <c r="C373" s="929"/>
      <c r="D373" s="929"/>
      <c r="E373" s="929"/>
      <c r="F373" s="929"/>
      <c r="G373" s="929"/>
    </row>
    <row r="374" spans="1:7">
      <c r="A374" s="929"/>
      <c r="B374" s="929"/>
      <c r="C374" s="929"/>
      <c r="D374" s="929"/>
      <c r="E374" s="929"/>
      <c r="F374" s="929"/>
      <c r="G374" s="929"/>
    </row>
    <row r="375" spans="1:7">
      <c r="A375" s="929"/>
      <c r="B375" s="929"/>
      <c r="C375" s="929"/>
      <c r="D375" s="929"/>
      <c r="E375" s="929"/>
      <c r="F375" s="929"/>
      <c r="G375" s="929"/>
    </row>
    <row r="376" spans="1:7">
      <c r="A376" s="929"/>
      <c r="B376" s="929"/>
      <c r="C376" s="929"/>
      <c r="D376" s="929"/>
      <c r="E376" s="929"/>
      <c r="F376" s="929"/>
      <c r="G376" s="929"/>
    </row>
    <row r="377" spans="1:7">
      <c r="A377" s="929"/>
      <c r="B377" s="929"/>
      <c r="C377" s="929"/>
      <c r="D377" s="929"/>
      <c r="E377" s="929"/>
      <c r="F377" s="929"/>
      <c r="G377" s="929"/>
    </row>
    <row r="378" spans="1:7">
      <c r="A378" s="929"/>
      <c r="B378" s="929"/>
      <c r="C378" s="929"/>
      <c r="D378" s="929"/>
      <c r="E378" s="929"/>
      <c r="F378" s="929"/>
      <c r="G378" s="929"/>
    </row>
    <row r="379" spans="1:7">
      <c r="A379" s="929"/>
      <c r="B379" s="929"/>
      <c r="C379" s="929"/>
      <c r="D379" s="929"/>
      <c r="E379" s="929"/>
      <c r="F379" s="929"/>
      <c r="G379" s="929"/>
    </row>
    <row r="380" spans="1:7">
      <c r="A380" s="929"/>
      <c r="B380" s="929"/>
      <c r="C380" s="929"/>
      <c r="D380" s="929"/>
      <c r="E380" s="929"/>
      <c r="F380" s="929"/>
      <c r="G380" s="929"/>
    </row>
    <row r="381" spans="1:7">
      <c r="A381" s="929"/>
      <c r="B381" s="929"/>
      <c r="C381" s="929"/>
      <c r="D381" s="929"/>
      <c r="E381" s="929"/>
      <c r="F381" s="929"/>
      <c r="G381" s="929"/>
    </row>
    <row r="382" spans="1:7">
      <c r="A382" s="929"/>
      <c r="B382" s="929"/>
      <c r="C382" s="929"/>
      <c r="D382" s="929"/>
      <c r="E382" s="929"/>
      <c r="F382" s="929"/>
      <c r="G382" s="929"/>
    </row>
    <row r="383" spans="1:7">
      <c r="A383" s="929"/>
      <c r="B383" s="929"/>
      <c r="C383" s="929"/>
      <c r="D383" s="929"/>
      <c r="E383" s="929"/>
      <c r="F383" s="929"/>
      <c r="G383" s="929"/>
    </row>
    <row r="384" spans="1:7">
      <c r="A384" s="929"/>
      <c r="B384" s="929"/>
      <c r="C384" s="929"/>
      <c r="D384" s="929"/>
      <c r="E384" s="929"/>
      <c r="F384" s="929"/>
      <c r="G384" s="929"/>
    </row>
    <row r="385" spans="1:7">
      <c r="A385" s="929"/>
      <c r="B385" s="929"/>
      <c r="C385" s="929"/>
      <c r="D385" s="929"/>
      <c r="E385" s="929"/>
      <c r="F385" s="929"/>
      <c r="G385" s="929"/>
    </row>
    <row r="386" spans="1:7">
      <c r="A386" s="929"/>
      <c r="B386" s="929"/>
      <c r="C386" s="929"/>
      <c r="D386" s="929"/>
      <c r="E386" s="929"/>
      <c r="F386" s="929"/>
      <c r="G386" s="929"/>
    </row>
    <row r="387" spans="1:7">
      <c r="A387" s="929"/>
      <c r="B387" s="929"/>
      <c r="C387" s="929"/>
      <c r="D387" s="929"/>
      <c r="E387" s="929"/>
      <c r="F387" s="929"/>
      <c r="G387" s="929"/>
    </row>
    <row r="388" spans="1:7">
      <c r="A388" s="929"/>
      <c r="B388" s="929"/>
      <c r="C388" s="929"/>
      <c r="D388" s="929"/>
      <c r="E388" s="929"/>
      <c r="F388" s="929"/>
      <c r="G388" s="929"/>
    </row>
    <row r="389" spans="1:7">
      <c r="A389" s="929"/>
      <c r="B389" s="929"/>
      <c r="C389" s="929"/>
      <c r="D389" s="929"/>
      <c r="E389" s="929"/>
      <c r="F389" s="929"/>
      <c r="G389" s="929"/>
    </row>
    <row r="390" spans="1:7">
      <c r="A390" s="929"/>
      <c r="B390" s="929"/>
      <c r="C390" s="929"/>
      <c r="D390" s="929"/>
      <c r="E390" s="929"/>
      <c r="F390" s="929"/>
      <c r="G390" s="929"/>
    </row>
    <row r="391" spans="1:7">
      <c r="A391" s="929"/>
      <c r="B391" s="929"/>
      <c r="C391" s="929"/>
      <c r="D391" s="929"/>
      <c r="E391" s="929"/>
      <c r="F391" s="929"/>
      <c r="G391" s="929"/>
    </row>
    <row r="392" spans="1:7">
      <c r="A392" s="929"/>
      <c r="B392" s="929"/>
      <c r="C392" s="929"/>
      <c r="D392" s="929"/>
      <c r="E392" s="929"/>
      <c r="F392" s="929"/>
      <c r="G392" s="929"/>
    </row>
    <row r="393" spans="1:7">
      <c r="A393" s="929"/>
      <c r="B393" s="929"/>
      <c r="C393" s="929"/>
      <c r="D393" s="929"/>
      <c r="E393" s="929"/>
      <c r="F393" s="929"/>
      <c r="G393" s="929"/>
    </row>
    <row r="394" spans="1:7">
      <c r="A394" s="929"/>
      <c r="B394" s="929"/>
      <c r="C394" s="929"/>
      <c r="D394" s="929"/>
      <c r="E394" s="929"/>
      <c r="F394" s="929"/>
      <c r="G394" s="929"/>
    </row>
    <row r="395" spans="1:7">
      <c r="A395" s="929"/>
      <c r="B395" s="929"/>
      <c r="C395" s="929"/>
      <c r="D395" s="929"/>
      <c r="E395" s="929"/>
      <c r="F395" s="929"/>
      <c r="G395" s="929"/>
    </row>
    <row r="396" spans="1:7">
      <c r="A396" s="929"/>
      <c r="B396" s="929"/>
      <c r="C396" s="929"/>
      <c r="D396" s="929"/>
      <c r="E396" s="929"/>
      <c r="F396" s="929"/>
      <c r="G396" s="929"/>
    </row>
    <row r="397" spans="1:7">
      <c r="A397" s="929"/>
      <c r="B397" s="929"/>
      <c r="C397" s="929"/>
      <c r="D397" s="929"/>
      <c r="E397" s="929"/>
      <c r="F397" s="929"/>
      <c r="G397" s="929"/>
    </row>
    <row r="398" spans="1:7">
      <c r="A398" s="929"/>
      <c r="B398" s="929"/>
      <c r="C398" s="929"/>
      <c r="D398" s="929"/>
      <c r="E398" s="929"/>
      <c r="F398" s="929"/>
      <c r="G398" s="929"/>
    </row>
    <row r="399" spans="1:7">
      <c r="A399" s="929"/>
      <c r="B399" s="929"/>
      <c r="C399" s="929"/>
      <c r="D399" s="929"/>
      <c r="E399" s="929"/>
      <c r="F399" s="929"/>
      <c r="G399" s="929"/>
    </row>
    <row r="400" spans="1:7">
      <c r="A400" s="929"/>
      <c r="B400" s="929"/>
      <c r="C400" s="929"/>
      <c r="D400" s="929"/>
      <c r="E400" s="929"/>
      <c r="F400" s="929"/>
      <c r="G400" s="929"/>
    </row>
    <row r="401" spans="1:7">
      <c r="A401" s="929"/>
      <c r="B401" s="929"/>
      <c r="C401" s="929"/>
      <c r="D401" s="929"/>
      <c r="E401" s="929"/>
      <c r="F401" s="929"/>
      <c r="G401" s="929"/>
    </row>
    <row r="402" spans="1:7">
      <c r="A402" s="929"/>
      <c r="B402" s="929"/>
      <c r="C402" s="929"/>
      <c r="D402" s="929"/>
      <c r="E402" s="929"/>
      <c r="F402" s="929"/>
      <c r="G402" s="929"/>
    </row>
    <row r="403" spans="1:7">
      <c r="A403" s="929"/>
      <c r="B403" s="929"/>
      <c r="C403" s="929"/>
      <c r="D403" s="929"/>
      <c r="E403" s="929"/>
      <c r="F403" s="929"/>
      <c r="G403" s="929"/>
    </row>
    <row r="404" spans="1:7">
      <c r="A404" s="929"/>
      <c r="B404" s="929"/>
      <c r="C404" s="929"/>
      <c r="D404" s="929"/>
      <c r="E404" s="929"/>
      <c r="F404" s="929"/>
      <c r="G404" s="929"/>
    </row>
    <row r="405" spans="1:7">
      <c r="A405" s="929"/>
      <c r="B405" s="929"/>
      <c r="C405" s="929"/>
      <c r="D405" s="929"/>
      <c r="E405" s="929"/>
      <c r="F405" s="929"/>
      <c r="G405" s="929"/>
    </row>
    <row r="406" spans="1:7">
      <c r="A406" s="929"/>
      <c r="B406" s="929"/>
      <c r="C406" s="929"/>
      <c r="D406" s="929"/>
      <c r="E406" s="929"/>
      <c r="F406" s="929"/>
      <c r="G406" s="929"/>
    </row>
    <row r="407" spans="1:7">
      <c r="A407" s="929"/>
      <c r="B407" s="929"/>
      <c r="C407" s="929"/>
      <c r="D407" s="929"/>
      <c r="E407" s="929"/>
      <c r="F407" s="929"/>
      <c r="G407" s="929"/>
    </row>
    <row r="408" spans="1:7">
      <c r="A408" s="929"/>
      <c r="B408" s="929"/>
      <c r="C408" s="929"/>
      <c r="D408" s="929"/>
      <c r="E408" s="929"/>
      <c r="F408" s="929"/>
      <c r="G408" s="929"/>
    </row>
    <row r="409" spans="1:7">
      <c r="A409" s="929"/>
      <c r="B409" s="929"/>
      <c r="C409" s="929"/>
      <c r="D409" s="929"/>
      <c r="E409" s="929"/>
      <c r="F409" s="929"/>
      <c r="G409" s="929"/>
    </row>
    <row r="410" spans="1:7">
      <c r="A410" s="929"/>
      <c r="B410" s="929"/>
      <c r="C410" s="929"/>
      <c r="D410" s="929"/>
      <c r="E410" s="929"/>
      <c r="F410" s="929"/>
      <c r="G410" s="929"/>
    </row>
    <row r="411" spans="1:7">
      <c r="A411" s="929"/>
      <c r="B411" s="929"/>
      <c r="C411" s="929"/>
      <c r="D411" s="929"/>
      <c r="E411" s="929"/>
      <c r="F411" s="929"/>
      <c r="G411" s="929"/>
    </row>
    <row r="412" spans="1:7">
      <c r="A412" s="929"/>
      <c r="B412" s="929"/>
      <c r="C412" s="929"/>
      <c r="D412" s="929"/>
      <c r="E412" s="929"/>
      <c r="F412" s="929"/>
      <c r="G412" s="929"/>
    </row>
    <row r="413" spans="1:7">
      <c r="A413" s="929"/>
      <c r="B413" s="929"/>
      <c r="C413" s="929"/>
      <c r="D413" s="929"/>
      <c r="E413" s="929"/>
      <c r="F413" s="929"/>
      <c r="G413" s="929"/>
    </row>
    <row r="414" spans="1:7">
      <c r="A414" s="929"/>
      <c r="B414" s="929"/>
      <c r="C414" s="929"/>
      <c r="D414" s="929"/>
      <c r="E414" s="929"/>
      <c r="F414" s="929"/>
      <c r="G414" s="929"/>
    </row>
    <row r="415" spans="1:7">
      <c r="A415" s="929"/>
      <c r="B415" s="929"/>
      <c r="C415" s="929"/>
      <c r="D415" s="929"/>
      <c r="E415" s="929"/>
      <c r="F415" s="929"/>
      <c r="G415" s="929"/>
    </row>
    <row r="416" spans="1:7">
      <c r="A416" s="929"/>
      <c r="B416" s="929"/>
      <c r="C416" s="929"/>
      <c r="D416" s="929"/>
      <c r="E416" s="929"/>
      <c r="F416" s="929"/>
      <c r="G416" s="929"/>
    </row>
    <row r="417" spans="1:7">
      <c r="A417" s="929"/>
      <c r="B417" s="929"/>
      <c r="C417" s="929"/>
      <c r="D417" s="929"/>
      <c r="E417" s="929"/>
      <c r="F417" s="929"/>
      <c r="G417" s="929"/>
    </row>
    <row r="418" spans="1:7">
      <c r="A418" s="929"/>
      <c r="B418" s="929"/>
      <c r="C418" s="929"/>
      <c r="D418" s="929"/>
      <c r="E418" s="929"/>
      <c r="F418" s="929"/>
      <c r="G418" s="929"/>
    </row>
    <row r="419" spans="1:7">
      <c r="A419" s="929"/>
      <c r="B419" s="929"/>
      <c r="C419" s="929"/>
      <c r="D419" s="929"/>
      <c r="E419" s="929"/>
      <c r="F419" s="929"/>
      <c r="G419" s="929"/>
    </row>
    <row r="420" spans="1:7">
      <c r="A420" s="929"/>
      <c r="B420" s="929"/>
      <c r="C420" s="929"/>
      <c r="D420" s="929"/>
      <c r="E420" s="929"/>
      <c r="F420" s="929"/>
      <c r="G420" s="929"/>
    </row>
    <row r="421" spans="1:7">
      <c r="A421" s="929"/>
      <c r="B421" s="929"/>
      <c r="C421" s="929"/>
      <c r="D421" s="929"/>
      <c r="E421" s="929"/>
      <c r="F421" s="929"/>
      <c r="G421" s="929"/>
    </row>
    <row r="422" spans="1:7">
      <c r="A422" s="929"/>
      <c r="B422" s="929"/>
      <c r="C422" s="929"/>
      <c r="D422" s="929"/>
      <c r="E422" s="929"/>
      <c r="F422" s="929"/>
      <c r="G422" s="929"/>
    </row>
    <row r="423" spans="1:7">
      <c r="A423" s="929"/>
      <c r="B423" s="929"/>
      <c r="C423" s="929"/>
      <c r="D423" s="929"/>
      <c r="E423" s="929"/>
      <c r="F423" s="929"/>
      <c r="G423" s="929"/>
    </row>
    <row r="424" spans="1:7">
      <c r="A424" s="929"/>
      <c r="B424" s="929"/>
      <c r="C424" s="929"/>
      <c r="D424" s="929"/>
      <c r="E424" s="929"/>
      <c r="F424" s="929"/>
      <c r="G424" s="929"/>
    </row>
    <row r="425" spans="1:7">
      <c r="A425" s="929"/>
      <c r="B425" s="929"/>
      <c r="C425" s="929"/>
      <c r="D425" s="929"/>
      <c r="E425" s="929"/>
      <c r="F425" s="929"/>
      <c r="G425" s="929"/>
    </row>
    <row r="426" spans="1:7">
      <c r="A426" s="929"/>
      <c r="B426" s="929"/>
      <c r="C426" s="929"/>
      <c r="D426" s="929"/>
      <c r="E426" s="929"/>
      <c r="F426" s="929"/>
      <c r="G426" s="929"/>
    </row>
    <row r="427" spans="1:7">
      <c r="A427" s="929"/>
      <c r="B427" s="929"/>
      <c r="C427" s="929"/>
      <c r="D427" s="929"/>
      <c r="E427" s="929"/>
      <c r="F427" s="929"/>
      <c r="G427" s="929"/>
    </row>
    <row r="428" spans="1:7">
      <c r="A428" s="929"/>
      <c r="B428" s="929"/>
      <c r="C428" s="929"/>
      <c r="D428" s="929"/>
      <c r="E428" s="929"/>
      <c r="F428" s="929"/>
      <c r="G428" s="929"/>
    </row>
    <row r="429" spans="1:7">
      <c r="A429" s="929"/>
      <c r="B429" s="929"/>
      <c r="C429" s="929"/>
      <c r="D429" s="929"/>
      <c r="E429" s="929"/>
      <c r="F429" s="929"/>
      <c r="G429" s="929"/>
    </row>
    <row r="430" spans="1:7">
      <c r="A430" s="929"/>
      <c r="B430" s="929"/>
      <c r="C430" s="929"/>
      <c r="D430" s="929"/>
      <c r="E430" s="929"/>
      <c r="F430" s="929"/>
      <c r="G430" s="929"/>
    </row>
    <row r="431" spans="1:7">
      <c r="A431" s="929"/>
      <c r="B431" s="929"/>
      <c r="C431" s="929"/>
      <c r="D431" s="929"/>
      <c r="E431" s="929"/>
      <c r="F431" s="929"/>
      <c r="G431" s="929"/>
    </row>
    <row r="432" spans="1:7">
      <c r="A432" s="929"/>
      <c r="B432" s="929"/>
      <c r="C432" s="929"/>
      <c r="D432" s="929"/>
      <c r="E432" s="929"/>
      <c r="F432" s="929"/>
      <c r="G432" s="929"/>
    </row>
    <row r="433" spans="1:7">
      <c r="A433" s="929"/>
      <c r="B433" s="929"/>
      <c r="C433" s="929"/>
      <c r="D433" s="929"/>
      <c r="E433" s="929"/>
      <c r="F433" s="929"/>
      <c r="G433" s="929"/>
    </row>
    <row r="434" spans="1:7">
      <c r="A434" s="929"/>
      <c r="B434" s="929"/>
      <c r="C434" s="929"/>
      <c r="D434" s="929"/>
      <c r="E434" s="929"/>
      <c r="F434" s="929"/>
      <c r="G434" s="929"/>
    </row>
    <row r="435" spans="1:7">
      <c r="A435" s="929"/>
      <c r="B435" s="929"/>
      <c r="C435" s="929"/>
      <c r="D435" s="929"/>
      <c r="E435" s="929"/>
      <c r="F435" s="929"/>
      <c r="G435" s="929"/>
    </row>
    <row r="436" spans="1:7">
      <c r="A436" s="929"/>
      <c r="B436" s="929"/>
      <c r="C436" s="929"/>
      <c r="D436" s="929"/>
      <c r="E436" s="929"/>
      <c r="F436" s="929"/>
      <c r="G436" s="929"/>
    </row>
    <row r="437" spans="1:7">
      <c r="A437" s="929"/>
      <c r="B437" s="929"/>
      <c r="C437" s="929"/>
      <c r="D437" s="929"/>
      <c r="E437" s="929"/>
      <c r="F437" s="929"/>
      <c r="G437" s="929"/>
    </row>
    <row r="438" spans="1:7">
      <c r="A438" s="929"/>
      <c r="B438" s="929"/>
      <c r="C438" s="929"/>
      <c r="D438" s="929"/>
      <c r="E438" s="929"/>
      <c r="F438" s="929"/>
      <c r="G438" s="929"/>
    </row>
    <row r="439" spans="1:7">
      <c r="A439" s="929"/>
      <c r="B439" s="929"/>
      <c r="C439" s="929"/>
      <c r="D439" s="929"/>
      <c r="E439" s="929"/>
      <c r="F439" s="929"/>
      <c r="G439" s="929"/>
    </row>
    <row r="440" spans="1:7">
      <c r="A440" s="929"/>
      <c r="B440" s="929"/>
      <c r="C440" s="929"/>
      <c r="D440" s="929"/>
      <c r="E440" s="929"/>
      <c r="F440" s="929"/>
      <c r="G440" s="929"/>
    </row>
    <row r="441" spans="1:7">
      <c r="A441" s="929"/>
      <c r="B441" s="929"/>
      <c r="C441" s="929"/>
      <c r="D441" s="929"/>
      <c r="E441" s="929"/>
      <c r="F441" s="929"/>
      <c r="G441" s="929"/>
    </row>
    <row r="442" spans="1:7">
      <c r="A442" s="929"/>
      <c r="B442" s="929"/>
      <c r="C442" s="929"/>
      <c r="D442" s="929"/>
      <c r="E442" s="929"/>
      <c r="F442" s="929"/>
      <c r="G442" s="929"/>
    </row>
    <row r="443" spans="1:7">
      <c r="A443" s="929"/>
      <c r="B443" s="929"/>
      <c r="C443" s="929"/>
      <c r="D443" s="929"/>
      <c r="E443" s="929"/>
      <c r="F443" s="929"/>
      <c r="G443" s="929"/>
    </row>
    <row r="444" spans="1:7">
      <c r="A444" s="929"/>
      <c r="B444" s="929"/>
      <c r="C444" s="929"/>
      <c r="D444" s="929"/>
      <c r="E444" s="929"/>
      <c r="F444" s="929"/>
      <c r="G444" s="929"/>
    </row>
    <row r="445" spans="1:7">
      <c r="A445" s="929"/>
      <c r="B445" s="929"/>
      <c r="C445" s="929"/>
      <c r="D445" s="929"/>
      <c r="E445" s="929"/>
      <c r="F445" s="929"/>
      <c r="G445" s="929"/>
    </row>
    <row r="446" spans="1:7">
      <c r="A446" s="929"/>
      <c r="B446" s="929"/>
      <c r="C446" s="929"/>
      <c r="D446" s="929"/>
      <c r="E446" s="929"/>
      <c r="F446" s="929"/>
      <c r="G446" s="929"/>
    </row>
    <row r="447" spans="1:7">
      <c r="A447" s="929"/>
      <c r="B447" s="929"/>
      <c r="C447" s="929"/>
      <c r="D447" s="929"/>
      <c r="E447" s="929"/>
      <c r="F447" s="929"/>
      <c r="G447" s="929"/>
    </row>
    <row r="448" spans="1:7">
      <c r="A448" s="929"/>
      <c r="B448" s="929"/>
      <c r="C448" s="929"/>
      <c r="D448" s="929"/>
      <c r="E448" s="929"/>
      <c r="F448" s="929"/>
      <c r="G448" s="929"/>
    </row>
    <row r="449" spans="1:7">
      <c r="A449" s="929"/>
      <c r="B449" s="929"/>
      <c r="C449" s="929"/>
      <c r="D449" s="929"/>
      <c r="E449" s="929"/>
      <c r="F449" s="929"/>
      <c r="G449" s="929"/>
    </row>
    <row r="450" spans="1:7">
      <c r="A450" s="929"/>
      <c r="B450" s="929"/>
      <c r="C450" s="929"/>
      <c r="D450" s="929"/>
      <c r="E450" s="929"/>
      <c r="F450" s="929"/>
      <c r="G450" s="929"/>
    </row>
    <row r="451" spans="1:7">
      <c r="A451" s="929"/>
      <c r="B451" s="929"/>
      <c r="C451" s="929"/>
      <c r="D451" s="929"/>
      <c r="E451" s="929"/>
      <c r="F451" s="929"/>
      <c r="G451" s="929"/>
    </row>
    <row r="452" spans="1:7">
      <c r="A452" s="929"/>
      <c r="B452" s="929"/>
      <c r="C452" s="929"/>
      <c r="D452" s="929"/>
      <c r="E452" s="929"/>
      <c r="F452" s="929"/>
      <c r="G452" s="929"/>
    </row>
    <row r="453" spans="1:7">
      <c r="A453" s="929"/>
      <c r="B453" s="929"/>
      <c r="C453" s="929"/>
      <c r="D453" s="929"/>
      <c r="E453" s="929"/>
      <c r="F453" s="929"/>
      <c r="G453" s="929"/>
    </row>
    <row r="454" spans="1:7">
      <c r="A454" s="929"/>
      <c r="B454" s="929"/>
      <c r="C454" s="929"/>
      <c r="D454" s="929"/>
      <c r="E454" s="929"/>
      <c r="F454" s="929"/>
      <c r="G454" s="929"/>
    </row>
    <row r="455" spans="1:7">
      <c r="A455" s="929"/>
      <c r="B455" s="929"/>
      <c r="C455" s="929"/>
      <c r="D455" s="929"/>
      <c r="E455" s="929"/>
      <c r="F455" s="929"/>
      <c r="G455" s="929"/>
    </row>
    <row r="456" spans="1:7">
      <c r="A456" s="929"/>
      <c r="B456" s="929"/>
      <c r="C456" s="929"/>
      <c r="D456" s="929"/>
      <c r="E456" s="929"/>
      <c r="F456" s="929"/>
      <c r="G456" s="929"/>
    </row>
    <row r="457" spans="1:7">
      <c r="A457" s="929"/>
      <c r="B457" s="929"/>
      <c r="C457" s="929"/>
      <c r="D457" s="929"/>
      <c r="E457" s="929"/>
      <c r="F457" s="929"/>
      <c r="G457" s="929"/>
    </row>
    <row r="458" spans="1:7">
      <c r="A458" s="929"/>
      <c r="B458" s="929"/>
      <c r="C458" s="929"/>
      <c r="D458" s="929"/>
      <c r="E458" s="929"/>
      <c r="F458" s="929"/>
      <c r="G458" s="929"/>
    </row>
    <row r="459" spans="1:7">
      <c r="A459" s="929"/>
      <c r="B459" s="929"/>
      <c r="C459" s="929"/>
      <c r="D459" s="929"/>
      <c r="E459" s="929"/>
      <c r="F459" s="929"/>
      <c r="G459" s="929"/>
    </row>
    <row r="460" spans="1:7">
      <c r="A460" s="929"/>
      <c r="B460" s="929"/>
      <c r="C460" s="929"/>
      <c r="D460" s="929"/>
      <c r="E460" s="929"/>
      <c r="F460" s="929"/>
      <c r="G460" s="929"/>
    </row>
    <row r="461" spans="1:7">
      <c r="A461" s="929"/>
      <c r="B461" s="929"/>
      <c r="C461" s="929"/>
      <c r="D461" s="929"/>
      <c r="E461" s="929"/>
      <c r="F461" s="929"/>
      <c r="G461" s="929"/>
    </row>
    <row r="462" spans="1:7">
      <c r="A462" s="929"/>
      <c r="B462" s="929"/>
      <c r="C462" s="929"/>
      <c r="D462" s="929"/>
      <c r="E462" s="929"/>
      <c r="F462" s="929"/>
      <c r="G462" s="929"/>
    </row>
    <row r="463" spans="1:7">
      <c r="A463" s="929"/>
      <c r="B463" s="929"/>
      <c r="C463" s="929"/>
      <c r="D463" s="929"/>
      <c r="E463" s="929"/>
      <c r="F463" s="929"/>
      <c r="G463" s="929"/>
    </row>
    <row r="464" spans="1:7">
      <c r="A464" s="929"/>
      <c r="B464" s="929"/>
      <c r="C464" s="929"/>
      <c r="D464" s="929"/>
      <c r="E464" s="929"/>
      <c r="F464" s="929"/>
      <c r="G464" s="929"/>
    </row>
    <row r="465" spans="1:7">
      <c r="A465" s="929"/>
      <c r="B465" s="929"/>
      <c r="C465" s="929"/>
      <c r="D465" s="929"/>
      <c r="E465" s="929"/>
      <c r="F465" s="929"/>
      <c r="G465" s="929"/>
    </row>
    <row r="466" spans="1:7">
      <c r="A466" s="929"/>
      <c r="B466" s="929"/>
      <c r="C466" s="929"/>
      <c r="D466" s="929"/>
      <c r="E466" s="929"/>
      <c r="F466" s="929"/>
      <c r="G466" s="929"/>
    </row>
    <row r="467" spans="1:7">
      <c r="A467" s="929"/>
      <c r="B467" s="929"/>
      <c r="C467" s="929"/>
      <c r="D467" s="929"/>
      <c r="E467" s="929"/>
      <c r="F467" s="929"/>
      <c r="G467" s="929"/>
    </row>
    <row r="468" spans="1:7">
      <c r="A468" s="929"/>
      <c r="B468" s="929"/>
      <c r="C468" s="929"/>
      <c r="D468" s="929"/>
      <c r="E468" s="929"/>
      <c r="F468" s="929"/>
      <c r="G468" s="929"/>
    </row>
    <row r="469" spans="1:7">
      <c r="A469" s="929"/>
      <c r="B469" s="929"/>
      <c r="C469" s="929"/>
      <c r="D469" s="929"/>
      <c r="E469" s="929"/>
      <c r="F469" s="929"/>
      <c r="G469" s="929"/>
    </row>
    <row r="470" spans="1:7">
      <c r="A470" s="929"/>
      <c r="B470" s="929"/>
      <c r="C470" s="929"/>
      <c r="D470" s="929"/>
      <c r="E470" s="929"/>
      <c r="F470" s="929"/>
      <c r="G470" s="929"/>
    </row>
    <row r="471" spans="1:7">
      <c r="A471" s="929"/>
      <c r="B471" s="929"/>
      <c r="C471" s="929"/>
      <c r="D471" s="929"/>
      <c r="E471" s="929"/>
      <c r="F471" s="929"/>
      <c r="G471" s="929"/>
    </row>
    <row r="472" spans="1:7">
      <c r="A472" s="929"/>
      <c r="B472" s="929"/>
      <c r="C472" s="929"/>
      <c r="D472" s="929"/>
      <c r="E472" s="929"/>
      <c r="F472" s="929"/>
      <c r="G472" s="929"/>
    </row>
    <row r="473" spans="1:7">
      <c r="A473" s="929"/>
      <c r="B473" s="929"/>
      <c r="C473" s="929"/>
      <c r="D473" s="929"/>
      <c r="E473" s="929"/>
      <c r="F473" s="929"/>
      <c r="G473" s="929"/>
    </row>
    <row r="474" spans="1:7">
      <c r="A474" s="929"/>
      <c r="B474" s="929"/>
      <c r="C474" s="929"/>
      <c r="D474" s="929"/>
      <c r="E474" s="929"/>
      <c r="F474" s="929"/>
      <c r="G474" s="929"/>
    </row>
    <row r="475" spans="1:7">
      <c r="A475" s="929"/>
      <c r="B475" s="929"/>
      <c r="C475" s="929"/>
      <c r="D475" s="929"/>
      <c r="E475" s="929"/>
      <c r="F475" s="929"/>
      <c r="G475" s="929"/>
    </row>
    <row r="476" spans="1:7">
      <c r="A476" s="929"/>
      <c r="B476" s="929"/>
      <c r="C476" s="929"/>
      <c r="D476" s="929"/>
      <c r="E476" s="929"/>
      <c r="F476" s="929"/>
      <c r="G476" s="929"/>
    </row>
    <row r="477" spans="1:7">
      <c r="A477" s="929"/>
      <c r="B477" s="929"/>
      <c r="C477" s="929"/>
      <c r="D477" s="929"/>
      <c r="E477" s="929"/>
      <c r="F477" s="929"/>
      <c r="G477" s="929"/>
    </row>
    <row r="478" spans="1:7">
      <c r="A478" s="929"/>
      <c r="B478" s="929"/>
      <c r="C478" s="929"/>
      <c r="D478" s="929"/>
      <c r="E478" s="929"/>
      <c r="F478" s="929"/>
      <c r="G478" s="929"/>
    </row>
    <row r="479" spans="1:7">
      <c r="A479" s="929"/>
      <c r="B479" s="929"/>
      <c r="C479" s="929"/>
      <c r="D479" s="929"/>
      <c r="E479" s="929"/>
      <c r="F479" s="929"/>
      <c r="G479" s="929"/>
    </row>
    <row r="480" spans="1:7">
      <c r="A480" s="929"/>
      <c r="B480" s="929"/>
      <c r="C480" s="929"/>
      <c r="D480" s="929"/>
      <c r="E480" s="929"/>
      <c r="F480" s="929"/>
      <c r="G480" s="929"/>
    </row>
    <row r="481" spans="1:7">
      <c r="A481" s="929"/>
      <c r="B481" s="929"/>
      <c r="C481" s="929"/>
      <c r="D481" s="929"/>
      <c r="E481" s="929"/>
      <c r="F481" s="929"/>
      <c r="G481" s="929"/>
    </row>
    <row r="482" spans="1:7">
      <c r="A482" s="929"/>
      <c r="B482" s="929"/>
      <c r="C482" s="929"/>
      <c r="D482" s="929"/>
      <c r="E482" s="929"/>
      <c r="F482" s="929"/>
      <c r="G482" s="929"/>
    </row>
    <row r="483" spans="1:7">
      <c r="A483" s="929"/>
      <c r="B483" s="929"/>
      <c r="C483" s="929"/>
      <c r="D483" s="929"/>
      <c r="E483" s="929"/>
      <c r="F483" s="929"/>
      <c r="G483" s="929"/>
    </row>
    <row r="484" spans="1:7">
      <c r="A484" s="929"/>
      <c r="B484" s="929"/>
      <c r="C484" s="929"/>
      <c r="D484" s="929"/>
      <c r="E484" s="929"/>
      <c r="F484" s="929"/>
      <c r="G484" s="929"/>
    </row>
    <row r="485" spans="1:7">
      <c r="A485" s="929"/>
      <c r="B485" s="929"/>
      <c r="C485" s="929"/>
      <c r="D485" s="929"/>
      <c r="E485" s="929"/>
      <c r="F485" s="929"/>
      <c r="G485" s="929"/>
    </row>
    <row r="486" spans="1:7">
      <c r="A486" s="929"/>
      <c r="B486" s="929"/>
      <c r="C486" s="929"/>
      <c r="D486" s="929"/>
      <c r="E486" s="929"/>
      <c r="F486" s="929"/>
      <c r="G486" s="929"/>
    </row>
    <row r="487" spans="1:7">
      <c r="A487" s="929"/>
      <c r="B487" s="929"/>
      <c r="C487" s="929"/>
      <c r="D487" s="929"/>
      <c r="E487" s="929"/>
      <c r="F487" s="929"/>
      <c r="G487" s="929"/>
    </row>
    <row r="488" spans="1:7">
      <c r="A488" s="929"/>
      <c r="B488" s="929"/>
      <c r="C488" s="929"/>
      <c r="D488" s="929"/>
      <c r="E488" s="929"/>
      <c r="F488" s="929"/>
      <c r="G488" s="929"/>
    </row>
    <row r="489" spans="1:7">
      <c r="A489" s="929"/>
      <c r="B489" s="929"/>
      <c r="C489" s="929"/>
      <c r="D489" s="929"/>
      <c r="E489" s="929"/>
      <c r="F489" s="929"/>
      <c r="G489" s="929"/>
    </row>
    <row r="490" spans="1:7">
      <c r="A490" s="929"/>
      <c r="B490" s="929"/>
      <c r="C490" s="929"/>
      <c r="D490" s="929"/>
      <c r="E490" s="929"/>
      <c r="F490" s="929"/>
      <c r="G490" s="929"/>
    </row>
    <row r="491" spans="1:7">
      <c r="A491" s="929"/>
      <c r="B491" s="929"/>
      <c r="C491" s="929"/>
      <c r="D491" s="929"/>
      <c r="E491" s="929"/>
      <c r="F491" s="929"/>
      <c r="G491" s="929"/>
    </row>
    <row r="492" spans="1:7">
      <c r="A492" s="929"/>
      <c r="B492" s="929"/>
      <c r="C492" s="929"/>
      <c r="D492" s="929"/>
      <c r="E492" s="929"/>
      <c r="F492" s="929"/>
      <c r="G492" s="929"/>
    </row>
    <row r="493" spans="1:7">
      <c r="A493" s="929"/>
      <c r="B493" s="929"/>
      <c r="C493" s="929"/>
      <c r="D493" s="929"/>
      <c r="E493" s="929"/>
      <c r="F493" s="929"/>
      <c r="G493" s="929"/>
    </row>
    <row r="494" spans="1:7">
      <c r="A494" s="929"/>
      <c r="B494" s="929"/>
      <c r="C494" s="929"/>
      <c r="D494" s="929"/>
      <c r="E494" s="929"/>
      <c r="F494" s="929"/>
      <c r="G494" s="929"/>
    </row>
    <row r="495" spans="1:7">
      <c r="A495" s="929"/>
      <c r="B495" s="929"/>
      <c r="C495" s="929"/>
      <c r="D495" s="929"/>
      <c r="E495" s="929"/>
      <c r="F495" s="929"/>
      <c r="G495" s="929"/>
    </row>
    <row r="496" spans="1:7">
      <c r="A496" s="929"/>
      <c r="B496" s="929"/>
      <c r="C496" s="929"/>
      <c r="D496" s="929"/>
      <c r="E496" s="929"/>
      <c r="F496" s="929"/>
      <c r="G496" s="929"/>
    </row>
    <row r="497" spans="1:7">
      <c r="A497" s="929"/>
      <c r="B497" s="929"/>
      <c r="C497" s="929"/>
      <c r="D497" s="929"/>
      <c r="E497" s="929"/>
      <c r="F497" s="929"/>
      <c r="G497" s="929"/>
    </row>
    <row r="498" spans="1:7">
      <c r="A498" s="929"/>
      <c r="B498" s="929"/>
      <c r="C498" s="929"/>
      <c r="D498" s="929"/>
      <c r="E498" s="929"/>
      <c r="F498" s="929"/>
      <c r="G498" s="929"/>
    </row>
    <row r="499" spans="1:7">
      <c r="A499" s="929"/>
      <c r="B499" s="929"/>
      <c r="C499" s="929"/>
      <c r="D499" s="929"/>
      <c r="E499" s="929"/>
      <c r="F499" s="929"/>
      <c r="G499" s="929"/>
    </row>
    <row r="500" spans="1:7">
      <c r="A500" s="929"/>
      <c r="B500" s="929"/>
      <c r="C500" s="929"/>
      <c r="D500" s="929"/>
      <c r="E500" s="929"/>
      <c r="F500" s="929"/>
      <c r="G500" s="929"/>
    </row>
    <row r="501" spans="1:7">
      <c r="A501" s="929"/>
      <c r="B501" s="929"/>
      <c r="C501" s="929"/>
      <c r="D501" s="929"/>
      <c r="E501" s="929"/>
      <c r="F501" s="929"/>
      <c r="G501" s="929"/>
    </row>
    <row r="502" spans="1:7">
      <c r="A502" s="929"/>
      <c r="B502" s="929"/>
      <c r="C502" s="929"/>
      <c r="D502" s="929"/>
      <c r="E502" s="929"/>
      <c r="F502" s="929"/>
      <c r="G502" s="929"/>
    </row>
    <row r="503" spans="1:7">
      <c r="A503" s="929"/>
      <c r="B503" s="929"/>
      <c r="C503" s="929"/>
      <c r="D503" s="929"/>
      <c r="E503" s="929"/>
      <c r="F503" s="929"/>
      <c r="G503" s="929"/>
    </row>
    <row r="504" spans="1:7">
      <c r="A504" s="929"/>
      <c r="B504" s="929"/>
      <c r="C504" s="929"/>
      <c r="D504" s="929"/>
      <c r="E504" s="929"/>
      <c r="F504" s="929"/>
      <c r="G504" s="929"/>
    </row>
    <row r="505" spans="1:7">
      <c r="A505" s="929"/>
      <c r="B505" s="929"/>
      <c r="C505" s="929"/>
      <c r="D505" s="929"/>
      <c r="E505" s="929"/>
      <c r="F505" s="929"/>
      <c r="G505" s="929"/>
    </row>
    <row r="506" spans="1:7">
      <c r="A506" s="929"/>
      <c r="B506" s="929"/>
      <c r="C506" s="929"/>
      <c r="D506" s="929"/>
      <c r="E506" s="929"/>
      <c r="F506" s="929"/>
      <c r="G506" s="929"/>
    </row>
    <row r="507" spans="1:7">
      <c r="A507" s="929"/>
      <c r="B507" s="929"/>
      <c r="C507" s="929"/>
      <c r="D507" s="929"/>
      <c r="E507" s="929"/>
      <c r="F507" s="929"/>
      <c r="G507" s="929"/>
    </row>
    <row r="508" spans="1:7">
      <c r="A508" s="929"/>
      <c r="B508" s="929"/>
      <c r="C508" s="929"/>
      <c r="D508" s="929"/>
      <c r="E508" s="929"/>
      <c r="F508" s="929"/>
      <c r="G508" s="929"/>
    </row>
    <row r="509" spans="1:7">
      <c r="A509" s="929"/>
      <c r="B509" s="929"/>
      <c r="C509" s="929"/>
      <c r="D509" s="929"/>
      <c r="E509" s="929"/>
      <c r="F509" s="929"/>
      <c r="G509" s="929"/>
    </row>
    <row r="510" spans="1:7">
      <c r="A510" s="929"/>
      <c r="B510" s="929"/>
      <c r="C510" s="929"/>
      <c r="D510" s="929"/>
      <c r="E510" s="929"/>
      <c r="F510" s="929"/>
      <c r="G510" s="929"/>
    </row>
    <row r="511" spans="1:7">
      <c r="A511" s="929"/>
      <c r="B511" s="929"/>
      <c r="C511" s="929"/>
      <c r="D511" s="929"/>
      <c r="E511" s="929"/>
      <c r="F511" s="929"/>
      <c r="G511" s="929"/>
    </row>
    <row r="512" spans="1:7">
      <c r="A512" s="929"/>
      <c r="B512" s="929"/>
      <c r="C512" s="929"/>
      <c r="D512" s="929"/>
      <c r="E512" s="929"/>
      <c r="F512" s="929"/>
      <c r="G512" s="929"/>
    </row>
    <row r="513" spans="1:7">
      <c r="A513" s="929"/>
      <c r="B513" s="929"/>
      <c r="C513" s="929"/>
      <c r="D513" s="929"/>
      <c r="E513" s="929"/>
      <c r="F513" s="929"/>
      <c r="G513" s="929"/>
    </row>
    <row r="514" spans="1:7">
      <c r="A514" s="929"/>
      <c r="B514" s="929"/>
      <c r="C514" s="929"/>
      <c r="D514" s="929"/>
      <c r="E514" s="929"/>
      <c r="F514" s="929"/>
      <c r="G514" s="929"/>
    </row>
    <row r="515" spans="1:7">
      <c r="A515" s="929"/>
      <c r="B515" s="929"/>
      <c r="C515" s="929"/>
      <c r="D515" s="929"/>
      <c r="E515" s="929"/>
      <c r="F515" s="929"/>
      <c r="G515" s="929"/>
    </row>
    <row r="516" spans="1:7">
      <c r="A516" s="929"/>
      <c r="B516" s="929"/>
      <c r="C516" s="929"/>
      <c r="D516" s="929"/>
      <c r="E516" s="929"/>
      <c r="F516" s="929"/>
      <c r="G516" s="929"/>
    </row>
    <row r="517" spans="1:7">
      <c r="A517" s="929"/>
      <c r="B517" s="929"/>
      <c r="C517" s="929"/>
      <c r="D517" s="929"/>
      <c r="E517" s="929"/>
      <c r="F517" s="929"/>
      <c r="G517" s="929"/>
    </row>
    <row r="518" spans="1:7">
      <c r="A518" s="929"/>
      <c r="B518" s="929"/>
      <c r="C518" s="929"/>
      <c r="D518" s="929"/>
      <c r="E518" s="929"/>
      <c r="F518" s="929"/>
      <c r="G518" s="929"/>
    </row>
    <row r="519" spans="1:7">
      <c r="A519" s="929"/>
      <c r="B519" s="929"/>
      <c r="C519" s="929"/>
      <c r="D519" s="929"/>
      <c r="E519" s="929"/>
      <c r="F519" s="929"/>
      <c r="G519" s="929"/>
    </row>
    <row r="520" spans="1:7">
      <c r="A520" s="929"/>
      <c r="B520" s="929"/>
      <c r="C520" s="929"/>
      <c r="D520" s="929"/>
      <c r="E520" s="929"/>
      <c r="F520" s="929"/>
      <c r="G520" s="929"/>
    </row>
    <row r="521" spans="1:7">
      <c r="A521" s="929"/>
      <c r="B521" s="929"/>
      <c r="C521" s="929"/>
      <c r="D521" s="929"/>
      <c r="E521" s="929"/>
      <c r="F521" s="929"/>
      <c r="G521" s="929"/>
    </row>
    <row r="522" spans="1:7">
      <c r="A522" s="929"/>
      <c r="B522" s="929"/>
      <c r="C522" s="929"/>
      <c r="D522" s="929"/>
      <c r="E522" s="929"/>
      <c r="F522" s="929"/>
      <c r="G522" s="929"/>
    </row>
    <row r="523" spans="1:7">
      <c r="A523" s="929"/>
      <c r="B523" s="929"/>
      <c r="C523" s="929"/>
      <c r="D523" s="929"/>
      <c r="E523" s="929"/>
      <c r="F523" s="929"/>
      <c r="G523" s="929"/>
    </row>
    <row r="524" spans="1:7">
      <c r="A524" s="929"/>
      <c r="B524" s="929"/>
      <c r="C524" s="929"/>
      <c r="D524" s="929"/>
      <c r="E524" s="929"/>
      <c r="F524" s="929"/>
      <c r="G524" s="929"/>
    </row>
    <row r="525" spans="1:7">
      <c r="A525" s="929"/>
      <c r="B525" s="929"/>
      <c r="C525" s="929"/>
      <c r="D525" s="929"/>
      <c r="E525" s="929"/>
      <c r="F525" s="929"/>
      <c r="G525" s="929"/>
    </row>
    <row r="526" spans="1:7">
      <c r="A526" s="929"/>
      <c r="B526" s="929"/>
      <c r="C526" s="929"/>
      <c r="D526" s="929"/>
      <c r="E526" s="929"/>
      <c r="F526" s="929"/>
      <c r="G526" s="929"/>
    </row>
    <row r="527" spans="1:7">
      <c r="A527" s="929"/>
      <c r="B527" s="929"/>
      <c r="C527" s="929"/>
      <c r="D527" s="929"/>
      <c r="E527" s="929"/>
      <c r="F527" s="929"/>
      <c r="G527" s="929"/>
    </row>
    <row r="528" spans="1:7">
      <c r="A528" s="929"/>
      <c r="B528" s="929"/>
      <c r="C528" s="929"/>
      <c r="D528" s="929"/>
      <c r="E528" s="929"/>
      <c r="F528" s="929"/>
      <c r="G528" s="929"/>
    </row>
    <row r="529" spans="1:7">
      <c r="A529" s="929"/>
      <c r="B529" s="929"/>
      <c r="C529" s="929"/>
      <c r="D529" s="929"/>
      <c r="E529" s="929"/>
      <c r="F529" s="929"/>
      <c r="G529" s="929"/>
    </row>
    <row r="530" spans="1:7">
      <c r="A530" s="929"/>
      <c r="B530" s="929"/>
      <c r="C530" s="929"/>
      <c r="D530" s="929"/>
      <c r="E530" s="929"/>
      <c r="F530" s="929"/>
      <c r="G530" s="929"/>
    </row>
    <row r="531" spans="1:7">
      <c r="A531" s="929"/>
      <c r="B531" s="929"/>
      <c r="C531" s="929"/>
      <c r="D531" s="929"/>
      <c r="E531" s="929"/>
      <c r="F531" s="929"/>
      <c r="G531" s="929"/>
    </row>
    <row r="532" spans="1:7">
      <c r="A532" s="929"/>
      <c r="B532" s="929"/>
      <c r="C532" s="929"/>
      <c r="D532" s="929"/>
      <c r="E532" s="929"/>
      <c r="F532" s="929"/>
      <c r="G532" s="929"/>
    </row>
    <row r="533" spans="1:7">
      <c r="A533" s="929"/>
      <c r="B533" s="929"/>
      <c r="C533" s="929"/>
      <c r="D533" s="929"/>
      <c r="E533" s="929"/>
      <c r="F533" s="929"/>
      <c r="G533" s="929"/>
    </row>
    <row r="534" spans="1:7">
      <c r="A534" s="929"/>
      <c r="B534" s="929"/>
      <c r="C534" s="929"/>
      <c r="D534" s="929"/>
      <c r="E534" s="929"/>
      <c r="F534" s="929"/>
      <c r="G534" s="929"/>
    </row>
    <row r="535" spans="1:7">
      <c r="A535" s="929"/>
      <c r="B535" s="929"/>
      <c r="C535" s="929"/>
      <c r="D535" s="929"/>
      <c r="E535" s="929"/>
      <c r="F535" s="929"/>
      <c r="G535" s="929"/>
    </row>
    <row r="536" spans="1:7">
      <c r="A536" s="929"/>
      <c r="B536" s="929"/>
      <c r="C536" s="929"/>
      <c r="D536" s="929"/>
      <c r="E536" s="929"/>
      <c r="F536" s="929"/>
      <c r="G536" s="929"/>
    </row>
    <row r="537" spans="1:7">
      <c r="A537" s="929"/>
      <c r="B537" s="929"/>
      <c r="C537" s="929"/>
      <c r="D537" s="929"/>
      <c r="E537" s="929"/>
      <c r="F537" s="929"/>
      <c r="G537" s="929"/>
    </row>
    <row r="538" spans="1:7">
      <c r="A538" s="929"/>
      <c r="B538" s="929"/>
      <c r="C538" s="929"/>
      <c r="D538" s="929"/>
      <c r="E538" s="929"/>
      <c r="F538" s="929"/>
      <c r="G538" s="929"/>
    </row>
    <row r="539" spans="1:7">
      <c r="A539" s="929"/>
      <c r="B539" s="929"/>
      <c r="C539" s="929"/>
      <c r="D539" s="929"/>
      <c r="E539" s="929"/>
      <c r="F539" s="929"/>
      <c r="G539" s="929"/>
    </row>
    <row r="540" spans="1:7">
      <c r="A540" s="929"/>
      <c r="B540" s="929"/>
      <c r="C540" s="929"/>
      <c r="D540" s="929"/>
      <c r="E540" s="929"/>
      <c r="F540" s="929"/>
      <c r="G540" s="929"/>
    </row>
    <row r="541" spans="1:7">
      <c r="A541" s="929"/>
      <c r="B541" s="929"/>
      <c r="C541" s="929"/>
      <c r="D541" s="929"/>
      <c r="E541" s="929"/>
      <c r="F541" s="929"/>
      <c r="G541" s="929"/>
    </row>
    <row r="542" spans="1:7">
      <c r="A542" s="929"/>
      <c r="B542" s="929"/>
      <c r="C542" s="929"/>
      <c r="D542" s="929"/>
      <c r="E542" s="929"/>
      <c r="F542" s="929"/>
      <c r="G542" s="929"/>
    </row>
    <row r="543" spans="1:7">
      <c r="A543" s="929"/>
      <c r="B543" s="929"/>
      <c r="C543" s="929"/>
      <c r="D543" s="929"/>
      <c r="E543" s="929"/>
      <c r="F543" s="929"/>
      <c r="G543" s="929"/>
    </row>
    <row r="544" spans="1:7">
      <c r="A544" s="929"/>
      <c r="B544" s="929"/>
      <c r="C544" s="929"/>
      <c r="D544" s="929"/>
      <c r="E544" s="929"/>
      <c r="F544" s="929"/>
      <c r="G544" s="929"/>
    </row>
    <row r="545" spans="1:7">
      <c r="A545" s="929"/>
      <c r="B545" s="929"/>
      <c r="C545" s="929"/>
      <c r="D545" s="929"/>
      <c r="E545" s="929"/>
      <c r="F545" s="929"/>
      <c r="G545" s="929"/>
    </row>
    <row r="546" spans="1:7">
      <c r="A546" s="929"/>
      <c r="B546" s="929"/>
      <c r="C546" s="929"/>
      <c r="D546" s="929"/>
      <c r="E546" s="929"/>
      <c r="F546" s="929"/>
      <c r="G546" s="929"/>
    </row>
    <row r="547" spans="1:7">
      <c r="A547" s="929"/>
      <c r="B547" s="929"/>
      <c r="C547" s="929"/>
      <c r="D547" s="929"/>
      <c r="E547" s="929"/>
      <c r="F547" s="929"/>
      <c r="G547" s="929"/>
    </row>
    <row r="548" spans="1:7">
      <c r="A548" s="929"/>
      <c r="B548" s="929"/>
      <c r="C548" s="929"/>
      <c r="D548" s="929"/>
      <c r="E548" s="929"/>
      <c r="F548" s="929"/>
      <c r="G548" s="929"/>
    </row>
    <row r="549" spans="1:7">
      <c r="A549" s="929"/>
      <c r="B549" s="929"/>
      <c r="C549" s="929"/>
      <c r="D549" s="929"/>
      <c r="E549" s="929"/>
      <c r="F549" s="929"/>
      <c r="G549" s="929"/>
    </row>
    <row r="550" spans="1:7">
      <c r="A550" s="929"/>
      <c r="B550" s="929"/>
      <c r="C550" s="929"/>
      <c r="D550" s="929"/>
      <c r="E550" s="929"/>
      <c r="F550" s="929"/>
      <c r="G550" s="929"/>
    </row>
    <row r="551" spans="1:7">
      <c r="A551" s="929"/>
      <c r="B551" s="929"/>
      <c r="C551" s="929"/>
      <c r="D551" s="929"/>
      <c r="E551" s="929"/>
      <c r="F551" s="929"/>
      <c r="G551" s="929"/>
    </row>
    <row r="552" spans="1:7">
      <c r="A552" s="929"/>
      <c r="B552" s="929"/>
      <c r="C552" s="929"/>
      <c r="D552" s="929"/>
      <c r="E552" s="929"/>
      <c r="F552" s="929"/>
      <c r="G552" s="929"/>
    </row>
    <row r="553" spans="1:7">
      <c r="A553" s="929"/>
      <c r="B553" s="929"/>
      <c r="C553" s="929"/>
      <c r="D553" s="929"/>
      <c r="E553" s="929"/>
      <c r="F553" s="929"/>
      <c r="G553" s="929"/>
    </row>
    <row r="554" spans="1:7">
      <c r="A554" s="929"/>
      <c r="B554" s="929"/>
      <c r="C554" s="929"/>
      <c r="D554" s="929"/>
      <c r="E554" s="929"/>
      <c r="F554" s="929"/>
      <c r="G554" s="929"/>
    </row>
    <row r="555" spans="1:7">
      <c r="A555" s="929"/>
      <c r="B555" s="929"/>
      <c r="C555" s="929"/>
      <c r="D555" s="929"/>
      <c r="E555" s="929"/>
      <c r="F555" s="929"/>
      <c r="G555" s="929"/>
    </row>
    <row r="556" spans="1:7">
      <c r="A556" s="929"/>
      <c r="B556" s="929"/>
      <c r="C556" s="929"/>
      <c r="D556" s="929"/>
      <c r="E556" s="929"/>
      <c r="F556" s="929"/>
      <c r="G556" s="929"/>
    </row>
    <row r="557" spans="1:7">
      <c r="A557" s="929"/>
      <c r="B557" s="929"/>
      <c r="C557" s="929"/>
      <c r="D557" s="929"/>
      <c r="E557" s="929"/>
      <c r="F557" s="929"/>
      <c r="G557" s="929"/>
    </row>
    <row r="558" spans="1:7">
      <c r="A558" s="929"/>
      <c r="B558" s="929"/>
      <c r="C558" s="929"/>
      <c r="D558" s="929"/>
      <c r="E558" s="929"/>
      <c r="F558" s="929"/>
      <c r="G558" s="929"/>
    </row>
    <row r="559" spans="1:7">
      <c r="A559" s="929"/>
      <c r="B559" s="929"/>
      <c r="C559" s="929"/>
      <c r="D559" s="929"/>
      <c r="E559" s="929"/>
      <c r="F559" s="929"/>
      <c r="G559" s="929"/>
    </row>
    <row r="560" spans="1:7">
      <c r="A560" s="929"/>
      <c r="B560" s="929"/>
      <c r="C560" s="929"/>
      <c r="D560" s="929"/>
      <c r="E560" s="929"/>
      <c r="F560" s="929"/>
      <c r="G560" s="929"/>
    </row>
    <row r="561" spans="1:7">
      <c r="A561" s="929"/>
      <c r="B561" s="929"/>
      <c r="C561" s="929"/>
      <c r="D561" s="929"/>
      <c r="E561" s="929"/>
      <c r="F561" s="929"/>
      <c r="G561" s="929"/>
    </row>
    <row r="562" spans="1:7">
      <c r="A562" s="929"/>
      <c r="B562" s="929"/>
      <c r="C562" s="929"/>
      <c r="D562" s="929"/>
      <c r="E562" s="929"/>
      <c r="F562" s="929"/>
      <c r="G562" s="929"/>
    </row>
    <row r="563" spans="1:7">
      <c r="A563" s="929"/>
      <c r="B563" s="929"/>
      <c r="C563" s="929"/>
      <c r="D563" s="929"/>
      <c r="E563" s="929"/>
      <c r="F563" s="929"/>
      <c r="G563" s="929"/>
    </row>
    <row r="564" spans="1:7">
      <c r="A564" s="929"/>
      <c r="B564" s="929"/>
      <c r="C564" s="929"/>
      <c r="D564" s="929"/>
      <c r="E564" s="929"/>
      <c r="F564" s="929"/>
      <c r="G564" s="929"/>
    </row>
    <row r="565" spans="1:7">
      <c r="A565" s="929"/>
      <c r="B565" s="929"/>
      <c r="C565" s="929"/>
      <c r="D565" s="929"/>
      <c r="E565" s="929"/>
      <c r="F565" s="929"/>
      <c r="G565" s="929"/>
    </row>
    <row r="566" spans="1:7">
      <c r="A566" s="929"/>
      <c r="B566" s="929"/>
      <c r="C566" s="929"/>
      <c r="D566" s="929"/>
      <c r="E566" s="929"/>
      <c r="F566" s="929"/>
      <c r="G566" s="929"/>
    </row>
    <row r="567" spans="1:7">
      <c r="A567" s="929"/>
      <c r="B567" s="929"/>
      <c r="C567" s="929"/>
      <c r="D567" s="929"/>
      <c r="E567" s="929"/>
      <c r="F567" s="929"/>
      <c r="G567" s="929"/>
    </row>
    <row r="568" spans="1:7">
      <c r="A568" s="929"/>
      <c r="B568" s="929"/>
      <c r="C568" s="929"/>
      <c r="D568" s="929"/>
      <c r="E568" s="929"/>
      <c r="F568" s="929"/>
      <c r="G568" s="929"/>
    </row>
    <row r="569" spans="1:7">
      <c r="A569" s="929"/>
      <c r="B569" s="929"/>
      <c r="C569" s="929"/>
      <c r="D569" s="929"/>
      <c r="E569" s="929"/>
      <c r="F569" s="929"/>
      <c r="G569" s="929"/>
    </row>
    <row r="570" spans="1:7">
      <c r="A570" s="929"/>
      <c r="B570" s="929"/>
      <c r="C570" s="929"/>
      <c r="D570" s="929"/>
      <c r="E570" s="929"/>
      <c r="F570" s="929"/>
      <c r="G570" s="929"/>
    </row>
    <row r="571" spans="1:7">
      <c r="A571" s="929"/>
      <c r="B571" s="929"/>
      <c r="C571" s="929"/>
      <c r="D571" s="929"/>
      <c r="E571" s="929"/>
      <c r="F571" s="929"/>
      <c r="G571" s="929"/>
    </row>
    <row r="572" spans="1:7">
      <c r="A572" s="929"/>
      <c r="B572" s="929"/>
      <c r="C572" s="929"/>
      <c r="D572" s="929"/>
      <c r="E572" s="929"/>
      <c r="F572" s="929"/>
      <c r="G572" s="929"/>
    </row>
    <row r="573" spans="1:7">
      <c r="A573" s="929"/>
      <c r="B573" s="929"/>
      <c r="C573" s="929"/>
      <c r="D573" s="929"/>
      <c r="E573" s="929"/>
      <c r="F573" s="929"/>
      <c r="G573" s="929"/>
    </row>
    <row r="574" spans="1:7">
      <c r="A574" s="929"/>
      <c r="B574" s="929"/>
      <c r="C574" s="929"/>
      <c r="D574" s="929"/>
      <c r="E574" s="929"/>
      <c r="F574" s="929"/>
      <c r="G574" s="929"/>
    </row>
    <row r="575" spans="1:7">
      <c r="A575" s="929"/>
      <c r="B575" s="929"/>
      <c r="C575" s="929"/>
      <c r="D575" s="929"/>
      <c r="E575" s="929"/>
      <c r="F575" s="929"/>
      <c r="G575" s="929"/>
    </row>
    <row r="576" spans="1:7">
      <c r="A576" s="929"/>
      <c r="B576" s="929"/>
      <c r="C576" s="929"/>
      <c r="D576" s="929"/>
      <c r="E576" s="929"/>
      <c r="F576" s="929"/>
      <c r="G576" s="929"/>
    </row>
    <row r="577" spans="1:7">
      <c r="A577" s="929"/>
      <c r="B577" s="929"/>
      <c r="C577" s="929"/>
      <c r="D577" s="929"/>
      <c r="E577" s="929"/>
      <c r="F577" s="929"/>
      <c r="G577" s="929"/>
    </row>
    <row r="578" spans="1:7">
      <c r="A578" s="929"/>
      <c r="B578" s="929"/>
      <c r="C578" s="929"/>
      <c r="D578" s="929"/>
      <c r="E578" s="929"/>
      <c r="F578" s="929"/>
      <c r="G578" s="929"/>
    </row>
    <row r="579" spans="1:7">
      <c r="A579" s="929"/>
      <c r="B579" s="929"/>
      <c r="C579" s="929"/>
      <c r="D579" s="929"/>
      <c r="E579" s="929"/>
      <c r="F579" s="929"/>
      <c r="G579" s="929"/>
    </row>
    <row r="580" spans="1:7">
      <c r="A580" s="929"/>
      <c r="B580" s="929"/>
      <c r="C580" s="929"/>
      <c r="D580" s="929"/>
      <c r="E580" s="929"/>
      <c r="F580" s="929"/>
      <c r="G580" s="929"/>
    </row>
    <row r="581" spans="1:7">
      <c r="A581" s="929"/>
      <c r="B581" s="929"/>
      <c r="C581" s="929"/>
      <c r="D581" s="929"/>
      <c r="E581" s="929"/>
      <c r="F581" s="929"/>
      <c r="G581" s="929"/>
    </row>
    <row r="582" spans="1:7">
      <c r="A582" s="929"/>
      <c r="B582" s="929"/>
      <c r="C582" s="929"/>
      <c r="D582" s="929"/>
      <c r="E582" s="929"/>
      <c r="F582" s="929"/>
      <c r="G582" s="929"/>
    </row>
    <row r="583" spans="1:7">
      <c r="A583" s="929"/>
      <c r="B583" s="929"/>
      <c r="C583" s="929"/>
      <c r="D583" s="929"/>
      <c r="E583" s="929"/>
      <c r="F583" s="929"/>
      <c r="G583" s="929"/>
    </row>
    <row r="584" spans="1:7">
      <c r="A584" s="929"/>
      <c r="B584" s="929"/>
      <c r="C584" s="929"/>
      <c r="D584" s="929"/>
      <c r="E584" s="929"/>
      <c r="F584" s="929"/>
      <c r="G584" s="929"/>
    </row>
    <row r="585" spans="1:7">
      <c r="A585" s="929"/>
      <c r="B585" s="929"/>
      <c r="C585" s="929"/>
      <c r="D585" s="929"/>
      <c r="E585" s="929"/>
      <c r="F585" s="929"/>
      <c r="G585" s="929"/>
    </row>
    <row r="586" spans="1:7">
      <c r="A586" s="929"/>
      <c r="B586" s="929"/>
      <c r="C586" s="929"/>
      <c r="D586" s="929"/>
      <c r="E586" s="929"/>
      <c r="F586" s="929"/>
      <c r="G586" s="929"/>
    </row>
    <row r="587" spans="1:7">
      <c r="A587" s="929"/>
      <c r="B587" s="929"/>
      <c r="C587" s="929"/>
      <c r="D587" s="929"/>
      <c r="E587" s="929"/>
      <c r="F587" s="929"/>
      <c r="G587" s="929"/>
    </row>
    <row r="588" spans="1:7">
      <c r="A588" s="929"/>
      <c r="B588" s="929"/>
      <c r="C588" s="929"/>
      <c r="D588" s="929"/>
      <c r="E588" s="929"/>
      <c r="F588" s="929"/>
      <c r="G588" s="929"/>
    </row>
    <row r="589" spans="1:7">
      <c r="A589" s="929"/>
      <c r="B589" s="929"/>
      <c r="C589" s="929"/>
      <c r="D589" s="929"/>
      <c r="E589" s="929"/>
      <c r="F589" s="929"/>
      <c r="G589" s="929"/>
    </row>
    <row r="590" spans="1:7">
      <c r="A590" s="929"/>
      <c r="B590" s="929"/>
      <c r="C590" s="929"/>
      <c r="D590" s="929"/>
      <c r="E590" s="929"/>
      <c r="F590" s="929"/>
      <c r="G590" s="929"/>
    </row>
    <row r="591" spans="1:7">
      <c r="A591" s="929"/>
      <c r="B591" s="929"/>
      <c r="C591" s="929"/>
      <c r="D591" s="929"/>
      <c r="E591" s="929"/>
      <c r="F591" s="929"/>
      <c r="G591" s="929"/>
    </row>
    <row r="592" spans="1:7">
      <c r="A592" s="929"/>
      <c r="B592" s="929"/>
      <c r="C592" s="929"/>
      <c r="D592" s="929"/>
      <c r="E592" s="929"/>
      <c r="F592" s="929"/>
      <c r="G592" s="929"/>
    </row>
    <row r="593" spans="1:7">
      <c r="A593" s="929"/>
      <c r="B593" s="929"/>
      <c r="C593" s="929"/>
      <c r="D593" s="929"/>
      <c r="E593" s="929"/>
      <c r="F593" s="929"/>
      <c r="G593" s="929"/>
    </row>
    <row r="594" spans="1:7">
      <c r="A594" s="929"/>
      <c r="B594" s="929"/>
      <c r="C594" s="929"/>
      <c r="D594" s="929"/>
      <c r="E594" s="929"/>
      <c r="F594" s="929"/>
      <c r="G594" s="929"/>
    </row>
    <row r="595" spans="1:7">
      <c r="A595" s="929"/>
      <c r="B595" s="929"/>
      <c r="C595" s="929"/>
      <c r="D595" s="929"/>
      <c r="E595" s="929"/>
      <c r="F595" s="929"/>
      <c r="G595" s="929"/>
    </row>
    <row r="596" spans="1:7">
      <c r="A596" s="929"/>
      <c r="B596" s="929"/>
      <c r="C596" s="929"/>
      <c r="D596" s="929"/>
      <c r="E596" s="929"/>
      <c r="F596" s="929"/>
      <c r="G596" s="929"/>
    </row>
    <row r="597" spans="1:7">
      <c r="A597" s="929"/>
      <c r="B597" s="929"/>
      <c r="C597" s="929"/>
      <c r="D597" s="929"/>
      <c r="E597" s="929"/>
      <c r="F597" s="929"/>
      <c r="G597" s="929"/>
    </row>
    <row r="598" spans="1:7">
      <c r="A598" s="929"/>
      <c r="B598" s="929"/>
      <c r="C598" s="929"/>
      <c r="D598" s="929"/>
      <c r="E598" s="929"/>
      <c r="F598" s="929"/>
      <c r="G598" s="929"/>
    </row>
    <row r="599" spans="1:7">
      <c r="A599" s="929"/>
      <c r="B599" s="929"/>
      <c r="C599" s="929"/>
      <c r="D599" s="929"/>
      <c r="E599" s="929"/>
      <c r="F599" s="929"/>
      <c r="G599" s="929"/>
    </row>
    <row r="600" spans="1:7">
      <c r="A600" s="929"/>
      <c r="B600" s="929"/>
      <c r="C600" s="929"/>
      <c r="D600" s="929"/>
      <c r="E600" s="929"/>
      <c r="F600" s="929"/>
      <c r="G600" s="929"/>
    </row>
    <row r="601" spans="1:7">
      <c r="A601" s="929"/>
      <c r="B601" s="929"/>
      <c r="C601" s="929"/>
      <c r="D601" s="929"/>
      <c r="E601" s="929"/>
      <c r="F601" s="929"/>
      <c r="G601" s="929"/>
    </row>
    <row r="602" spans="1:7">
      <c r="A602" s="929"/>
      <c r="B602" s="929"/>
      <c r="C602" s="929"/>
      <c r="D602" s="929"/>
      <c r="E602" s="929"/>
      <c r="F602" s="929"/>
      <c r="G602" s="929"/>
    </row>
    <row r="603" spans="1:7">
      <c r="A603" s="929"/>
      <c r="B603" s="929"/>
      <c r="C603" s="929"/>
      <c r="D603" s="929"/>
      <c r="E603" s="929"/>
      <c r="F603" s="929"/>
      <c r="G603" s="929"/>
    </row>
    <row r="604" spans="1:7">
      <c r="A604" s="929"/>
      <c r="B604" s="929"/>
      <c r="C604" s="929"/>
      <c r="D604" s="929"/>
      <c r="E604" s="929"/>
      <c r="F604" s="929"/>
      <c r="G604" s="929"/>
    </row>
    <row r="605" spans="1:7">
      <c r="A605" s="929"/>
      <c r="B605" s="929"/>
      <c r="C605" s="929"/>
      <c r="D605" s="929"/>
      <c r="E605" s="929"/>
      <c r="F605" s="929"/>
      <c r="G605" s="929"/>
    </row>
    <row r="606" spans="1:7">
      <c r="A606" s="929"/>
      <c r="B606" s="929"/>
      <c r="C606" s="929"/>
      <c r="D606" s="929"/>
      <c r="E606" s="929"/>
      <c r="F606" s="929"/>
      <c r="G606" s="929"/>
    </row>
    <row r="607" spans="1:7">
      <c r="A607" s="929"/>
      <c r="B607" s="929"/>
      <c r="C607" s="929"/>
      <c r="D607" s="929"/>
      <c r="E607" s="929"/>
      <c r="F607" s="929"/>
      <c r="G607" s="929"/>
    </row>
    <row r="608" spans="1:7">
      <c r="A608" s="929"/>
      <c r="B608" s="929"/>
      <c r="C608" s="929"/>
      <c r="D608" s="929"/>
      <c r="E608" s="929"/>
      <c r="F608" s="929"/>
      <c r="G608" s="929"/>
    </row>
    <row r="609" spans="1:7">
      <c r="A609" s="929"/>
      <c r="B609" s="929"/>
      <c r="C609" s="929"/>
      <c r="D609" s="929"/>
      <c r="E609" s="929"/>
      <c r="F609" s="929"/>
      <c r="G609" s="929"/>
    </row>
    <row r="610" spans="1:7">
      <c r="A610" s="929"/>
      <c r="B610" s="929"/>
      <c r="C610" s="929"/>
      <c r="D610" s="929"/>
      <c r="E610" s="929"/>
      <c r="F610" s="929"/>
      <c r="G610" s="929"/>
    </row>
    <row r="611" spans="1:7">
      <c r="A611" s="929"/>
      <c r="B611" s="929"/>
      <c r="C611" s="929"/>
      <c r="D611" s="929"/>
      <c r="E611" s="929"/>
      <c r="F611" s="929"/>
      <c r="G611" s="929"/>
    </row>
    <row r="612" spans="1:7">
      <c r="A612" s="929"/>
      <c r="B612" s="929"/>
      <c r="C612" s="929"/>
      <c r="D612" s="929"/>
      <c r="E612" s="929"/>
      <c r="F612" s="929"/>
      <c r="G612" s="929"/>
    </row>
    <row r="613" spans="1:7">
      <c r="A613" s="929"/>
      <c r="B613" s="929"/>
      <c r="C613" s="929"/>
      <c r="D613" s="929"/>
      <c r="E613" s="929"/>
      <c r="F613" s="929"/>
      <c r="G613" s="929"/>
    </row>
    <row r="614" spans="1:7">
      <c r="A614" s="929"/>
      <c r="B614" s="929"/>
      <c r="C614" s="929"/>
      <c r="D614" s="929"/>
      <c r="E614" s="929"/>
      <c r="F614" s="929"/>
      <c r="G614" s="929"/>
    </row>
    <row r="615" spans="1:7">
      <c r="A615" s="929"/>
      <c r="B615" s="929"/>
      <c r="C615" s="929"/>
      <c r="D615" s="929"/>
      <c r="E615" s="929"/>
      <c r="F615" s="929"/>
      <c r="G615" s="929"/>
    </row>
    <row r="616" spans="1:7">
      <c r="A616" s="929"/>
      <c r="B616" s="929"/>
      <c r="C616" s="929"/>
      <c r="D616" s="929"/>
      <c r="E616" s="929"/>
      <c r="F616" s="929"/>
      <c r="G616" s="929"/>
    </row>
    <row r="617" spans="1:7">
      <c r="A617" s="929"/>
      <c r="B617" s="929"/>
      <c r="C617" s="929"/>
      <c r="D617" s="929"/>
      <c r="E617" s="929"/>
      <c r="F617" s="929"/>
      <c r="G617" s="929"/>
    </row>
    <row r="618" spans="1:7">
      <c r="A618" s="929"/>
      <c r="B618" s="929"/>
      <c r="C618" s="929"/>
      <c r="D618" s="929"/>
      <c r="E618" s="929"/>
      <c r="F618" s="929"/>
      <c r="G618" s="929"/>
    </row>
    <row r="619" spans="1:7">
      <c r="A619" s="929"/>
      <c r="B619" s="929"/>
      <c r="C619" s="929"/>
      <c r="D619" s="929"/>
      <c r="E619" s="929"/>
      <c r="F619" s="929"/>
      <c r="G619" s="929"/>
    </row>
    <row r="620" spans="1:7">
      <c r="A620" s="929"/>
      <c r="B620" s="929"/>
      <c r="C620" s="929"/>
      <c r="D620" s="929"/>
      <c r="E620" s="929"/>
      <c r="F620" s="929"/>
      <c r="G620" s="929"/>
    </row>
    <row r="621" spans="1:7">
      <c r="A621" s="929"/>
      <c r="B621" s="929"/>
      <c r="C621" s="929"/>
      <c r="D621" s="929"/>
      <c r="E621" s="929"/>
      <c r="F621" s="929"/>
      <c r="G621" s="929"/>
    </row>
    <row r="622" spans="1:7">
      <c r="A622" s="929"/>
      <c r="B622" s="929"/>
      <c r="C622" s="929"/>
      <c r="D622" s="929"/>
      <c r="E622" s="929"/>
      <c r="F622" s="929"/>
      <c r="G622" s="929"/>
    </row>
    <row r="623" spans="1:7">
      <c r="A623" s="929"/>
      <c r="B623" s="929"/>
      <c r="C623" s="929"/>
      <c r="D623" s="929"/>
      <c r="E623" s="929"/>
      <c r="F623" s="929"/>
      <c r="G623" s="929"/>
    </row>
    <row r="624" spans="1:7">
      <c r="A624" s="929"/>
      <c r="B624" s="929"/>
      <c r="C624" s="929"/>
      <c r="D624" s="929"/>
      <c r="E624" s="929"/>
      <c r="F624" s="929"/>
      <c r="G624" s="929"/>
    </row>
    <row r="625" spans="1:7">
      <c r="A625" s="929"/>
      <c r="B625" s="929"/>
      <c r="C625" s="929"/>
      <c r="D625" s="929"/>
      <c r="E625" s="929"/>
      <c r="F625" s="929"/>
      <c r="G625" s="929"/>
    </row>
    <row r="626" spans="1:7">
      <c r="A626" s="929"/>
      <c r="B626" s="929"/>
      <c r="C626" s="929"/>
      <c r="D626" s="929"/>
      <c r="E626" s="929"/>
      <c r="F626" s="929"/>
      <c r="G626" s="929"/>
    </row>
    <row r="627" spans="1:7">
      <c r="A627" s="929"/>
      <c r="B627" s="929"/>
      <c r="C627" s="929"/>
      <c r="D627" s="929"/>
      <c r="E627" s="929"/>
      <c r="F627" s="929"/>
      <c r="G627" s="929"/>
    </row>
    <row r="628" spans="1:7">
      <c r="A628" s="929"/>
      <c r="B628" s="929"/>
      <c r="C628" s="929"/>
      <c r="D628" s="929"/>
      <c r="E628" s="929"/>
      <c r="F628" s="929"/>
      <c r="G628" s="929"/>
    </row>
    <row r="629" spans="1:7">
      <c r="A629" s="929"/>
      <c r="B629" s="929"/>
      <c r="C629" s="929"/>
      <c r="D629" s="929"/>
      <c r="E629" s="929"/>
      <c r="F629" s="929"/>
      <c r="G629" s="929"/>
    </row>
    <row r="630" spans="1:7">
      <c r="A630" s="929"/>
      <c r="B630" s="929"/>
      <c r="C630" s="929"/>
      <c r="D630" s="929"/>
      <c r="E630" s="929"/>
      <c r="F630" s="929"/>
      <c r="G630" s="929"/>
    </row>
    <row r="631" spans="1:7">
      <c r="A631" s="929"/>
      <c r="B631" s="929"/>
      <c r="C631" s="929"/>
      <c r="D631" s="929"/>
      <c r="E631" s="929"/>
      <c r="F631" s="929"/>
      <c r="G631" s="929"/>
    </row>
    <row r="632" spans="1:7">
      <c r="A632" s="929"/>
      <c r="B632" s="929"/>
      <c r="C632" s="929"/>
      <c r="D632" s="929"/>
      <c r="E632" s="929"/>
      <c r="F632" s="929"/>
      <c r="G632" s="929"/>
    </row>
    <row r="633" spans="1:7">
      <c r="A633" s="929"/>
      <c r="B633" s="929"/>
      <c r="C633" s="929"/>
      <c r="D633" s="929"/>
      <c r="E633" s="929"/>
      <c r="F633" s="929"/>
      <c r="G633" s="929"/>
    </row>
    <row r="634" spans="1:7">
      <c r="A634" s="929"/>
      <c r="B634" s="929"/>
      <c r="C634" s="929"/>
      <c r="D634" s="929"/>
      <c r="E634" s="929"/>
      <c r="F634" s="929"/>
      <c r="G634" s="929"/>
    </row>
    <row r="635" spans="1:7">
      <c r="A635" s="929"/>
      <c r="B635" s="929"/>
      <c r="C635" s="929"/>
      <c r="D635" s="929"/>
      <c r="E635" s="929"/>
      <c r="F635" s="929"/>
      <c r="G635" s="929"/>
    </row>
    <row r="636" spans="1:7">
      <c r="A636" s="929"/>
      <c r="B636" s="929"/>
      <c r="C636" s="929"/>
      <c r="D636" s="929"/>
      <c r="E636" s="929"/>
      <c r="F636" s="929"/>
      <c r="G636" s="929"/>
    </row>
    <row r="637" spans="1:7">
      <c r="A637" s="929"/>
      <c r="B637" s="929"/>
      <c r="C637" s="929"/>
      <c r="D637" s="929"/>
      <c r="E637" s="929"/>
      <c r="F637" s="929"/>
      <c r="G637" s="929"/>
    </row>
    <row r="638" spans="1:7">
      <c r="A638" s="929"/>
      <c r="B638" s="929"/>
      <c r="C638" s="929"/>
      <c r="D638" s="929"/>
      <c r="E638" s="929"/>
      <c r="F638" s="929"/>
      <c r="G638" s="929"/>
    </row>
    <row r="639" spans="1:7">
      <c r="A639" s="929"/>
      <c r="B639" s="929"/>
      <c r="C639" s="929"/>
      <c r="D639" s="929"/>
      <c r="E639" s="929"/>
      <c r="F639" s="929"/>
      <c r="G639" s="929"/>
    </row>
    <row r="640" spans="1:7">
      <c r="A640" s="929"/>
      <c r="B640" s="929"/>
      <c r="C640" s="929"/>
      <c r="D640" s="929"/>
      <c r="E640" s="929"/>
      <c r="F640" s="929"/>
      <c r="G640" s="929"/>
    </row>
    <row r="641" spans="1:7">
      <c r="A641" s="929"/>
      <c r="B641" s="929"/>
      <c r="C641" s="929"/>
      <c r="D641" s="929"/>
      <c r="E641" s="929"/>
      <c r="F641" s="929"/>
      <c r="G641" s="929"/>
    </row>
    <row r="642" spans="1:7">
      <c r="A642" s="929"/>
      <c r="B642" s="929"/>
      <c r="C642" s="929"/>
      <c r="D642" s="929"/>
      <c r="E642" s="929"/>
      <c r="F642" s="929"/>
      <c r="G642" s="929"/>
    </row>
    <row r="643" spans="1:7">
      <c r="A643" s="929"/>
      <c r="B643" s="929"/>
      <c r="C643" s="929"/>
      <c r="D643" s="929"/>
      <c r="E643" s="929"/>
      <c r="F643" s="929"/>
      <c r="G643" s="929"/>
    </row>
    <row r="644" spans="1:7">
      <c r="A644" s="929"/>
      <c r="B644" s="929"/>
      <c r="C644" s="929"/>
      <c r="D644" s="929"/>
      <c r="E644" s="929"/>
      <c r="F644" s="929"/>
      <c r="G644" s="929"/>
    </row>
    <row r="645" spans="1:7">
      <c r="A645" s="929"/>
      <c r="B645" s="929"/>
      <c r="C645" s="929"/>
      <c r="D645" s="929"/>
      <c r="E645" s="929"/>
      <c r="F645" s="929"/>
      <c r="G645" s="929"/>
    </row>
    <row r="646" spans="1:7">
      <c r="A646" s="929"/>
      <c r="B646" s="929"/>
      <c r="C646" s="929"/>
      <c r="D646" s="929"/>
      <c r="E646" s="929"/>
      <c r="F646" s="929"/>
      <c r="G646" s="929"/>
    </row>
    <row r="647" spans="1:7">
      <c r="A647" s="929"/>
      <c r="B647" s="929"/>
      <c r="C647" s="929"/>
      <c r="D647" s="929"/>
      <c r="E647" s="929"/>
      <c r="F647" s="929"/>
      <c r="G647" s="929"/>
    </row>
    <row r="648" spans="1:7">
      <c r="A648" s="929"/>
      <c r="B648" s="929"/>
      <c r="C648" s="929"/>
      <c r="D648" s="929"/>
      <c r="E648" s="929"/>
      <c r="F648" s="929"/>
      <c r="G648" s="929"/>
    </row>
    <row r="649" spans="1:7">
      <c r="A649" s="929"/>
      <c r="B649" s="929"/>
      <c r="C649" s="929"/>
      <c r="D649" s="929"/>
      <c r="E649" s="929"/>
      <c r="F649" s="929"/>
      <c r="G649" s="929"/>
    </row>
    <row r="650" spans="1:7">
      <c r="A650" s="929"/>
      <c r="B650" s="929"/>
      <c r="C650" s="929"/>
      <c r="D650" s="929"/>
      <c r="E650" s="929"/>
      <c r="F650" s="929"/>
      <c r="G650" s="929"/>
    </row>
    <row r="651" spans="1:7">
      <c r="A651" s="929"/>
      <c r="B651" s="929"/>
      <c r="C651" s="929"/>
      <c r="D651" s="929"/>
      <c r="E651" s="929"/>
      <c r="F651" s="929"/>
      <c r="G651" s="929"/>
    </row>
    <row r="652" spans="1:7">
      <c r="A652" s="929"/>
      <c r="B652" s="929"/>
      <c r="C652" s="929"/>
      <c r="D652" s="929"/>
      <c r="E652" s="929"/>
      <c r="F652" s="929"/>
      <c r="G652" s="929"/>
    </row>
    <row r="653" spans="1:7">
      <c r="A653" s="929"/>
      <c r="B653" s="929"/>
      <c r="C653" s="929"/>
      <c r="D653" s="929"/>
      <c r="E653" s="929"/>
      <c r="F653" s="929"/>
      <c r="G653" s="929"/>
    </row>
    <row r="654" spans="1:7">
      <c r="A654" s="929"/>
      <c r="B654" s="929"/>
      <c r="C654" s="929"/>
      <c r="D654" s="929"/>
      <c r="E654" s="929"/>
      <c r="F654" s="929"/>
      <c r="G654" s="929"/>
    </row>
    <row r="655" spans="1:7">
      <c r="A655" s="929"/>
      <c r="B655" s="929"/>
      <c r="C655" s="929"/>
      <c r="D655" s="929"/>
      <c r="E655" s="929"/>
      <c r="F655" s="929"/>
      <c r="G655" s="929"/>
    </row>
    <row r="656" spans="1:7">
      <c r="A656" s="929"/>
      <c r="B656" s="929"/>
      <c r="C656" s="929"/>
      <c r="D656" s="929"/>
      <c r="E656" s="929"/>
      <c r="F656" s="929"/>
      <c r="G656" s="929"/>
    </row>
    <row r="657" spans="1:7">
      <c r="A657" s="929"/>
      <c r="B657" s="929"/>
      <c r="C657" s="929"/>
      <c r="D657" s="929"/>
      <c r="E657" s="929"/>
      <c r="F657" s="929"/>
      <c r="G657" s="929"/>
    </row>
    <row r="658" spans="1:7">
      <c r="A658" s="929"/>
      <c r="B658" s="929"/>
      <c r="C658" s="929"/>
      <c r="D658" s="929"/>
      <c r="E658" s="929"/>
      <c r="F658" s="929"/>
      <c r="G658" s="929"/>
    </row>
    <row r="659" spans="1:7">
      <c r="A659" s="929"/>
      <c r="B659" s="929"/>
      <c r="C659" s="929"/>
      <c r="D659" s="929"/>
      <c r="E659" s="929"/>
      <c r="F659" s="929"/>
      <c r="G659" s="929"/>
    </row>
    <row r="660" spans="1:7">
      <c r="A660" s="929"/>
      <c r="B660" s="929"/>
      <c r="C660" s="929"/>
      <c r="D660" s="929"/>
      <c r="E660" s="929"/>
      <c r="F660" s="929"/>
      <c r="G660" s="929"/>
    </row>
    <row r="661" spans="1:7">
      <c r="A661" s="929"/>
      <c r="B661" s="929"/>
      <c r="C661" s="929"/>
      <c r="D661" s="929"/>
      <c r="E661" s="929"/>
      <c r="F661" s="929"/>
      <c r="G661" s="929"/>
    </row>
    <row r="662" spans="1:7">
      <c r="A662" s="929"/>
      <c r="B662" s="929"/>
      <c r="C662" s="929"/>
      <c r="D662" s="929"/>
      <c r="E662" s="929"/>
      <c r="F662" s="929"/>
      <c r="G662" s="929"/>
    </row>
    <row r="663" spans="1:7">
      <c r="A663" s="929"/>
      <c r="B663" s="929"/>
      <c r="C663" s="929"/>
      <c r="D663" s="929"/>
      <c r="E663" s="929"/>
      <c r="F663" s="929"/>
      <c r="G663" s="929"/>
    </row>
    <row r="664" spans="1:7">
      <c r="A664" s="929"/>
      <c r="B664" s="929"/>
      <c r="C664" s="929"/>
      <c r="D664" s="929"/>
      <c r="E664" s="929"/>
      <c r="F664" s="929"/>
      <c r="G664" s="929"/>
    </row>
    <row r="665" spans="1:7">
      <c r="A665" s="929"/>
      <c r="B665" s="929"/>
      <c r="C665" s="929"/>
      <c r="D665" s="929"/>
      <c r="E665" s="929"/>
      <c r="F665" s="929"/>
      <c r="G665" s="929"/>
    </row>
    <row r="666" spans="1:7">
      <c r="A666" s="929"/>
      <c r="B666" s="929"/>
      <c r="C666" s="929"/>
      <c r="D666" s="929"/>
      <c r="E666" s="929"/>
      <c r="F666" s="929"/>
      <c r="G666" s="929"/>
    </row>
    <row r="667" spans="1:7">
      <c r="A667" s="929"/>
      <c r="B667" s="929"/>
      <c r="C667" s="929"/>
      <c r="D667" s="929"/>
      <c r="E667" s="929"/>
      <c r="F667" s="929"/>
      <c r="G667" s="929"/>
    </row>
    <row r="668" spans="1:7">
      <c r="A668" s="929"/>
      <c r="B668" s="929"/>
      <c r="C668" s="929"/>
      <c r="D668" s="929"/>
      <c r="E668" s="929"/>
      <c r="F668" s="929"/>
      <c r="G668" s="929"/>
    </row>
    <row r="669" spans="1:7">
      <c r="A669" s="929"/>
      <c r="B669" s="929"/>
      <c r="C669" s="929"/>
      <c r="D669" s="929"/>
      <c r="E669" s="929"/>
      <c r="F669" s="929"/>
      <c r="G669" s="929"/>
    </row>
    <row r="670" spans="1:7">
      <c r="A670" s="929"/>
      <c r="B670" s="929"/>
      <c r="C670" s="929"/>
      <c r="D670" s="929"/>
      <c r="E670" s="929"/>
      <c r="F670" s="929"/>
      <c r="G670" s="929"/>
    </row>
    <row r="671" spans="1:7">
      <c r="A671" s="929"/>
      <c r="B671" s="929"/>
      <c r="C671" s="929"/>
      <c r="D671" s="929"/>
      <c r="E671" s="929"/>
      <c r="F671" s="929"/>
      <c r="G671" s="929"/>
    </row>
    <row r="672" spans="1:7">
      <c r="A672" s="929"/>
      <c r="B672" s="929"/>
      <c r="C672" s="929"/>
      <c r="D672" s="929"/>
      <c r="E672" s="929"/>
      <c r="F672" s="929"/>
      <c r="G672" s="929"/>
    </row>
    <row r="673" spans="1:7">
      <c r="A673" s="929"/>
      <c r="B673" s="929"/>
      <c r="C673" s="929"/>
      <c r="D673" s="929"/>
      <c r="E673" s="929"/>
      <c r="F673" s="929"/>
      <c r="G673" s="929"/>
    </row>
    <row r="674" spans="1:7">
      <c r="A674" s="929"/>
      <c r="B674" s="929"/>
      <c r="C674" s="929"/>
      <c r="D674" s="929"/>
      <c r="E674" s="929"/>
      <c r="F674" s="929"/>
      <c r="G674" s="929"/>
    </row>
    <row r="675" spans="1:7">
      <c r="A675" s="929"/>
      <c r="B675" s="929"/>
      <c r="C675" s="929"/>
      <c r="D675" s="929"/>
      <c r="E675" s="929"/>
      <c r="F675" s="929"/>
      <c r="G675" s="929"/>
    </row>
    <row r="676" spans="1:7">
      <c r="A676" s="929"/>
      <c r="B676" s="929"/>
      <c r="C676" s="929"/>
      <c r="D676" s="929"/>
      <c r="E676" s="929"/>
      <c r="F676" s="929"/>
      <c r="G676" s="929"/>
    </row>
    <row r="677" spans="1:7">
      <c r="A677" s="929"/>
      <c r="B677" s="929"/>
      <c r="C677" s="929"/>
      <c r="D677" s="929"/>
      <c r="E677" s="929"/>
      <c r="F677" s="929"/>
      <c r="G677" s="929"/>
    </row>
    <row r="678" spans="1:7">
      <c r="A678" s="929"/>
      <c r="B678" s="929"/>
      <c r="C678" s="929"/>
      <c r="D678" s="929"/>
      <c r="E678" s="929"/>
      <c r="F678" s="929"/>
      <c r="G678" s="929"/>
    </row>
    <row r="679" spans="1:7">
      <c r="A679" s="929"/>
      <c r="B679" s="929"/>
      <c r="C679" s="929"/>
      <c r="D679" s="929"/>
      <c r="E679" s="929"/>
      <c r="F679" s="929"/>
      <c r="G679" s="929"/>
    </row>
    <row r="680" spans="1:7">
      <c r="A680" s="929"/>
      <c r="B680" s="929"/>
      <c r="C680" s="929"/>
      <c r="D680" s="929"/>
      <c r="E680" s="929"/>
      <c r="F680" s="929"/>
      <c r="G680" s="929"/>
    </row>
    <row r="681" spans="1:7">
      <c r="A681" s="929"/>
      <c r="B681" s="929"/>
      <c r="C681" s="929"/>
      <c r="D681" s="929"/>
      <c r="E681" s="929"/>
      <c r="F681" s="929"/>
      <c r="G681" s="929"/>
    </row>
    <row r="682" spans="1:7">
      <c r="A682" s="929"/>
      <c r="B682" s="929"/>
      <c r="C682" s="929"/>
      <c r="D682" s="929"/>
      <c r="E682" s="929"/>
      <c r="F682" s="929"/>
      <c r="G682" s="929"/>
    </row>
    <row r="683" spans="1:7">
      <c r="A683" s="929"/>
      <c r="B683" s="929"/>
      <c r="C683" s="929"/>
      <c r="D683" s="929"/>
      <c r="E683" s="929"/>
      <c r="F683" s="929"/>
      <c r="G683" s="929"/>
    </row>
    <row r="684" spans="1:7">
      <c r="A684" s="929"/>
      <c r="B684" s="929"/>
      <c r="C684" s="929"/>
      <c r="D684" s="929"/>
      <c r="E684" s="929"/>
      <c r="F684" s="929"/>
      <c r="G684" s="929"/>
    </row>
    <row r="685" spans="1:7">
      <c r="A685" s="929"/>
      <c r="B685" s="929"/>
      <c r="C685" s="929"/>
      <c r="D685" s="929"/>
      <c r="E685" s="929"/>
      <c r="F685" s="929"/>
      <c r="G685" s="929"/>
    </row>
    <row r="686" spans="1:7">
      <c r="A686" s="929"/>
      <c r="B686" s="929"/>
      <c r="C686" s="929"/>
      <c r="D686" s="929"/>
      <c r="E686" s="929"/>
      <c r="F686" s="929"/>
      <c r="G686" s="929"/>
    </row>
    <row r="687" spans="1:7">
      <c r="A687" s="929"/>
      <c r="B687" s="929"/>
      <c r="C687" s="929"/>
      <c r="D687" s="929"/>
      <c r="E687" s="929"/>
      <c r="F687" s="929"/>
      <c r="G687" s="929"/>
    </row>
    <row r="688" spans="1:7">
      <c r="A688" s="929"/>
      <c r="B688" s="929"/>
      <c r="C688" s="929"/>
      <c r="D688" s="929"/>
      <c r="E688" s="929"/>
      <c r="F688" s="929"/>
      <c r="G688" s="929"/>
    </row>
    <row r="689" spans="1:7">
      <c r="A689" s="929"/>
      <c r="B689" s="929"/>
      <c r="C689" s="929"/>
      <c r="D689" s="929"/>
      <c r="E689" s="929"/>
      <c r="F689" s="929"/>
      <c r="G689" s="929"/>
    </row>
    <row r="690" spans="1:7">
      <c r="A690" s="929"/>
      <c r="B690" s="929"/>
      <c r="C690" s="929"/>
      <c r="D690" s="929"/>
      <c r="E690" s="929"/>
      <c r="F690" s="929"/>
      <c r="G690" s="929"/>
    </row>
    <row r="691" spans="1:7">
      <c r="A691" s="929"/>
      <c r="B691" s="929"/>
      <c r="C691" s="929"/>
      <c r="D691" s="929"/>
      <c r="E691" s="929"/>
      <c r="F691" s="929"/>
      <c r="G691" s="929"/>
    </row>
    <row r="692" spans="1:7">
      <c r="A692" s="929"/>
      <c r="B692" s="929"/>
      <c r="C692" s="929"/>
      <c r="D692" s="929"/>
      <c r="E692" s="929"/>
      <c r="F692" s="929"/>
      <c r="G692" s="929"/>
    </row>
    <row r="693" spans="1:7">
      <c r="A693" s="929"/>
      <c r="B693" s="929"/>
      <c r="C693" s="929"/>
      <c r="D693" s="929"/>
      <c r="E693" s="929"/>
      <c r="F693" s="929"/>
      <c r="G693" s="929"/>
    </row>
    <row r="694" spans="1:7">
      <c r="A694" s="929"/>
      <c r="B694" s="929"/>
      <c r="C694" s="929"/>
      <c r="D694" s="929"/>
      <c r="E694" s="929"/>
      <c r="F694" s="929"/>
      <c r="G694" s="929"/>
    </row>
    <row r="695" spans="1:7">
      <c r="A695" s="929"/>
      <c r="B695" s="929"/>
      <c r="C695" s="929"/>
      <c r="D695" s="929"/>
      <c r="E695" s="929"/>
      <c r="F695" s="929"/>
      <c r="G695" s="929"/>
    </row>
    <row r="696" spans="1:7">
      <c r="A696" s="929"/>
      <c r="B696" s="929"/>
      <c r="C696" s="929"/>
      <c r="D696" s="929"/>
      <c r="E696" s="929"/>
      <c r="F696" s="929"/>
      <c r="G696" s="929"/>
    </row>
    <row r="697" spans="1:7">
      <c r="A697" s="929"/>
      <c r="B697" s="929"/>
      <c r="C697" s="929"/>
      <c r="D697" s="929"/>
      <c r="E697" s="929"/>
      <c r="F697" s="929"/>
      <c r="G697" s="929"/>
    </row>
    <row r="698" spans="1:7">
      <c r="A698" s="929"/>
      <c r="B698" s="929"/>
      <c r="C698" s="929"/>
      <c r="D698" s="929"/>
      <c r="E698" s="929"/>
      <c r="F698" s="929"/>
      <c r="G698" s="929"/>
    </row>
    <row r="699" spans="1:7">
      <c r="A699" s="929"/>
      <c r="B699" s="929"/>
      <c r="C699" s="929"/>
      <c r="D699" s="929"/>
      <c r="E699" s="929"/>
      <c r="F699" s="929"/>
      <c r="G699" s="929"/>
    </row>
    <row r="700" spans="1:7">
      <c r="A700" s="929"/>
      <c r="B700" s="929"/>
      <c r="C700" s="929"/>
      <c r="D700" s="929"/>
      <c r="E700" s="929"/>
      <c r="F700" s="929"/>
      <c r="G700" s="929"/>
    </row>
    <row r="701" spans="1:7">
      <c r="A701" s="929"/>
      <c r="B701" s="929"/>
      <c r="C701" s="929"/>
      <c r="D701" s="929"/>
      <c r="E701" s="929"/>
      <c r="F701" s="929"/>
      <c r="G701" s="929"/>
    </row>
    <row r="702" spans="1:7">
      <c r="A702" s="929"/>
      <c r="B702" s="929"/>
      <c r="C702" s="929"/>
      <c r="D702" s="929"/>
      <c r="E702" s="929"/>
      <c r="F702" s="929"/>
      <c r="G702" s="929"/>
    </row>
    <row r="703" spans="1:7">
      <c r="A703" s="929"/>
      <c r="B703" s="929"/>
      <c r="C703" s="929"/>
      <c r="D703" s="929"/>
      <c r="E703" s="929"/>
      <c r="F703" s="929"/>
      <c r="G703" s="929"/>
    </row>
    <row r="704" spans="1:7">
      <c r="A704" s="929"/>
      <c r="B704" s="929"/>
      <c r="C704" s="929"/>
      <c r="D704" s="929"/>
      <c r="E704" s="929"/>
      <c r="F704" s="929"/>
      <c r="G704" s="929"/>
    </row>
    <row r="705" spans="1:7">
      <c r="A705" s="929"/>
      <c r="B705" s="929"/>
      <c r="C705" s="929"/>
      <c r="D705" s="929"/>
      <c r="E705" s="929"/>
      <c r="F705" s="929"/>
      <c r="G705" s="929"/>
    </row>
    <row r="706" spans="1:7">
      <c r="A706" s="929"/>
      <c r="B706" s="929"/>
      <c r="C706" s="929"/>
      <c r="D706" s="929"/>
      <c r="E706" s="929"/>
      <c r="F706" s="929"/>
      <c r="G706" s="929"/>
    </row>
    <row r="707" spans="1:7">
      <c r="A707" s="929"/>
      <c r="B707" s="929"/>
      <c r="C707" s="929"/>
      <c r="D707" s="929"/>
      <c r="E707" s="929"/>
      <c r="F707" s="929"/>
      <c r="G707" s="929"/>
    </row>
    <row r="708" spans="1:7">
      <c r="A708" s="929"/>
      <c r="B708" s="929"/>
      <c r="C708" s="929"/>
      <c r="D708" s="929"/>
      <c r="E708" s="929"/>
      <c r="F708" s="929"/>
      <c r="G708" s="929"/>
    </row>
    <row r="709" spans="1:7">
      <c r="A709" s="929"/>
      <c r="B709" s="929"/>
      <c r="C709" s="929"/>
      <c r="D709" s="929"/>
      <c r="E709" s="929"/>
      <c r="F709" s="929"/>
      <c r="G709" s="929"/>
    </row>
    <row r="710" spans="1:7">
      <c r="A710" s="929"/>
      <c r="B710" s="929"/>
      <c r="C710" s="929"/>
      <c r="D710" s="929"/>
      <c r="E710" s="929"/>
      <c r="F710" s="929"/>
      <c r="G710" s="929"/>
    </row>
    <row r="711" spans="1:7">
      <c r="A711" s="929"/>
      <c r="B711" s="929"/>
      <c r="C711" s="929"/>
      <c r="D711" s="929"/>
      <c r="E711" s="929"/>
      <c r="F711" s="929"/>
      <c r="G711" s="929"/>
    </row>
    <row r="712" spans="1:7">
      <c r="A712" s="929"/>
      <c r="B712" s="929"/>
      <c r="C712" s="929"/>
      <c r="D712" s="929"/>
      <c r="E712" s="929"/>
      <c r="F712" s="929"/>
      <c r="G712" s="929"/>
    </row>
    <row r="713" spans="1:7">
      <c r="A713" s="929"/>
      <c r="B713" s="929"/>
      <c r="C713" s="929"/>
      <c r="D713" s="929"/>
      <c r="E713" s="929"/>
      <c r="F713" s="929"/>
      <c r="G713" s="929"/>
    </row>
    <row r="714" spans="1:7">
      <c r="A714" s="929"/>
      <c r="B714" s="929"/>
      <c r="C714" s="929"/>
      <c r="D714" s="929"/>
      <c r="E714" s="929"/>
      <c r="F714" s="929"/>
      <c r="G714" s="929"/>
    </row>
    <row r="715" spans="1:7">
      <c r="A715" s="929"/>
      <c r="B715" s="929"/>
      <c r="C715" s="929"/>
      <c r="D715" s="929"/>
      <c r="E715" s="929"/>
      <c r="F715" s="929"/>
      <c r="G715" s="929"/>
    </row>
    <row r="716" spans="1:7">
      <c r="A716" s="929"/>
      <c r="B716" s="929"/>
      <c r="C716" s="929"/>
      <c r="D716" s="929"/>
      <c r="E716" s="929"/>
      <c r="F716" s="929"/>
      <c r="G716" s="929"/>
    </row>
    <row r="717" spans="1:7">
      <c r="A717" s="929"/>
      <c r="B717" s="929"/>
      <c r="C717" s="929"/>
      <c r="D717" s="929"/>
      <c r="E717" s="929"/>
      <c r="F717" s="929"/>
      <c r="G717" s="929"/>
    </row>
    <row r="718" spans="1:7">
      <c r="A718" s="929"/>
      <c r="B718" s="929"/>
      <c r="C718" s="929"/>
      <c r="D718" s="929"/>
      <c r="E718" s="929"/>
      <c r="F718" s="929"/>
      <c r="G718" s="929"/>
    </row>
    <row r="719" spans="1:7">
      <c r="A719" s="929"/>
      <c r="B719" s="929"/>
      <c r="C719" s="929"/>
      <c r="D719" s="929"/>
      <c r="E719" s="929"/>
      <c r="F719" s="929"/>
      <c r="G719" s="929"/>
    </row>
    <row r="720" spans="1:7">
      <c r="A720" s="929"/>
      <c r="B720" s="929"/>
      <c r="C720" s="929"/>
      <c r="D720" s="929"/>
      <c r="E720" s="929"/>
      <c r="F720" s="929"/>
      <c r="G720" s="929"/>
    </row>
    <row r="721" spans="1:7">
      <c r="A721" s="929"/>
      <c r="B721" s="929"/>
      <c r="C721" s="929"/>
      <c r="D721" s="929"/>
      <c r="E721" s="929"/>
      <c r="F721" s="929"/>
      <c r="G721" s="929"/>
    </row>
    <row r="722" spans="1:7">
      <c r="A722" s="929"/>
      <c r="B722" s="929"/>
      <c r="C722" s="929"/>
      <c r="D722" s="929"/>
      <c r="E722" s="929"/>
      <c r="F722" s="929"/>
      <c r="G722" s="929"/>
    </row>
    <row r="723" spans="1:7">
      <c r="A723" s="929"/>
      <c r="B723" s="929"/>
      <c r="C723" s="929"/>
      <c r="D723" s="929"/>
      <c r="E723" s="929"/>
      <c r="F723" s="929"/>
      <c r="G723" s="929"/>
    </row>
    <row r="724" spans="1:7">
      <c r="A724" s="929"/>
      <c r="B724" s="929"/>
      <c r="C724" s="929"/>
      <c r="D724" s="929"/>
      <c r="E724" s="929"/>
      <c r="F724" s="929"/>
      <c r="G724" s="929"/>
    </row>
    <row r="725" spans="1:7">
      <c r="A725" s="929"/>
      <c r="B725" s="929"/>
      <c r="C725" s="929"/>
      <c r="D725" s="929"/>
      <c r="E725" s="929"/>
      <c r="F725" s="929"/>
      <c r="G725" s="929"/>
    </row>
    <row r="726" spans="1:7">
      <c r="A726" s="929"/>
      <c r="B726" s="929"/>
      <c r="C726" s="929"/>
      <c r="D726" s="929"/>
      <c r="E726" s="929"/>
      <c r="F726" s="929"/>
      <c r="G726" s="929"/>
    </row>
    <row r="727" spans="1:7">
      <c r="A727" s="929"/>
      <c r="B727" s="929"/>
      <c r="C727" s="929"/>
      <c r="D727" s="929"/>
      <c r="E727" s="929"/>
      <c r="F727" s="929"/>
      <c r="G727" s="929"/>
    </row>
    <row r="728" spans="1:7">
      <c r="A728" s="929"/>
      <c r="B728" s="929"/>
      <c r="C728" s="929"/>
      <c r="D728" s="929"/>
      <c r="E728" s="929"/>
      <c r="F728" s="929"/>
      <c r="G728" s="929"/>
    </row>
    <row r="729" spans="1:7">
      <c r="A729" s="929"/>
      <c r="B729" s="929"/>
      <c r="C729" s="929"/>
      <c r="D729" s="929"/>
      <c r="E729" s="929"/>
      <c r="F729" s="929"/>
      <c r="G729" s="929"/>
    </row>
    <row r="730" spans="1:7">
      <c r="A730" s="929"/>
      <c r="B730" s="929"/>
      <c r="C730" s="929"/>
      <c r="D730" s="929"/>
      <c r="E730" s="929"/>
      <c r="F730" s="929"/>
      <c r="G730" s="929"/>
    </row>
    <row r="731" spans="1:7">
      <c r="A731" s="929"/>
      <c r="B731" s="929"/>
      <c r="C731" s="929"/>
      <c r="D731" s="929"/>
      <c r="E731" s="929"/>
      <c r="F731" s="929"/>
      <c r="G731" s="929"/>
    </row>
    <row r="732" spans="1:7">
      <c r="A732" s="929"/>
      <c r="B732" s="929"/>
      <c r="C732" s="929"/>
      <c r="D732" s="929"/>
      <c r="E732" s="929"/>
      <c r="F732" s="929"/>
      <c r="G732" s="929"/>
    </row>
    <row r="733" spans="1:7">
      <c r="A733" s="929"/>
      <c r="B733" s="929"/>
      <c r="C733" s="929"/>
      <c r="D733" s="929"/>
      <c r="E733" s="929"/>
      <c r="F733" s="929"/>
      <c r="G733" s="929"/>
    </row>
    <row r="734" spans="1:7">
      <c r="A734" s="929"/>
      <c r="B734" s="929"/>
      <c r="C734" s="929"/>
      <c r="D734" s="929"/>
      <c r="E734" s="929"/>
      <c r="F734" s="929"/>
      <c r="G734" s="929"/>
    </row>
    <row r="735" spans="1:7">
      <c r="A735" s="929"/>
      <c r="B735" s="929"/>
      <c r="C735" s="929"/>
      <c r="D735" s="929"/>
      <c r="E735" s="929"/>
      <c r="F735" s="929"/>
      <c r="G735" s="929"/>
    </row>
    <row r="736" spans="1:7">
      <c r="A736" s="929"/>
      <c r="B736" s="929"/>
      <c r="C736" s="929"/>
      <c r="D736" s="929"/>
      <c r="E736" s="929"/>
      <c r="F736" s="929"/>
      <c r="G736" s="929"/>
    </row>
    <row r="737" spans="1:7">
      <c r="A737" s="929"/>
      <c r="B737" s="929"/>
      <c r="C737" s="929"/>
      <c r="D737" s="929"/>
      <c r="E737" s="929"/>
      <c r="F737" s="929"/>
      <c r="G737" s="929"/>
    </row>
    <row r="738" spans="1:7">
      <c r="A738" s="929"/>
      <c r="B738" s="929"/>
      <c r="C738" s="929"/>
      <c r="D738" s="929"/>
      <c r="E738" s="929"/>
      <c r="F738" s="929"/>
      <c r="G738" s="929"/>
    </row>
    <row r="739" spans="1:7">
      <c r="A739" s="929"/>
      <c r="B739" s="929"/>
      <c r="C739" s="929"/>
      <c r="D739" s="929"/>
      <c r="E739" s="929"/>
      <c r="F739" s="929"/>
      <c r="G739" s="929"/>
    </row>
    <row r="740" spans="1:7">
      <c r="A740" s="929"/>
      <c r="B740" s="929"/>
      <c r="C740" s="929"/>
      <c r="D740" s="929"/>
      <c r="E740" s="929"/>
      <c r="F740" s="929"/>
      <c r="G740" s="929"/>
    </row>
    <row r="741" spans="1:7">
      <c r="A741" s="929"/>
      <c r="B741" s="929"/>
      <c r="C741" s="929"/>
      <c r="D741" s="929"/>
      <c r="E741" s="929"/>
      <c r="F741" s="929"/>
      <c r="G741" s="929"/>
    </row>
    <row r="742" spans="1:7">
      <c r="A742" s="929"/>
      <c r="B742" s="929"/>
      <c r="C742" s="929"/>
      <c r="D742" s="929"/>
      <c r="E742" s="929"/>
      <c r="F742" s="929"/>
      <c r="G742" s="929"/>
    </row>
    <row r="743" spans="1:7">
      <c r="A743" s="929"/>
      <c r="B743" s="929"/>
      <c r="C743" s="929"/>
      <c r="D743" s="929"/>
      <c r="E743" s="929"/>
      <c r="F743" s="929"/>
      <c r="G743" s="929"/>
    </row>
    <row r="744" spans="1:7">
      <c r="A744" s="929"/>
      <c r="B744" s="929"/>
      <c r="C744" s="929"/>
      <c r="D744" s="929"/>
      <c r="E744" s="929"/>
      <c r="F744" s="929"/>
      <c r="G744" s="929"/>
    </row>
    <row r="745" spans="1:7">
      <c r="A745" s="929"/>
      <c r="B745" s="929"/>
      <c r="C745" s="929"/>
      <c r="D745" s="929"/>
      <c r="E745" s="929"/>
      <c r="F745" s="929"/>
      <c r="G745" s="929"/>
    </row>
    <row r="746" spans="1:7">
      <c r="A746" s="929"/>
      <c r="B746" s="929"/>
      <c r="C746" s="929"/>
      <c r="D746" s="929"/>
      <c r="E746" s="929"/>
      <c r="F746" s="929"/>
      <c r="G746" s="929"/>
    </row>
    <row r="747" spans="1:7">
      <c r="A747" s="929"/>
      <c r="B747" s="929"/>
      <c r="C747" s="929"/>
      <c r="D747" s="929"/>
      <c r="E747" s="929"/>
      <c r="F747" s="929"/>
      <c r="G747" s="929"/>
    </row>
    <row r="748" spans="1:7">
      <c r="A748" s="929"/>
      <c r="B748" s="929"/>
      <c r="C748" s="929"/>
      <c r="D748" s="929"/>
      <c r="E748" s="929"/>
      <c r="F748" s="929"/>
      <c r="G748" s="929"/>
    </row>
    <row r="749" spans="1:7">
      <c r="A749" s="929"/>
      <c r="B749" s="929"/>
      <c r="C749" s="929"/>
      <c r="D749" s="929"/>
      <c r="E749" s="929"/>
      <c r="F749" s="929"/>
      <c r="G749" s="929"/>
    </row>
    <row r="750" spans="1:7">
      <c r="A750" s="929"/>
      <c r="B750" s="929"/>
      <c r="C750" s="929"/>
      <c r="D750" s="929"/>
      <c r="E750" s="929"/>
      <c r="F750" s="929"/>
      <c r="G750" s="929"/>
    </row>
    <row r="751" spans="1:7">
      <c r="A751" s="929"/>
      <c r="B751" s="929"/>
      <c r="C751" s="929"/>
      <c r="D751" s="929"/>
      <c r="E751" s="929"/>
      <c r="F751" s="929"/>
      <c r="G751" s="929"/>
    </row>
    <row r="752" spans="1:7">
      <c r="A752" s="929"/>
      <c r="B752" s="929"/>
      <c r="C752" s="929"/>
      <c r="D752" s="929"/>
      <c r="E752" s="929"/>
      <c r="F752" s="929"/>
      <c r="G752" s="929"/>
    </row>
    <row r="753" spans="1:7">
      <c r="A753" s="929"/>
      <c r="B753" s="929"/>
      <c r="C753" s="929"/>
      <c r="D753" s="929"/>
      <c r="E753" s="929"/>
      <c r="F753" s="929"/>
      <c r="G753" s="929"/>
    </row>
    <row r="754" spans="1:7">
      <c r="A754" s="929"/>
      <c r="B754" s="929"/>
      <c r="C754" s="929"/>
      <c r="D754" s="929"/>
      <c r="E754" s="929"/>
      <c r="F754" s="929"/>
      <c r="G754" s="929"/>
    </row>
    <row r="755" spans="1:7">
      <c r="A755" s="929"/>
      <c r="B755" s="929"/>
      <c r="C755" s="929"/>
      <c r="D755" s="929"/>
      <c r="E755" s="929"/>
      <c r="F755" s="929"/>
      <c r="G755" s="929"/>
    </row>
    <row r="756" spans="1:7">
      <c r="A756" s="929"/>
      <c r="B756" s="929"/>
      <c r="C756" s="929"/>
      <c r="D756" s="929"/>
      <c r="E756" s="929"/>
      <c r="F756" s="929"/>
      <c r="G756" s="929"/>
    </row>
    <row r="757" spans="1:7">
      <c r="A757" s="929"/>
      <c r="B757" s="929"/>
      <c r="C757" s="929"/>
      <c r="D757" s="929"/>
      <c r="E757" s="929"/>
      <c r="F757" s="929"/>
      <c r="G757" s="929"/>
    </row>
    <row r="758" spans="1:7">
      <c r="A758" s="929"/>
      <c r="B758" s="929"/>
      <c r="C758" s="929"/>
      <c r="D758" s="929"/>
      <c r="E758" s="929"/>
      <c r="F758" s="929"/>
      <c r="G758" s="929"/>
    </row>
    <row r="759" spans="1:7">
      <c r="A759" s="929"/>
      <c r="B759" s="929"/>
      <c r="C759" s="929"/>
      <c r="D759" s="929"/>
      <c r="E759" s="929"/>
      <c r="F759" s="929"/>
      <c r="G759" s="929"/>
    </row>
    <row r="760" spans="1:7">
      <c r="A760" s="929"/>
      <c r="B760" s="929"/>
      <c r="C760" s="929"/>
      <c r="D760" s="929"/>
      <c r="E760" s="929"/>
      <c r="F760" s="929"/>
      <c r="G760" s="929"/>
    </row>
    <row r="761" spans="1:7">
      <c r="A761" s="929"/>
      <c r="B761" s="929"/>
      <c r="C761" s="929"/>
      <c r="D761" s="929"/>
      <c r="E761" s="929"/>
      <c r="F761" s="929"/>
      <c r="G761" s="929"/>
    </row>
    <row r="762" spans="1:7">
      <c r="A762" s="929"/>
      <c r="B762" s="929"/>
      <c r="C762" s="929"/>
      <c r="D762" s="929"/>
      <c r="E762" s="929"/>
      <c r="F762" s="929"/>
      <c r="G762" s="929"/>
    </row>
    <row r="763" spans="1:7">
      <c r="A763" s="929"/>
      <c r="B763" s="929"/>
      <c r="C763" s="929"/>
      <c r="D763" s="929"/>
      <c r="E763" s="929"/>
      <c r="F763" s="929"/>
      <c r="G763" s="929"/>
    </row>
    <row r="764" spans="1:7">
      <c r="A764" s="929"/>
      <c r="B764" s="929"/>
      <c r="C764" s="929"/>
      <c r="D764" s="929"/>
      <c r="E764" s="929"/>
      <c r="F764" s="929"/>
      <c r="G764" s="929"/>
    </row>
    <row r="765" spans="1:7">
      <c r="A765" s="929"/>
      <c r="B765" s="929"/>
      <c r="C765" s="929"/>
      <c r="D765" s="929"/>
      <c r="E765" s="929"/>
      <c r="F765" s="929"/>
      <c r="G765" s="929"/>
    </row>
    <row r="766" spans="1:7">
      <c r="A766" s="929"/>
      <c r="B766" s="929"/>
      <c r="C766" s="929"/>
      <c r="D766" s="929"/>
      <c r="E766" s="929"/>
      <c r="F766" s="929"/>
      <c r="G766" s="929"/>
    </row>
    <row r="767" spans="1:7">
      <c r="A767" s="929"/>
      <c r="B767" s="929"/>
      <c r="C767" s="929"/>
      <c r="D767" s="929"/>
      <c r="E767" s="929"/>
      <c r="F767" s="929"/>
      <c r="G767" s="929"/>
    </row>
    <row r="768" spans="1:7">
      <c r="A768" s="929"/>
      <c r="B768" s="929"/>
      <c r="C768" s="929"/>
      <c r="D768" s="929"/>
      <c r="E768" s="929"/>
      <c r="F768" s="929"/>
      <c r="G768" s="929"/>
    </row>
    <row r="769" spans="1:7">
      <c r="A769" s="929"/>
      <c r="B769" s="929"/>
      <c r="C769" s="929"/>
      <c r="D769" s="929"/>
      <c r="E769" s="929"/>
      <c r="F769" s="929"/>
      <c r="G769" s="929"/>
    </row>
    <row r="770" spans="1:7">
      <c r="A770" s="929"/>
      <c r="B770" s="929"/>
      <c r="C770" s="929"/>
      <c r="D770" s="929"/>
      <c r="E770" s="929"/>
      <c r="F770" s="929"/>
      <c r="G770" s="929"/>
    </row>
    <row r="771" spans="1:7">
      <c r="A771" s="929"/>
      <c r="B771" s="929"/>
      <c r="C771" s="929"/>
      <c r="D771" s="929"/>
      <c r="E771" s="929"/>
      <c r="F771" s="929"/>
      <c r="G771" s="929"/>
    </row>
    <row r="772" spans="1:7">
      <c r="A772" s="929"/>
      <c r="B772" s="929"/>
      <c r="C772" s="929"/>
      <c r="D772" s="929"/>
      <c r="E772" s="929"/>
      <c r="F772" s="929"/>
      <c r="G772" s="929"/>
    </row>
    <row r="773" spans="1:7">
      <c r="A773" s="929"/>
      <c r="B773" s="929"/>
      <c r="C773" s="929"/>
      <c r="D773" s="929"/>
      <c r="E773" s="929"/>
      <c r="F773" s="929"/>
      <c r="G773" s="929"/>
    </row>
    <row r="774" spans="1:7">
      <c r="A774" s="929"/>
      <c r="B774" s="929"/>
      <c r="C774" s="929"/>
      <c r="D774" s="929"/>
      <c r="E774" s="929"/>
      <c r="F774" s="929"/>
      <c r="G774" s="929"/>
    </row>
    <row r="775" spans="1:7">
      <c r="A775" s="929"/>
      <c r="B775" s="929"/>
      <c r="C775" s="929"/>
      <c r="D775" s="929"/>
      <c r="E775" s="929"/>
      <c r="F775" s="929"/>
      <c r="G775" s="929"/>
    </row>
    <row r="776" spans="1:7">
      <c r="A776" s="929"/>
      <c r="B776" s="929"/>
      <c r="C776" s="929"/>
      <c r="D776" s="929"/>
      <c r="E776" s="929"/>
      <c r="F776" s="929"/>
      <c r="G776" s="929"/>
    </row>
    <row r="777" spans="1:7">
      <c r="A777" s="929"/>
      <c r="B777" s="929"/>
      <c r="C777" s="929"/>
      <c r="D777" s="929"/>
      <c r="E777" s="929"/>
      <c r="F777" s="929"/>
      <c r="G777" s="929"/>
    </row>
    <row r="778" spans="1:7">
      <c r="A778" s="929"/>
      <c r="B778" s="929"/>
      <c r="C778" s="929"/>
      <c r="D778" s="929"/>
      <c r="E778" s="929"/>
      <c r="F778" s="929"/>
      <c r="G778" s="929"/>
    </row>
    <row r="779" spans="1:7">
      <c r="A779" s="929"/>
      <c r="B779" s="929"/>
      <c r="C779" s="929"/>
      <c r="D779" s="929"/>
      <c r="E779" s="929"/>
      <c r="F779" s="929"/>
      <c r="G779" s="929"/>
    </row>
    <row r="780" spans="1:7">
      <c r="A780" s="929"/>
      <c r="B780" s="929"/>
      <c r="C780" s="929"/>
      <c r="D780" s="929"/>
      <c r="E780" s="929"/>
      <c r="F780" s="929"/>
      <c r="G780" s="929"/>
    </row>
    <row r="781" spans="1:7">
      <c r="A781" s="929"/>
      <c r="B781" s="929"/>
      <c r="C781" s="929"/>
      <c r="D781" s="929"/>
      <c r="E781" s="929"/>
      <c r="F781" s="929"/>
      <c r="G781" s="929"/>
    </row>
    <row r="782" spans="1:7">
      <c r="A782" s="929"/>
      <c r="B782" s="929"/>
      <c r="C782" s="929"/>
      <c r="D782" s="929"/>
      <c r="E782" s="929"/>
      <c r="F782" s="929"/>
      <c r="G782" s="929"/>
    </row>
    <row r="783" spans="1:7">
      <c r="A783" s="929"/>
      <c r="B783" s="929"/>
      <c r="C783" s="929"/>
      <c r="D783" s="929"/>
      <c r="E783" s="929"/>
      <c r="F783" s="929"/>
      <c r="G783" s="929"/>
    </row>
    <row r="784" spans="1:7">
      <c r="A784" s="929"/>
      <c r="B784" s="929"/>
      <c r="C784" s="929"/>
      <c r="D784" s="929"/>
      <c r="E784" s="929"/>
      <c r="F784" s="929"/>
      <c r="G784" s="929"/>
    </row>
    <row r="785" spans="1:7">
      <c r="A785" s="929"/>
      <c r="B785" s="929"/>
      <c r="C785" s="929"/>
      <c r="D785" s="929"/>
      <c r="E785" s="929"/>
      <c r="F785" s="929"/>
      <c r="G785" s="929"/>
    </row>
    <row r="786" spans="1:7">
      <c r="A786" s="929"/>
      <c r="B786" s="929"/>
      <c r="C786" s="929"/>
      <c r="D786" s="929"/>
      <c r="E786" s="929"/>
      <c r="F786" s="929"/>
      <c r="G786" s="929"/>
    </row>
    <row r="787" spans="1:7">
      <c r="A787" s="929"/>
      <c r="B787" s="929"/>
      <c r="C787" s="929"/>
      <c r="D787" s="929"/>
      <c r="E787" s="929"/>
      <c r="F787" s="929"/>
      <c r="G787" s="929"/>
    </row>
    <row r="788" spans="1:7">
      <c r="A788" s="929"/>
      <c r="B788" s="929"/>
      <c r="C788" s="929"/>
      <c r="D788" s="929"/>
      <c r="E788" s="929"/>
      <c r="F788" s="929"/>
      <c r="G788" s="929"/>
    </row>
    <row r="789" spans="1:7">
      <c r="A789" s="929"/>
      <c r="B789" s="929"/>
      <c r="C789" s="929"/>
      <c r="D789" s="929"/>
      <c r="E789" s="929"/>
      <c r="F789" s="929"/>
      <c r="G789" s="929"/>
    </row>
    <row r="790" spans="1:7">
      <c r="A790" s="929"/>
      <c r="B790" s="929"/>
      <c r="C790" s="929"/>
      <c r="D790" s="929"/>
      <c r="E790" s="929"/>
      <c r="F790" s="929"/>
      <c r="G790" s="929"/>
    </row>
    <row r="791" spans="1:7">
      <c r="A791" s="929"/>
      <c r="B791" s="929"/>
      <c r="C791" s="929"/>
      <c r="D791" s="929"/>
      <c r="E791" s="929"/>
      <c r="F791" s="929"/>
      <c r="G791" s="929"/>
    </row>
    <row r="792" spans="1:7">
      <c r="A792" s="929"/>
      <c r="B792" s="929"/>
      <c r="C792" s="929"/>
      <c r="D792" s="929"/>
      <c r="E792" s="929"/>
      <c r="F792" s="929"/>
      <c r="G792" s="929"/>
    </row>
    <row r="793" spans="1:7">
      <c r="A793" s="929"/>
      <c r="B793" s="929"/>
      <c r="C793" s="929"/>
      <c r="D793" s="929"/>
      <c r="E793" s="929"/>
      <c r="F793" s="929"/>
      <c r="G793" s="929"/>
    </row>
    <row r="794" spans="1:7">
      <c r="A794" s="929"/>
      <c r="B794" s="929"/>
      <c r="C794" s="929"/>
      <c r="D794" s="929"/>
      <c r="E794" s="929"/>
      <c r="F794" s="929"/>
      <c r="G794" s="929"/>
    </row>
    <row r="795" spans="1:7">
      <c r="A795" s="929"/>
      <c r="B795" s="929"/>
      <c r="C795" s="929"/>
      <c r="D795" s="929"/>
      <c r="E795" s="929"/>
      <c r="F795" s="929"/>
      <c r="G795" s="929"/>
    </row>
    <row r="796" spans="1:7">
      <c r="A796" s="929"/>
      <c r="B796" s="929"/>
      <c r="C796" s="929"/>
      <c r="D796" s="929"/>
      <c r="E796" s="929"/>
      <c r="F796" s="929"/>
      <c r="G796" s="929"/>
    </row>
    <row r="797" spans="1:7">
      <c r="A797" s="929"/>
      <c r="B797" s="929"/>
      <c r="C797" s="929"/>
      <c r="D797" s="929"/>
      <c r="E797" s="929"/>
      <c r="F797" s="929"/>
      <c r="G797" s="929"/>
    </row>
    <row r="798" spans="1:7">
      <c r="A798" s="929"/>
      <c r="B798" s="929"/>
      <c r="C798" s="929"/>
      <c r="D798" s="929"/>
      <c r="E798" s="929"/>
      <c r="F798" s="929"/>
      <c r="G798" s="929"/>
    </row>
    <row r="799" spans="1:7">
      <c r="A799" s="929"/>
      <c r="B799" s="929"/>
      <c r="C799" s="929"/>
      <c r="D799" s="929"/>
      <c r="E799" s="929"/>
      <c r="F799" s="929"/>
      <c r="G799" s="929"/>
    </row>
    <row r="800" spans="1:7">
      <c r="A800" s="929"/>
      <c r="B800" s="929"/>
      <c r="C800" s="929"/>
      <c r="D800" s="929"/>
      <c r="E800" s="929"/>
      <c r="F800" s="929"/>
      <c r="G800" s="929"/>
    </row>
    <row r="801" spans="1:7">
      <c r="A801" s="929"/>
      <c r="B801" s="929"/>
      <c r="C801" s="929"/>
      <c r="D801" s="929"/>
      <c r="E801" s="929"/>
      <c r="F801" s="929"/>
      <c r="G801" s="929"/>
    </row>
    <row r="802" spans="1:7">
      <c r="A802" s="929"/>
      <c r="B802" s="929"/>
      <c r="C802" s="929"/>
      <c r="D802" s="929"/>
      <c r="E802" s="929"/>
      <c r="F802" s="929"/>
      <c r="G802" s="929"/>
    </row>
    <row r="803" spans="1:7">
      <c r="A803" s="929"/>
      <c r="B803" s="929"/>
      <c r="C803" s="929"/>
      <c r="D803" s="929"/>
      <c r="E803" s="929"/>
      <c r="F803" s="929"/>
      <c r="G803" s="929"/>
    </row>
    <row r="804" spans="1:7">
      <c r="A804" s="929"/>
      <c r="B804" s="929"/>
      <c r="C804" s="929"/>
      <c r="D804" s="929"/>
      <c r="E804" s="929"/>
      <c r="F804" s="929"/>
      <c r="G804" s="929"/>
    </row>
    <row r="805" spans="1:7">
      <c r="A805" s="929"/>
      <c r="B805" s="929"/>
      <c r="C805" s="929"/>
      <c r="D805" s="929"/>
      <c r="E805" s="929"/>
      <c r="F805" s="929"/>
      <c r="G805" s="929"/>
    </row>
    <row r="806" spans="1:7">
      <c r="A806" s="929"/>
      <c r="B806" s="929"/>
      <c r="C806" s="929"/>
      <c r="D806" s="929"/>
      <c r="E806" s="929"/>
      <c r="F806" s="929"/>
      <c r="G806" s="929"/>
    </row>
    <row r="807" spans="1:7">
      <c r="A807" s="929"/>
      <c r="B807" s="929"/>
      <c r="C807" s="929"/>
      <c r="D807" s="929"/>
      <c r="E807" s="929"/>
      <c r="F807" s="929"/>
      <c r="G807" s="929"/>
    </row>
    <row r="808" spans="1:7">
      <c r="A808" s="929"/>
      <c r="B808" s="929"/>
      <c r="C808" s="929"/>
      <c r="D808" s="929"/>
      <c r="E808" s="929"/>
      <c r="F808" s="929"/>
      <c r="G808" s="929"/>
    </row>
    <row r="809" spans="1:7">
      <c r="A809" s="929"/>
      <c r="B809" s="929"/>
      <c r="C809" s="929"/>
      <c r="D809" s="929"/>
      <c r="E809" s="929"/>
      <c r="F809" s="929"/>
      <c r="G809" s="929"/>
    </row>
    <row r="810" spans="1:7">
      <c r="A810" s="929"/>
      <c r="B810" s="929"/>
      <c r="C810" s="929"/>
      <c r="D810" s="929"/>
      <c r="E810" s="929"/>
      <c r="F810" s="929"/>
      <c r="G810" s="929"/>
    </row>
    <row r="811" spans="1:7">
      <c r="A811" s="929"/>
      <c r="B811" s="929"/>
      <c r="C811" s="929"/>
      <c r="D811" s="929"/>
      <c r="E811" s="929"/>
      <c r="F811" s="929"/>
      <c r="G811" s="929"/>
    </row>
    <row r="812" spans="1:7">
      <c r="A812" s="929"/>
      <c r="B812" s="929"/>
      <c r="C812" s="929"/>
      <c r="D812" s="929"/>
      <c r="E812" s="929"/>
      <c r="F812" s="929"/>
      <c r="G812" s="929"/>
    </row>
    <row r="813" spans="1:7">
      <c r="A813" s="929"/>
      <c r="B813" s="929"/>
      <c r="C813" s="929"/>
      <c r="D813" s="929"/>
      <c r="E813" s="929"/>
      <c r="F813" s="929"/>
      <c r="G813" s="929"/>
    </row>
    <row r="814" spans="1:7">
      <c r="A814" s="929"/>
      <c r="B814" s="929"/>
      <c r="C814" s="929"/>
      <c r="D814" s="929"/>
      <c r="E814" s="929"/>
      <c r="F814" s="929"/>
      <c r="G814" s="929"/>
    </row>
    <row r="815" spans="1:7">
      <c r="A815" s="929"/>
      <c r="B815" s="929"/>
      <c r="C815" s="929"/>
      <c r="D815" s="929"/>
      <c r="E815" s="929"/>
      <c r="F815" s="929"/>
      <c r="G815" s="929"/>
    </row>
    <row r="816" spans="1:7">
      <c r="A816" s="929"/>
      <c r="B816" s="929"/>
      <c r="C816" s="929"/>
      <c r="D816" s="929"/>
      <c r="E816" s="929"/>
      <c r="F816" s="929"/>
      <c r="G816" s="929"/>
    </row>
    <row r="817" spans="1:7">
      <c r="A817" s="929"/>
      <c r="B817" s="929"/>
      <c r="C817" s="929"/>
      <c r="D817" s="929"/>
      <c r="E817" s="929"/>
      <c r="F817" s="929"/>
      <c r="G817" s="929"/>
    </row>
    <row r="818" spans="1:7">
      <c r="A818" s="929"/>
      <c r="B818" s="929"/>
      <c r="C818" s="929"/>
      <c r="D818" s="929"/>
      <c r="E818" s="929"/>
      <c r="F818" s="929"/>
      <c r="G818" s="929"/>
    </row>
    <row r="819" spans="1:7">
      <c r="A819" s="929"/>
      <c r="B819" s="929"/>
      <c r="C819" s="929"/>
      <c r="D819" s="929"/>
      <c r="E819" s="929"/>
      <c r="F819" s="929"/>
      <c r="G819" s="929"/>
    </row>
    <row r="820" spans="1:7">
      <c r="A820" s="929"/>
      <c r="B820" s="929"/>
      <c r="C820" s="929"/>
      <c r="D820" s="929"/>
      <c r="E820" s="929"/>
      <c r="F820" s="929"/>
      <c r="G820" s="929"/>
    </row>
    <row r="821" spans="1:7">
      <c r="A821" s="929"/>
      <c r="B821" s="929"/>
      <c r="C821" s="929"/>
      <c r="D821" s="929"/>
      <c r="E821" s="929"/>
      <c r="F821" s="929"/>
      <c r="G821" s="929"/>
    </row>
    <row r="822" spans="1:7">
      <c r="A822" s="929"/>
      <c r="B822" s="929"/>
      <c r="C822" s="929"/>
      <c r="D822" s="929"/>
      <c r="E822" s="929"/>
      <c r="F822" s="929"/>
      <c r="G822" s="929"/>
    </row>
    <row r="823" spans="1:7">
      <c r="A823" s="929"/>
      <c r="B823" s="929"/>
      <c r="C823" s="929"/>
      <c r="D823" s="929"/>
      <c r="E823" s="929"/>
      <c r="F823" s="929"/>
      <c r="G823" s="929"/>
    </row>
    <row r="824" spans="1:7">
      <c r="A824" s="929"/>
      <c r="B824" s="929"/>
      <c r="C824" s="929"/>
      <c r="D824" s="929"/>
      <c r="E824" s="929"/>
      <c r="F824" s="929"/>
      <c r="G824" s="929"/>
    </row>
    <row r="825" spans="1:7">
      <c r="A825" s="929"/>
      <c r="B825" s="929"/>
      <c r="C825" s="929"/>
      <c r="D825" s="929"/>
      <c r="E825" s="929"/>
      <c r="F825" s="929"/>
      <c r="G825" s="929"/>
    </row>
    <row r="826" spans="1:7">
      <c r="A826" s="929"/>
      <c r="B826" s="929"/>
      <c r="C826" s="929"/>
      <c r="D826" s="929"/>
      <c r="E826" s="929"/>
      <c r="F826" s="929"/>
      <c r="G826" s="929"/>
    </row>
    <row r="827" spans="1:7">
      <c r="A827" s="929"/>
      <c r="B827" s="929"/>
      <c r="C827" s="929"/>
      <c r="D827" s="929"/>
      <c r="E827" s="929"/>
      <c r="F827" s="929"/>
      <c r="G827" s="929"/>
    </row>
    <row r="828" spans="1:7">
      <c r="A828" s="929"/>
      <c r="B828" s="929"/>
      <c r="C828" s="929"/>
      <c r="D828" s="929"/>
      <c r="E828" s="929"/>
      <c r="F828" s="929"/>
      <c r="G828" s="929"/>
    </row>
    <row r="829" spans="1:7">
      <c r="A829" s="929"/>
      <c r="B829" s="929"/>
      <c r="C829" s="929"/>
      <c r="D829" s="929"/>
      <c r="E829" s="929"/>
      <c r="F829" s="929"/>
      <c r="G829" s="929"/>
    </row>
    <row r="830" spans="1:7">
      <c r="A830" s="929"/>
      <c r="B830" s="929"/>
      <c r="C830" s="929"/>
      <c r="D830" s="929"/>
      <c r="E830" s="929"/>
      <c r="F830" s="929"/>
      <c r="G830" s="929"/>
    </row>
    <row r="831" spans="1:7">
      <c r="A831" s="929"/>
      <c r="B831" s="929"/>
      <c r="C831" s="929"/>
      <c r="D831" s="929"/>
      <c r="E831" s="929"/>
      <c r="F831" s="929"/>
      <c r="G831" s="929"/>
    </row>
    <row r="832" spans="1:7">
      <c r="A832" s="929"/>
      <c r="B832" s="929"/>
      <c r="C832" s="929"/>
      <c r="D832" s="929"/>
      <c r="E832" s="929"/>
      <c r="F832" s="929"/>
      <c r="G832" s="929"/>
    </row>
    <row r="833" spans="1:7">
      <c r="A833" s="929"/>
      <c r="B833" s="929"/>
      <c r="C833" s="929"/>
      <c r="D833" s="929"/>
      <c r="E833" s="929"/>
      <c r="F833" s="929"/>
      <c r="G833" s="929"/>
    </row>
    <row r="834" spans="1:7">
      <c r="A834" s="929"/>
      <c r="B834" s="929"/>
      <c r="C834" s="929"/>
      <c r="D834" s="929"/>
      <c r="E834" s="929"/>
      <c r="F834" s="929"/>
      <c r="G834" s="929"/>
    </row>
    <row r="835" spans="1:7">
      <c r="A835" s="929"/>
      <c r="B835" s="929"/>
      <c r="C835" s="929"/>
      <c r="D835" s="929"/>
      <c r="E835" s="929"/>
      <c r="F835" s="929"/>
      <c r="G835" s="929"/>
    </row>
    <row r="836" spans="1:7">
      <c r="A836" s="929"/>
      <c r="B836" s="929"/>
      <c r="C836" s="929"/>
      <c r="D836" s="929"/>
      <c r="E836" s="929"/>
      <c r="F836" s="929"/>
      <c r="G836" s="929"/>
    </row>
    <row r="837" spans="1:7">
      <c r="A837" s="929"/>
      <c r="B837" s="929"/>
      <c r="C837" s="929"/>
      <c r="D837" s="929"/>
      <c r="E837" s="929"/>
      <c r="F837" s="929"/>
      <c r="G837" s="929"/>
    </row>
    <row r="838" spans="1:7">
      <c r="A838" s="929"/>
      <c r="B838" s="929"/>
      <c r="C838" s="929"/>
      <c r="D838" s="929"/>
      <c r="E838" s="929"/>
      <c r="F838" s="929"/>
      <c r="G838" s="929"/>
    </row>
    <row r="839" spans="1:7">
      <c r="A839" s="929"/>
      <c r="B839" s="929"/>
      <c r="C839" s="929"/>
      <c r="D839" s="929"/>
      <c r="E839" s="929"/>
      <c r="F839" s="929"/>
      <c r="G839" s="929"/>
    </row>
    <row r="840" spans="1:7">
      <c r="A840" s="929"/>
      <c r="B840" s="929"/>
      <c r="C840" s="929"/>
      <c r="D840" s="929"/>
      <c r="E840" s="929"/>
      <c r="F840" s="929"/>
      <c r="G840" s="929"/>
    </row>
    <row r="841" spans="1:7">
      <c r="A841" s="929"/>
      <c r="B841" s="929"/>
      <c r="C841" s="929"/>
      <c r="D841" s="929"/>
      <c r="E841" s="929"/>
      <c r="F841" s="929"/>
      <c r="G841" s="929"/>
    </row>
    <row r="842" spans="1:7">
      <c r="A842" s="929"/>
      <c r="B842" s="929"/>
      <c r="C842" s="929"/>
      <c r="D842" s="929"/>
      <c r="E842" s="929"/>
      <c r="F842" s="929"/>
      <c r="G842" s="929"/>
    </row>
    <row r="843" spans="1:7">
      <c r="A843" s="929"/>
      <c r="B843" s="929"/>
      <c r="C843" s="929"/>
      <c r="D843" s="929"/>
      <c r="E843" s="929"/>
      <c r="F843" s="929"/>
      <c r="G843" s="929"/>
    </row>
    <row r="844" spans="1:7">
      <c r="A844" s="929"/>
      <c r="B844" s="929"/>
      <c r="C844" s="929"/>
      <c r="D844" s="929"/>
      <c r="E844" s="929"/>
      <c r="F844" s="929"/>
      <c r="G844" s="929"/>
    </row>
    <row r="845" spans="1:7">
      <c r="A845" s="929"/>
      <c r="B845" s="929"/>
      <c r="C845" s="929"/>
      <c r="D845" s="929"/>
      <c r="E845" s="929"/>
      <c r="F845" s="929"/>
      <c r="G845" s="929"/>
    </row>
    <row r="846" spans="1:7">
      <c r="A846" s="929"/>
      <c r="B846" s="929"/>
      <c r="C846" s="929"/>
      <c r="D846" s="929"/>
      <c r="E846" s="929"/>
      <c r="F846" s="929"/>
      <c r="G846" s="929"/>
    </row>
    <row r="847" spans="1:7">
      <c r="A847" s="929"/>
      <c r="B847" s="929"/>
      <c r="C847" s="929"/>
      <c r="D847" s="929"/>
      <c r="E847" s="929"/>
      <c r="F847" s="929"/>
      <c r="G847" s="929"/>
    </row>
    <row r="848" spans="1:7">
      <c r="A848" s="929"/>
      <c r="B848" s="929"/>
      <c r="C848" s="929"/>
      <c r="D848" s="929"/>
      <c r="E848" s="929"/>
      <c r="F848" s="929"/>
      <c r="G848" s="929"/>
    </row>
    <row r="849" spans="1:7">
      <c r="A849" s="929"/>
      <c r="B849" s="929"/>
      <c r="C849" s="929"/>
      <c r="D849" s="929"/>
      <c r="E849" s="929"/>
      <c r="F849" s="929"/>
      <c r="G849" s="929"/>
    </row>
    <row r="850" spans="1:7">
      <c r="A850" s="929"/>
      <c r="B850" s="929"/>
      <c r="C850" s="929"/>
      <c r="D850" s="929"/>
      <c r="E850" s="929"/>
      <c r="F850" s="929"/>
      <c r="G850" s="929"/>
    </row>
    <row r="851" spans="1:7">
      <c r="A851" s="929"/>
      <c r="B851" s="929"/>
      <c r="C851" s="929"/>
      <c r="D851" s="929"/>
      <c r="E851" s="929"/>
      <c r="F851" s="929"/>
      <c r="G851" s="929"/>
    </row>
    <row r="852" spans="1:7">
      <c r="A852" s="929"/>
      <c r="B852" s="929"/>
      <c r="C852" s="929"/>
      <c r="D852" s="929"/>
      <c r="E852" s="929"/>
      <c r="F852" s="929"/>
      <c r="G852" s="929"/>
    </row>
    <row r="853" spans="1:7">
      <c r="A853" s="929"/>
      <c r="B853" s="929"/>
      <c r="C853" s="929"/>
      <c r="D853" s="929"/>
      <c r="E853" s="929"/>
      <c r="F853" s="929"/>
      <c r="G853" s="929"/>
    </row>
    <row r="854" spans="1:7">
      <c r="A854" s="929"/>
      <c r="B854" s="929"/>
      <c r="C854" s="929"/>
      <c r="D854" s="929"/>
      <c r="E854" s="929"/>
      <c r="F854" s="929"/>
      <c r="G854" s="929"/>
    </row>
    <row r="855" spans="1:7">
      <c r="A855" s="929"/>
      <c r="B855" s="929"/>
      <c r="C855" s="929"/>
      <c r="D855" s="929"/>
      <c r="E855" s="929"/>
      <c r="F855" s="929"/>
      <c r="G855" s="929"/>
    </row>
    <row r="856" spans="1:7">
      <c r="A856" s="929"/>
      <c r="B856" s="929"/>
      <c r="C856" s="929"/>
      <c r="D856" s="929"/>
      <c r="E856" s="929"/>
      <c r="F856" s="929"/>
      <c r="G856" s="929"/>
    </row>
    <row r="857" spans="1:7">
      <c r="A857" s="929"/>
      <c r="B857" s="929"/>
      <c r="C857" s="929"/>
      <c r="D857" s="929"/>
      <c r="E857" s="929"/>
      <c r="F857" s="929"/>
      <c r="G857" s="929"/>
    </row>
    <row r="858" spans="1:7">
      <c r="A858" s="929"/>
      <c r="B858" s="929"/>
      <c r="C858" s="929"/>
      <c r="D858" s="929"/>
      <c r="E858" s="929"/>
      <c r="F858" s="929"/>
      <c r="G858" s="929"/>
    </row>
    <row r="859" spans="1:7">
      <c r="A859" s="929"/>
      <c r="B859" s="929"/>
      <c r="C859" s="929"/>
      <c r="D859" s="929"/>
      <c r="E859" s="929"/>
      <c r="F859" s="929"/>
      <c r="G859" s="929"/>
    </row>
    <row r="860" spans="1:7">
      <c r="A860" s="929"/>
      <c r="B860" s="929"/>
      <c r="C860" s="929"/>
      <c r="D860" s="929"/>
      <c r="E860" s="929"/>
      <c r="F860" s="929"/>
      <c r="G860" s="929"/>
    </row>
    <row r="861" spans="1:7">
      <c r="A861" s="929"/>
      <c r="B861" s="929"/>
      <c r="C861" s="929"/>
      <c r="D861" s="929"/>
      <c r="E861" s="929"/>
      <c r="F861" s="929"/>
      <c r="G861" s="929"/>
    </row>
    <row r="862" spans="1:7">
      <c r="A862" s="929"/>
      <c r="B862" s="929"/>
      <c r="C862" s="929"/>
      <c r="D862" s="929"/>
      <c r="E862" s="929"/>
      <c r="F862" s="929"/>
      <c r="G862" s="929"/>
    </row>
    <row r="863" spans="1:7">
      <c r="A863" s="929"/>
      <c r="B863" s="929"/>
      <c r="C863" s="929"/>
      <c r="D863" s="929"/>
      <c r="E863" s="929"/>
      <c r="F863" s="929"/>
      <c r="G863" s="929"/>
    </row>
    <row r="864" spans="1:7">
      <c r="A864" s="929"/>
      <c r="B864" s="929"/>
      <c r="C864" s="929"/>
      <c r="D864" s="929"/>
      <c r="E864" s="929"/>
      <c r="F864" s="929"/>
      <c r="G864" s="929"/>
    </row>
    <row r="865" spans="1:7">
      <c r="A865" s="929"/>
      <c r="B865" s="929"/>
      <c r="C865" s="929"/>
      <c r="D865" s="929"/>
      <c r="E865" s="929"/>
      <c r="F865" s="929"/>
      <c r="G865" s="929"/>
    </row>
    <row r="866" spans="1:7">
      <c r="A866" s="929"/>
      <c r="B866" s="929"/>
      <c r="C866" s="929"/>
      <c r="D866" s="929"/>
      <c r="E866" s="929"/>
      <c r="F866" s="929"/>
      <c r="G866" s="929"/>
    </row>
    <row r="867" spans="1:7">
      <c r="A867" s="929"/>
      <c r="B867" s="929"/>
      <c r="C867" s="929"/>
      <c r="D867" s="929"/>
      <c r="E867" s="929"/>
      <c r="F867" s="929"/>
      <c r="G867" s="929"/>
    </row>
    <row r="868" spans="1:7">
      <c r="A868" s="929"/>
      <c r="B868" s="929"/>
      <c r="C868" s="929"/>
      <c r="D868" s="929"/>
      <c r="E868" s="929"/>
      <c r="F868" s="929"/>
      <c r="G868" s="929"/>
    </row>
    <row r="869" spans="1:7">
      <c r="A869" s="929"/>
      <c r="B869" s="929"/>
      <c r="C869" s="929"/>
      <c r="D869" s="929"/>
      <c r="E869" s="929"/>
      <c r="F869" s="929"/>
      <c r="G869" s="929"/>
    </row>
    <row r="870" spans="1:7">
      <c r="A870" s="929"/>
      <c r="B870" s="929"/>
      <c r="C870" s="929"/>
      <c r="D870" s="929"/>
      <c r="E870" s="929"/>
      <c r="F870" s="929"/>
      <c r="G870" s="929"/>
    </row>
    <row r="871" spans="1:7">
      <c r="A871" s="929"/>
      <c r="B871" s="929"/>
      <c r="C871" s="929"/>
      <c r="D871" s="929"/>
      <c r="E871" s="929"/>
      <c r="F871" s="929"/>
      <c r="G871" s="929"/>
    </row>
    <row r="872" spans="1:7">
      <c r="A872" s="929"/>
      <c r="B872" s="929"/>
      <c r="C872" s="929"/>
      <c r="D872" s="929"/>
      <c r="E872" s="929"/>
      <c r="F872" s="929"/>
      <c r="G872" s="929"/>
    </row>
    <row r="873" spans="1:7">
      <c r="A873" s="929"/>
      <c r="B873" s="929"/>
      <c r="C873" s="929"/>
      <c r="D873" s="929"/>
      <c r="E873" s="929"/>
      <c r="F873" s="929"/>
      <c r="G873" s="929"/>
    </row>
    <row r="874" spans="1:7">
      <c r="A874" s="929"/>
      <c r="B874" s="929"/>
      <c r="C874" s="929"/>
      <c r="D874" s="929"/>
      <c r="E874" s="929"/>
      <c r="F874" s="929"/>
      <c r="G874" s="929"/>
    </row>
    <row r="875" spans="1:7">
      <c r="A875" s="929"/>
      <c r="B875" s="929"/>
      <c r="C875" s="929"/>
      <c r="D875" s="929"/>
      <c r="E875" s="929"/>
      <c r="F875" s="929"/>
      <c r="G875" s="929"/>
    </row>
    <row r="876" spans="1:7">
      <c r="A876" s="929"/>
      <c r="B876" s="929"/>
      <c r="C876" s="929"/>
      <c r="D876" s="929"/>
      <c r="E876" s="929"/>
      <c r="F876" s="929"/>
      <c r="G876" s="929"/>
    </row>
    <row r="877" spans="1:7">
      <c r="A877" s="929"/>
      <c r="B877" s="929"/>
      <c r="C877" s="929"/>
      <c r="D877" s="929"/>
      <c r="E877" s="929"/>
      <c r="F877" s="929"/>
      <c r="G877" s="929"/>
    </row>
    <row r="878" spans="1:7">
      <c r="A878" s="929"/>
      <c r="B878" s="929"/>
      <c r="C878" s="929"/>
      <c r="D878" s="929"/>
      <c r="E878" s="929"/>
      <c r="F878" s="929"/>
      <c r="G878" s="929"/>
    </row>
    <row r="879" spans="1:7">
      <c r="A879" s="929"/>
      <c r="B879" s="929"/>
      <c r="C879" s="929"/>
      <c r="D879" s="929"/>
      <c r="E879" s="929"/>
      <c r="F879" s="929"/>
      <c r="G879" s="929"/>
    </row>
    <row r="880" spans="1:7">
      <c r="A880" s="929"/>
      <c r="B880" s="929"/>
      <c r="C880" s="929"/>
      <c r="D880" s="929"/>
      <c r="E880" s="929"/>
      <c r="F880" s="929"/>
      <c r="G880" s="929"/>
    </row>
    <row r="881" spans="1:7">
      <c r="A881" s="929"/>
      <c r="B881" s="929"/>
      <c r="C881" s="929"/>
      <c r="D881" s="929"/>
      <c r="E881" s="929"/>
      <c r="F881" s="929"/>
      <c r="G881" s="929"/>
    </row>
    <row r="882" spans="1:7">
      <c r="A882" s="929"/>
      <c r="B882" s="929"/>
      <c r="C882" s="929"/>
      <c r="D882" s="929"/>
      <c r="E882" s="929"/>
      <c r="F882" s="929"/>
      <c r="G882" s="929"/>
    </row>
    <row r="883" spans="1:7">
      <c r="A883" s="929"/>
      <c r="B883" s="929"/>
      <c r="C883" s="929"/>
      <c r="D883" s="929"/>
      <c r="E883" s="929"/>
      <c r="F883" s="929"/>
      <c r="G883" s="929"/>
    </row>
    <row r="884" spans="1:7">
      <c r="A884" s="929"/>
      <c r="B884" s="929"/>
      <c r="C884" s="929"/>
      <c r="D884" s="929"/>
      <c r="E884" s="929"/>
      <c r="F884" s="929"/>
      <c r="G884" s="929"/>
    </row>
    <row r="885" spans="1:7">
      <c r="A885" s="929"/>
      <c r="B885" s="929"/>
      <c r="C885" s="929"/>
      <c r="D885" s="929"/>
      <c r="E885" s="929"/>
      <c r="F885" s="929"/>
      <c r="G885" s="929"/>
    </row>
    <row r="886" spans="1:7">
      <c r="A886" s="929"/>
      <c r="B886" s="929"/>
      <c r="C886" s="929"/>
      <c r="D886" s="929"/>
      <c r="E886" s="929"/>
      <c r="F886" s="929"/>
      <c r="G886" s="929"/>
    </row>
    <row r="887" spans="1:7">
      <c r="A887" s="929"/>
      <c r="B887" s="929"/>
      <c r="C887" s="929"/>
      <c r="D887" s="929"/>
      <c r="E887" s="929"/>
      <c r="F887" s="929"/>
      <c r="G887" s="929"/>
    </row>
    <row r="888" spans="1:7">
      <c r="A888" s="929"/>
      <c r="B888" s="929"/>
      <c r="C888" s="929"/>
      <c r="D888" s="929"/>
      <c r="E888" s="929"/>
      <c r="F888" s="929"/>
      <c r="G888" s="929"/>
    </row>
    <row r="889" spans="1:7">
      <c r="A889" s="929"/>
      <c r="B889" s="929"/>
      <c r="C889" s="929"/>
      <c r="D889" s="929"/>
      <c r="E889" s="929"/>
      <c r="F889" s="929"/>
      <c r="G889" s="929"/>
    </row>
    <row r="890" spans="1:7">
      <c r="A890" s="929"/>
      <c r="B890" s="929"/>
      <c r="C890" s="929"/>
      <c r="D890" s="929"/>
      <c r="E890" s="929"/>
      <c r="F890" s="929"/>
      <c r="G890" s="929"/>
    </row>
    <row r="891" spans="1:7">
      <c r="A891" s="929"/>
      <c r="B891" s="929"/>
      <c r="C891" s="929"/>
      <c r="D891" s="929"/>
      <c r="E891" s="929"/>
      <c r="F891" s="929"/>
      <c r="G891" s="929"/>
    </row>
    <row r="892" spans="1:7">
      <c r="A892" s="929"/>
      <c r="B892" s="929"/>
      <c r="C892" s="929"/>
      <c r="D892" s="929"/>
      <c r="E892" s="929"/>
      <c r="F892" s="929"/>
      <c r="G892" s="929"/>
    </row>
    <row r="893" spans="1:7">
      <c r="A893" s="929"/>
      <c r="B893" s="929"/>
      <c r="C893" s="929"/>
      <c r="D893" s="929"/>
      <c r="E893" s="929"/>
      <c r="F893" s="929"/>
      <c r="G893" s="929"/>
    </row>
    <row r="894" spans="1:7">
      <c r="A894" s="929"/>
      <c r="B894" s="929"/>
      <c r="C894" s="929"/>
      <c r="D894" s="929"/>
      <c r="E894" s="929"/>
      <c r="F894" s="929"/>
      <c r="G894" s="929"/>
    </row>
    <row r="895" spans="1:7">
      <c r="A895" s="929"/>
      <c r="B895" s="929"/>
      <c r="C895" s="929"/>
      <c r="D895" s="929"/>
      <c r="E895" s="929"/>
      <c r="F895" s="929"/>
      <c r="G895" s="929"/>
    </row>
    <row r="896" spans="1:7">
      <c r="A896" s="929"/>
      <c r="B896" s="929"/>
      <c r="C896" s="929"/>
      <c r="D896" s="929"/>
      <c r="E896" s="929"/>
      <c r="F896" s="929"/>
      <c r="G896" s="929"/>
    </row>
    <row r="897" spans="1:7">
      <c r="A897" s="929"/>
      <c r="B897" s="929"/>
      <c r="C897" s="929"/>
      <c r="D897" s="929"/>
      <c r="E897" s="929"/>
      <c r="F897" s="929"/>
      <c r="G897" s="929"/>
    </row>
    <row r="898" spans="1:7">
      <c r="A898" s="929"/>
      <c r="B898" s="929"/>
      <c r="C898" s="929"/>
      <c r="D898" s="929"/>
      <c r="E898" s="929"/>
      <c r="F898" s="929"/>
      <c r="G898" s="929"/>
    </row>
    <row r="899" spans="1:7">
      <c r="A899" s="929"/>
      <c r="B899" s="929"/>
      <c r="C899" s="929"/>
      <c r="D899" s="929"/>
      <c r="E899" s="929"/>
      <c r="F899" s="929"/>
      <c r="G899" s="929"/>
    </row>
    <row r="900" spans="1:7">
      <c r="A900" s="929"/>
      <c r="B900" s="929"/>
      <c r="C900" s="929"/>
      <c r="D900" s="929"/>
      <c r="E900" s="929"/>
      <c r="F900" s="929"/>
      <c r="G900" s="929"/>
    </row>
    <row r="901" spans="1:7">
      <c r="A901" s="929"/>
      <c r="B901" s="929"/>
      <c r="C901" s="929"/>
      <c r="D901" s="929"/>
      <c r="E901" s="929"/>
      <c r="F901" s="929"/>
      <c r="G901" s="929"/>
    </row>
    <row r="902" spans="1:7">
      <c r="A902" s="929"/>
      <c r="B902" s="929"/>
      <c r="C902" s="929"/>
      <c r="D902" s="929"/>
      <c r="E902" s="929"/>
      <c r="F902" s="929"/>
      <c r="G902" s="929"/>
    </row>
    <row r="903" spans="1:7">
      <c r="A903" s="929"/>
      <c r="B903" s="929"/>
      <c r="C903" s="929"/>
      <c r="D903" s="929"/>
      <c r="E903" s="929"/>
      <c r="F903" s="929"/>
      <c r="G903" s="929"/>
    </row>
    <row r="904" spans="1:7">
      <c r="A904" s="929"/>
      <c r="B904" s="929"/>
      <c r="C904" s="929"/>
      <c r="D904" s="929"/>
      <c r="E904" s="929"/>
      <c r="F904" s="929"/>
      <c r="G904" s="929"/>
    </row>
    <row r="905" spans="1:7">
      <c r="A905" s="929"/>
      <c r="B905" s="929"/>
      <c r="C905" s="929"/>
      <c r="D905" s="929"/>
      <c r="E905" s="929"/>
      <c r="F905" s="929"/>
      <c r="G905" s="929"/>
    </row>
    <row r="906" spans="1:7">
      <c r="A906" s="929"/>
      <c r="B906" s="929"/>
      <c r="C906" s="929"/>
      <c r="D906" s="929"/>
      <c r="E906" s="929"/>
      <c r="F906" s="929"/>
      <c r="G906" s="929"/>
    </row>
    <row r="907" spans="1:7">
      <c r="A907" s="929"/>
      <c r="B907" s="929"/>
      <c r="C907" s="929"/>
      <c r="D907" s="929"/>
      <c r="E907" s="929"/>
      <c r="F907" s="929"/>
      <c r="G907" s="929"/>
    </row>
    <row r="908" spans="1:7">
      <c r="A908" s="929"/>
      <c r="B908" s="929"/>
      <c r="C908" s="929"/>
      <c r="D908" s="929"/>
      <c r="E908" s="929"/>
      <c r="F908" s="929"/>
      <c r="G908" s="929"/>
    </row>
    <row r="909" spans="1:7">
      <c r="A909" s="929"/>
      <c r="B909" s="929"/>
      <c r="C909" s="929"/>
      <c r="D909" s="929"/>
      <c r="E909" s="929"/>
      <c r="F909" s="929"/>
      <c r="G909" s="929"/>
    </row>
    <row r="910" spans="1:7">
      <c r="A910" s="929"/>
      <c r="B910" s="929"/>
      <c r="C910" s="929"/>
      <c r="D910" s="929"/>
      <c r="E910" s="929"/>
      <c r="F910" s="929"/>
      <c r="G910" s="929"/>
    </row>
    <row r="911" spans="1:7">
      <c r="A911" s="929"/>
      <c r="B911" s="929"/>
      <c r="C911" s="929"/>
      <c r="D911" s="929"/>
      <c r="E911" s="929"/>
      <c r="F911" s="929"/>
      <c r="G911" s="929"/>
    </row>
    <row r="912" spans="1:7">
      <c r="A912" s="929"/>
      <c r="B912" s="929"/>
      <c r="C912" s="929"/>
      <c r="D912" s="929"/>
      <c r="E912" s="929"/>
      <c r="F912" s="929"/>
      <c r="G912" s="929"/>
    </row>
    <row r="913" spans="1:7">
      <c r="A913" s="929"/>
      <c r="B913" s="929"/>
      <c r="C913" s="929"/>
      <c r="D913" s="929"/>
      <c r="E913" s="929"/>
      <c r="F913" s="929"/>
      <c r="G913" s="929"/>
    </row>
    <row r="914" spans="1:7">
      <c r="A914" s="929"/>
      <c r="B914" s="929"/>
      <c r="C914" s="929"/>
      <c r="D914" s="929"/>
      <c r="E914" s="929"/>
      <c r="F914" s="929"/>
      <c r="G914" s="929"/>
    </row>
    <row r="915" spans="1:7">
      <c r="A915" s="929"/>
      <c r="B915" s="929"/>
      <c r="C915" s="929"/>
      <c r="D915" s="929"/>
      <c r="E915" s="929"/>
      <c r="F915" s="929"/>
      <c r="G915" s="929"/>
    </row>
    <row r="916" spans="1:7">
      <c r="A916" s="929"/>
      <c r="B916" s="929"/>
      <c r="C916" s="929"/>
      <c r="D916" s="929"/>
      <c r="E916" s="929"/>
      <c r="F916" s="929"/>
      <c r="G916" s="929"/>
    </row>
    <row r="917" spans="1:7">
      <c r="A917" s="929"/>
      <c r="B917" s="929"/>
      <c r="C917" s="929"/>
      <c r="D917" s="929"/>
      <c r="E917" s="929"/>
      <c r="F917" s="929"/>
      <c r="G917" s="929"/>
    </row>
    <row r="918" spans="1:7">
      <c r="A918" s="929"/>
      <c r="B918" s="929"/>
      <c r="C918" s="929"/>
      <c r="D918" s="929"/>
      <c r="E918" s="929"/>
      <c r="F918" s="929"/>
      <c r="G918" s="929"/>
    </row>
    <row r="919" spans="1:7">
      <c r="A919" s="929"/>
      <c r="B919" s="929"/>
      <c r="C919" s="929"/>
      <c r="D919" s="929"/>
      <c r="E919" s="929"/>
      <c r="F919" s="929"/>
      <c r="G919" s="929"/>
    </row>
    <row r="920" spans="1:7">
      <c r="A920" s="929"/>
      <c r="B920" s="929"/>
      <c r="C920" s="929"/>
      <c r="D920" s="929"/>
      <c r="E920" s="929"/>
      <c r="F920" s="929"/>
      <c r="G920" s="929"/>
    </row>
    <row r="921" spans="1:7">
      <c r="A921" s="929"/>
      <c r="B921" s="929"/>
      <c r="C921" s="929"/>
      <c r="D921" s="929"/>
      <c r="E921" s="929"/>
      <c r="F921" s="929"/>
      <c r="G921" s="929"/>
    </row>
    <row r="922" spans="1:7">
      <c r="A922" s="929"/>
      <c r="B922" s="929"/>
      <c r="C922" s="929"/>
      <c r="D922" s="929"/>
      <c r="E922" s="929"/>
      <c r="F922" s="929"/>
      <c r="G922" s="929"/>
    </row>
    <row r="923" spans="1:7">
      <c r="A923" s="929"/>
      <c r="B923" s="929"/>
      <c r="C923" s="929"/>
      <c r="D923" s="929"/>
      <c r="E923" s="929"/>
      <c r="F923" s="929"/>
      <c r="G923" s="929"/>
    </row>
    <row r="924" spans="1:7">
      <c r="A924" s="929"/>
      <c r="B924" s="929"/>
      <c r="C924" s="929"/>
      <c r="D924" s="929"/>
      <c r="E924" s="929"/>
      <c r="F924" s="929"/>
      <c r="G924" s="929"/>
    </row>
    <row r="925" spans="1:7">
      <c r="A925" s="929"/>
      <c r="B925" s="929"/>
      <c r="C925" s="929"/>
      <c r="D925" s="929"/>
      <c r="E925" s="929"/>
      <c r="F925" s="929"/>
      <c r="G925" s="929"/>
    </row>
    <row r="926" spans="1:7">
      <c r="A926" s="929"/>
      <c r="B926" s="929"/>
      <c r="C926" s="929"/>
      <c r="D926" s="929"/>
      <c r="E926" s="929"/>
      <c r="F926" s="929"/>
      <c r="G926" s="929"/>
    </row>
    <row r="927" spans="1:7">
      <c r="A927" s="929"/>
      <c r="B927" s="929"/>
      <c r="C927" s="929"/>
      <c r="D927" s="929"/>
      <c r="E927" s="929"/>
      <c r="F927" s="929"/>
      <c r="G927" s="929"/>
    </row>
    <row r="928" spans="1:7">
      <c r="A928" s="929"/>
      <c r="B928" s="929"/>
      <c r="C928" s="929"/>
      <c r="D928" s="929"/>
      <c r="E928" s="929"/>
      <c r="F928" s="929"/>
      <c r="G928" s="929"/>
    </row>
    <row r="929" spans="1:7">
      <c r="A929" s="929"/>
      <c r="B929" s="929"/>
      <c r="C929" s="929"/>
      <c r="D929" s="929"/>
      <c r="E929" s="929"/>
      <c r="F929" s="929"/>
      <c r="G929" s="929"/>
    </row>
    <row r="930" spans="1:7">
      <c r="A930" s="929"/>
      <c r="B930" s="929"/>
      <c r="C930" s="929"/>
      <c r="D930" s="929"/>
      <c r="E930" s="929"/>
      <c r="F930" s="929"/>
      <c r="G930" s="929"/>
    </row>
    <row r="931" spans="1:7">
      <c r="A931" s="929"/>
      <c r="B931" s="929"/>
      <c r="C931" s="929"/>
      <c r="D931" s="929"/>
      <c r="E931" s="929"/>
      <c r="F931" s="929"/>
      <c r="G931" s="929"/>
    </row>
    <row r="932" spans="1:7">
      <c r="A932" s="929"/>
      <c r="B932" s="929"/>
      <c r="C932" s="929"/>
      <c r="D932" s="929"/>
      <c r="E932" s="929"/>
      <c r="F932" s="929"/>
      <c r="G932" s="929"/>
    </row>
    <row r="933" spans="1:7">
      <c r="A933" s="929"/>
      <c r="B933" s="929"/>
      <c r="C933" s="929"/>
      <c r="D933" s="929"/>
      <c r="E933" s="929"/>
      <c r="F933" s="929"/>
      <c r="G933" s="929"/>
    </row>
    <row r="934" spans="1:7">
      <c r="A934" s="929"/>
      <c r="B934" s="929"/>
      <c r="C934" s="929"/>
      <c r="D934" s="929"/>
      <c r="E934" s="929"/>
      <c r="F934" s="929"/>
      <c r="G934" s="929"/>
    </row>
    <row r="935" spans="1:7">
      <c r="A935" s="929"/>
      <c r="B935" s="929"/>
      <c r="C935" s="929"/>
      <c r="D935" s="929"/>
      <c r="E935" s="929"/>
      <c r="F935" s="929"/>
      <c r="G935" s="929"/>
    </row>
    <row r="936" spans="1:7">
      <c r="A936" s="929"/>
      <c r="B936" s="929"/>
      <c r="C936" s="929"/>
      <c r="D936" s="929"/>
      <c r="E936" s="929"/>
      <c r="F936" s="929"/>
      <c r="G936" s="929"/>
    </row>
    <row r="937" spans="1:7">
      <c r="A937" s="929"/>
      <c r="B937" s="929"/>
      <c r="C937" s="929"/>
      <c r="D937" s="929"/>
      <c r="E937" s="929"/>
      <c r="F937" s="929"/>
      <c r="G937" s="929"/>
    </row>
    <row r="938" spans="1:7">
      <c r="A938" s="929"/>
      <c r="B938" s="929"/>
      <c r="C938" s="929"/>
      <c r="D938" s="929"/>
      <c r="E938" s="929"/>
      <c r="F938" s="929"/>
      <c r="G938" s="929"/>
    </row>
    <row r="939" spans="1:7">
      <c r="A939" s="929"/>
      <c r="B939" s="929"/>
      <c r="C939" s="929"/>
      <c r="D939" s="929"/>
      <c r="E939" s="929"/>
      <c r="F939" s="929"/>
      <c r="G939" s="929"/>
    </row>
    <row r="940" spans="1:7">
      <c r="A940" s="929"/>
      <c r="B940" s="929"/>
      <c r="C940" s="929"/>
      <c r="D940" s="929"/>
      <c r="E940" s="929"/>
      <c r="F940" s="929"/>
      <c r="G940" s="929"/>
    </row>
    <row r="941" spans="1:7">
      <c r="A941" s="929"/>
      <c r="B941" s="929"/>
      <c r="C941" s="929"/>
      <c r="D941" s="929"/>
      <c r="E941" s="929"/>
      <c r="F941" s="929"/>
      <c r="G941" s="929"/>
    </row>
    <row r="942" spans="1:7">
      <c r="A942" s="929"/>
      <c r="B942" s="929"/>
      <c r="C942" s="929"/>
      <c r="D942" s="929"/>
      <c r="E942" s="929"/>
      <c r="F942" s="929"/>
      <c r="G942" s="929"/>
    </row>
    <row r="943" spans="1:7">
      <c r="A943" s="929"/>
      <c r="B943" s="929"/>
      <c r="C943" s="929"/>
      <c r="D943" s="929"/>
      <c r="E943" s="929"/>
      <c r="F943" s="929"/>
      <c r="G943" s="929"/>
    </row>
    <row r="944" spans="1:7">
      <c r="A944" s="929"/>
      <c r="B944" s="929"/>
      <c r="C944" s="929"/>
      <c r="D944" s="929"/>
      <c r="E944" s="929"/>
      <c r="F944" s="929"/>
      <c r="G944" s="929"/>
    </row>
    <row r="945" spans="1:7">
      <c r="A945" s="929"/>
      <c r="B945" s="929"/>
      <c r="C945" s="929"/>
      <c r="D945" s="929"/>
      <c r="E945" s="929"/>
      <c r="F945" s="929"/>
      <c r="G945" s="929"/>
    </row>
    <row r="946" spans="1:7">
      <c r="A946" s="929"/>
      <c r="B946" s="929"/>
      <c r="C946" s="929"/>
      <c r="D946" s="929"/>
      <c r="E946" s="929"/>
      <c r="F946" s="929"/>
      <c r="G946" s="929"/>
    </row>
    <row r="947" spans="1:7">
      <c r="A947" s="929"/>
      <c r="B947" s="929"/>
      <c r="C947" s="929"/>
      <c r="D947" s="929"/>
      <c r="E947" s="929"/>
      <c r="F947" s="929"/>
      <c r="G947" s="929"/>
    </row>
    <row r="948" spans="1:7">
      <c r="A948" s="929"/>
      <c r="B948" s="929"/>
      <c r="C948" s="929"/>
      <c r="D948" s="929"/>
      <c r="E948" s="929"/>
      <c r="F948" s="929"/>
      <c r="G948" s="929"/>
    </row>
    <row r="949" spans="1:7">
      <c r="A949" s="929"/>
      <c r="B949" s="929"/>
      <c r="C949" s="929"/>
      <c r="D949" s="929"/>
      <c r="E949" s="929"/>
      <c r="F949" s="929"/>
      <c r="G949" s="929"/>
    </row>
    <row r="950" spans="1:7">
      <c r="A950" s="929"/>
      <c r="B950" s="929"/>
      <c r="C950" s="929"/>
      <c r="D950" s="929"/>
      <c r="E950" s="929"/>
      <c r="F950" s="929"/>
      <c r="G950" s="929"/>
    </row>
    <row r="951" spans="1:7">
      <c r="A951" s="929"/>
      <c r="B951" s="929"/>
      <c r="C951" s="929"/>
      <c r="D951" s="929"/>
      <c r="E951" s="929"/>
      <c r="F951" s="929"/>
      <c r="G951" s="929"/>
    </row>
    <row r="952" spans="1:7">
      <c r="A952" s="929"/>
      <c r="B952" s="929"/>
      <c r="C952" s="929"/>
      <c r="D952" s="929"/>
      <c r="E952" s="929"/>
      <c r="F952" s="929"/>
      <c r="G952" s="929"/>
    </row>
    <row r="953" spans="1:7">
      <c r="A953" s="929"/>
      <c r="B953" s="929"/>
      <c r="C953" s="929"/>
      <c r="D953" s="929"/>
      <c r="E953" s="929"/>
      <c r="F953" s="929"/>
      <c r="G953" s="929"/>
    </row>
    <row r="954" spans="1:7">
      <c r="A954" s="929"/>
      <c r="B954" s="929"/>
      <c r="C954" s="929"/>
      <c r="D954" s="929"/>
      <c r="E954" s="929"/>
      <c r="F954" s="929"/>
      <c r="G954" s="929"/>
    </row>
    <row r="955" spans="1:7">
      <c r="A955" s="929"/>
      <c r="B955" s="929"/>
      <c r="C955" s="929"/>
      <c r="D955" s="929"/>
      <c r="E955" s="929"/>
      <c r="F955" s="929"/>
      <c r="G955" s="929"/>
    </row>
    <row r="956" spans="1:7">
      <c r="A956" s="929"/>
      <c r="B956" s="929"/>
      <c r="C956" s="929"/>
      <c r="D956" s="929"/>
      <c r="E956" s="929"/>
      <c r="F956" s="929"/>
      <c r="G956" s="929"/>
    </row>
    <row r="957" spans="1:7">
      <c r="A957" s="929"/>
      <c r="B957" s="929"/>
      <c r="C957" s="929"/>
      <c r="D957" s="929"/>
      <c r="E957" s="929"/>
      <c r="F957" s="929"/>
      <c r="G957" s="929"/>
    </row>
    <row r="958" spans="1:7">
      <c r="A958" s="929"/>
      <c r="B958" s="929"/>
      <c r="C958" s="929"/>
      <c r="D958" s="929"/>
      <c r="E958" s="929"/>
      <c r="F958" s="929"/>
      <c r="G958" s="929"/>
    </row>
    <row r="959" spans="1:7">
      <c r="A959" s="929"/>
      <c r="B959" s="929"/>
      <c r="C959" s="929"/>
      <c r="D959" s="929"/>
      <c r="E959" s="929"/>
      <c r="F959" s="929"/>
      <c r="G959" s="929"/>
    </row>
    <row r="960" spans="1:7">
      <c r="A960" s="929"/>
      <c r="B960" s="929"/>
      <c r="C960" s="929"/>
      <c r="D960" s="929"/>
      <c r="E960" s="929"/>
      <c r="F960" s="929"/>
      <c r="G960" s="929"/>
    </row>
    <row r="961" spans="1:7">
      <c r="A961" s="929"/>
      <c r="B961" s="929"/>
      <c r="C961" s="929"/>
      <c r="D961" s="929"/>
      <c r="E961" s="929"/>
      <c r="F961" s="929"/>
      <c r="G961" s="929"/>
    </row>
    <row r="962" spans="1:7">
      <c r="A962" s="929"/>
      <c r="B962" s="929"/>
      <c r="C962" s="929"/>
      <c r="D962" s="929"/>
      <c r="E962" s="929"/>
      <c r="F962" s="929"/>
      <c r="G962" s="929"/>
    </row>
    <row r="963" spans="1:7">
      <c r="A963" s="929"/>
      <c r="B963" s="929"/>
      <c r="C963" s="929"/>
      <c r="D963" s="929"/>
      <c r="E963" s="929"/>
      <c r="F963" s="929"/>
      <c r="G963" s="929"/>
    </row>
    <row r="964" spans="1:7">
      <c r="A964" s="929"/>
      <c r="B964" s="929"/>
      <c r="C964" s="929"/>
      <c r="D964" s="929"/>
      <c r="E964" s="929"/>
      <c r="F964" s="929"/>
      <c r="G964" s="929"/>
    </row>
    <row r="965" spans="1:7">
      <c r="A965" s="929"/>
      <c r="B965" s="929"/>
      <c r="C965" s="929"/>
      <c r="D965" s="929"/>
      <c r="E965" s="929"/>
      <c r="F965" s="929"/>
      <c r="G965" s="929"/>
    </row>
    <row r="966" spans="1:7">
      <c r="A966" s="929"/>
      <c r="B966" s="929"/>
      <c r="C966" s="929"/>
      <c r="D966" s="929"/>
      <c r="E966" s="929"/>
      <c r="F966" s="929"/>
      <c r="G966" s="929"/>
    </row>
    <row r="967" spans="1:7">
      <c r="A967" s="929"/>
      <c r="B967" s="929"/>
      <c r="C967" s="929"/>
      <c r="D967" s="929"/>
      <c r="E967" s="929"/>
      <c r="F967" s="929"/>
      <c r="G967" s="929"/>
    </row>
    <row r="968" spans="1:7">
      <c r="A968" s="929"/>
      <c r="B968" s="929"/>
      <c r="C968" s="929"/>
      <c r="D968" s="929"/>
      <c r="E968" s="929"/>
      <c r="F968" s="929"/>
      <c r="G968" s="929"/>
    </row>
    <row r="969" spans="1:7">
      <c r="A969" s="929"/>
      <c r="B969" s="929"/>
      <c r="C969" s="929"/>
      <c r="D969" s="929"/>
      <c r="E969" s="929"/>
      <c r="F969" s="929"/>
      <c r="G969" s="929"/>
    </row>
    <row r="970" spans="1:7">
      <c r="A970" s="929"/>
      <c r="B970" s="929"/>
      <c r="C970" s="929"/>
      <c r="D970" s="929"/>
      <c r="E970" s="929"/>
      <c r="F970" s="929"/>
      <c r="G970" s="929"/>
    </row>
    <row r="971" spans="1:7">
      <c r="A971" s="929"/>
      <c r="B971" s="929"/>
      <c r="C971" s="929"/>
      <c r="D971" s="929"/>
      <c r="E971" s="929"/>
      <c r="F971" s="929"/>
      <c r="G971" s="929"/>
    </row>
    <row r="972" spans="1:7">
      <c r="A972" s="929"/>
      <c r="B972" s="929"/>
      <c r="C972" s="929"/>
      <c r="D972" s="929"/>
      <c r="E972" s="929"/>
      <c r="F972" s="929"/>
      <c r="G972" s="929"/>
    </row>
    <row r="973" spans="1:7">
      <c r="A973" s="929"/>
      <c r="B973" s="929"/>
      <c r="C973" s="929"/>
      <c r="D973" s="929"/>
      <c r="E973" s="929"/>
      <c r="F973" s="929"/>
      <c r="G973" s="929"/>
    </row>
    <row r="974" spans="1:7">
      <c r="A974" s="929"/>
      <c r="B974" s="929"/>
      <c r="C974" s="929"/>
      <c r="D974" s="929"/>
      <c r="E974" s="929"/>
      <c r="F974" s="929"/>
      <c r="G974" s="929"/>
    </row>
    <row r="975" spans="1:7">
      <c r="A975" s="929"/>
      <c r="B975" s="929"/>
      <c r="C975" s="929"/>
      <c r="D975" s="929"/>
      <c r="E975" s="929"/>
      <c r="F975" s="929"/>
      <c r="G975" s="929"/>
    </row>
    <row r="976" spans="1:7">
      <c r="A976" s="929"/>
      <c r="B976" s="929"/>
      <c r="C976" s="929"/>
      <c r="D976" s="929"/>
      <c r="E976" s="929"/>
      <c r="F976" s="929"/>
      <c r="G976" s="929"/>
    </row>
    <row r="977" spans="1:7">
      <c r="A977" s="929"/>
      <c r="B977" s="929"/>
      <c r="C977" s="929"/>
      <c r="D977" s="929"/>
      <c r="E977" s="929"/>
      <c r="F977" s="929"/>
      <c r="G977" s="929"/>
    </row>
    <row r="978" spans="1:7">
      <c r="A978" s="929"/>
      <c r="B978" s="929"/>
      <c r="C978" s="929"/>
      <c r="D978" s="929"/>
      <c r="E978" s="929"/>
      <c r="F978" s="929"/>
      <c r="G978" s="929"/>
    </row>
    <row r="979" spans="1:7">
      <c r="A979" s="929"/>
      <c r="B979" s="929"/>
      <c r="C979" s="929"/>
      <c r="D979" s="929"/>
      <c r="E979" s="929"/>
      <c r="F979" s="929"/>
      <c r="G979" s="929"/>
    </row>
    <row r="980" spans="1:7">
      <c r="A980" s="929"/>
      <c r="B980" s="929"/>
      <c r="C980" s="929"/>
      <c r="D980" s="929"/>
      <c r="E980" s="929"/>
      <c r="F980" s="929"/>
      <c r="G980" s="929"/>
    </row>
    <row r="981" spans="1:7">
      <c r="A981" s="929"/>
      <c r="B981" s="929"/>
      <c r="C981" s="929"/>
      <c r="D981" s="929"/>
      <c r="E981" s="929"/>
      <c r="F981" s="929"/>
      <c r="G981" s="929"/>
    </row>
    <row r="982" spans="1:7">
      <c r="A982" s="929"/>
      <c r="B982" s="929"/>
      <c r="C982" s="929"/>
      <c r="D982" s="929"/>
      <c r="E982" s="929"/>
      <c r="F982" s="929"/>
      <c r="G982" s="929"/>
    </row>
    <row r="983" spans="1:7">
      <c r="A983" s="929"/>
      <c r="B983" s="929"/>
      <c r="C983" s="929"/>
      <c r="D983" s="929"/>
      <c r="E983" s="929"/>
      <c r="F983" s="929"/>
      <c r="G983" s="929"/>
    </row>
    <row r="984" spans="1:7">
      <c r="A984" s="929"/>
      <c r="B984" s="929"/>
      <c r="C984" s="929"/>
      <c r="D984" s="929"/>
      <c r="E984" s="929"/>
      <c r="F984" s="929"/>
      <c r="G984" s="929"/>
    </row>
    <row r="985" spans="1:7">
      <c r="A985" s="929"/>
      <c r="B985" s="929"/>
      <c r="C985" s="929"/>
      <c r="D985" s="929"/>
      <c r="E985" s="929"/>
      <c r="F985" s="929"/>
      <c r="G985" s="929"/>
    </row>
    <row r="986" spans="1:7">
      <c r="A986" s="929"/>
      <c r="B986" s="929"/>
      <c r="C986" s="929"/>
      <c r="D986" s="929"/>
      <c r="E986" s="929"/>
      <c r="F986" s="929"/>
      <c r="G986" s="929"/>
    </row>
    <row r="987" spans="1:7">
      <c r="A987" s="929"/>
      <c r="B987" s="929"/>
      <c r="C987" s="929"/>
      <c r="D987" s="929"/>
      <c r="E987" s="929"/>
      <c r="F987" s="929"/>
      <c r="G987" s="929"/>
    </row>
    <row r="988" spans="1:7">
      <c r="A988" s="929"/>
      <c r="B988" s="929"/>
      <c r="C988" s="929"/>
      <c r="D988" s="929"/>
      <c r="E988" s="929"/>
      <c r="F988" s="929"/>
      <c r="G988" s="929"/>
    </row>
    <row r="989" spans="1:7">
      <c r="A989" s="929"/>
      <c r="B989" s="929"/>
      <c r="C989" s="929"/>
      <c r="D989" s="929"/>
      <c r="E989" s="929"/>
      <c r="F989" s="929"/>
      <c r="G989" s="929"/>
    </row>
    <row r="990" spans="1:7">
      <c r="A990" s="929"/>
      <c r="B990" s="929"/>
      <c r="C990" s="929"/>
      <c r="D990" s="929"/>
      <c r="E990" s="929"/>
      <c r="F990" s="929"/>
      <c r="G990" s="929"/>
    </row>
    <row r="991" spans="1:7">
      <c r="A991" s="929"/>
      <c r="B991" s="929"/>
      <c r="C991" s="929"/>
      <c r="D991" s="929"/>
      <c r="E991" s="929"/>
      <c r="F991" s="929"/>
      <c r="G991" s="929"/>
    </row>
    <row r="992" spans="1:7">
      <c r="A992" s="929"/>
      <c r="B992" s="929"/>
      <c r="C992" s="929"/>
      <c r="D992" s="929"/>
      <c r="E992" s="929"/>
      <c r="F992" s="929"/>
      <c r="G992" s="929"/>
    </row>
    <row r="993" spans="1:7">
      <c r="A993" s="929"/>
      <c r="B993" s="929"/>
      <c r="C993" s="929"/>
      <c r="D993" s="929"/>
      <c r="E993" s="929"/>
      <c r="F993" s="929"/>
      <c r="G993" s="929"/>
    </row>
    <row r="994" spans="1:7">
      <c r="A994" s="929"/>
      <c r="B994" s="929"/>
      <c r="C994" s="929"/>
      <c r="D994" s="929"/>
      <c r="E994" s="929"/>
      <c r="F994" s="929"/>
      <c r="G994" s="929"/>
    </row>
    <row r="995" spans="1:7">
      <c r="A995" s="929"/>
      <c r="B995" s="929"/>
      <c r="C995" s="929"/>
      <c r="D995" s="929"/>
      <c r="E995" s="929"/>
      <c r="F995" s="929"/>
      <c r="G995" s="929"/>
    </row>
    <row r="996" spans="1:7">
      <c r="A996" s="929"/>
      <c r="B996" s="929"/>
      <c r="C996" s="929"/>
      <c r="D996" s="929"/>
      <c r="E996" s="929"/>
      <c r="F996" s="929"/>
      <c r="G996" s="929"/>
    </row>
    <row r="997" spans="1:7">
      <c r="A997" s="929"/>
      <c r="B997" s="929"/>
      <c r="C997" s="929"/>
      <c r="D997" s="929"/>
      <c r="E997" s="929"/>
      <c r="F997" s="929"/>
      <c r="G997" s="929"/>
    </row>
    <row r="998" spans="1:7">
      <c r="A998" s="929"/>
      <c r="B998" s="929"/>
      <c r="C998" s="929"/>
      <c r="D998" s="929"/>
      <c r="E998" s="929"/>
      <c r="F998" s="929"/>
      <c r="G998" s="929"/>
    </row>
    <row r="999" spans="1:7">
      <c r="A999" s="929"/>
      <c r="B999" s="929"/>
      <c r="C999" s="929"/>
      <c r="D999" s="929"/>
      <c r="E999" s="929"/>
      <c r="F999" s="929"/>
      <c r="G999" s="929"/>
    </row>
    <row r="1000" spans="1:7">
      <c r="A1000" s="929"/>
      <c r="B1000" s="929"/>
      <c r="C1000" s="929"/>
      <c r="D1000" s="929"/>
      <c r="E1000" s="929"/>
      <c r="F1000" s="929"/>
      <c r="G1000" s="929"/>
    </row>
    <row r="1001" spans="1:7">
      <c r="A1001" s="929"/>
      <c r="B1001" s="929"/>
      <c r="C1001" s="929"/>
      <c r="D1001" s="929"/>
      <c r="E1001" s="929"/>
      <c r="F1001" s="929"/>
      <c r="G1001" s="929"/>
    </row>
    <row r="1002" spans="1:7">
      <c r="A1002" s="929"/>
      <c r="B1002" s="929"/>
      <c r="C1002" s="929"/>
      <c r="D1002" s="929"/>
      <c r="E1002" s="929"/>
      <c r="F1002" s="929"/>
      <c r="G1002" s="929"/>
    </row>
    <row r="1003" spans="1:7">
      <c r="A1003" s="929"/>
      <c r="B1003" s="929"/>
      <c r="C1003" s="929"/>
      <c r="D1003" s="929"/>
      <c r="E1003" s="929"/>
      <c r="F1003" s="929"/>
      <c r="G1003" s="929"/>
    </row>
    <row r="1004" spans="1:7">
      <c r="A1004" s="929"/>
      <c r="B1004" s="929"/>
      <c r="C1004" s="929"/>
      <c r="D1004" s="929"/>
      <c r="E1004" s="929"/>
      <c r="F1004" s="929"/>
      <c r="G1004" s="929"/>
    </row>
    <row r="1005" spans="1:7">
      <c r="A1005" s="929"/>
      <c r="B1005" s="929"/>
      <c r="C1005" s="929"/>
      <c r="D1005" s="929"/>
      <c r="E1005" s="929"/>
      <c r="F1005" s="929"/>
      <c r="G1005" s="929"/>
    </row>
    <row r="1006" spans="1:7">
      <c r="A1006" s="929"/>
      <c r="B1006" s="929"/>
      <c r="C1006" s="929"/>
      <c r="D1006" s="929"/>
      <c r="E1006" s="929"/>
      <c r="F1006" s="929"/>
      <c r="G1006" s="929"/>
    </row>
    <row r="1007" spans="1:7">
      <c r="A1007" s="929"/>
      <c r="B1007" s="929"/>
      <c r="C1007" s="929"/>
      <c r="D1007" s="929"/>
      <c r="E1007" s="929"/>
      <c r="F1007" s="929"/>
      <c r="G1007" s="929"/>
    </row>
    <row r="1008" spans="1:7">
      <c r="A1008" s="929"/>
      <c r="B1008" s="929"/>
      <c r="C1008" s="929"/>
      <c r="D1008" s="929"/>
      <c r="E1008" s="929"/>
      <c r="F1008" s="929"/>
      <c r="G1008" s="929"/>
    </row>
    <row r="1009" spans="1:7">
      <c r="A1009" s="929"/>
      <c r="B1009" s="929"/>
      <c r="C1009" s="929"/>
      <c r="D1009" s="929"/>
      <c r="E1009" s="929"/>
      <c r="F1009" s="929"/>
      <c r="G1009" s="929"/>
    </row>
    <row r="1010" spans="1:7">
      <c r="A1010" s="929"/>
      <c r="B1010" s="929"/>
      <c r="C1010" s="929"/>
      <c r="D1010" s="929"/>
      <c r="E1010" s="929"/>
      <c r="F1010" s="929"/>
      <c r="G1010" s="929"/>
    </row>
    <row r="1011" spans="1:7">
      <c r="A1011" s="929"/>
      <c r="B1011" s="929"/>
      <c r="C1011" s="929"/>
      <c r="D1011" s="929"/>
      <c r="E1011" s="929"/>
      <c r="F1011" s="929"/>
      <c r="G1011" s="929"/>
    </row>
    <row r="1012" spans="1:7">
      <c r="A1012" s="929"/>
      <c r="B1012" s="929"/>
      <c r="C1012" s="929"/>
      <c r="D1012" s="929"/>
      <c r="E1012" s="929"/>
      <c r="F1012" s="929"/>
      <c r="G1012" s="929"/>
    </row>
    <row r="1013" spans="1:7">
      <c r="A1013" s="929"/>
      <c r="B1013" s="929"/>
      <c r="C1013" s="929"/>
      <c r="D1013" s="929"/>
      <c r="E1013" s="929"/>
      <c r="F1013" s="929"/>
      <c r="G1013" s="929"/>
    </row>
    <row r="1014" spans="1:7">
      <c r="A1014" s="929"/>
      <c r="B1014" s="929"/>
      <c r="C1014" s="929"/>
      <c r="D1014" s="929"/>
      <c r="E1014" s="929"/>
      <c r="F1014" s="929"/>
      <c r="G1014" s="929"/>
    </row>
    <row r="1015" spans="1:7">
      <c r="A1015" s="929"/>
      <c r="B1015" s="929"/>
      <c r="C1015" s="929"/>
      <c r="D1015" s="929"/>
      <c r="E1015" s="929"/>
      <c r="F1015" s="929"/>
      <c r="G1015" s="929"/>
    </row>
    <row r="1016" spans="1:7">
      <c r="A1016" s="929"/>
      <c r="B1016" s="929"/>
      <c r="C1016" s="929"/>
      <c r="D1016" s="929"/>
      <c r="E1016" s="929"/>
      <c r="F1016" s="929"/>
      <c r="G1016" s="929"/>
    </row>
    <row r="1017" spans="1:7">
      <c r="A1017" s="929"/>
      <c r="B1017" s="929"/>
      <c r="C1017" s="929"/>
      <c r="D1017" s="929"/>
      <c r="E1017" s="929"/>
      <c r="F1017" s="929"/>
      <c r="G1017" s="929"/>
    </row>
    <row r="1018" spans="1:7">
      <c r="A1018" s="929"/>
      <c r="B1018" s="929"/>
      <c r="C1018" s="929"/>
      <c r="D1018" s="929"/>
      <c r="E1018" s="929"/>
      <c r="F1018" s="929"/>
      <c r="G1018" s="929"/>
    </row>
    <row r="1019" spans="1:7">
      <c r="A1019" s="929"/>
      <c r="B1019" s="929"/>
      <c r="C1019" s="929"/>
      <c r="D1019" s="929"/>
      <c r="E1019" s="929"/>
      <c r="F1019" s="929"/>
      <c r="G1019" s="929"/>
    </row>
    <row r="1020" spans="1:7">
      <c r="A1020" s="929"/>
      <c r="B1020" s="929"/>
      <c r="C1020" s="929"/>
      <c r="D1020" s="929"/>
      <c r="E1020" s="929"/>
      <c r="F1020" s="929"/>
      <c r="G1020" s="929"/>
    </row>
    <row r="1021" spans="1:7">
      <c r="A1021" s="929"/>
      <c r="B1021" s="929"/>
      <c r="C1021" s="929"/>
      <c r="D1021" s="929"/>
      <c r="E1021" s="929"/>
      <c r="F1021" s="929"/>
      <c r="G1021" s="929"/>
    </row>
    <row r="1022" spans="1:7">
      <c r="A1022" s="929"/>
      <c r="B1022" s="929"/>
      <c r="C1022" s="929"/>
      <c r="D1022" s="929"/>
      <c r="E1022" s="929"/>
      <c r="F1022" s="929"/>
      <c r="G1022" s="929"/>
    </row>
    <row r="1023" spans="1:7">
      <c r="A1023" s="929"/>
      <c r="B1023" s="929"/>
      <c r="C1023" s="929"/>
      <c r="D1023" s="929"/>
      <c r="E1023" s="929"/>
      <c r="F1023" s="929"/>
      <c r="G1023" s="929"/>
    </row>
    <row r="1024" spans="1:7">
      <c r="A1024" s="929"/>
      <c r="B1024" s="929"/>
      <c r="C1024" s="929"/>
      <c r="D1024" s="929"/>
      <c r="E1024" s="929"/>
      <c r="F1024" s="929"/>
      <c r="G1024" s="929"/>
    </row>
    <row r="1025" spans="1:7">
      <c r="A1025" s="929"/>
      <c r="B1025" s="929"/>
      <c r="C1025" s="929"/>
      <c r="D1025" s="929"/>
      <c r="E1025" s="929"/>
      <c r="F1025" s="929"/>
      <c r="G1025" s="929"/>
    </row>
    <row r="1026" spans="1:7">
      <c r="A1026" s="929"/>
      <c r="B1026" s="929"/>
      <c r="C1026" s="929"/>
      <c r="D1026" s="929"/>
      <c r="E1026" s="929"/>
      <c r="F1026" s="929"/>
      <c r="G1026" s="929"/>
    </row>
    <row r="1027" spans="1:7">
      <c r="A1027" s="929"/>
      <c r="B1027" s="929"/>
      <c r="C1027" s="929"/>
      <c r="D1027" s="929"/>
      <c r="E1027" s="929"/>
      <c r="F1027" s="929"/>
      <c r="G1027" s="929"/>
    </row>
    <row r="1028" spans="1:7">
      <c r="A1028" s="929"/>
      <c r="B1028" s="929"/>
      <c r="C1028" s="929"/>
      <c r="D1028" s="929"/>
      <c r="E1028" s="929"/>
      <c r="F1028" s="929"/>
      <c r="G1028" s="929"/>
    </row>
    <row r="1029" spans="1:7">
      <c r="A1029" s="929"/>
      <c r="B1029" s="929"/>
      <c r="C1029" s="929"/>
      <c r="D1029" s="929"/>
      <c r="E1029" s="929"/>
      <c r="F1029" s="929"/>
      <c r="G1029" s="929"/>
    </row>
    <row r="1030" spans="1:7">
      <c r="A1030" s="929"/>
      <c r="B1030" s="929"/>
      <c r="C1030" s="929"/>
      <c r="D1030" s="929"/>
      <c r="E1030" s="929"/>
      <c r="F1030" s="929"/>
      <c r="G1030" s="929"/>
    </row>
    <row r="1031" spans="1:7">
      <c r="A1031" s="929"/>
      <c r="B1031" s="929"/>
      <c r="C1031" s="929"/>
      <c r="D1031" s="929"/>
      <c r="E1031" s="929"/>
      <c r="F1031" s="929"/>
      <c r="G1031" s="929"/>
    </row>
    <row r="1032" spans="1:7">
      <c r="A1032" s="929"/>
      <c r="B1032" s="929"/>
      <c r="C1032" s="929"/>
      <c r="D1032" s="929"/>
      <c r="E1032" s="929"/>
      <c r="F1032" s="929"/>
      <c r="G1032" s="929"/>
    </row>
    <row r="1033" spans="1:7">
      <c r="A1033" s="929"/>
      <c r="B1033" s="929"/>
      <c r="C1033" s="929"/>
      <c r="D1033" s="929"/>
      <c r="E1033" s="929"/>
      <c r="F1033" s="929"/>
      <c r="G1033" s="929"/>
    </row>
    <row r="1034" spans="1:7">
      <c r="A1034" s="929"/>
      <c r="B1034" s="929"/>
      <c r="C1034" s="929"/>
      <c r="D1034" s="929"/>
      <c r="E1034" s="929"/>
      <c r="F1034" s="929"/>
      <c r="G1034" s="929"/>
    </row>
    <row r="1035" spans="1:7">
      <c r="A1035" s="929"/>
      <c r="B1035" s="929"/>
      <c r="C1035" s="929"/>
      <c r="D1035" s="929"/>
      <c r="E1035" s="929"/>
      <c r="F1035" s="929"/>
      <c r="G1035" s="929"/>
    </row>
    <row r="1036" spans="1:7">
      <c r="A1036" s="929"/>
      <c r="B1036" s="929"/>
      <c r="C1036" s="929"/>
      <c r="D1036" s="929"/>
      <c r="E1036" s="929"/>
      <c r="F1036" s="929"/>
      <c r="G1036" s="929"/>
    </row>
    <row r="1037" spans="1:7">
      <c r="A1037" s="929"/>
      <c r="B1037" s="929"/>
      <c r="C1037" s="929"/>
      <c r="D1037" s="929"/>
      <c r="E1037" s="929"/>
      <c r="F1037" s="929"/>
      <c r="G1037" s="929"/>
    </row>
    <row r="1038" spans="1:7">
      <c r="A1038" s="929"/>
      <c r="B1038" s="929"/>
      <c r="C1038" s="929"/>
      <c r="D1038" s="929"/>
      <c r="E1038" s="929"/>
      <c r="F1038" s="929"/>
      <c r="G1038" s="929"/>
    </row>
    <row r="1039" spans="1:7">
      <c r="A1039" s="929"/>
      <c r="B1039" s="929"/>
      <c r="C1039" s="929"/>
      <c r="D1039" s="929"/>
      <c r="E1039" s="929"/>
      <c r="F1039" s="929"/>
      <c r="G1039" s="929"/>
    </row>
    <row r="1040" spans="1:7">
      <c r="A1040" s="929"/>
      <c r="B1040" s="929"/>
      <c r="C1040" s="929"/>
      <c r="D1040" s="929"/>
      <c r="E1040" s="929"/>
      <c r="F1040" s="929"/>
      <c r="G1040" s="929"/>
    </row>
    <row r="1041" spans="1:7">
      <c r="A1041" s="929"/>
      <c r="B1041" s="929"/>
      <c r="C1041" s="929"/>
      <c r="D1041" s="929"/>
      <c r="E1041" s="929"/>
      <c r="F1041" s="929"/>
      <c r="G1041" s="929"/>
    </row>
    <row r="1042" spans="1:7">
      <c r="A1042" s="929"/>
      <c r="B1042" s="929"/>
      <c r="C1042" s="929"/>
      <c r="D1042" s="929"/>
      <c r="E1042" s="929"/>
      <c r="F1042" s="929"/>
      <c r="G1042" s="929"/>
    </row>
    <row r="1043" spans="1:7">
      <c r="A1043" s="929"/>
      <c r="B1043" s="929"/>
      <c r="C1043" s="929"/>
      <c r="D1043" s="929"/>
      <c r="E1043" s="929"/>
      <c r="F1043" s="929"/>
      <c r="G1043" s="929"/>
    </row>
    <row r="1044" spans="1:7">
      <c r="A1044" s="929"/>
      <c r="B1044" s="929"/>
      <c r="C1044" s="929"/>
      <c r="D1044" s="929"/>
      <c r="E1044" s="929"/>
      <c r="F1044" s="929"/>
      <c r="G1044" s="929"/>
    </row>
    <row r="1045" spans="1:7">
      <c r="A1045" s="929"/>
      <c r="B1045" s="929"/>
      <c r="C1045" s="929"/>
      <c r="D1045" s="929"/>
      <c r="E1045" s="929"/>
      <c r="F1045" s="929"/>
      <c r="G1045" s="929"/>
    </row>
    <row r="1046" spans="1:7">
      <c r="A1046" s="929"/>
      <c r="B1046" s="929"/>
      <c r="C1046" s="929"/>
      <c r="D1046" s="929"/>
      <c r="E1046" s="929"/>
      <c r="F1046" s="929"/>
      <c r="G1046" s="929"/>
    </row>
    <row r="1047" spans="1:7">
      <c r="A1047" s="929"/>
      <c r="B1047" s="929"/>
      <c r="C1047" s="929"/>
      <c r="D1047" s="929"/>
      <c r="E1047" s="929"/>
      <c r="F1047" s="929"/>
      <c r="G1047" s="929"/>
    </row>
    <row r="1048" spans="1:7">
      <c r="A1048" s="929"/>
      <c r="B1048" s="929"/>
      <c r="C1048" s="929"/>
      <c r="D1048" s="929"/>
      <c r="E1048" s="929"/>
      <c r="F1048" s="929"/>
      <c r="G1048" s="929"/>
    </row>
    <row r="1049" spans="1:7">
      <c r="A1049" s="929"/>
      <c r="B1049" s="929"/>
      <c r="C1049" s="929"/>
      <c r="D1049" s="929"/>
      <c r="E1049" s="929"/>
      <c r="F1049" s="929"/>
      <c r="G1049" s="929"/>
    </row>
    <row r="1050" spans="1:7">
      <c r="A1050" s="929"/>
      <c r="B1050" s="929"/>
      <c r="C1050" s="929"/>
      <c r="D1050" s="929"/>
      <c r="E1050" s="929"/>
      <c r="F1050" s="929"/>
      <c r="G1050" s="929"/>
    </row>
    <row r="1051" spans="1:7">
      <c r="A1051" s="929"/>
      <c r="B1051" s="929"/>
      <c r="C1051" s="929"/>
      <c r="D1051" s="929"/>
      <c r="E1051" s="929"/>
      <c r="F1051" s="929"/>
      <c r="G1051" s="929"/>
    </row>
    <row r="1052" spans="1:7">
      <c r="A1052" s="929"/>
      <c r="B1052" s="929"/>
      <c r="C1052" s="929"/>
      <c r="D1052" s="929"/>
      <c r="E1052" s="929"/>
      <c r="F1052" s="929"/>
      <c r="G1052" s="929"/>
    </row>
    <row r="1053" spans="1:7">
      <c r="A1053" s="929"/>
      <c r="B1053" s="929"/>
      <c r="C1053" s="929"/>
      <c r="D1053" s="929"/>
      <c r="E1053" s="929"/>
      <c r="F1053" s="929"/>
      <c r="G1053" s="929"/>
    </row>
    <row r="1054" spans="1:7">
      <c r="A1054" s="929"/>
      <c r="B1054" s="929"/>
      <c r="C1054" s="929"/>
      <c r="D1054" s="929"/>
      <c r="E1054" s="929"/>
      <c r="F1054" s="929"/>
      <c r="G1054" s="929"/>
    </row>
    <row r="1055" spans="1:7">
      <c r="A1055" s="929"/>
      <c r="B1055" s="929"/>
      <c r="C1055" s="929"/>
      <c r="D1055" s="929"/>
      <c r="E1055" s="929"/>
      <c r="F1055" s="929"/>
      <c r="G1055" s="929"/>
    </row>
    <row r="1056" spans="1:7">
      <c r="A1056" s="929"/>
      <c r="B1056" s="929"/>
      <c r="C1056" s="929"/>
      <c r="D1056" s="929"/>
      <c r="E1056" s="929"/>
      <c r="F1056" s="929"/>
      <c r="G1056" s="929"/>
    </row>
    <row r="1057" spans="1:7">
      <c r="A1057" s="929"/>
      <c r="B1057" s="929"/>
      <c r="C1057" s="929"/>
      <c r="D1057" s="929"/>
      <c r="E1057" s="929"/>
      <c r="F1057" s="929"/>
      <c r="G1057" s="929"/>
    </row>
    <row r="1058" spans="1:7">
      <c r="A1058" s="929"/>
      <c r="B1058" s="929"/>
      <c r="C1058" s="929"/>
      <c r="D1058" s="929"/>
      <c r="E1058" s="929"/>
      <c r="F1058" s="929"/>
      <c r="G1058" s="929"/>
    </row>
    <row r="1059" spans="1:7">
      <c r="A1059" s="929"/>
      <c r="B1059" s="929"/>
      <c r="C1059" s="929"/>
      <c r="D1059" s="929"/>
      <c r="E1059" s="929"/>
      <c r="F1059" s="929"/>
      <c r="G1059" s="929"/>
    </row>
    <row r="1060" spans="1:7">
      <c r="A1060" s="929"/>
      <c r="B1060" s="929"/>
      <c r="C1060" s="929"/>
      <c r="D1060" s="929"/>
      <c r="E1060" s="929"/>
      <c r="F1060" s="929"/>
      <c r="G1060" s="929"/>
    </row>
    <row r="1061" spans="1:7">
      <c r="A1061" s="929"/>
      <c r="B1061" s="929"/>
      <c r="C1061" s="929"/>
      <c r="D1061" s="929"/>
      <c r="E1061" s="929"/>
      <c r="F1061" s="929"/>
      <c r="G1061" s="929"/>
    </row>
    <row r="1062" spans="1:7">
      <c r="A1062" s="929"/>
      <c r="B1062" s="929"/>
      <c r="C1062" s="929"/>
      <c r="D1062" s="929"/>
      <c r="E1062" s="929"/>
      <c r="F1062" s="929"/>
      <c r="G1062" s="929"/>
    </row>
    <row r="1063" spans="1:7">
      <c r="A1063" s="929"/>
      <c r="B1063" s="929"/>
      <c r="C1063" s="929"/>
      <c r="D1063" s="929"/>
      <c r="E1063" s="929"/>
      <c r="F1063" s="929"/>
      <c r="G1063" s="929"/>
    </row>
    <row r="1064" spans="1:7">
      <c r="A1064" s="929"/>
      <c r="B1064" s="929"/>
      <c r="C1064" s="929"/>
      <c r="D1064" s="929"/>
      <c r="E1064" s="929"/>
      <c r="F1064" s="929"/>
      <c r="G1064" s="929"/>
    </row>
    <row r="1065" spans="1:7">
      <c r="A1065" s="929"/>
      <c r="B1065" s="929"/>
      <c r="C1065" s="929"/>
      <c r="D1065" s="929"/>
      <c r="E1065" s="929"/>
      <c r="F1065" s="929"/>
      <c r="G1065" s="929"/>
    </row>
    <row r="1066" spans="1:7">
      <c r="A1066" s="929"/>
      <c r="B1066" s="929"/>
      <c r="C1066" s="929"/>
      <c r="D1066" s="929"/>
      <c r="E1066" s="929"/>
      <c r="F1066" s="929"/>
      <c r="G1066" s="929"/>
    </row>
    <row r="1067" spans="1:7">
      <c r="A1067" s="929"/>
      <c r="B1067" s="929"/>
      <c r="C1067" s="929"/>
      <c r="D1067" s="929"/>
      <c r="E1067" s="929"/>
      <c r="F1067" s="929"/>
      <c r="G1067" s="929"/>
    </row>
    <row r="1068" spans="1:7">
      <c r="A1068" s="929"/>
      <c r="B1068" s="929"/>
      <c r="C1068" s="929"/>
      <c r="D1068" s="929"/>
      <c r="E1068" s="929"/>
      <c r="F1068" s="929"/>
      <c r="G1068" s="929"/>
    </row>
    <row r="1069" spans="1:7">
      <c r="A1069" s="929"/>
      <c r="B1069" s="929"/>
      <c r="C1069" s="929"/>
      <c r="D1069" s="929"/>
      <c r="E1069" s="929"/>
      <c r="F1069" s="929"/>
      <c r="G1069" s="929"/>
    </row>
    <row r="1070" spans="1:7">
      <c r="A1070" s="929"/>
      <c r="B1070" s="929"/>
      <c r="C1070" s="929"/>
      <c r="D1070" s="929"/>
      <c r="E1070" s="929"/>
      <c r="F1070" s="929"/>
      <c r="G1070" s="929"/>
    </row>
    <row r="1071" spans="1:7">
      <c r="A1071" s="929"/>
      <c r="B1071" s="929"/>
      <c r="C1071" s="929"/>
      <c r="D1071" s="929"/>
      <c r="E1071" s="929"/>
      <c r="F1071" s="929"/>
      <c r="G1071" s="929"/>
    </row>
    <row r="1072" spans="1:7">
      <c r="A1072" s="929"/>
      <c r="B1072" s="929"/>
      <c r="C1072" s="929"/>
      <c r="D1072" s="929"/>
      <c r="E1072" s="929"/>
      <c r="F1072" s="929"/>
      <c r="G1072" s="929"/>
    </row>
    <row r="1073" spans="1:7">
      <c r="A1073" s="929"/>
      <c r="B1073" s="929"/>
      <c r="C1073" s="929"/>
      <c r="D1073" s="929"/>
      <c r="E1073" s="929"/>
      <c r="F1073" s="929"/>
      <c r="G1073" s="929"/>
    </row>
    <row r="1074" spans="1:7">
      <c r="A1074" s="929"/>
      <c r="B1074" s="929"/>
      <c r="C1074" s="929"/>
      <c r="D1074" s="929"/>
      <c r="E1074" s="929"/>
      <c r="F1074" s="929"/>
      <c r="G1074" s="929"/>
    </row>
    <row r="1075" spans="1:7">
      <c r="A1075" s="929"/>
      <c r="B1075" s="929"/>
      <c r="C1075" s="929"/>
      <c r="D1075" s="929"/>
      <c r="E1075" s="929"/>
      <c r="F1075" s="929"/>
      <c r="G1075" s="929"/>
    </row>
    <row r="1076" spans="1:7">
      <c r="A1076" s="929"/>
      <c r="B1076" s="929"/>
      <c r="C1076" s="929"/>
      <c r="D1076" s="929"/>
      <c r="E1076" s="929"/>
      <c r="F1076" s="929"/>
      <c r="G1076" s="929"/>
    </row>
    <row r="1077" spans="1:7">
      <c r="A1077" s="929"/>
      <c r="B1077" s="929"/>
      <c r="C1077" s="929"/>
      <c r="D1077" s="929"/>
      <c r="E1077" s="929"/>
      <c r="F1077" s="929"/>
      <c r="G1077" s="929"/>
    </row>
    <row r="1078" spans="1:7">
      <c r="A1078" s="929"/>
      <c r="B1078" s="929"/>
      <c r="C1078" s="929"/>
      <c r="D1078" s="929"/>
      <c r="E1078" s="929"/>
      <c r="F1078" s="929"/>
      <c r="G1078" s="929"/>
    </row>
    <row r="1079" spans="1:7">
      <c r="A1079" s="929"/>
      <c r="B1079" s="929"/>
      <c r="C1079" s="929"/>
      <c r="D1079" s="929"/>
      <c r="E1079" s="929"/>
      <c r="F1079" s="929"/>
      <c r="G1079" s="929"/>
    </row>
    <row r="1080" spans="1:7">
      <c r="A1080" s="929"/>
      <c r="B1080" s="929"/>
      <c r="C1080" s="929"/>
      <c r="D1080" s="929"/>
      <c r="E1080" s="929"/>
      <c r="F1080" s="929"/>
      <c r="G1080" s="929"/>
    </row>
    <row r="1081" spans="1:7">
      <c r="A1081" s="929"/>
      <c r="B1081" s="929"/>
      <c r="C1081" s="929"/>
      <c r="D1081" s="929"/>
      <c r="E1081" s="929"/>
      <c r="F1081" s="929"/>
      <c r="G1081" s="929"/>
    </row>
    <row r="1082" spans="1:7">
      <c r="A1082" s="929"/>
      <c r="B1082" s="929"/>
      <c r="C1082" s="929"/>
      <c r="D1082" s="929"/>
      <c r="E1082" s="929"/>
      <c r="F1082" s="929"/>
      <c r="G1082" s="929"/>
    </row>
    <row r="1083" spans="1:7">
      <c r="A1083" s="929"/>
      <c r="B1083" s="929"/>
      <c r="C1083" s="929"/>
      <c r="D1083" s="929"/>
      <c r="E1083" s="929"/>
      <c r="F1083" s="929"/>
      <c r="G1083" s="929"/>
    </row>
    <row r="1084" spans="1:7">
      <c r="A1084" s="929"/>
      <c r="B1084" s="929"/>
      <c r="C1084" s="929"/>
      <c r="D1084" s="929"/>
      <c r="E1084" s="929"/>
      <c r="F1084" s="929"/>
      <c r="G1084" s="929"/>
    </row>
    <row r="1085" spans="1:7">
      <c r="A1085" s="929"/>
      <c r="B1085" s="929"/>
      <c r="C1085" s="929"/>
      <c r="D1085" s="929"/>
      <c r="E1085" s="929"/>
      <c r="F1085" s="929"/>
      <c r="G1085" s="929"/>
    </row>
    <row r="1086" spans="1:7">
      <c r="A1086" s="929"/>
      <c r="B1086" s="929"/>
      <c r="C1086" s="929"/>
      <c r="D1086" s="929"/>
      <c r="E1086" s="929"/>
      <c r="F1086" s="929"/>
      <c r="G1086" s="929"/>
    </row>
    <row r="1087" spans="1:7">
      <c r="A1087" s="929"/>
      <c r="B1087" s="929"/>
      <c r="C1087" s="929"/>
      <c r="D1087" s="929"/>
      <c r="E1087" s="929"/>
      <c r="F1087" s="929"/>
      <c r="G1087" s="929"/>
    </row>
    <row r="1088" spans="1:7">
      <c r="A1088" s="929"/>
      <c r="B1088" s="929"/>
      <c r="C1088" s="929"/>
      <c r="D1088" s="929"/>
      <c r="E1088" s="929"/>
      <c r="F1088" s="929"/>
      <c r="G1088" s="929"/>
    </row>
    <row r="1089" spans="1:7">
      <c r="A1089" s="929"/>
      <c r="B1089" s="929"/>
      <c r="C1089" s="929"/>
      <c r="D1089" s="929"/>
      <c r="E1089" s="929"/>
      <c r="F1089" s="929"/>
      <c r="G1089" s="929"/>
    </row>
    <row r="1090" spans="1:7">
      <c r="A1090" s="929"/>
      <c r="B1090" s="929"/>
      <c r="C1090" s="929"/>
      <c r="D1090" s="929"/>
      <c r="E1090" s="929"/>
      <c r="F1090" s="929"/>
      <c r="G1090" s="929"/>
    </row>
    <row r="1091" spans="1:7">
      <c r="A1091" s="929"/>
      <c r="B1091" s="929"/>
      <c r="C1091" s="929"/>
      <c r="D1091" s="929"/>
      <c r="E1091" s="929"/>
      <c r="F1091" s="929"/>
      <c r="G1091" s="929"/>
    </row>
    <row r="1092" spans="1:7">
      <c r="A1092" s="929"/>
      <c r="B1092" s="929"/>
      <c r="C1092" s="929"/>
      <c r="D1092" s="929"/>
      <c r="E1092" s="929"/>
      <c r="F1092" s="929"/>
      <c r="G1092" s="929"/>
    </row>
    <row r="1093" spans="1:7">
      <c r="A1093" s="929"/>
      <c r="B1093" s="929"/>
      <c r="C1093" s="929"/>
      <c r="D1093" s="929"/>
      <c r="E1093" s="929"/>
      <c r="F1093" s="929"/>
      <c r="G1093" s="929"/>
    </row>
    <row r="1094" spans="1:7">
      <c r="A1094" s="929"/>
      <c r="B1094" s="929"/>
      <c r="C1094" s="929"/>
      <c r="D1094" s="929"/>
      <c r="E1094" s="929"/>
      <c r="F1094" s="929"/>
      <c r="G1094" s="929"/>
    </row>
    <row r="1095" spans="1:7">
      <c r="A1095" s="929"/>
      <c r="B1095" s="929"/>
      <c r="C1095" s="929"/>
      <c r="D1095" s="929"/>
      <c r="E1095" s="929"/>
      <c r="F1095" s="929"/>
      <c r="G1095" s="929"/>
    </row>
    <row r="1096" spans="1:7">
      <c r="A1096" s="929"/>
      <c r="B1096" s="929"/>
      <c r="C1096" s="929"/>
      <c r="D1096" s="929"/>
      <c r="E1096" s="929"/>
      <c r="F1096" s="929"/>
      <c r="G1096" s="929"/>
    </row>
    <row r="1097" spans="1:7">
      <c r="A1097" s="929"/>
      <c r="B1097" s="929"/>
      <c r="C1097" s="929"/>
      <c r="D1097" s="929"/>
      <c r="E1097" s="929"/>
      <c r="F1097" s="929"/>
      <c r="G1097" s="929"/>
    </row>
    <row r="1098" spans="1:7">
      <c r="A1098" s="929"/>
      <c r="B1098" s="929"/>
      <c r="C1098" s="929"/>
      <c r="D1098" s="929"/>
      <c r="E1098" s="929"/>
      <c r="F1098" s="929"/>
      <c r="G1098" s="929"/>
    </row>
    <row r="1099" spans="1:7">
      <c r="A1099" s="929"/>
      <c r="B1099" s="929"/>
      <c r="C1099" s="929"/>
      <c r="D1099" s="929"/>
      <c r="E1099" s="929"/>
      <c r="F1099" s="929"/>
      <c r="G1099" s="929"/>
    </row>
    <row r="1100" spans="1:7">
      <c r="A1100" s="929"/>
      <c r="B1100" s="929"/>
      <c r="C1100" s="929"/>
      <c r="D1100" s="929"/>
      <c r="E1100" s="929"/>
      <c r="F1100" s="929"/>
      <c r="G1100" s="929"/>
    </row>
    <row r="1101" spans="1:7">
      <c r="A1101" s="929"/>
      <c r="B1101" s="929"/>
      <c r="C1101" s="929"/>
      <c r="D1101" s="929"/>
      <c r="E1101" s="929"/>
      <c r="F1101" s="929"/>
      <c r="G1101" s="929"/>
    </row>
    <row r="1102" spans="1:7">
      <c r="A1102" s="929"/>
      <c r="B1102" s="929"/>
      <c r="C1102" s="929"/>
      <c r="D1102" s="929"/>
      <c r="E1102" s="929"/>
      <c r="F1102" s="929"/>
      <c r="G1102" s="929"/>
    </row>
    <row r="1103" spans="1:7">
      <c r="A1103" s="929"/>
      <c r="B1103" s="929"/>
      <c r="C1103" s="929"/>
      <c r="D1103" s="929"/>
      <c r="E1103" s="929"/>
      <c r="F1103" s="929"/>
      <c r="G1103" s="929"/>
    </row>
    <row r="1104" spans="1:7">
      <c r="A1104" s="929"/>
      <c r="B1104" s="929"/>
      <c r="C1104" s="929"/>
      <c r="D1104" s="929"/>
      <c r="E1104" s="929"/>
      <c r="F1104" s="929"/>
      <c r="G1104" s="929"/>
    </row>
    <row r="1105" spans="1:7">
      <c r="A1105" s="929"/>
      <c r="B1105" s="929"/>
      <c r="C1105" s="929"/>
      <c r="D1105" s="929"/>
      <c r="E1105" s="929"/>
      <c r="F1105" s="929"/>
      <c r="G1105" s="929"/>
    </row>
    <row r="1106" spans="1:7">
      <c r="A1106" s="929"/>
      <c r="B1106" s="929"/>
      <c r="C1106" s="929"/>
      <c r="D1106" s="929"/>
      <c r="E1106" s="929"/>
      <c r="F1106" s="929"/>
      <c r="G1106" s="929"/>
    </row>
    <row r="1107" spans="1:7">
      <c r="A1107" s="929"/>
      <c r="B1107" s="929"/>
      <c r="C1107" s="929"/>
      <c r="D1107" s="929"/>
      <c r="E1107" s="929"/>
      <c r="F1107" s="929"/>
      <c r="G1107" s="929"/>
    </row>
    <row r="1108" spans="1:7">
      <c r="A1108" s="929"/>
      <c r="B1108" s="929"/>
      <c r="C1108" s="929"/>
      <c r="D1108" s="929"/>
      <c r="E1108" s="929"/>
      <c r="F1108" s="929"/>
      <c r="G1108" s="929"/>
    </row>
    <row r="1109" spans="1:7">
      <c r="A1109" s="929"/>
      <c r="B1109" s="929"/>
      <c r="C1109" s="929"/>
      <c r="D1109" s="929"/>
      <c r="E1109" s="929"/>
      <c r="F1109" s="929"/>
      <c r="G1109" s="929"/>
    </row>
    <row r="1110" spans="1:7">
      <c r="A1110" s="929"/>
      <c r="B1110" s="929"/>
      <c r="C1110" s="929"/>
      <c r="D1110" s="929"/>
      <c r="E1110" s="929"/>
      <c r="F1110" s="929"/>
      <c r="G1110" s="929"/>
    </row>
    <row r="1111" spans="1:7">
      <c r="A1111" s="929"/>
      <c r="B1111" s="929"/>
      <c r="C1111" s="929"/>
      <c r="D1111" s="929"/>
      <c r="E1111" s="929"/>
      <c r="F1111" s="929"/>
      <c r="G1111" s="929"/>
    </row>
    <row r="1112" spans="1:7">
      <c r="A1112" s="929"/>
      <c r="B1112" s="929"/>
      <c r="C1112" s="929"/>
      <c r="D1112" s="929"/>
      <c r="E1112" s="929"/>
      <c r="F1112" s="929"/>
      <c r="G1112" s="929"/>
    </row>
    <row r="1113" spans="1:7">
      <c r="A1113" s="929"/>
      <c r="B1113" s="929"/>
      <c r="C1113" s="929"/>
      <c r="D1113" s="929"/>
      <c r="E1113" s="929"/>
      <c r="F1113" s="929"/>
      <c r="G1113" s="929"/>
    </row>
    <row r="1114" spans="1:7">
      <c r="A1114" s="929"/>
      <c r="B1114" s="929"/>
      <c r="C1114" s="929"/>
      <c r="D1114" s="929"/>
      <c r="E1114" s="929"/>
      <c r="F1114" s="929"/>
      <c r="G1114" s="929"/>
    </row>
    <row r="1115" spans="1:7">
      <c r="A1115" s="929"/>
      <c r="B1115" s="929"/>
      <c r="C1115" s="929"/>
      <c r="D1115" s="929"/>
      <c r="E1115" s="929"/>
      <c r="F1115" s="929"/>
      <c r="G1115" s="929"/>
    </row>
    <row r="1116" spans="1:7">
      <c r="A1116" s="929"/>
      <c r="B1116" s="929"/>
      <c r="C1116" s="929"/>
      <c r="D1116" s="929"/>
      <c r="E1116" s="929"/>
      <c r="F1116" s="929"/>
      <c r="G1116" s="929"/>
    </row>
    <row r="1117" spans="1:7">
      <c r="A1117" s="929"/>
      <c r="B1117" s="929"/>
      <c r="C1117" s="929"/>
      <c r="D1117" s="929"/>
      <c r="E1117" s="929"/>
      <c r="F1117" s="929"/>
      <c r="G1117" s="929"/>
    </row>
    <row r="1118" spans="1:7">
      <c r="A1118" s="929"/>
      <c r="B1118" s="929"/>
      <c r="C1118" s="929"/>
      <c r="D1118" s="929"/>
      <c r="E1118" s="929"/>
      <c r="F1118" s="929"/>
      <c r="G1118" s="929"/>
    </row>
    <row r="1119" spans="1:7">
      <c r="A1119" s="929"/>
      <c r="B1119" s="929"/>
      <c r="C1119" s="929"/>
      <c r="D1119" s="929"/>
      <c r="E1119" s="929"/>
      <c r="F1119" s="929"/>
      <c r="G1119" s="929"/>
    </row>
    <row r="1120" spans="1:7">
      <c r="A1120" s="929"/>
      <c r="B1120" s="929"/>
      <c r="C1120" s="929"/>
      <c r="D1120" s="929"/>
      <c r="E1120" s="929"/>
      <c r="F1120" s="929"/>
      <c r="G1120" s="929"/>
    </row>
    <row r="1121" spans="1:7">
      <c r="A1121" s="929"/>
      <c r="B1121" s="929"/>
      <c r="C1121" s="929"/>
      <c r="D1121" s="929"/>
      <c r="E1121" s="929"/>
      <c r="F1121" s="929"/>
      <c r="G1121" s="929"/>
    </row>
    <row r="1122" spans="1:7">
      <c r="A1122" s="929"/>
      <c r="B1122" s="929"/>
      <c r="C1122" s="929"/>
      <c r="D1122" s="929"/>
      <c r="E1122" s="929"/>
      <c r="F1122" s="929"/>
      <c r="G1122" s="929"/>
    </row>
    <row r="1123" spans="1:7">
      <c r="A1123" s="929"/>
      <c r="B1123" s="929"/>
      <c r="C1123" s="929"/>
      <c r="D1123" s="929"/>
      <c r="E1123" s="929"/>
      <c r="F1123" s="929"/>
      <c r="G1123" s="929"/>
    </row>
    <row r="1124" spans="1:7">
      <c r="A1124" s="929"/>
      <c r="B1124" s="929"/>
      <c r="C1124" s="929"/>
      <c r="D1124" s="929"/>
      <c r="E1124" s="929"/>
      <c r="F1124" s="929"/>
      <c r="G1124" s="929"/>
    </row>
    <row r="1125" spans="1:7">
      <c r="A1125" s="929"/>
      <c r="B1125" s="929"/>
      <c r="C1125" s="929"/>
      <c r="D1125" s="929"/>
      <c r="E1125" s="929"/>
      <c r="F1125" s="929"/>
      <c r="G1125" s="929"/>
    </row>
    <row r="1126" spans="1:7">
      <c r="A1126" s="929"/>
      <c r="B1126" s="929"/>
      <c r="C1126" s="929"/>
      <c r="D1126" s="929"/>
      <c r="E1126" s="929"/>
      <c r="F1126" s="929"/>
      <c r="G1126" s="929"/>
    </row>
    <row r="1127" spans="1:7">
      <c r="A1127" s="929"/>
      <c r="B1127" s="929"/>
      <c r="C1127" s="929"/>
      <c r="D1127" s="929"/>
      <c r="E1127" s="929"/>
      <c r="F1127" s="929"/>
      <c r="G1127" s="929"/>
    </row>
    <row r="1128" spans="1:7">
      <c r="A1128" s="929"/>
      <c r="B1128" s="929"/>
      <c r="C1128" s="929"/>
      <c r="D1128" s="929"/>
      <c r="E1128" s="929"/>
      <c r="F1128" s="929"/>
      <c r="G1128" s="929"/>
    </row>
    <row r="1129" spans="1:7">
      <c r="A1129" s="929"/>
      <c r="B1129" s="929"/>
      <c r="C1129" s="929"/>
      <c r="D1129" s="929"/>
      <c r="E1129" s="929"/>
      <c r="F1129" s="929"/>
      <c r="G1129" s="929"/>
    </row>
    <row r="1130" spans="1:7">
      <c r="A1130" s="929"/>
      <c r="B1130" s="929"/>
      <c r="C1130" s="929"/>
      <c r="D1130" s="929"/>
      <c r="E1130" s="929"/>
      <c r="F1130" s="929"/>
      <c r="G1130" s="929"/>
    </row>
    <row r="1131" spans="1:7">
      <c r="A1131" s="929"/>
      <c r="B1131" s="929"/>
      <c r="C1131" s="929"/>
      <c r="D1131" s="929"/>
      <c r="E1131" s="929"/>
      <c r="F1131" s="929"/>
      <c r="G1131" s="929"/>
    </row>
    <row r="1132" spans="1:7">
      <c r="A1132" s="929"/>
      <c r="B1132" s="929"/>
      <c r="C1132" s="929"/>
      <c r="D1132" s="929"/>
      <c r="E1132" s="929"/>
      <c r="F1132" s="929"/>
      <c r="G1132" s="929"/>
    </row>
    <row r="1133" spans="1:7">
      <c r="A1133" s="929"/>
      <c r="B1133" s="929"/>
      <c r="C1133" s="929"/>
      <c r="D1133" s="929"/>
      <c r="E1133" s="929"/>
      <c r="F1133" s="929"/>
      <c r="G1133" s="929"/>
    </row>
    <row r="1134" spans="1:7">
      <c r="A1134" s="929"/>
      <c r="B1134" s="929"/>
      <c r="C1134" s="929"/>
      <c r="D1134" s="929"/>
      <c r="E1134" s="929"/>
      <c r="F1134" s="929"/>
      <c r="G1134" s="929"/>
    </row>
    <row r="1135" spans="1:7">
      <c r="A1135" s="929"/>
      <c r="B1135" s="929"/>
      <c r="C1135" s="929"/>
      <c r="D1135" s="929"/>
      <c r="E1135" s="929"/>
      <c r="F1135" s="929"/>
      <c r="G1135" s="929"/>
    </row>
    <row r="1136" spans="1:7">
      <c r="A1136" s="929"/>
      <c r="B1136" s="929"/>
      <c r="C1136" s="929"/>
      <c r="D1136" s="929"/>
      <c r="E1136" s="929"/>
      <c r="F1136" s="929"/>
      <c r="G1136" s="929"/>
    </row>
    <row r="1137" spans="1:7">
      <c r="A1137" s="929"/>
      <c r="B1137" s="929"/>
      <c r="C1137" s="929"/>
      <c r="D1137" s="929"/>
      <c r="E1137" s="929"/>
      <c r="F1137" s="929"/>
      <c r="G1137" s="929"/>
    </row>
    <row r="1138" spans="1:7">
      <c r="A1138" s="929"/>
      <c r="B1138" s="929"/>
      <c r="C1138" s="929"/>
      <c r="D1138" s="929"/>
      <c r="E1138" s="929"/>
      <c r="F1138" s="929"/>
      <c r="G1138" s="929"/>
    </row>
    <row r="1139" spans="1:7">
      <c r="A1139" s="929"/>
      <c r="B1139" s="929"/>
      <c r="C1139" s="929"/>
      <c r="D1139" s="929"/>
      <c r="E1139" s="929"/>
      <c r="F1139" s="929"/>
      <c r="G1139" s="929"/>
    </row>
    <row r="1140" spans="1:7">
      <c r="A1140" s="929"/>
      <c r="B1140" s="929"/>
      <c r="C1140" s="929"/>
      <c r="D1140" s="929"/>
      <c r="E1140" s="929"/>
      <c r="F1140" s="929"/>
      <c r="G1140" s="929"/>
    </row>
    <row r="1141" spans="1:7">
      <c r="A1141" s="929"/>
      <c r="B1141" s="929"/>
      <c r="C1141" s="929"/>
      <c r="D1141" s="929"/>
      <c r="E1141" s="929"/>
      <c r="F1141" s="929"/>
      <c r="G1141" s="929"/>
    </row>
    <row r="1142" spans="1:7">
      <c r="A1142" s="929"/>
      <c r="B1142" s="929"/>
      <c r="C1142" s="929"/>
      <c r="D1142" s="929"/>
      <c r="E1142" s="929"/>
      <c r="F1142" s="929"/>
      <c r="G1142" s="929"/>
    </row>
    <row r="1143" spans="1:7">
      <c r="A1143" s="929"/>
      <c r="B1143" s="929"/>
      <c r="C1143" s="929"/>
      <c r="D1143" s="929"/>
      <c r="E1143" s="929"/>
      <c r="F1143" s="929"/>
      <c r="G1143" s="929"/>
    </row>
    <row r="1144" spans="1:7">
      <c r="A1144" s="929"/>
      <c r="B1144" s="929"/>
      <c r="C1144" s="929"/>
      <c r="D1144" s="929"/>
      <c r="E1144" s="929"/>
      <c r="F1144" s="929"/>
      <c r="G1144" s="929"/>
    </row>
    <row r="1145" spans="1:7">
      <c r="A1145" s="929"/>
      <c r="B1145" s="929"/>
      <c r="C1145" s="929"/>
      <c r="D1145" s="929"/>
      <c r="E1145" s="929"/>
      <c r="F1145" s="929"/>
      <c r="G1145" s="929"/>
    </row>
    <row r="1146" spans="1:7">
      <c r="A1146" s="929"/>
      <c r="B1146" s="929"/>
      <c r="C1146" s="929"/>
      <c r="D1146" s="929"/>
      <c r="E1146" s="929"/>
      <c r="F1146" s="929"/>
      <c r="G1146" s="929"/>
    </row>
    <row r="1147" spans="1:7">
      <c r="A1147" s="929"/>
      <c r="B1147" s="929"/>
      <c r="C1147" s="929"/>
      <c r="D1147" s="929"/>
      <c r="E1147" s="929"/>
      <c r="F1147" s="929"/>
      <c r="G1147" s="929"/>
    </row>
    <row r="1148" spans="1:7">
      <c r="A1148" s="929"/>
      <c r="B1148" s="929"/>
      <c r="C1148" s="929"/>
      <c r="D1148" s="929"/>
      <c r="E1148" s="929"/>
      <c r="F1148" s="929"/>
      <c r="G1148" s="929"/>
    </row>
    <row r="1149" spans="1:7">
      <c r="A1149" s="929"/>
      <c r="B1149" s="929"/>
      <c r="C1149" s="929"/>
      <c r="D1149" s="929"/>
      <c r="E1149" s="929"/>
      <c r="F1149" s="929"/>
      <c r="G1149" s="929"/>
    </row>
    <row r="1150" spans="1:7">
      <c r="A1150" s="929"/>
      <c r="B1150" s="929"/>
      <c r="C1150" s="929"/>
      <c r="D1150" s="929"/>
      <c r="E1150" s="929"/>
      <c r="F1150" s="929"/>
      <c r="G1150" s="929"/>
    </row>
    <row r="1151" spans="1:7">
      <c r="A1151" s="929"/>
      <c r="B1151" s="929"/>
      <c r="C1151" s="929"/>
      <c r="D1151" s="929"/>
      <c r="E1151" s="929"/>
      <c r="F1151" s="929"/>
      <c r="G1151" s="929"/>
    </row>
    <row r="1152" spans="1:7">
      <c r="A1152" s="929"/>
      <c r="B1152" s="929"/>
      <c r="C1152" s="929"/>
      <c r="D1152" s="929"/>
      <c r="E1152" s="929"/>
      <c r="F1152" s="929"/>
      <c r="G1152" s="929"/>
    </row>
    <row r="1153" spans="1:7">
      <c r="A1153" s="929"/>
      <c r="B1153" s="929"/>
      <c r="C1153" s="929"/>
      <c r="D1153" s="929"/>
      <c r="E1153" s="929"/>
      <c r="F1153" s="929"/>
      <c r="G1153" s="929"/>
    </row>
    <row r="1154" spans="1:7">
      <c r="A1154" s="929"/>
      <c r="B1154" s="929"/>
      <c r="C1154" s="929"/>
      <c r="D1154" s="929"/>
      <c r="E1154" s="929"/>
      <c r="F1154" s="929"/>
      <c r="G1154" s="929"/>
    </row>
    <row r="1155" spans="1:7">
      <c r="A1155" s="929"/>
      <c r="B1155" s="929"/>
      <c r="C1155" s="929"/>
      <c r="D1155" s="929"/>
      <c r="E1155" s="929"/>
      <c r="F1155" s="929"/>
      <c r="G1155" s="929"/>
    </row>
    <row r="1156" spans="1:7">
      <c r="A1156" s="929"/>
      <c r="B1156" s="929"/>
      <c r="C1156" s="929"/>
      <c r="D1156" s="929"/>
      <c r="E1156" s="929"/>
      <c r="F1156" s="929"/>
      <c r="G1156" s="929"/>
    </row>
    <row r="1157" spans="1:7">
      <c r="A1157" s="929"/>
      <c r="B1157" s="929"/>
      <c r="C1157" s="929"/>
      <c r="D1157" s="929"/>
      <c r="E1157" s="929"/>
      <c r="F1157" s="929"/>
      <c r="G1157" s="929"/>
    </row>
    <row r="1158" spans="1:7">
      <c r="A1158" s="929"/>
      <c r="B1158" s="929"/>
      <c r="C1158" s="929"/>
      <c r="D1158" s="929"/>
      <c r="E1158" s="929"/>
      <c r="F1158" s="929"/>
      <c r="G1158" s="929"/>
    </row>
    <row r="1159" spans="1:7">
      <c r="A1159" s="929"/>
      <c r="B1159" s="929"/>
      <c r="C1159" s="929"/>
      <c r="D1159" s="929"/>
      <c r="E1159" s="929"/>
      <c r="F1159" s="929"/>
      <c r="G1159" s="929"/>
    </row>
    <row r="1160" spans="1:7">
      <c r="A1160" s="929"/>
      <c r="B1160" s="929"/>
      <c r="C1160" s="929"/>
      <c r="D1160" s="929"/>
      <c r="E1160" s="929"/>
      <c r="F1160" s="929"/>
      <c r="G1160" s="929"/>
    </row>
    <row r="1161" spans="1:7">
      <c r="A1161" s="929"/>
      <c r="B1161" s="929"/>
      <c r="C1161" s="929"/>
      <c r="D1161" s="929"/>
      <c r="E1161" s="929"/>
      <c r="F1161" s="929"/>
      <c r="G1161" s="929"/>
    </row>
    <row r="1162" spans="1:7">
      <c r="A1162" s="929"/>
      <c r="B1162" s="929"/>
      <c r="C1162" s="929"/>
      <c r="D1162" s="929"/>
      <c r="E1162" s="929"/>
      <c r="F1162" s="929"/>
      <c r="G1162" s="929"/>
    </row>
    <row r="1163" spans="1:7">
      <c r="A1163" s="929"/>
      <c r="B1163" s="929"/>
      <c r="C1163" s="929"/>
      <c r="D1163" s="929"/>
      <c r="E1163" s="929"/>
      <c r="F1163" s="929"/>
      <c r="G1163" s="929"/>
    </row>
    <row r="1164" spans="1:7">
      <c r="A1164" s="929"/>
      <c r="B1164" s="929"/>
      <c r="C1164" s="929"/>
      <c r="D1164" s="929"/>
      <c r="E1164" s="929"/>
      <c r="F1164" s="929"/>
      <c r="G1164" s="929"/>
    </row>
    <row r="1165" spans="1:7">
      <c r="A1165" s="929"/>
      <c r="B1165" s="929"/>
      <c r="C1165" s="929"/>
      <c r="D1165" s="929"/>
      <c r="E1165" s="929"/>
      <c r="F1165" s="929"/>
      <c r="G1165" s="929"/>
    </row>
    <row r="1166" spans="1:7">
      <c r="A1166" s="929"/>
      <c r="B1166" s="929"/>
      <c r="C1166" s="929"/>
      <c r="D1166" s="929"/>
      <c r="E1166" s="929"/>
      <c r="F1166" s="929"/>
      <c r="G1166" s="929"/>
    </row>
  </sheetData>
  <mergeCells count="10">
    <mergeCell ref="A23:E23"/>
    <mergeCell ref="A1:G1"/>
    <mergeCell ref="A2:G2"/>
    <mergeCell ref="A4:A6"/>
    <mergeCell ref="B4:B6"/>
    <mergeCell ref="C4:C6"/>
    <mergeCell ref="D4:D6"/>
    <mergeCell ref="E4:E6"/>
    <mergeCell ref="F4:F6"/>
    <mergeCell ref="G4:G6"/>
  </mergeCells>
  <printOptions gridLinesSet="0"/>
  <pageMargins left="0.78740157480314965" right="0.78740157480314965" top="1.1811023622047243" bottom="0.78740157480314965" header="0" footer="0"/>
  <pageSetup paperSize="9" scale="97" orientation="portrait" horizontalDpi="300" verticalDpi="300" r:id="rId1"/>
  <headerFooter alignWithMargins="0"/>
</worksheet>
</file>

<file path=xl/worksheets/sheet63.xml><?xml version="1.0" encoding="utf-8"?>
<worksheet xmlns="http://schemas.openxmlformats.org/spreadsheetml/2006/main" xmlns:r="http://schemas.openxmlformats.org/officeDocument/2006/relationships">
  <sheetPr codeName="Sheet63"/>
  <dimension ref="A1:G144"/>
  <sheetViews>
    <sheetView showGridLines="0" workbookViewId="0">
      <selection sqref="A1:E1"/>
    </sheetView>
  </sheetViews>
  <sheetFormatPr defaultColWidth="9.7109375" defaultRowHeight="8.25"/>
  <cols>
    <col min="1" max="1" width="33.85546875" style="925" customWidth="1"/>
    <col min="2" max="2" width="11" style="925" customWidth="1"/>
    <col min="3" max="3" width="12.42578125" style="925" customWidth="1"/>
    <col min="4" max="4" width="13.140625" style="925" customWidth="1"/>
    <col min="5" max="5" width="16.42578125" style="925" customWidth="1"/>
    <col min="6" max="16384" width="9.7109375" style="925"/>
  </cols>
  <sheetData>
    <row r="1" spans="1:7" ht="16.5" customHeight="1">
      <c r="A1" s="2156" t="s">
        <v>880</v>
      </c>
      <c r="B1" s="2156"/>
      <c r="C1" s="2156"/>
      <c r="D1" s="2156"/>
      <c r="E1" s="2156"/>
    </row>
    <row r="2" spans="1:7" s="924" customFormat="1" ht="34.5" customHeight="1">
      <c r="A2" s="2157" t="s">
        <v>881</v>
      </c>
      <c r="B2" s="2157"/>
      <c r="C2" s="2157"/>
      <c r="D2" s="2157"/>
      <c r="E2" s="2157"/>
    </row>
    <row r="3" spans="1:7" ht="13.5" customHeight="1">
      <c r="A3" s="926">
        <v>2017</v>
      </c>
      <c r="B3" s="927"/>
      <c r="C3" s="927"/>
      <c r="D3" s="719"/>
      <c r="E3" s="952" t="s">
        <v>546</v>
      </c>
    </row>
    <row r="4" spans="1:7" ht="17.100000000000001" customHeight="1">
      <c r="A4" s="1664"/>
      <c r="B4" s="1928" t="s">
        <v>882</v>
      </c>
      <c r="C4" s="1928"/>
      <c r="D4" s="1928"/>
      <c r="E4" s="1928"/>
      <c r="F4" s="942"/>
    </row>
    <row r="5" spans="1:7" ht="17.100000000000001" customHeight="1">
      <c r="A5" s="1665" t="s">
        <v>883</v>
      </c>
      <c r="B5" s="1928" t="s">
        <v>0</v>
      </c>
      <c r="C5" s="1928" t="s">
        <v>884</v>
      </c>
      <c r="D5" s="1928"/>
      <c r="E5" s="1459" t="s">
        <v>885</v>
      </c>
      <c r="F5" s="2153"/>
    </row>
    <row r="6" spans="1:7" ht="17.100000000000001" customHeight="1">
      <c r="A6" s="1665" t="s">
        <v>886</v>
      </c>
      <c r="B6" s="1928"/>
      <c r="C6" s="1656" t="s">
        <v>887</v>
      </c>
      <c r="D6" s="1656" t="s">
        <v>888</v>
      </c>
      <c r="E6" s="1656" t="s">
        <v>889</v>
      </c>
      <c r="F6" s="2153"/>
    </row>
    <row r="7" spans="1:7" ht="17.100000000000001" customHeight="1">
      <c r="A7" s="1666"/>
      <c r="B7" s="1928"/>
      <c r="C7" s="1658" t="s">
        <v>890</v>
      </c>
      <c r="D7" s="1658" t="s">
        <v>841</v>
      </c>
      <c r="E7" s="1658" t="s">
        <v>891</v>
      </c>
    </row>
    <row r="8" spans="1:7" ht="9" customHeight="1">
      <c r="A8" s="907"/>
      <c r="B8" s="907"/>
      <c r="C8" s="719"/>
      <c r="D8" s="907"/>
      <c r="E8" s="907"/>
    </row>
    <row r="9" spans="1:7" s="932" customFormat="1" ht="15" customHeight="1">
      <c r="A9" s="930" t="s">
        <v>160</v>
      </c>
      <c r="B9" s="948">
        <f>SUM(B11:B34)</f>
        <v>276709.99999999994</v>
      </c>
      <c r="C9" s="948">
        <f>SUM(C11:C34)</f>
        <v>11073</v>
      </c>
      <c r="D9" s="948">
        <f>SUM(D11:D34)</f>
        <v>3069</v>
      </c>
      <c r="E9" s="948">
        <f>SUM(E11:E34)</f>
        <v>262567.99999999994</v>
      </c>
    </row>
    <row r="10" spans="1:7" s="932" customFormat="1" ht="9.75" customHeight="1">
      <c r="A10" s="930"/>
      <c r="B10" s="948"/>
      <c r="C10" s="953"/>
      <c r="D10" s="953"/>
      <c r="E10" s="948"/>
    </row>
    <row r="11" spans="1:7" s="954" customFormat="1" ht="18" customHeight="1">
      <c r="A11" s="719" t="s">
        <v>892</v>
      </c>
      <c r="B11" s="948">
        <f>+C11+D11+E11</f>
        <v>7761.0000000000118</v>
      </c>
      <c r="C11" s="937">
        <v>1063.0000000000007</v>
      </c>
      <c r="D11" s="937">
        <v>5</v>
      </c>
      <c r="E11" s="937">
        <v>6693.0000000000109</v>
      </c>
      <c r="G11" s="955"/>
    </row>
    <row r="12" spans="1:7" s="954" customFormat="1" ht="18" customHeight="1">
      <c r="A12" s="920" t="s">
        <v>893</v>
      </c>
      <c r="B12" s="948">
        <f>+C12+D12+E12</f>
        <v>2096.9999999999964</v>
      </c>
      <c r="C12" s="937">
        <v>16.000000000000004</v>
      </c>
      <c r="D12" s="937">
        <v>161</v>
      </c>
      <c r="E12" s="937">
        <v>1919.9999999999961</v>
      </c>
      <c r="F12" s="954" t="s">
        <v>192</v>
      </c>
      <c r="G12" s="955"/>
    </row>
    <row r="13" spans="1:7" s="954" customFormat="1" ht="18" customHeight="1">
      <c r="A13" s="920" t="s">
        <v>894</v>
      </c>
      <c r="B13" s="948">
        <f>+C13+D13+E13</f>
        <v>21822.999999999985</v>
      </c>
      <c r="C13" s="937">
        <v>56.000000000000021</v>
      </c>
      <c r="D13" s="937">
        <v>190</v>
      </c>
      <c r="E13" s="937">
        <v>21576.999999999985</v>
      </c>
      <c r="G13" s="955"/>
    </row>
    <row r="14" spans="1:7" s="954" customFormat="1" ht="18" customHeight="1">
      <c r="A14" s="920" t="s">
        <v>895</v>
      </c>
      <c r="B14" s="948">
        <f>+C14+D14+E14</f>
        <v>13879.000000000002</v>
      </c>
      <c r="C14" s="937">
        <v>23</v>
      </c>
      <c r="D14" s="937">
        <v>0</v>
      </c>
      <c r="E14" s="937">
        <v>13856.000000000002</v>
      </c>
      <c r="G14" s="955"/>
    </row>
    <row r="15" spans="1:7" s="954" customFormat="1" ht="11.25" customHeight="1">
      <c r="A15" s="920"/>
      <c r="B15" s="948"/>
      <c r="C15" s="937"/>
      <c r="D15" s="937"/>
      <c r="E15" s="937"/>
      <c r="G15" s="955"/>
    </row>
    <row r="16" spans="1:7" s="954" customFormat="1" ht="18" customHeight="1">
      <c r="A16" s="920" t="s">
        <v>896</v>
      </c>
      <c r="B16" s="948">
        <f>+C16+D16+E16</f>
        <v>23792.999999999989</v>
      </c>
      <c r="C16" s="937">
        <v>176</v>
      </c>
      <c r="D16" s="937">
        <v>82</v>
      </c>
      <c r="E16" s="937">
        <v>23534.999999999989</v>
      </c>
      <c r="G16" s="955"/>
    </row>
    <row r="17" spans="1:7" s="954" customFormat="1" ht="18" customHeight="1">
      <c r="A17" s="920" t="s">
        <v>897</v>
      </c>
      <c r="B17" s="948">
        <f>+C17+D17+E17</f>
        <v>20380</v>
      </c>
      <c r="C17" s="937">
        <v>1076.0000000000002</v>
      </c>
      <c r="D17" s="937">
        <v>337</v>
      </c>
      <c r="E17" s="937">
        <v>18967</v>
      </c>
      <c r="G17" s="955"/>
    </row>
    <row r="18" spans="1:7" s="954" customFormat="1" ht="18" customHeight="1">
      <c r="A18" s="920" t="s">
        <v>898</v>
      </c>
      <c r="B18" s="948">
        <f>+C18+D18+E18</f>
        <v>32140.000000000007</v>
      </c>
      <c r="C18" s="937">
        <v>12.999999999999998</v>
      </c>
      <c r="D18" s="937">
        <v>44.999999999999993</v>
      </c>
      <c r="E18" s="937">
        <v>32082.000000000007</v>
      </c>
      <c r="G18" s="955"/>
    </row>
    <row r="19" spans="1:7" s="954" customFormat="1" ht="18" customHeight="1">
      <c r="A19" s="920" t="s">
        <v>899</v>
      </c>
      <c r="B19" s="948">
        <f>+C19+D19+E19</f>
        <v>2619.9999999999995</v>
      </c>
      <c r="C19" s="937">
        <v>42</v>
      </c>
      <c r="D19" s="937">
        <v>32</v>
      </c>
      <c r="E19" s="937">
        <v>2545.9999999999995</v>
      </c>
      <c r="G19" s="955"/>
    </row>
    <row r="20" spans="1:7" s="954" customFormat="1" ht="16.5" customHeight="1">
      <c r="A20" s="920"/>
      <c r="B20" s="948"/>
      <c r="C20" s="937"/>
      <c r="D20" s="937"/>
      <c r="E20" s="937"/>
      <c r="G20" s="955"/>
    </row>
    <row r="21" spans="1:7" s="954" customFormat="1" ht="18" customHeight="1">
      <c r="A21" s="920" t="s">
        <v>900</v>
      </c>
      <c r="B21" s="948">
        <f>+C21+D21+E21</f>
        <v>9132.9999999999818</v>
      </c>
      <c r="C21" s="937">
        <v>504</v>
      </c>
      <c r="D21" s="937">
        <v>184</v>
      </c>
      <c r="E21" s="937">
        <v>8444.9999999999818</v>
      </c>
      <c r="G21" s="955"/>
    </row>
    <row r="22" spans="1:7" s="954" customFormat="1" ht="18" customHeight="1">
      <c r="A22" s="920" t="s">
        <v>901</v>
      </c>
      <c r="B22" s="948">
        <f>+C22+D22+E22</f>
        <v>41452.000000000007</v>
      </c>
      <c r="C22" s="937">
        <v>923</v>
      </c>
      <c r="D22" s="937">
        <v>553</v>
      </c>
      <c r="E22" s="937">
        <v>39976.000000000007</v>
      </c>
      <c r="G22" s="955"/>
    </row>
    <row r="23" spans="1:7" s="954" customFormat="1" ht="18" customHeight="1">
      <c r="A23" s="920" t="s">
        <v>902</v>
      </c>
      <c r="B23" s="948">
        <f>+C23+D23+E23</f>
        <v>1844.0000000000002</v>
      </c>
      <c r="C23" s="937">
        <v>78.000000000000014</v>
      </c>
      <c r="D23" s="937">
        <v>0</v>
      </c>
      <c r="E23" s="937">
        <v>1766.0000000000002</v>
      </c>
      <c r="G23" s="955"/>
    </row>
    <row r="24" spans="1:7" s="954" customFormat="1" ht="18" customHeight="1">
      <c r="A24" s="920" t="s">
        <v>903</v>
      </c>
      <c r="B24" s="948">
        <f>+C24+D24+E24</f>
        <v>3729.0000000000032</v>
      </c>
      <c r="C24" s="937">
        <v>83.000000000000043</v>
      </c>
      <c r="D24" s="937">
        <v>30</v>
      </c>
      <c r="E24" s="937">
        <v>3616.0000000000032</v>
      </c>
      <c r="G24" s="955"/>
    </row>
    <row r="25" spans="1:7" s="954" customFormat="1" ht="18" customHeight="1">
      <c r="A25" s="920"/>
      <c r="B25" s="948"/>
      <c r="C25" s="937"/>
      <c r="D25" s="937"/>
      <c r="E25" s="937"/>
      <c r="G25" s="955"/>
    </row>
    <row r="26" spans="1:7" s="954" customFormat="1" ht="18" customHeight="1">
      <c r="A26" s="920" t="s">
        <v>904</v>
      </c>
      <c r="B26" s="948">
        <f>+C26+D26+E26</f>
        <v>6873.0000000000018</v>
      </c>
      <c r="C26" s="937">
        <v>181</v>
      </c>
      <c r="D26" s="937">
        <v>0</v>
      </c>
      <c r="E26" s="937">
        <v>6692.0000000000018</v>
      </c>
      <c r="G26" s="955"/>
    </row>
    <row r="27" spans="1:7" s="954" customFormat="1" ht="18" customHeight="1">
      <c r="A27" s="920" t="s">
        <v>905</v>
      </c>
      <c r="B27" s="948">
        <f>+C27+D27+E27</f>
        <v>1383.9999999999991</v>
      </c>
      <c r="C27" s="937">
        <v>49.999999999999993</v>
      </c>
      <c r="D27" s="937">
        <v>258.00000000000006</v>
      </c>
      <c r="E27" s="937">
        <v>1075.9999999999991</v>
      </c>
      <c r="G27" s="955"/>
    </row>
    <row r="28" spans="1:7" s="954" customFormat="1" ht="18" customHeight="1">
      <c r="A28" s="920" t="s">
        <v>906</v>
      </c>
      <c r="B28" s="948">
        <f>+C28+D28+E28</f>
        <v>953.99999999999977</v>
      </c>
      <c r="C28" s="937">
        <v>0</v>
      </c>
      <c r="D28" s="937">
        <v>50</v>
      </c>
      <c r="E28" s="937">
        <v>903.99999999999977</v>
      </c>
      <c r="G28" s="955"/>
    </row>
    <row r="29" spans="1:7" s="954" customFormat="1" ht="18" customHeight="1">
      <c r="A29" s="920" t="s">
        <v>907</v>
      </c>
      <c r="B29" s="948">
        <f>+C29+D29+E29</f>
        <v>1736.0000000000014</v>
      </c>
      <c r="C29" s="937">
        <v>3.0000000000000009</v>
      </c>
      <c r="D29" s="937">
        <v>0</v>
      </c>
      <c r="E29" s="937">
        <v>1733.0000000000014</v>
      </c>
      <c r="G29" s="955"/>
    </row>
    <row r="30" spans="1:7" s="954" customFormat="1" ht="12" customHeight="1">
      <c r="A30" s="920"/>
      <c r="B30" s="948"/>
      <c r="C30" s="937"/>
      <c r="D30" s="937"/>
      <c r="E30" s="937"/>
      <c r="G30" s="955"/>
    </row>
    <row r="31" spans="1:7" s="954" customFormat="1" ht="18" customHeight="1">
      <c r="A31" s="920" t="s">
        <v>908</v>
      </c>
      <c r="B31" s="948">
        <f>+C31+D31+E31</f>
        <v>48622.999999999978</v>
      </c>
      <c r="C31" s="937">
        <v>5648</v>
      </c>
      <c r="D31" s="937">
        <v>968.00000000000011</v>
      </c>
      <c r="E31" s="937">
        <v>42006.999999999978</v>
      </c>
      <c r="G31" s="955"/>
    </row>
    <row r="32" spans="1:7" s="954" customFormat="1" ht="18" customHeight="1">
      <c r="A32" s="920" t="s">
        <v>909</v>
      </c>
      <c r="B32" s="948">
        <f>+C32+D32+E32</f>
        <v>624.00000000000034</v>
      </c>
      <c r="C32" s="937">
        <v>6.0000000000000018</v>
      </c>
      <c r="D32" s="937">
        <v>0</v>
      </c>
      <c r="E32" s="937">
        <v>618.00000000000034</v>
      </c>
      <c r="G32" s="955"/>
    </row>
    <row r="33" spans="1:7" s="954" customFormat="1" ht="18" customHeight="1">
      <c r="A33" s="920" t="s">
        <v>910</v>
      </c>
      <c r="B33" s="948">
        <f>+C33+D33+E33</f>
        <v>328.00000000000017</v>
      </c>
      <c r="C33" s="937">
        <v>0</v>
      </c>
      <c r="D33" s="937">
        <v>0</v>
      </c>
      <c r="E33" s="937">
        <v>328.00000000000017</v>
      </c>
      <c r="G33" s="955"/>
    </row>
    <row r="34" spans="1:7" s="954" customFormat="1" ht="18" customHeight="1">
      <c r="A34" s="907" t="s">
        <v>911</v>
      </c>
      <c r="B34" s="948">
        <f>+C34+D34+E34</f>
        <v>35536.999999999993</v>
      </c>
      <c r="C34" s="937">
        <v>1131.9999999999998</v>
      </c>
      <c r="D34" s="937">
        <v>174.00000000000003</v>
      </c>
      <c r="E34" s="937">
        <v>34230.999999999993</v>
      </c>
      <c r="G34" s="955"/>
    </row>
    <row r="35" spans="1:7" ht="9" customHeight="1" thickBot="1">
      <c r="A35" s="1662"/>
      <c r="B35" s="1667"/>
      <c r="C35" s="1667"/>
      <c r="D35" s="1667"/>
      <c r="E35" s="1667"/>
    </row>
    <row r="36" spans="1:7" ht="3" customHeight="1" thickTop="1">
      <c r="A36" s="2154"/>
      <c r="B36" s="2154"/>
      <c r="C36" s="2154"/>
      <c r="D36" s="2154"/>
      <c r="E36" s="2154"/>
    </row>
    <row r="37" spans="1:7" ht="9.75" customHeight="1">
      <c r="A37" s="2155" t="s">
        <v>912</v>
      </c>
      <c r="B37" s="2155"/>
      <c r="C37" s="2155"/>
      <c r="D37" s="2155"/>
      <c r="E37" s="2155"/>
    </row>
    <row r="38" spans="1:7" s="923" customFormat="1" ht="13.5" customHeight="1">
      <c r="A38" s="2120" t="s">
        <v>845</v>
      </c>
      <c r="B38" s="2120"/>
      <c r="C38" s="2120"/>
      <c r="D38" s="2120"/>
      <c r="E38" s="2120"/>
    </row>
    <row r="39" spans="1:7" ht="7.5" customHeight="1">
      <c r="A39" s="719"/>
      <c r="B39" s="719"/>
      <c r="C39" s="719"/>
      <c r="D39" s="719"/>
      <c r="E39" s="719"/>
    </row>
    <row r="40" spans="1:7" s="906" customFormat="1" ht="12" customHeight="1">
      <c r="A40" s="767" t="s">
        <v>564</v>
      </c>
      <c r="B40" s="719"/>
      <c r="C40" s="719"/>
      <c r="D40" s="719"/>
      <c r="E40" s="719"/>
    </row>
    <row r="41" spans="1:7" s="906" customFormat="1" ht="11.25" customHeight="1">
      <c r="A41" s="789" t="s">
        <v>848</v>
      </c>
      <c r="B41" s="719"/>
      <c r="C41" s="719"/>
      <c r="D41" s="719"/>
      <c r="E41" s="719"/>
    </row>
    <row r="42" spans="1:7" ht="15.95" customHeight="1"/>
    <row r="43" spans="1:7" ht="21.95" customHeight="1"/>
    <row r="44" spans="1:7" ht="21.95" customHeight="1"/>
    <row r="45" spans="1:7" ht="17.100000000000001" customHeight="1"/>
    <row r="46" spans="1:7" ht="17.100000000000001" customHeight="1"/>
    <row r="47" spans="1:7" ht="17.100000000000001" customHeight="1"/>
    <row r="48" spans="1:7"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row r="55" ht="17.100000000000001" customHeight="1"/>
    <row r="56" ht="17.100000000000001" customHeight="1"/>
    <row r="57" ht="17.100000000000001" customHeight="1"/>
    <row r="58" ht="17.100000000000001" customHeight="1"/>
    <row r="59" ht="17.100000000000001" customHeight="1"/>
    <row r="60" ht="17.100000000000001" customHeight="1"/>
    <row r="61" ht="17.100000000000001" customHeight="1"/>
    <row r="62" ht="17.100000000000001" customHeight="1"/>
    <row r="63" ht="17.100000000000001" customHeight="1"/>
    <row r="64" ht="17.100000000000001" customHeight="1"/>
    <row r="65" ht="17.100000000000001" customHeight="1"/>
    <row r="66" ht="17.100000000000001" customHeight="1"/>
    <row r="67" ht="17.100000000000001" customHeight="1"/>
    <row r="68" ht="17.100000000000001" customHeight="1"/>
    <row r="69" ht="17.100000000000001" customHeight="1"/>
    <row r="70" ht="17.100000000000001" customHeight="1"/>
    <row r="71" ht="17.100000000000001" customHeight="1"/>
    <row r="72" ht="17.100000000000001" customHeight="1"/>
    <row r="73" ht="17.100000000000001" customHeight="1"/>
    <row r="74" ht="17.100000000000001" customHeight="1"/>
    <row r="75" ht="17.100000000000001" customHeight="1"/>
    <row r="76" ht="17.100000000000001" customHeight="1"/>
    <row r="77" ht="17.100000000000001" customHeight="1"/>
    <row r="78" ht="17.100000000000001" customHeight="1"/>
    <row r="79" ht="17.100000000000001" customHeight="1"/>
    <row r="80" ht="17.100000000000001" customHeight="1"/>
    <row r="81" ht="17.100000000000001" customHeight="1"/>
    <row r="82" ht="17.100000000000001" customHeight="1"/>
    <row r="83" ht="17.100000000000001" customHeight="1"/>
    <row r="84" ht="17.100000000000001" customHeight="1"/>
    <row r="85" ht="17.100000000000001" customHeight="1"/>
    <row r="86" ht="17.100000000000001" customHeight="1"/>
    <row r="87" ht="17.100000000000001" customHeight="1"/>
    <row r="88" ht="17.100000000000001" customHeight="1"/>
    <row r="89" ht="17.100000000000001" customHeight="1"/>
    <row r="90" ht="17.100000000000001" customHeight="1"/>
    <row r="91" ht="17.100000000000001" customHeight="1"/>
    <row r="92" ht="17.100000000000001" customHeight="1"/>
    <row r="93" ht="17.100000000000001" customHeight="1"/>
    <row r="94" ht="17.100000000000001" customHeight="1"/>
    <row r="95" ht="17.100000000000001" customHeight="1"/>
    <row r="96" ht="17.100000000000001" customHeight="1"/>
    <row r="97" ht="17.100000000000001" customHeight="1"/>
    <row r="98" ht="17.100000000000001" customHeight="1"/>
    <row r="99" ht="17.100000000000001" customHeight="1"/>
    <row r="100" ht="17.100000000000001" customHeight="1"/>
    <row r="101" ht="17.100000000000001" customHeight="1"/>
    <row r="102" ht="17.100000000000001" customHeight="1"/>
    <row r="103" ht="17.100000000000001" customHeight="1"/>
    <row r="104" ht="17.100000000000001" customHeight="1"/>
    <row r="105" ht="17.100000000000001" customHeight="1"/>
    <row r="106" ht="17.100000000000001" customHeight="1"/>
    <row r="107" ht="17.100000000000001" customHeight="1"/>
    <row r="108" ht="17.100000000000001" customHeight="1"/>
    <row r="109" ht="17.100000000000001" customHeight="1"/>
    <row r="110" ht="17.100000000000001" customHeight="1"/>
    <row r="111" ht="17.100000000000001" customHeight="1"/>
    <row r="112" ht="17.100000000000001" customHeight="1"/>
    <row r="113" ht="17.100000000000001" customHeight="1"/>
    <row r="114" ht="17.100000000000001" customHeight="1"/>
    <row r="115" ht="17.100000000000001" customHeight="1"/>
    <row r="116" ht="17.100000000000001" customHeight="1"/>
    <row r="117" ht="17.100000000000001" customHeight="1"/>
    <row r="118" ht="17.100000000000001" customHeight="1"/>
    <row r="119" ht="17.100000000000001" customHeight="1"/>
    <row r="120" ht="17.100000000000001" customHeight="1"/>
    <row r="121" ht="17.100000000000001" customHeight="1"/>
    <row r="122" ht="17.100000000000001" customHeight="1"/>
    <row r="123" ht="17.100000000000001" customHeight="1"/>
    <row r="124" ht="17.100000000000001" customHeight="1"/>
    <row r="125" ht="17.100000000000001" customHeight="1"/>
    <row r="126" ht="17.100000000000001" customHeight="1"/>
    <row r="127" ht="17.100000000000001" customHeight="1"/>
    <row r="128" ht="17.100000000000001" customHeight="1"/>
    <row r="129" ht="17.100000000000001" customHeight="1"/>
    <row r="130" ht="17.100000000000001" customHeight="1"/>
    <row r="131" ht="17.100000000000001" customHeight="1"/>
    <row r="132" ht="17.100000000000001" customHeight="1"/>
    <row r="133" ht="17.100000000000001" customHeight="1"/>
    <row r="134" ht="17.100000000000001" customHeight="1"/>
    <row r="135" ht="17.100000000000001" customHeight="1"/>
    <row r="136" ht="17.100000000000001" customHeight="1"/>
    <row r="137" ht="17.100000000000001" customHeight="1"/>
    <row r="138" ht="17.100000000000001" customHeight="1"/>
    <row r="139" ht="17.100000000000001" customHeight="1"/>
    <row r="140" ht="17.100000000000001" customHeight="1"/>
    <row r="141" ht="17.100000000000001" customHeight="1"/>
    <row r="142" ht="17.100000000000001" customHeight="1"/>
    <row r="143" ht="17.100000000000001" customHeight="1"/>
    <row r="144" ht="17.100000000000001" customHeight="1"/>
  </sheetData>
  <mergeCells count="9">
    <mergeCell ref="F5:F6"/>
    <mergeCell ref="A36:E36"/>
    <mergeCell ref="A37:E37"/>
    <mergeCell ref="A38:E38"/>
    <mergeCell ref="A1:E1"/>
    <mergeCell ref="A2:E2"/>
    <mergeCell ref="B4:E4"/>
    <mergeCell ref="B5:B7"/>
    <mergeCell ref="C5:D5"/>
  </mergeCells>
  <hyperlinks>
    <hyperlink ref="A41" r:id="rId1"/>
  </hyperlinks>
  <printOptions gridLinesSet="0"/>
  <pageMargins left="0.78740157480314965" right="0.78740157480314965" top="1.1811023622047243" bottom="0.78740157480314965" header="0" footer="0"/>
  <pageSetup paperSize="9" orientation="portrait" verticalDpi="300" r:id="rId2"/>
  <headerFooter alignWithMargins="0"/>
</worksheet>
</file>

<file path=xl/worksheets/sheet64.xml><?xml version="1.0" encoding="utf-8"?>
<worksheet xmlns="http://schemas.openxmlformats.org/spreadsheetml/2006/main" xmlns:r="http://schemas.openxmlformats.org/officeDocument/2006/relationships">
  <sheetPr syncVertical="1" syncRef="A1" transitionEvaluation="1" codeName="Sheet64">
    <pageSetUpPr autoPageBreaks="0"/>
  </sheetPr>
  <dimension ref="A1:H145"/>
  <sheetViews>
    <sheetView showGridLines="0" workbookViewId="0">
      <selection sqref="A1:E1"/>
    </sheetView>
  </sheetViews>
  <sheetFormatPr defaultColWidth="9.7109375" defaultRowHeight="9"/>
  <cols>
    <col min="1" max="1" width="24.7109375" style="906" customWidth="1"/>
    <col min="2" max="2" width="10.7109375" style="906" customWidth="1"/>
    <col min="3" max="4" width="16.85546875" style="906" customWidth="1"/>
    <col min="5" max="5" width="16.5703125" style="906" customWidth="1"/>
    <col min="6" max="6" width="10.7109375" style="906" customWidth="1"/>
    <col min="7" max="7" width="8.7109375" style="906" customWidth="1"/>
    <col min="8" max="16384" width="9.7109375" style="906"/>
  </cols>
  <sheetData>
    <row r="1" spans="1:5" s="902" customFormat="1" ht="18" customHeight="1">
      <c r="A1" s="2136" t="s">
        <v>913</v>
      </c>
      <c r="B1" s="2136"/>
      <c r="C1" s="2136"/>
      <c r="D1" s="2136"/>
      <c r="E1" s="2136"/>
    </row>
    <row r="2" spans="1:5" s="902" customFormat="1" ht="31.5" customHeight="1">
      <c r="A2" s="1927" t="s">
        <v>914</v>
      </c>
      <c r="B2" s="1927"/>
      <c r="C2" s="1927"/>
      <c r="D2" s="1927"/>
      <c r="E2" s="1927"/>
    </row>
    <row r="3" spans="1:5" ht="13.5" customHeight="1">
      <c r="A3" s="926">
        <v>2017</v>
      </c>
      <c r="B3" s="927"/>
      <c r="C3" s="927"/>
      <c r="D3" s="927"/>
      <c r="E3" s="928" t="s">
        <v>546</v>
      </c>
    </row>
    <row r="4" spans="1:5" ht="12.75" customHeight="1">
      <c r="A4" s="2158" t="s">
        <v>830</v>
      </c>
      <c r="B4" s="1928" t="s">
        <v>915</v>
      </c>
      <c r="C4" s="1928"/>
      <c r="D4" s="1928"/>
      <c r="E4" s="1928"/>
    </row>
    <row r="5" spans="1:5" ht="12.75" customHeight="1">
      <c r="A5" s="1935"/>
      <c r="B5" s="1928"/>
      <c r="C5" s="1928"/>
      <c r="D5" s="1928"/>
      <c r="E5" s="1928"/>
    </row>
    <row r="6" spans="1:5" ht="12.75" customHeight="1">
      <c r="A6" s="1935"/>
      <c r="B6" s="1928"/>
      <c r="C6" s="1928"/>
      <c r="D6" s="1928"/>
      <c r="E6" s="1928"/>
    </row>
    <row r="7" spans="1:5" ht="12.75" customHeight="1">
      <c r="A7" s="1935"/>
      <c r="B7" s="1928" t="s">
        <v>0</v>
      </c>
      <c r="C7" s="2159" t="s">
        <v>916</v>
      </c>
      <c r="D7" s="2160"/>
      <c r="E7" s="2159" t="s">
        <v>917</v>
      </c>
    </row>
    <row r="8" spans="1:5" ht="12.75" customHeight="1">
      <c r="A8" s="1935"/>
      <c r="B8" s="1928"/>
      <c r="C8" s="2160"/>
      <c r="D8" s="2160"/>
      <c r="E8" s="2159"/>
    </row>
    <row r="9" spans="1:5" ht="12.75" customHeight="1">
      <c r="A9" s="1935"/>
      <c r="B9" s="1928"/>
      <c r="C9" s="2159" t="s">
        <v>918</v>
      </c>
      <c r="D9" s="2159" t="s">
        <v>919</v>
      </c>
      <c r="E9" s="2159"/>
    </row>
    <row r="10" spans="1:5" ht="12.75" customHeight="1">
      <c r="A10" s="1935"/>
      <c r="B10" s="1928"/>
      <c r="C10" s="2160"/>
      <c r="D10" s="2160"/>
      <c r="E10" s="2159"/>
    </row>
    <row r="11" spans="1:5" ht="9" customHeight="1">
      <c r="A11" s="907"/>
      <c r="B11" s="907"/>
      <c r="C11" s="907"/>
      <c r="D11" s="907"/>
      <c r="E11" s="907"/>
    </row>
    <row r="12" spans="1:5" s="915" customFormat="1" ht="14.1" customHeight="1">
      <c r="A12" s="956" t="s">
        <v>258</v>
      </c>
      <c r="B12" s="957">
        <f>+B14+B22+B24</f>
        <v>1024</v>
      </c>
      <c r="C12" s="957">
        <f>+C14+C22+C24</f>
        <v>63</v>
      </c>
      <c r="D12" s="957">
        <f>+D14+D22+D24</f>
        <v>17</v>
      </c>
      <c r="E12" s="957">
        <f>+E14+E22+E24</f>
        <v>944</v>
      </c>
    </row>
    <row r="13" spans="1:5" ht="9" customHeight="1">
      <c r="A13" s="719"/>
      <c r="B13" s="958"/>
      <c r="C13" s="958"/>
      <c r="D13" s="958"/>
      <c r="E13" s="958"/>
    </row>
    <row r="14" spans="1:5" ht="14.1" customHeight="1">
      <c r="A14" s="917" t="s">
        <v>842</v>
      </c>
      <c r="B14" s="959">
        <f>SUM(B16:B20)</f>
        <v>964</v>
      </c>
      <c r="C14" s="959">
        <f>SUM(C16:C20)</f>
        <v>60</v>
      </c>
      <c r="D14" s="959">
        <f>SUM(D16:D20)</f>
        <v>14</v>
      </c>
      <c r="E14" s="959">
        <f>SUM(E16:E20)</f>
        <v>890</v>
      </c>
    </row>
    <row r="15" spans="1:5" ht="9" customHeight="1">
      <c r="A15" s="719"/>
      <c r="B15" s="960"/>
      <c r="C15" s="960"/>
      <c r="D15" s="960"/>
      <c r="E15" s="960"/>
    </row>
    <row r="16" spans="1:5" ht="14.1" customHeight="1">
      <c r="A16" s="920" t="s">
        <v>261</v>
      </c>
      <c r="B16" s="959">
        <f>+C16+D16+E16</f>
        <v>281</v>
      </c>
      <c r="C16" s="958">
        <v>18</v>
      </c>
      <c r="D16" s="958">
        <v>3</v>
      </c>
      <c r="E16" s="958">
        <v>260</v>
      </c>
    </row>
    <row r="17" spans="1:8" ht="14.1" customHeight="1">
      <c r="A17" s="920" t="s">
        <v>262</v>
      </c>
      <c r="B17" s="959">
        <f>+C17+D17+E17</f>
        <v>253</v>
      </c>
      <c r="C17" s="958">
        <v>4</v>
      </c>
      <c r="D17" s="958">
        <v>1</v>
      </c>
      <c r="E17" s="958">
        <v>248</v>
      </c>
    </row>
    <row r="18" spans="1:8" ht="14.1" customHeight="1">
      <c r="A18" s="920" t="s">
        <v>263</v>
      </c>
      <c r="B18" s="959">
        <f>+C18+D18+E18</f>
        <v>246</v>
      </c>
      <c r="C18" s="958">
        <v>35</v>
      </c>
      <c r="D18" s="961">
        <v>10</v>
      </c>
      <c r="E18" s="958">
        <v>201</v>
      </c>
    </row>
    <row r="19" spans="1:8" ht="14.1" customHeight="1">
      <c r="A19" s="920" t="s">
        <v>264</v>
      </c>
      <c r="B19" s="959">
        <f>+C19+D19+E19</f>
        <v>139</v>
      </c>
      <c r="C19" s="958">
        <v>3</v>
      </c>
      <c r="D19" s="961">
        <v>0</v>
      </c>
      <c r="E19" s="958">
        <v>136</v>
      </c>
    </row>
    <row r="20" spans="1:8" ht="14.1" customHeight="1">
      <c r="A20" s="920" t="s">
        <v>265</v>
      </c>
      <c r="B20" s="959">
        <f>+C20+D20+E20</f>
        <v>45</v>
      </c>
      <c r="C20" s="961">
        <v>0</v>
      </c>
      <c r="D20" s="961">
        <v>0</v>
      </c>
      <c r="E20" s="958">
        <v>45</v>
      </c>
      <c r="H20" s="906" t="s">
        <v>920</v>
      </c>
    </row>
    <row r="21" spans="1:8" ht="9" customHeight="1">
      <c r="A21" s="719"/>
      <c r="B21" s="959"/>
      <c r="C21" s="962"/>
      <c r="D21" s="962"/>
      <c r="E21" s="962"/>
      <c r="H21" s="906" t="s">
        <v>920</v>
      </c>
    </row>
    <row r="22" spans="1:8" ht="14.1" customHeight="1">
      <c r="A22" s="917" t="s">
        <v>843</v>
      </c>
      <c r="B22" s="959">
        <f>+C22+D22+E22</f>
        <v>29</v>
      </c>
      <c r="C22" s="959">
        <v>2</v>
      </c>
      <c r="D22" s="963">
        <v>3</v>
      </c>
      <c r="E22" s="959">
        <v>24</v>
      </c>
    </row>
    <row r="23" spans="1:8" ht="9" customHeight="1">
      <c r="A23" s="719"/>
      <c r="B23" s="959"/>
      <c r="C23" s="959"/>
      <c r="D23" s="959"/>
      <c r="E23" s="959"/>
    </row>
    <row r="24" spans="1:8" ht="14.1" customHeight="1">
      <c r="A24" s="917" t="s">
        <v>844</v>
      </c>
      <c r="B24" s="959">
        <f>+C24+D24+E24</f>
        <v>31</v>
      </c>
      <c r="C24" s="963">
        <v>1</v>
      </c>
      <c r="D24" s="963">
        <v>0</v>
      </c>
      <c r="E24" s="959">
        <v>30</v>
      </c>
    </row>
    <row r="25" spans="1:8" ht="4.5" customHeight="1" thickBot="1">
      <c r="A25" s="1662"/>
      <c r="B25" s="1663"/>
      <c r="C25" s="1663"/>
      <c r="D25" s="1663"/>
      <c r="E25" s="1663"/>
    </row>
    <row r="26" spans="1:8" ht="3" customHeight="1" thickTop="1">
      <c r="A26" s="719"/>
      <c r="B26" s="719" t="s">
        <v>192</v>
      </c>
      <c r="C26" s="719" t="s">
        <v>192</v>
      </c>
      <c r="D26" s="719" t="s">
        <v>164</v>
      </c>
      <c r="E26" s="719" t="s">
        <v>192</v>
      </c>
    </row>
    <row r="27" spans="1:8" s="923" customFormat="1" ht="12.75" customHeight="1">
      <c r="A27" s="2120" t="s">
        <v>921</v>
      </c>
      <c r="B27" s="2120"/>
      <c r="C27" s="2120"/>
      <c r="D27" s="2120"/>
      <c r="E27" s="2120"/>
    </row>
    <row r="28" spans="1:8" ht="9" customHeight="1">
      <c r="A28" s="719"/>
      <c r="B28" s="719"/>
      <c r="C28" s="719"/>
      <c r="D28" s="719"/>
      <c r="E28" s="719"/>
    </row>
    <row r="29" spans="1:8" ht="12" customHeight="1">
      <c r="A29" s="767" t="s">
        <v>564</v>
      </c>
      <c r="B29" s="719"/>
      <c r="C29" s="719"/>
      <c r="D29" s="719"/>
      <c r="E29" s="719"/>
    </row>
    <row r="30" spans="1:8" ht="12" customHeight="1">
      <c r="A30" s="789" t="s">
        <v>846</v>
      </c>
      <c r="B30" s="719"/>
      <c r="C30" s="719"/>
      <c r="D30" s="719"/>
      <c r="E30" s="719"/>
    </row>
    <row r="31" spans="1:8" ht="15.95" customHeight="1"/>
    <row r="32" spans="1:8" ht="15.95" customHeight="1"/>
    <row r="33" ht="15.95" customHeight="1"/>
    <row r="34" ht="15.95" customHeight="1"/>
    <row r="35" ht="15.95" customHeight="1"/>
    <row r="36" ht="15.95" customHeight="1"/>
    <row r="37" ht="15.95" customHeight="1"/>
    <row r="38" ht="15.95" customHeight="1"/>
    <row r="39" ht="15.95" customHeight="1"/>
    <row r="40" ht="15.95" customHeight="1"/>
    <row r="41" ht="15.95" customHeight="1"/>
    <row r="42" ht="15.95" customHeight="1"/>
    <row r="43" ht="15.95" customHeight="1"/>
    <row r="44" ht="21.95" customHeight="1"/>
    <row r="45" ht="21.95" customHeight="1"/>
    <row r="46" ht="17.100000000000001" customHeight="1"/>
    <row r="47" ht="17.100000000000001" customHeight="1"/>
    <row r="48"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row r="55" ht="17.100000000000001" customHeight="1"/>
    <row r="56" ht="17.100000000000001" customHeight="1"/>
    <row r="57" ht="17.100000000000001" customHeight="1"/>
    <row r="58" ht="17.100000000000001" customHeight="1"/>
    <row r="59" ht="17.100000000000001" customHeight="1"/>
    <row r="60" ht="17.100000000000001" customHeight="1"/>
    <row r="61" ht="17.100000000000001" customHeight="1"/>
    <row r="62" ht="17.100000000000001" customHeight="1"/>
    <row r="63" ht="17.100000000000001" customHeight="1"/>
    <row r="64" ht="17.100000000000001" customHeight="1"/>
    <row r="65" ht="17.100000000000001" customHeight="1"/>
    <row r="66" ht="17.100000000000001" customHeight="1"/>
    <row r="67" ht="17.100000000000001" customHeight="1"/>
    <row r="68" ht="17.100000000000001" customHeight="1"/>
    <row r="69" ht="17.100000000000001" customHeight="1"/>
    <row r="70" ht="17.100000000000001" customHeight="1"/>
    <row r="71" ht="17.100000000000001" customHeight="1"/>
    <row r="72" ht="17.100000000000001" customHeight="1"/>
    <row r="73" ht="17.100000000000001" customHeight="1"/>
    <row r="74" ht="17.100000000000001" customHeight="1"/>
    <row r="75" ht="17.100000000000001" customHeight="1"/>
    <row r="76" ht="17.100000000000001" customHeight="1"/>
    <row r="77" ht="17.100000000000001" customHeight="1"/>
    <row r="78" ht="17.100000000000001" customHeight="1"/>
    <row r="79" ht="17.100000000000001" customHeight="1"/>
    <row r="80" ht="17.100000000000001" customHeight="1"/>
    <row r="81" ht="17.100000000000001" customHeight="1"/>
    <row r="82" ht="17.100000000000001" customHeight="1"/>
    <row r="83" ht="17.100000000000001" customHeight="1"/>
    <row r="84" ht="17.100000000000001" customHeight="1"/>
    <row r="85" ht="17.100000000000001" customHeight="1"/>
    <row r="86" ht="17.100000000000001" customHeight="1"/>
    <row r="87" ht="17.100000000000001" customHeight="1"/>
    <row r="88" ht="17.100000000000001" customHeight="1"/>
    <row r="89" ht="17.100000000000001" customHeight="1"/>
    <row r="90" ht="17.100000000000001" customHeight="1"/>
    <row r="91" ht="17.100000000000001" customHeight="1"/>
    <row r="92" ht="17.100000000000001" customHeight="1"/>
    <row r="93" ht="17.100000000000001" customHeight="1"/>
    <row r="94" ht="17.100000000000001" customHeight="1"/>
    <row r="95" ht="17.100000000000001" customHeight="1"/>
    <row r="96" ht="17.100000000000001" customHeight="1"/>
    <row r="97" ht="17.100000000000001" customHeight="1"/>
    <row r="98" ht="17.100000000000001" customHeight="1"/>
    <row r="99" ht="17.100000000000001" customHeight="1"/>
    <row r="100" ht="17.100000000000001" customHeight="1"/>
    <row r="101" ht="17.100000000000001" customHeight="1"/>
    <row r="102" ht="17.100000000000001" customHeight="1"/>
    <row r="103" ht="17.100000000000001" customHeight="1"/>
    <row r="104" ht="17.100000000000001" customHeight="1"/>
    <row r="105" ht="17.100000000000001" customHeight="1"/>
    <row r="106" ht="17.100000000000001" customHeight="1"/>
    <row r="107" ht="17.100000000000001" customHeight="1"/>
    <row r="108" ht="17.100000000000001" customHeight="1"/>
    <row r="109" ht="17.100000000000001" customHeight="1"/>
    <row r="110" ht="17.100000000000001" customHeight="1"/>
    <row r="111" ht="17.100000000000001" customHeight="1"/>
    <row r="112" ht="17.100000000000001" customHeight="1"/>
    <row r="113" ht="17.100000000000001" customHeight="1"/>
    <row r="114" ht="17.100000000000001" customHeight="1"/>
    <row r="115" ht="17.100000000000001" customHeight="1"/>
    <row r="116" ht="17.100000000000001" customHeight="1"/>
    <row r="117" ht="17.100000000000001" customHeight="1"/>
    <row r="118" ht="17.100000000000001" customHeight="1"/>
    <row r="119" ht="17.100000000000001" customHeight="1"/>
    <row r="120" ht="17.100000000000001" customHeight="1"/>
    <row r="121" ht="17.100000000000001" customHeight="1"/>
    <row r="122" ht="17.100000000000001" customHeight="1"/>
    <row r="123" ht="17.100000000000001" customHeight="1"/>
    <row r="124" ht="17.100000000000001" customHeight="1"/>
    <row r="125" ht="17.100000000000001" customHeight="1"/>
    <row r="126" ht="17.100000000000001" customHeight="1"/>
    <row r="127" ht="17.100000000000001" customHeight="1"/>
    <row r="128" ht="17.100000000000001" customHeight="1"/>
    <row r="129" ht="17.100000000000001" customHeight="1"/>
    <row r="130" ht="17.100000000000001" customHeight="1"/>
    <row r="131" ht="17.100000000000001" customHeight="1"/>
    <row r="132" ht="17.100000000000001" customHeight="1"/>
    <row r="133" ht="17.100000000000001" customHeight="1"/>
    <row r="134" ht="17.100000000000001" customHeight="1"/>
    <row r="135" ht="17.100000000000001" customHeight="1"/>
    <row r="136" ht="17.100000000000001" customHeight="1"/>
    <row r="137" ht="17.100000000000001" customHeight="1"/>
    <row r="138" ht="17.100000000000001" customHeight="1"/>
    <row r="139" ht="17.100000000000001" customHeight="1"/>
    <row r="140" ht="17.100000000000001" customHeight="1"/>
    <row r="141" ht="17.100000000000001" customHeight="1"/>
    <row r="142" ht="17.100000000000001" customHeight="1"/>
    <row r="143" ht="17.100000000000001" customHeight="1"/>
    <row r="144" ht="17.100000000000001" customHeight="1"/>
    <row r="145" ht="17.100000000000001" customHeight="1"/>
  </sheetData>
  <mergeCells count="10">
    <mergeCell ref="A27:E27"/>
    <mergeCell ref="A1:E1"/>
    <mergeCell ref="A2:E2"/>
    <mergeCell ref="A4:A10"/>
    <mergeCell ref="B4:E6"/>
    <mergeCell ref="B7:B10"/>
    <mergeCell ref="C7:D8"/>
    <mergeCell ref="E7:E10"/>
    <mergeCell ref="C9:C10"/>
    <mergeCell ref="D9:D10"/>
  </mergeCells>
  <hyperlinks>
    <hyperlink ref="A30" r:id="rId1"/>
  </hyperlinks>
  <printOptions gridLinesSet="0"/>
  <pageMargins left="0.78740157480314965" right="0.78740157480314965" top="1.1811023622047243" bottom="0.78740157480314965" header="0" footer="0"/>
  <pageSetup paperSize="9" orientation="portrait" horizontalDpi="300" verticalDpi="300" r:id="rId2"/>
  <headerFooter alignWithMargins="0"/>
</worksheet>
</file>

<file path=xl/worksheets/sheet65.xml><?xml version="1.0" encoding="utf-8"?>
<worksheet xmlns="http://schemas.openxmlformats.org/spreadsheetml/2006/main" xmlns:r="http://schemas.openxmlformats.org/officeDocument/2006/relationships">
  <sheetPr syncVertical="1" syncRef="A1" transitionEvaluation="1" codeName="Sheet65">
    <pageSetUpPr autoPageBreaks="0"/>
  </sheetPr>
  <dimension ref="A1:E142"/>
  <sheetViews>
    <sheetView showGridLines="0" workbookViewId="0">
      <selection sqref="A1:E1"/>
    </sheetView>
  </sheetViews>
  <sheetFormatPr defaultColWidth="9.7109375" defaultRowHeight="9"/>
  <cols>
    <col min="1" max="1" width="26.5703125" style="906" customWidth="1"/>
    <col min="2" max="2" width="10.7109375" style="906" customWidth="1"/>
    <col min="3" max="5" width="16.5703125" style="906" customWidth="1"/>
    <col min="6" max="6" width="10.7109375" style="906" customWidth="1"/>
    <col min="7" max="7" width="8.7109375" style="906" customWidth="1"/>
    <col min="8" max="16384" width="9.7109375" style="906"/>
  </cols>
  <sheetData>
    <row r="1" spans="1:5" s="902" customFormat="1" ht="18" customHeight="1">
      <c r="A1" s="2136" t="s">
        <v>922</v>
      </c>
      <c r="B1" s="2136"/>
      <c r="C1" s="2136"/>
      <c r="D1" s="2136"/>
      <c r="E1" s="2136"/>
    </row>
    <row r="2" spans="1:5" s="902" customFormat="1" ht="31.5" customHeight="1">
      <c r="A2" s="1927" t="s">
        <v>923</v>
      </c>
      <c r="B2" s="1927"/>
      <c r="C2" s="1927"/>
      <c r="D2" s="1927"/>
      <c r="E2" s="1927"/>
    </row>
    <row r="3" spans="1:5" ht="13.5" customHeight="1">
      <c r="A3" s="926">
        <v>2017</v>
      </c>
      <c r="B3" s="927"/>
      <c r="C3" s="927"/>
      <c r="D3" s="927"/>
      <c r="E3" s="928" t="s">
        <v>546</v>
      </c>
    </row>
    <row r="4" spans="1:5" ht="12.75" customHeight="1">
      <c r="A4" s="2161" t="s">
        <v>924</v>
      </c>
      <c r="B4" s="1928" t="s">
        <v>915</v>
      </c>
      <c r="C4" s="1928"/>
      <c r="D4" s="1928"/>
      <c r="E4" s="1928"/>
    </row>
    <row r="5" spans="1:5" ht="12.75" customHeight="1">
      <c r="A5" s="1928"/>
      <c r="B5" s="1928"/>
      <c r="C5" s="1928"/>
      <c r="D5" s="1928"/>
      <c r="E5" s="1928"/>
    </row>
    <row r="6" spans="1:5" ht="12.75" customHeight="1">
      <c r="A6" s="1928"/>
      <c r="B6" s="1928"/>
      <c r="C6" s="1928"/>
      <c r="D6" s="1928"/>
      <c r="E6" s="1928"/>
    </row>
    <row r="7" spans="1:5" ht="12.75" customHeight="1">
      <c r="A7" s="1928"/>
      <c r="B7" s="1928" t="s">
        <v>0</v>
      </c>
      <c r="C7" s="2159" t="s">
        <v>916</v>
      </c>
      <c r="D7" s="2160"/>
      <c r="E7" s="2159" t="s">
        <v>917</v>
      </c>
    </row>
    <row r="8" spans="1:5" ht="12.75" customHeight="1">
      <c r="A8" s="1928"/>
      <c r="B8" s="1928"/>
      <c r="C8" s="2160"/>
      <c r="D8" s="2160"/>
      <c r="E8" s="2159"/>
    </row>
    <row r="9" spans="1:5" ht="12.75" customHeight="1">
      <c r="A9" s="1928"/>
      <c r="B9" s="1928"/>
      <c r="C9" s="2159" t="s">
        <v>918</v>
      </c>
      <c r="D9" s="2159" t="s">
        <v>919</v>
      </c>
      <c r="E9" s="2159"/>
    </row>
    <row r="10" spans="1:5" ht="12.75" customHeight="1">
      <c r="A10" s="1928"/>
      <c r="B10" s="1928"/>
      <c r="C10" s="2160"/>
      <c r="D10" s="2160"/>
      <c r="E10" s="2159"/>
    </row>
    <row r="11" spans="1:5" ht="9" customHeight="1">
      <c r="A11" s="966"/>
      <c r="B11" s="907"/>
      <c r="C11" s="907"/>
      <c r="D11" s="907"/>
      <c r="E11" s="907"/>
    </row>
    <row r="12" spans="1:5" s="915" customFormat="1" ht="18.75" customHeight="1">
      <c r="A12" s="964" t="s">
        <v>0</v>
      </c>
      <c r="B12" s="965">
        <f>SUM(B14:B21)</f>
        <v>1024</v>
      </c>
      <c r="C12" s="965">
        <f t="shared" ref="C12:E12" si="0">SUM(C14:C21)</f>
        <v>63</v>
      </c>
      <c r="D12" s="965">
        <f t="shared" si="0"/>
        <v>17</v>
      </c>
      <c r="E12" s="965">
        <f t="shared" si="0"/>
        <v>944</v>
      </c>
    </row>
    <row r="13" spans="1:5" ht="14.1" customHeight="1">
      <c r="A13" s="966"/>
      <c r="B13" s="959"/>
      <c r="C13" s="958"/>
      <c r="D13" s="958"/>
      <c r="E13" s="958"/>
    </row>
    <row r="14" spans="1:5" ht="18" customHeight="1">
      <c r="A14" s="967" t="s">
        <v>925</v>
      </c>
      <c r="B14" s="965">
        <f>SUM(C14:E14)</f>
        <v>319</v>
      </c>
      <c r="C14" s="960">
        <v>50</v>
      </c>
      <c r="D14" s="960">
        <v>9</v>
      </c>
      <c r="E14" s="960">
        <v>260</v>
      </c>
    </row>
    <row r="15" spans="1:5" ht="18" customHeight="1">
      <c r="A15" s="967" t="s">
        <v>926</v>
      </c>
      <c r="B15" s="965">
        <f t="shared" ref="B15:B21" si="1">SUM(C15:E15)</f>
        <v>86</v>
      </c>
      <c r="C15" s="960">
        <v>2</v>
      </c>
      <c r="D15" s="968">
        <v>1</v>
      </c>
      <c r="E15" s="960">
        <v>83</v>
      </c>
    </row>
    <row r="16" spans="1:5" ht="18" customHeight="1">
      <c r="A16" s="967" t="s">
        <v>927</v>
      </c>
      <c r="B16" s="965">
        <f t="shared" si="1"/>
        <v>311</v>
      </c>
      <c r="C16" s="960">
        <v>1</v>
      </c>
      <c r="D16" s="960">
        <v>5</v>
      </c>
      <c r="E16" s="960">
        <v>305</v>
      </c>
    </row>
    <row r="17" spans="1:5" ht="18" customHeight="1">
      <c r="A17" s="967" t="s">
        <v>928</v>
      </c>
      <c r="B17" s="965">
        <f t="shared" si="1"/>
        <v>132</v>
      </c>
      <c r="C17" s="968">
        <v>0</v>
      </c>
      <c r="D17" s="968">
        <v>0</v>
      </c>
      <c r="E17" s="960">
        <v>132</v>
      </c>
    </row>
    <row r="18" spans="1:5" ht="18" customHeight="1">
      <c r="A18" s="967" t="s">
        <v>929</v>
      </c>
      <c r="B18" s="965">
        <f t="shared" si="1"/>
        <v>5</v>
      </c>
      <c r="C18" s="968">
        <v>0</v>
      </c>
      <c r="D18" s="968">
        <v>0</v>
      </c>
      <c r="E18" s="960">
        <v>5</v>
      </c>
    </row>
    <row r="19" spans="1:5" ht="18" customHeight="1">
      <c r="A19" s="967" t="s">
        <v>930</v>
      </c>
      <c r="B19" s="965">
        <f t="shared" si="1"/>
        <v>15</v>
      </c>
      <c r="C19" s="968">
        <v>2</v>
      </c>
      <c r="D19" s="968">
        <v>0</v>
      </c>
      <c r="E19" s="960">
        <v>13</v>
      </c>
    </row>
    <row r="20" spans="1:5" ht="18" customHeight="1">
      <c r="A20" s="967" t="s">
        <v>931</v>
      </c>
      <c r="B20" s="965">
        <f t="shared" si="1"/>
        <v>104</v>
      </c>
      <c r="C20" s="968">
        <v>1</v>
      </c>
      <c r="D20" s="968">
        <v>0</v>
      </c>
      <c r="E20" s="960">
        <v>103</v>
      </c>
    </row>
    <row r="21" spans="1:5" ht="18" customHeight="1">
      <c r="A21" s="967" t="s">
        <v>932</v>
      </c>
      <c r="B21" s="965">
        <f t="shared" si="1"/>
        <v>52</v>
      </c>
      <c r="C21" s="960">
        <v>7</v>
      </c>
      <c r="D21" s="960">
        <v>2</v>
      </c>
      <c r="E21" s="960">
        <v>43</v>
      </c>
    </row>
    <row r="22" spans="1:5" ht="4.5" customHeight="1" thickBot="1">
      <c r="A22" s="1668"/>
      <c r="B22" s="1663"/>
      <c r="C22" s="1663"/>
      <c r="D22" s="1663"/>
      <c r="E22" s="1663"/>
    </row>
    <row r="23" spans="1:5" ht="3" customHeight="1" thickTop="1">
      <c r="A23" s="719"/>
      <c r="B23" s="719" t="s">
        <v>192</v>
      </c>
      <c r="C23" s="719" t="s">
        <v>192</v>
      </c>
      <c r="D23" s="719" t="s">
        <v>164</v>
      </c>
      <c r="E23" s="719" t="s">
        <v>192</v>
      </c>
    </row>
    <row r="24" spans="1:5" s="923" customFormat="1" ht="12" customHeight="1">
      <c r="A24" s="2120" t="s">
        <v>921</v>
      </c>
      <c r="B24" s="2120"/>
      <c r="C24" s="2120"/>
      <c r="D24" s="2120"/>
      <c r="E24" s="2120"/>
    </row>
    <row r="25" spans="1:5" ht="9" customHeight="1">
      <c r="A25" s="719"/>
      <c r="B25" s="719"/>
      <c r="C25" s="719"/>
      <c r="D25" s="719"/>
      <c r="E25" s="719"/>
    </row>
    <row r="26" spans="1:5" ht="12" customHeight="1">
      <c r="A26" s="767" t="s">
        <v>564</v>
      </c>
      <c r="B26" s="719"/>
      <c r="C26" s="719"/>
      <c r="D26" s="719"/>
      <c r="E26" s="719"/>
    </row>
    <row r="27" spans="1:5" ht="11.25" customHeight="1">
      <c r="A27" s="789" t="s">
        <v>846</v>
      </c>
      <c r="B27" s="719"/>
      <c r="C27" s="719"/>
      <c r="D27" s="719"/>
      <c r="E27" s="719"/>
    </row>
    <row r="28" spans="1:5" ht="15.95" customHeight="1"/>
    <row r="29" spans="1:5" ht="15.95" customHeight="1"/>
    <row r="30" spans="1:5" ht="15.95" customHeight="1"/>
    <row r="31" spans="1:5" ht="15.95" customHeight="1"/>
    <row r="32" spans="1:5" ht="15.95" customHeight="1"/>
    <row r="33" ht="15.95" customHeight="1"/>
    <row r="34" ht="15.95" customHeight="1"/>
    <row r="35" ht="15.95" customHeight="1"/>
    <row r="36" ht="15.95" customHeight="1"/>
    <row r="37" ht="15.95" customHeight="1"/>
    <row r="38" ht="15.95" customHeight="1"/>
    <row r="39" ht="15.95" customHeight="1"/>
    <row r="40" ht="15.95" customHeight="1"/>
    <row r="41" ht="21.95" customHeight="1"/>
    <row r="42" ht="21.95" customHeight="1"/>
    <row r="43" ht="17.100000000000001" customHeight="1"/>
    <row r="44" ht="17.100000000000001" customHeight="1"/>
    <row r="45" ht="17.100000000000001" customHeight="1"/>
    <row r="46" ht="17.100000000000001" customHeight="1"/>
    <row r="47" ht="17.100000000000001" customHeight="1"/>
    <row r="48"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row r="55" ht="17.100000000000001" customHeight="1"/>
    <row r="56" ht="17.100000000000001" customHeight="1"/>
    <row r="57" ht="17.100000000000001" customHeight="1"/>
    <row r="58" ht="17.100000000000001" customHeight="1"/>
    <row r="59" ht="17.100000000000001" customHeight="1"/>
    <row r="60" ht="17.100000000000001" customHeight="1"/>
    <row r="61" ht="17.100000000000001" customHeight="1"/>
    <row r="62" ht="17.100000000000001" customHeight="1"/>
    <row r="63" ht="17.100000000000001" customHeight="1"/>
    <row r="64" ht="17.100000000000001" customHeight="1"/>
    <row r="65" ht="17.100000000000001" customHeight="1"/>
    <row r="66" ht="17.100000000000001" customHeight="1"/>
    <row r="67" ht="17.100000000000001" customHeight="1"/>
    <row r="68" ht="17.100000000000001" customHeight="1"/>
    <row r="69" ht="17.100000000000001" customHeight="1"/>
    <row r="70" ht="17.100000000000001" customHeight="1"/>
    <row r="71" ht="17.100000000000001" customHeight="1"/>
    <row r="72" ht="17.100000000000001" customHeight="1"/>
    <row r="73" ht="17.100000000000001" customHeight="1"/>
    <row r="74" ht="17.100000000000001" customHeight="1"/>
    <row r="75" ht="17.100000000000001" customHeight="1"/>
    <row r="76" ht="17.100000000000001" customHeight="1"/>
    <row r="77" ht="17.100000000000001" customHeight="1"/>
    <row r="78" ht="17.100000000000001" customHeight="1"/>
    <row r="79" ht="17.100000000000001" customHeight="1"/>
    <row r="80" ht="17.100000000000001" customHeight="1"/>
    <row r="81" ht="17.100000000000001" customHeight="1"/>
    <row r="82" ht="17.100000000000001" customHeight="1"/>
    <row r="83" ht="17.100000000000001" customHeight="1"/>
    <row r="84" ht="17.100000000000001" customHeight="1"/>
    <row r="85" ht="17.100000000000001" customHeight="1"/>
    <row r="86" ht="17.100000000000001" customHeight="1"/>
    <row r="87" ht="17.100000000000001" customHeight="1"/>
    <row r="88" ht="17.100000000000001" customHeight="1"/>
    <row r="89" ht="17.100000000000001" customHeight="1"/>
    <row r="90" ht="17.100000000000001" customHeight="1"/>
    <row r="91" ht="17.100000000000001" customHeight="1"/>
    <row r="92" ht="17.100000000000001" customHeight="1"/>
    <row r="93" ht="17.100000000000001" customHeight="1"/>
    <row r="94" ht="17.100000000000001" customHeight="1"/>
    <row r="95" ht="17.100000000000001" customHeight="1"/>
    <row r="96" ht="17.100000000000001" customHeight="1"/>
    <row r="97" ht="17.100000000000001" customHeight="1"/>
    <row r="98" ht="17.100000000000001" customHeight="1"/>
    <row r="99" ht="17.100000000000001" customHeight="1"/>
    <row r="100" ht="17.100000000000001" customHeight="1"/>
    <row r="101" ht="17.100000000000001" customHeight="1"/>
    <row r="102" ht="17.100000000000001" customHeight="1"/>
    <row r="103" ht="17.100000000000001" customHeight="1"/>
    <row r="104" ht="17.100000000000001" customHeight="1"/>
    <row r="105" ht="17.100000000000001" customHeight="1"/>
    <row r="106" ht="17.100000000000001" customHeight="1"/>
    <row r="107" ht="17.100000000000001" customHeight="1"/>
    <row r="108" ht="17.100000000000001" customHeight="1"/>
    <row r="109" ht="17.100000000000001" customHeight="1"/>
    <row r="110" ht="17.100000000000001" customHeight="1"/>
    <row r="111" ht="17.100000000000001" customHeight="1"/>
    <row r="112" ht="17.100000000000001" customHeight="1"/>
    <row r="113" ht="17.100000000000001" customHeight="1"/>
    <row r="114" ht="17.100000000000001" customHeight="1"/>
    <row r="115" ht="17.100000000000001" customHeight="1"/>
    <row r="116" ht="17.100000000000001" customHeight="1"/>
    <row r="117" ht="17.100000000000001" customHeight="1"/>
    <row r="118" ht="17.100000000000001" customHeight="1"/>
    <row r="119" ht="17.100000000000001" customHeight="1"/>
    <row r="120" ht="17.100000000000001" customHeight="1"/>
    <row r="121" ht="17.100000000000001" customHeight="1"/>
    <row r="122" ht="17.100000000000001" customHeight="1"/>
    <row r="123" ht="17.100000000000001" customHeight="1"/>
    <row r="124" ht="17.100000000000001" customHeight="1"/>
    <row r="125" ht="17.100000000000001" customHeight="1"/>
    <row r="126" ht="17.100000000000001" customHeight="1"/>
    <row r="127" ht="17.100000000000001" customHeight="1"/>
    <row r="128" ht="17.100000000000001" customHeight="1"/>
    <row r="129" ht="17.100000000000001" customHeight="1"/>
    <row r="130" ht="17.100000000000001" customHeight="1"/>
    <row r="131" ht="17.100000000000001" customHeight="1"/>
    <row r="132" ht="17.100000000000001" customHeight="1"/>
    <row r="133" ht="17.100000000000001" customHeight="1"/>
    <row r="134" ht="17.100000000000001" customHeight="1"/>
    <row r="135" ht="17.100000000000001" customHeight="1"/>
    <row r="136" ht="17.100000000000001" customHeight="1"/>
    <row r="137" ht="17.100000000000001" customHeight="1"/>
    <row r="138" ht="17.100000000000001" customHeight="1"/>
    <row r="139" ht="17.100000000000001" customHeight="1"/>
    <row r="140" ht="17.100000000000001" customHeight="1"/>
    <row r="141" ht="17.100000000000001" customHeight="1"/>
    <row r="142" ht="17.100000000000001" customHeight="1"/>
  </sheetData>
  <mergeCells count="10">
    <mergeCell ref="A24:E24"/>
    <mergeCell ref="A1:E1"/>
    <mergeCell ref="A2:E2"/>
    <mergeCell ref="A4:A10"/>
    <mergeCell ref="B4:E6"/>
    <mergeCell ref="B7:B10"/>
    <mergeCell ref="C7:D8"/>
    <mergeCell ref="E7:E10"/>
    <mergeCell ref="C9:C10"/>
    <mergeCell ref="D9:D10"/>
  </mergeCells>
  <hyperlinks>
    <hyperlink ref="A27" r:id="rId1"/>
  </hyperlinks>
  <printOptions gridLinesSet="0"/>
  <pageMargins left="0.78740157480314965" right="0.78740157480314965" top="1.1811023622047243" bottom="0.78740157480314965" header="0" footer="0"/>
  <pageSetup paperSize="9" orientation="portrait" horizontalDpi="300" verticalDpi="300" r:id="rId2"/>
  <headerFooter alignWithMargins="0"/>
</worksheet>
</file>

<file path=xl/worksheets/sheet66.xml><?xml version="1.0" encoding="utf-8"?>
<worksheet xmlns="http://schemas.openxmlformats.org/spreadsheetml/2006/main" xmlns:r="http://schemas.openxmlformats.org/officeDocument/2006/relationships">
  <sheetPr syncVertical="1" syncRef="A1" transitionEvaluation="1" codeName="Sheet66">
    <pageSetUpPr autoPageBreaks="0"/>
  </sheetPr>
  <dimension ref="A1:I160"/>
  <sheetViews>
    <sheetView showGridLines="0" workbookViewId="0">
      <selection sqref="A1:F1"/>
    </sheetView>
  </sheetViews>
  <sheetFormatPr defaultColWidth="9.7109375" defaultRowHeight="9"/>
  <cols>
    <col min="1" max="1" width="33" style="906" customWidth="1"/>
    <col min="2" max="2" width="10.28515625" style="906" customWidth="1"/>
    <col min="3" max="4" width="10.140625" style="906" customWidth="1"/>
    <col min="5" max="5" width="11.7109375" style="906" customWidth="1"/>
    <col min="6" max="6" width="11.42578125" style="906" customWidth="1"/>
    <col min="7" max="8" width="9.7109375" style="906" customWidth="1"/>
    <col min="9" max="12" width="8.7109375" style="906" customWidth="1"/>
    <col min="13" max="16384" width="9.7109375" style="906"/>
  </cols>
  <sheetData>
    <row r="1" spans="1:8" ht="18.75" customHeight="1">
      <c r="A1" s="2136" t="s">
        <v>933</v>
      </c>
      <c r="B1" s="2136"/>
      <c r="C1" s="2136"/>
      <c r="D1" s="2136"/>
      <c r="E1" s="2136"/>
      <c r="F1" s="2136"/>
    </row>
    <row r="2" spans="1:8" ht="27" customHeight="1">
      <c r="A2" s="1933" t="s">
        <v>934</v>
      </c>
      <c r="B2" s="1933"/>
      <c r="C2" s="1933"/>
      <c r="D2" s="1933"/>
      <c r="E2" s="1933"/>
      <c r="F2" s="1933"/>
    </row>
    <row r="3" spans="1:8" ht="14.1" customHeight="1">
      <c r="A3" s="969">
        <v>2017</v>
      </c>
      <c r="B3" s="970"/>
      <c r="C3" s="970"/>
      <c r="D3" s="970"/>
      <c r="E3" s="970"/>
      <c r="F3" s="928" t="s">
        <v>546</v>
      </c>
    </row>
    <row r="4" spans="1:8" ht="14.1" customHeight="1">
      <c r="A4" s="2162" t="s">
        <v>830</v>
      </c>
      <c r="B4" s="1669"/>
      <c r="C4" s="1669"/>
      <c r="D4" s="1669"/>
      <c r="E4" s="1656" t="s">
        <v>935</v>
      </c>
      <c r="F4" s="1656" t="s">
        <v>935</v>
      </c>
    </row>
    <row r="5" spans="1:8" s="902" customFormat="1" ht="14.1" customHeight="1">
      <c r="A5" s="2163"/>
      <c r="B5" s="1670" t="s">
        <v>936</v>
      </c>
      <c r="C5" s="1670" t="s">
        <v>936</v>
      </c>
      <c r="D5" s="1670" t="s">
        <v>936</v>
      </c>
      <c r="E5" s="1665" t="s">
        <v>937</v>
      </c>
      <c r="F5" s="1665" t="s">
        <v>937</v>
      </c>
    </row>
    <row r="6" spans="1:8" ht="14.1" customHeight="1">
      <c r="A6" s="2163"/>
      <c r="B6" s="1670" t="s">
        <v>938</v>
      </c>
      <c r="C6" s="1670" t="s">
        <v>938</v>
      </c>
      <c r="D6" s="1665" t="s">
        <v>938</v>
      </c>
      <c r="E6" s="1665" t="s">
        <v>939</v>
      </c>
      <c r="F6" s="1665" t="s">
        <v>939</v>
      </c>
    </row>
    <row r="7" spans="1:8" ht="14.1" customHeight="1">
      <c r="A7" s="2163"/>
      <c r="B7" s="1670" t="s">
        <v>940</v>
      </c>
      <c r="C7" s="1670" t="s">
        <v>941</v>
      </c>
      <c r="D7" s="1670" t="s">
        <v>942</v>
      </c>
      <c r="E7" s="1665" t="s">
        <v>943</v>
      </c>
      <c r="F7" s="1665" t="s">
        <v>944</v>
      </c>
    </row>
    <row r="8" spans="1:8" ht="15.75" customHeight="1">
      <c r="A8" s="2163"/>
      <c r="B8" s="1671"/>
      <c r="C8" s="1671"/>
      <c r="D8" s="1671"/>
      <c r="E8" s="1672" t="s">
        <v>891</v>
      </c>
      <c r="F8" s="1672" t="s">
        <v>891</v>
      </c>
      <c r="G8" s="971"/>
      <c r="H8" s="971"/>
    </row>
    <row r="9" spans="1:8" ht="9" customHeight="1">
      <c r="A9" s="907"/>
      <c r="B9" s="907"/>
      <c r="C9" s="907"/>
      <c r="D9" s="907"/>
      <c r="E9" s="907"/>
      <c r="F9" s="907"/>
      <c r="G9" s="971"/>
    </row>
    <row r="10" spans="1:8" ht="14.1" customHeight="1">
      <c r="A10" s="972" t="s">
        <v>258</v>
      </c>
      <c r="B10" s="973">
        <f>+B12+B20+B22</f>
        <v>367.00000000000028</v>
      </c>
      <c r="C10" s="973">
        <f>+C12+C20+C22</f>
        <v>134.00000000000003</v>
      </c>
      <c r="D10" s="973">
        <f>+D12+D20+D22</f>
        <v>3272.9999999999995</v>
      </c>
      <c r="E10" s="973">
        <f>+E12+E20+E22</f>
        <v>806.99999999999977</v>
      </c>
      <c r="F10" s="973">
        <f>+F12+F20+F22</f>
        <v>2384</v>
      </c>
      <c r="G10" s="971"/>
    </row>
    <row r="11" spans="1:8" ht="9" customHeight="1">
      <c r="A11" s="719"/>
      <c r="B11" s="919"/>
      <c r="C11" s="919"/>
      <c r="D11" s="919"/>
      <c r="E11" s="919"/>
      <c r="F11" s="919"/>
      <c r="G11" s="971"/>
    </row>
    <row r="12" spans="1:8" ht="14.1" customHeight="1">
      <c r="A12" s="917" t="s">
        <v>842</v>
      </c>
      <c r="B12" s="974">
        <f>SUM(B14:B18)</f>
        <v>342.00000000000028</v>
      </c>
      <c r="C12" s="974">
        <f>SUM(C14:C18)</f>
        <v>62.000000000000028</v>
      </c>
      <c r="D12" s="974">
        <f>SUM(D14:D18)</f>
        <v>3082.9999999999995</v>
      </c>
      <c r="E12" s="974">
        <f>SUM(E14:E18)</f>
        <v>771.99999999999977</v>
      </c>
      <c r="F12" s="974">
        <f>SUM(F14:F18)</f>
        <v>2224</v>
      </c>
      <c r="G12" s="971"/>
    </row>
    <row r="13" spans="1:8" ht="9" customHeight="1">
      <c r="A13" s="719"/>
      <c r="B13" s="919"/>
      <c r="C13" s="919"/>
      <c r="D13" s="919"/>
      <c r="E13" s="919"/>
      <c r="F13" s="919"/>
    </row>
    <row r="14" spans="1:8" ht="14.1" customHeight="1">
      <c r="A14" s="920" t="s">
        <v>261</v>
      </c>
      <c r="B14" s="975">
        <v>29.000000000000021</v>
      </c>
      <c r="C14" s="975">
        <v>20.000000000000004</v>
      </c>
      <c r="D14" s="975">
        <v>1039</v>
      </c>
      <c r="E14" s="975">
        <v>230.99999999999997</v>
      </c>
      <c r="F14" s="975">
        <v>768.99999999999977</v>
      </c>
      <c r="G14" s="971"/>
      <c r="H14" s="915"/>
    </row>
    <row r="15" spans="1:8" ht="14.1" customHeight="1">
      <c r="A15" s="920" t="s">
        <v>262</v>
      </c>
      <c r="B15" s="975">
        <v>88.999999999999957</v>
      </c>
      <c r="C15" s="975">
        <v>3.9999999999999996</v>
      </c>
      <c r="D15" s="975">
        <v>797.99999999999955</v>
      </c>
      <c r="E15" s="975">
        <v>89</v>
      </c>
      <c r="F15" s="975">
        <v>537.00000000000034</v>
      </c>
      <c r="G15" s="971"/>
    </row>
    <row r="16" spans="1:8" ht="14.1" customHeight="1">
      <c r="A16" s="920" t="s">
        <v>263</v>
      </c>
      <c r="B16" s="975">
        <v>188.00000000000031</v>
      </c>
      <c r="C16" s="975">
        <v>19.000000000000007</v>
      </c>
      <c r="D16" s="975">
        <v>571</v>
      </c>
      <c r="E16" s="975">
        <v>409.99999999999977</v>
      </c>
      <c r="F16" s="975">
        <v>597</v>
      </c>
      <c r="G16" s="971"/>
      <c r="H16" s="915"/>
    </row>
    <row r="17" spans="1:9" ht="14.1" customHeight="1">
      <c r="A17" s="920" t="s">
        <v>264</v>
      </c>
      <c r="B17" s="975">
        <v>14.000000000000002</v>
      </c>
      <c r="C17" s="975">
        <v>19.000000000000011</v>
      </c>
      <c r="D17" s="975">
        <v>490.00000000000011</v>
      </c>
      <c r="E17" s="975">
        <v>21</v>
      </c>
      <c r="F17" s="975">
        <v>225.00000000000006</v>
      </c>
      <c r="G17" s="971"/>
    </row>
    <row r="18" spans="1:9" ht="14.1" customHeight="1">
      <c r="A18" s="920" t="s">
        <v>265</v>
      </c>
      <c r="B18" s="975">
        <v>21.999999999999989</v>
      </c>
      <c r="C18" s="968">
        <v>0</v>
      </c>
      <c r="D18" s="975">
        <v>185.00000000000006</v>
      </c>
      <c r="E18" s="975">
        <v>21.000000000000004</v>
      </c>
      <c r="F18" s="975">
        <v>96.000000000000043</v>
      </c>
      <c r="G18" s="971"/>
      <c r="H18" s="976"/>
    </row>
    <row r="19" spans="1:9" ht="9" customHeight="1">
      <c r="A19" s="719"/>
      <c r="B19" s="975"/>
      <c r="C19" s="921"/>
      <c r="D19" s="921"/>
      <c r="E19" s="921"/>
      <c r="F19" s="921"/>
      <c r="G19" s="976"/>
      <c r="H19" s="976"/>
      <c r="I19" s="906" t="s">
        <v>920</v>
      </c>
    </row>
    <row r="20" spans="1:9" ht="14.1" customHeight="1">
      <c r="A20" s="917" t="s">
        <v>843</v>
      </c>
      <c r="B20" s="977">
        <v>3</v>
      </c>
      <c r="C20" s="977">
        <v>42.999999999999993</v>
      </c>
      <c r="D20" s="977">
        <v>68.999999999999986</v>
      </c>
      <c r="E20" s="977">
        <v>11.000000000000002</v>
      </c>
      <c r="F20" s="977">
        <v>82</v>
      </c>
      <c r="G20" s="971"/>
      <c r="H20" s="976"/>
      <c r="I20" s="906" t="s">
        <v>920</v>
      </c>
    </row>
    <row r="21" spans="1:9" ht="9" customHeight="1">
      <c r="A21" s="719"/>
      <c r="B21" s="974"/>
      <c r="C21" s="974"/>
      <c r="D21" s="974"/>
      <c r="E21" s="974"/>
      <c r="F21" s="974"/>
      <c r="G21" s="976"/>
      <c r="H21" s="976"/>
    </row>
    <row r="22" spans="1:9" ht="14.1" customHeight="1">
      <c r="A22" s="917" t="s">
        <v>844</v>
      </c>
      <c r="B22" s="974">
        <v>22</v>
      </c>
      <c r="C22" s="974">
        <v>29.000000000000007</v>
      </c>
      <c r="D22" s="974">
        <v>121</v>
      </c>
      <c r="E22" s="974">
        <v>24.000000000000004</v>
      </c>
      <c r="F22" s="974">
        <v>78</v>
      </c>
      <c r="G22" s="971"/>
      <c r="H22" s="976"/>
    </row>
    <row r="23" spans="1:9" ht="3.75" customHeight="1" thickBot="1">
      <c r="A23" s="1662"/>
      <c r="B23" s="1662"/>
      <c r="C23" s="1662"/>
      <c r="D23" s="1662"/>
      <c r="E23" s="1662"/>
      <c r="F23" s="1662"/>
      <c r="G23" s="976"/>
      <c r="H23" s="976"/>
    </row>
    <row r="24" spans="1:9" ht="3.75" customHeight="1" thickTop="1">
      <c r="A24" s="719"/>
      <c r="B24" s="719"/>
      <c r="C24" s="921">
        <v>0</v>
      </c>
      <c r="D24" s="719"/>
      <c r="E24" s="719"/>
      <c r="F24" s="719"/>
      <c r="G24" s="976"/>
      <c r="H24" s="976"/>
    </row>
    <row r="25" spans="1:9" ht="10.5" customHeight="1">
      <c r="A25" s="2154" t="s">
        <v>945</v>
      </c>
      <c r="B25" s="2154"/>
      <c r="C25" s="2154"/>
      <c r="D25" s="2154"/>
      <c r="E25" s="2154"/>
      <c r="F25" s="2154"/>
      <c r="G25" s="976"/>
      <c r="H25" s="976"/>
    </row>
    <row r="26" spans="1:9" s="923" customFormat="1" ht="13.5" customHeight="1">
      <c r="A26" s="978" t="s">
        <v>921</v>
      </c>
      <c r="B26" s="978"/>
      <c r="C26" s="978"/>
      <c r="D26" s="978"/>
      <c r="E26" s="922"/>
      <c r="F26" s="922"/>
    </row>
    <row r="27" spans="1:9" ht="9" customHeight="1">
      <c r="A27" s="979"/>
      <c r="B27" s="979"/>
      <c r="C27" s="979"/>
      <c r="D27" s="979"/>
      <c r="E27" s="979"/>
      <c r="F27" s="979"/>
    </row>
    <row r="28" spans="1:9" ht="9" customHeight="1">
      <c r="A28" s="979"/>
      <c r="B28" s="979"/>
      <c r="C28" s="979"/>
      <c r="D28" s="979"/>
      <c r="E28" s="979"/>
      <c r="F28" s="979"/>
    </row>
    <row r="29" spans="1:9" ht="11.1" customHeight="1">
      <c r="A29" s="980"/>
    </row>
    <row r="30" spans="1:9" ht="15" customHeight="1"/>
    <row r="31" spans="1:9" ht="15" customHeight="1"/>
    <row r="32" spans="1:9" ht="15" customHeight="1"/>
    <row r="33" ht="15" customHeight="1"/>
    <row r="34" ht="15" customHeight="1"/>
    <row r="35" ht="15" customHeight="1"/>
    <row r="36" ht="15" customHeight="1"/>
    <row r="37" ht="15" customHeight="1"/>
    <row r="38" ht="15" customHeight="1"/>
    <row r="39" ht="15" customHeight="1"/>
    <row r="40" ht="15" customHeight="1"/>
    <row r="41" ht="15" customHeight="1"/>
    <row r="42" ht="15.95" customHeight="1"/>
    <row r="43" ht="15.95" customHeight="1"/>
    <row r="44" ht="15.95" customHeight="1"/>
    <row r="45" ht="15.95" customHeight="1"/>
    <row r="46" ht="15.95" customHeight="1"/>
    <row r="47" ht="15.95" customHeight="1"/>
    <row r="48"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21.95" customHeight="1"/>
    <row r="60" ht="21.95" customHeight="1"/>
    <row r="61" ht="17.100000000000001" customHeight="1"/>
    <row r="62" ht="17.100000000000001" customHeight="1"/>
    <row r="63" ht="17.100000000000001" customHeight="1"/>
    <row r="64" ht="17.100000000000001" customHeight="1"/>
    <row r="65" ht="17.100000000000001" customHeight="1"/>
    <row r="66" ht="17.100000000000001" customHeight="1"/>
    <row r="67" ht="17.100000000000001" customHeight="1"/>
    <row r="68" ht="17.100000000000001" customHeight="1"/>
    <row r="69" ht="17.100000000000001" customHeight="1"/>
    <row r="70" ht="17.100000000000001" customHeight="1"/>
    <row r="71" ht="17.100000000000001" customHeight="1"/>
    <row r="72" ht="17.100000000000001" customHeight="1"/>
    <row r="73" ht="17.100000000000001" customHeight="1"/>
    <row r="74" ht="17.100000000000001" customHeight="1"/>
    <row r="75" ht="17.100000000000001" customHeight="1"/>
    <row r="76" ht="17.100000000000001" customHeight="1"/>
    <row r="77" ht="17.100000000000001" customHeight="1"/>
    <row r="78" ht="17.100000000000001" customHeight="1"/>
    <row r="79" ht="17.100000000000001" customHeight="1"/>
    <row r="80" ht="17.100000000000001" customHeight="1"/>
    <row r="81" ht="17.100000000000001" customHeight="1"/>
    <row r="82" ht="17.100000000000001" customHeight="1"/>
    <row r="83" ht="17.100000000000001" customHeight="1"/>
    <row r="84" ht="17.100000000000001" customHeight="1"/>
    <row r="85" ht="17.100000000000001" customHeight="1"/>
    <row r="86" ht="17.100000000000001" customHeight="1"/>
    <row r="87" ht="17.100000000000001" customHeight="1"/>
    <row r="88" ht="17.100000000000001" customHeight="1"/>
    <row r="89" ht="17.100000000000001" customHeight="1"/>
    <row r="90" ht="17.100000000000001" customHeight="1"/>
    <row r="91" ht="17.100000000000001" customHeight="1"/>
    <row r="92" ht="17.100000000000001" customHeight="1"/>
    <row r="93" ht="17.100000000000001" customHeight="1"/>
    <row r="94" ht="17.100000000000001" customHeight="1"/>
    <row r="95" ht="17.100000000000001" customHeight="1"/>
    <row r="96" ht="17.100000000000001" customHeight="1"/>
    <row r="97" ht="17.100000000000001" customHeight="1"/>
    <row r="98" ht="17.100000000000001" customHeight="1"/>
    <row r="99" ht="17.100000000000001" customHeight="1"/>
    <row r="100" ht="17.100000000000001" customHeight="1"/>
    <row r="101" ht="17.100000000000001" customHeight="1"/>
    <row r="102" ht="17.100000000000001" customHeight="1"/>
    <row r="103" ht="17.100000000000001" customHeight="1"/>
    <row r="104" ht="17.100000000000001" customHeight="1"/>
    <row r="105" ht="17.100000000000001" customHeight="1"/>
    <row r="106" ht="17.100000000000001" customHeight="1"/>
    <row r="107" ht="17.100000000000001" customHeight="1"/>
    <row r="108" ht="17.100000000000001" customHeight="1"/>
    <row r="109" ht="17.100000000000001" customHeight="1"/>
    <row r="110" ht="17.100000000000001" customHeight="1"/>
    <row r="111" ht="17.100000000000001" customHeight="1"/>
    <row r="112" ht="17.100000000000001" customHeight="1"/>
    <row r="113" ht="17.100000000000001" customHeight="1"/>
    <row r="114" ht="17.100000000000001" customHeight="1"/>
    <row r="115" ht="17.100000000000001" customHeight="1"/>
    <row r="116" ht="17.100000000000001" customHeight="1"/>
    <row r="117" ht="17.100000000000001" customHeight="1"/>
    <row r="118" ht="17.100000000000001" customHeight="1"/>
    <row r="119" ht="17.100000000000001" customHeight="1"/>
    <row r="120" ht="17.100000000000001" customHeight="1"/>
    <row r="121" ht="17.100000000000001" customHeight="1"/>
    <row r="122" ht="17.100000000000001" customHeight="1"/>
    <row r="123" ht="17.100000000000001" customHeight="1"/>
    <row r="124" ht="17.100000000000001" customHeight="1"/>
    <row r="125" ht="17.100000000000001" customHeight="1"/>
    <row r="126" ht="17.100000000000001" customHeight="1"/>
    <row r="127" ht="17.100000000000001" customHeight="1"/>
    <row r="128" ht="17.100000000000001" customHeight="1"/>
    <row r="129" ht="17.100000000000001" customHeight="1"/>
    <row r="130" ht="17.100000000000001" customHeight="1"/>
    <row r="131" ht="17.100000000000001" customHeight="1"/>
    <row r="132" ht="17.100000000000001" customHeight="1"/>
    <row r="133" ht="17.100000000000001" customHeight="1"/>
    <row r="134" ht="17.100000000000001" customHeight="1"/>
    <row r="135" ht="17.100000000000001" customHeight="1"/>
    <row r="136" ht="17.100000000000001" customHeight="1"/>
    <row r="137" ht="17.100000000000001" customHeight="1"/>
    <row r="138" ht="17.100000000000001" customHeight="1"/>
    <row r="139" ht="17.100000000000001" customHeight="1"/>
    <row r="140" ht="17.100000000000001" customHeight="1"/>
    <row r="141" ht="17.100000000000001" customHeight="1"/>
    <row r="142" ht="17.100000000000001" customHeight="1"/>
    <row r="143" ht="17.100000000000001" customHeight="1"/>
    <row r="144" ht="17.100000000000001" customHeight="1"/>
    <row r="145" ht="17.100000000000001" customHeight="1"/>
    <row r="146" ht="17.100000000000001" customHeight="1"/>
    <row r="147" ht="17.100000000000001" customHeight="1"/>
    <row r="148" ht="17.100000000000001" customHeight="1"/>
    <row r="149" ht="17.100000000000001" customHeight="1"/>
    <row r="150" ht="17.100000000000001" customHeight="1"/>
    <row r="151" ht="17.100000000000001" customHeight="1"/>
    <row r="152" ht="17.100000000000001" customHeight="1"/>
    <row r="153" ht="17.100000000000001" customHeight="1"/>
    <row r="154" ht="17.100000000000001" customHeight="1"/>
    <row r="155" ht="17.100000000000001" customHeight="1"/>
    <row r="156" ht="17.100000000000001" customHeight="1"/>
    <row r="157" ht="17.100000000000001" customHeight="1"/>
    <row r="158" ht="17.100000000000001" customHeight="1"/>
    <row r="159" ht="17.100000000000001" customHeight="1"/>
    <row r="160" ht="17.100000000000001" customHeight="1"/>
  </sheetData>
  <mergeCells count="4">
    <mergeCell ref="A1:F1"/>
    <mergeCell ref="A2:F2"/>
    <mergeCell ref="A4:A8"/>
    <mergeCell ref="A25:F25"/>
  </mergeCells>
  <printOptions gridLinesSet="0"/>
  <pageMargins left="0.78740157480314965" right="0.78740157480314965" top="1.1811023622047243" bottom="0.78740157480314965" header="0" footer="0"/>
  <pageSetup paperSize="9" orientation="portrait" horizontalDpi="300" verticalDpi="300" r:id="rId1"/>
  <headerFooter alignWithMargins="0"/>
</worksheet>
</file>

<file path=xl/worksheets/sheet67.xml><?xml version="1.0" encoding="utf-8"?>
<worksheet xmlns="http://schemas.openxmlformats.org/spreadsheetml/2006/main" xmlns:r="http://schemas.openxmlformats.org/officeDocument/2006/relationships">
  <sheetPr codeName="Sheet67"/>
  <dimension ref="A1:I1000"/>
  <sheetViews>
    <sheetView workbookViewId="0">
      <selection sqref="A1:F1"/>
    </sheetView>
  </sheetViews>
  <sheetFormatPr defaultRowHeight="12.75"/>
  <cols>
    <col min="1" max="1" width="36.5703125" style="981" customWidth="1"/>
    <col min="2" max="2" width="9.28515625" style="981" customWidth="1"/>
    <col min="3" max="3" width="9.42578125" style="981" customWidth="1"/>
    <col min="4" max="4" width="11" style="981" customWidth="1"/>
    <col min="5" max="5" width="11.85546875" style="981" customWidth="1"/>
    <col min="6" max="6" width="8.7109375" style="981" customWidth="1"/>
    <col min="7" max="7" width="4.85546875" style="981" customWidth="1"/>
    <col min="8" max="16384" width="9.140625" style="981"/>
  </cols>
  <sheetData>
    <row r="1" spans="1:9" ht="21" customHeight="1">
      <c r="A1" s="2165" t="s">
        <v>946</v>
      </c>
      <c r="B1" s="2165"/>
      <c r="C1" s="2165"/>
      <c r="D1" s="2165"/>
      <c r="E1" s="2165"/>
      <c r="F1" s="2165"/>
    </row>
    <row r="2" spans="1:9" ht="23.25" customHeight="1">
      <c r="A2" s="2166" t="s">
        <v>947</v>
      </c>
      <c r="B2" s="2166"/>
      <c r="C2" s="2166"/>
      <c r="D2" s="2166"/>
      <c r="E2" s="2166"/>
      <c r="F2" s="2166"/>
    </row>
    <row r="3" spans="1:9" ht="12.95" customHeight="1">
      <c r="A3" s="982">
        <v>2017</v>
      </c>
      <c r="B3" s="982"/>
      <c r="C3" s="983"/>
      <c r="D3" s="983"/>
      <c r="E3" s="983"/>
      <c r="F3" s="984" t="s">
        <v>546</v>
      </c>
      <c r="G3" s="985"/>
      <c r="H3" s="985"/>
      <c r="I3" s="985"/>
    </row>
    <row r="4" spans="1:9" ht="15" customHeight="1">
      <c r="A4" s="2167" t="s">
        <v>573</v>
      </c>
      <c r="B4" s="2170" t="s">
        <v>0</v>
      </c>
      <c r="C4" s="2173" t="s">
        <v>948</v>
      </c>
      <c r="D4" s="2174"/>
      <c r="E4" s="2174"/>
      <c r="F4" s="2175"/>
      <c r="G4" s="986"/>
    </row>
    <row r="5" spans="1:9" ht="15" customHeight="1">
      <c r="A5" s="2168"/>
      <c r="B5" s="2171"/>
      <c r="C5" s="2167" t="s">
        <v>949</v>
      </c>
      <c r="D5" s="2176" t="s">
        <v>950</v>
      </c>
      <c r="E5" s="2167" t="s">
        <v>951</v>
      </c>
      <c r="F5" s="2167" t="s">
        <v>952</v>
      </c>
      <c r="G5" s="987"/>
    </row>
    <row r="6" spans="1:9" ht="30" customHeight="1">
      <c r="A6" s="2169"/>
      <c r="B6" s="2172"/>
      <c r="C6" s="2169"/>
      <c r="D6" s="2177"/>
      <c r="E6" s="2169"/>
      <c r="F6" s="2169"/>
      <c r="G6" s="988"/>
    </row>
    <row r="7" spans="1:9" s="992" customFormat="1" ht="12.95" customHeight="1">
      <c r="A7" s="989"/>
      <c r="B7" s="990"/>
      <c r="C7" s="989"/>
      <c r="D7" s="989"/>
      <c r="E7" s="989"/>
      <c r="F7" s="989"/>
      <c r="G7" s="991"/>
    </row>
    <row r="8" spans="1:9" s="1067" customFormat="1" ht="12.95" customHeight="1">
      <c r="A8" s="1067" t="s">
        <v>258</v>
      </c>
      <c r="B8" s="1032">
        <f>B10+B18+B20</f>
        <v>1404</v>
      </c>
      <c r="C8" s="1032">
        <f>C10+C18+C20</f>
        <v>1156</v>
      </c>
      <c r="D8" s="1032">
        <f>D10+D18+D20</f>
        <v>144</v>
      </c>
      <c r="E8" s="1032">
        <f>E10+E18+E20</f>
        <v>98</v>
      </c>
      <c r="F8" s="1032">
        <f>F10+F18+F20</f>
        <v>6</v>
      </c>
      <c r="H8" s="1068"/>
    </row>
    <row r="9" spans="1:9" s="1034" customFormat="1" ht="12.95" customHeight="1">
      <c r="B9" s="1032"/>
      <c r="C9" s="1032"/>
      <c r="D9" s="1032"/>
      <c r="E9" s="1068"/>
      <c r="F9" s="1068"/>
    </row>
    <row r="10" spans="1:9" s="1067" customFormat="1" ht="12.95" customHeight="1">
      <c r="A10" s="1067" t="s">
        <v>705</v>
      </c>
      <c r="B10" s="1032">
        <f>SUM(B12:B16)</f>
        <v>1337</v>
      </c>
      <c r="C10" s="1032">
        <f>SUM(C12:C16)</f>
        <v>1098</v>
      </c>
      <c r="D10" s="1032">
        <f>SUM(D12:D16)</f>
        <v>139</v>
      </c>
      <c r="E10" s="1032">
        <f>SUM(E12:E16)</f>
        <v>94</v>
      </c>
      <c r="F10" s="1032">
        <f>SUM(F12:F16)</f>
        <v>6</v>
      </c>
    </row>
    <row r="11" spans="1:9" s="1034" customFormat="1" ht="12.95" customHeight="1">
      <c r="B11" s="1033"/>
      <c r="C11" s="1033"/>
      <c r="D11" s="1033"/>
      <c r="F11" s="1035"/>
    </row>
    <row r="12" spans="1:9" s="1034" customFormat="1" ht="12.95" customHeight="1">
      <c r="A12" s="1034" t="s">
        <v>391</v>
      </c>
      <c r="B12" s="1032">
        <v>318</v>
      </c>
      <c r="C12" s="1033">
        <v>271</v>
      </c>
      <c r="D12" s="1033">
        <v>30</v>
      </c>
      <c r="E12" s="1673">
        <v>17</v>
      </c>
      <c r="F12" s="1098">
        <v>0</v>
      </c>
    </row>
    <row r="13" spans="1:9" s="1034" customFormat="1" ht="12.95" customHeight="1">
      <c r="A13" s="1034" t="s">
        <v>392</v>
      </c>
      <c r="B13" s="1032">
        <v>267</v>
      </c>
      <c r="C13" s="1033">
        <v>222</v>
      </c>
      <c r="D13" s="1033">
        <v>27</v>
      </c>
      <c r="E13" s="1673">
        <v>17</v>
      </c>
      <c r="F13" s="1673">
        <v>1</v>
      </c>
    </row>
    <row r="14" spans="1:9" s="1034" customFormat="1" ht="12.95" customHeight="1">
      <c r="A14" s="1034" t="s">
        <v>953</v>
      </c>
      <c r="B14" s="1032">
        <v>682</v>
      </c>
      <c r="C14" s="1033">
        <v>541</v>
      </c>
      <c r="D14" s="1033">
        <v>77</v>
      </c>
      <c r="E14" s="1673">
        <v>59</v>
      </c>
      <c r="F14" s="1673">
        <v>5</v>
      </c>
    </row>
    <row r="15" spans="1:9" s="1034" customFormat="1" ht="12.95" customHeight="1">
      <c r="A15" s="1034" t="s">
        <v>777</v>
      </c>
      <c r="B15" s="1032">
        <v>50</v>
      </c>
      <c r="C15" s="1033">
        <v>47</v>
      </c>
      <c r="D15" s="1033">
        <v>3</v>
      </c>
      <c r="E15" s="1098">
        <v>0</v>
      </c>
      <c r="F15" s="1098">
        <v>0</v>
      </c>
    </row>
    <row r="16" spans="1:9" s="1034" customFormat="1" ht="12.95" customHeight="1">
      <c r="A16" s="1034" t="s">
        <v>783</v>
      </c>
      <c r="B16" s="1032">
        <v>20</v>
      </c>
      <c r="C16" s="1674">
        <v>17</v>
      </c>
      <c r="D16" s="1098">
        <v>2</v>
      </c>
      <c r="E16" s="1098">
        <v>1</v>
      </c>
      <c r="F16" s="1098">
        <v>0</v>
      </c>
    </row>
    <row r="17" spans="1:7" s="1034" customFormat="1" ht="12.95" customHeight="1">
      <c r="B17" s="1032"/>
      <c r="C17" s="1674"/>
      <c r="D17" s="1098"/>
      <c r="E17" s="1098"/>
      <c r="F17" s="1098"/>
    </row>
    <row r="18" spans="1:7" s="1067" customFormat="1" ht="12.95" customHeight="1">
      <c r="A18" s="1067" t="s">
        <v>954</v>
      </c>
      <c r="B18" s="1032">
        <v>33</v>
      </c>
      <c r="C18" s="1032">
        <v>31</v>
      </c>
      <c r="D18" s="1032">
        <v>1</v>
      </c>
      <c r="E18" s="1675">
        <v>1</v>
      </c>
      <c r="F18" s="1676">
        <v>0</v>
      </c>
    </row>
    <row r="19" spans="1:7" s="1067" customFormat="1" ht="12.95" customHeight="1"/>
    <row r="20" spans="1:7" s="1067" customFormat="1" ht="12.95" customHeight="1">
      <c r="A20" s="1067" t="s">
        <v>733</v>
      </c>
      <c r="B20" s="1032">
        <v>34</v>
      </c>
      <c r="C20" s="1032">
        <v>27</v>
      </c>
      <c r="D20" s="1032">
        <v>4</v>
      </c>
      <c r="E20" s="1675">
        <v>3</v>
      </c>
      <c r="F20" s="1676">
        <v>0</v>
      </c>
    </row>
    <row r="21" spans="1:7" s="1067" customFormat="1" ht="6.95" customHeight="1" thickBot="1">
      <c r="A21" s="1677"/>
      <c r="B21" s="1678"/>
      <c r="C21" s="1678"/>
      <c r="D21" s="1678"/>
      <c r="E21" s="1678"/>
      <c r="F21" s="1678"/>
    </row>
    <row r="22" spans="1:7" ht="3.75" customHeight="1" thickTop="1">
      <c r="A22" s="985"/>
      <c r="B22" s="985"/>
      <c r="C22" s="985"/>
      <c r="D22" s="985"/>
      <c r="E22" s="985"/>
      <c r="F22" s="985"/>
      <c r="G22" s="983"/>
    </row>
    <row r="23" spans="1:7" s="993" customFormat="1" ht="12.95" customHeight="1">
      <c r="A23" s="2164" t="s">
        <v>955</v>
      </c>
      <c r="B23" s="2164"/>
      <c r="C23" s="2164"/>
      <c r="D23" s="2164"/>
      <c r="E23" s="2164"/>
    </row>
    <row r="24" spans="1:7" ht="12.75" customHeight="1">
      <c r="A24" s="994"/>
      <c r="B24" s="994"/>
      <c r="C24" s="985"/>
      <c r="D24" s="985"/>
      <c r="E24" s="985"/>
      <c r="F24" s="985"/>
      <c r="G24" s="983"/>
    </row>
    <row r="27" spans="1:7">
      <c r="A27" s="985"/>
      <c r="B27" s="985"/>
      <c r="C27" s="985"/>
      <c r="D27" s="985"/>
      <c r="E27" s="985"/>
      <c r="F27" s="985"/>
      <c r="G27" s="985"/>
    </row>
    <row r="28" spans="1:7">
      <c r="A28" s="985"/>
      <c r="B28" s="985"/>
      <c r="C28" s="985"/>
      <c r="D28" s="985"/>
      <c r="E28" s="985"/>
      <c r="F28" s="985"/>
      <c r="G28" s="985"/>
    </row>
    <row r="29" spans="1:7">
      <c r="A29" s="985"/>
      <c r="B29" s="985"/>
      <c r="C29" s="985"/>
      <c r="D29" s="985"/>
      <c r="E29" s="985"/>
      <c r="F29" s="985"/>
      <c r="G29" s="985"/>
    </row>
    <row r="30" spans="1:7">
      <c r="A30" s="985"/>
      <c r="B30" s="985"/>
      <c r="C30" s="985"/>
      <c r="D30" s="985"/>
      <c r="E30" s="985"/>
      <c r="F30" s="985"/>
      <c r="G30" s="985"/>
    </row>
    <row r="31" spans="1:7">
      <c r="A31" s="985"/>
      <c r="B31" s="985"/>
      <c r="C31" s="985"/>
      <c r="D31" s="985"/>
      <c r="E31" s="985"/>
      <c r="F31" s="985"/>
      <c r="G31" s="985"/>
    </row>
    <row r="32" spans="1:7">
      <c r="A32" s="985"/>
      <c r="B32" s="985"/>
      <c r="C32" s="985"/>
      <c r="D32" s="985"/>
      <c r="E32" s="985"/>
      <c r="F32" s="985"/>
      <c r="G32" s="985"/>
    </row>
    <row r="33" spans="1:7">
      <c r="A33" s="985"/>
      <c r="B33" s="985"/>
      <c r="C33" s="985"/>
      <c r="D33" s="985"/>
      <c r="E33" s="985"/>
      <c r="F33" s="985"/>
      <c r="G33" s="985"/>
    </row>
    <row r="34" spans="1:7">
      <c r="A34" s="985"/>
      <c r="B34" s="985"/>
      <c r="C34" s="985"/>
      <c r="D34" s="985"/>
      <c r="E34" s="985"/>
      <c r="F34" s="985"/>
      <c r="G34" s="985"/>
    </row>
    <row r="35" spans="1:7">
      <c r="A35" s="985"/>
      <c r="B35" s="985"/>
      <c r="C35" s="985"/>
      <c r="D35" s="985"/>
      <c r="E35" s="985"/>
      <c r="F35" s="985"/>
      <c r="G35" s="985"/>
    </row>
    <row r="36" spans="1:7">
      <c r="A36" s="985"/>
      <c r="B36" s="985"/>
      <c r="C36" s="985"/>
      <c r="D36" s="985"/>
      <c r="E36" s="985"/>
      <c r="F36" s="985"/>
      <c r="G36" s="985"/>
    </row>
    <row r="37" spans="1:7">
      <c r="A37" s="985"/>
      <c r="B37" s="985"/>
      <c r="C37" s="985"/>
      <c r="D37" s="985"/>
      <c r="E37" s="985"/>
      <c r="F37" s="985"/>
      <c r="G37" s="985"/>
    </row>
    <row r="38" spans="1:7">
      <c r="A38" s="985"/>
      <c r="B38" s="985"/>
      <c r="C38" s="985"/>
      <c r="D38" s="985"/>
      <c r="E38" s="985"/>
      <c r="F38" s="985"/>
      <c r="G38" s="985"/>
    </row>
    <row r="39" spans="1:7">
      <c r="A39" s="985"/>
      <c r="B39" s="985"/>
      <c r="C39" s="985"/>
      <c r="D39" s="985"/>
      <c r="E39" s="985"/>
      <c r="F39" s="985"/>
      <c r="G39" s="985"/>
    </row>
    <row r="40" spans="1:7">
      <c r="A40" s="985"/>
      <c r="B40" s="985"/>
      <c r="C40" s="985"/>
      <c r="D40" s="985"/>
      <c r="E40" s="985"/>
      <c r="F40" s="985"/>
      <c r="G40" s="985"/>
    </row>
    <row r="41" spans="1:7">
      <c r="A41" s="985"/>
      <c r="B41" s="985"/>
      <c r="C41" s="985"/>
      <c r="D41" s="985"/>
      <c r="E41" s="985"/>
      <c r="F41" s="985"/>
      <c r="G41" s="985"/>
    </row>
    <row r="42" spans="1:7">
      <c r="A42" s="985"/>
      <c r="B42" s="985"/>
      <c r="C42" s="985"/>
      <c r="D42" s="985"/>
      <c r="E42" s="985"/>
      <c r="F42" s="985"/>
      <c r="G42" s="985"/>
    </row>
    <row r="43" spans="1:7">
      <c r="A43" s="985"/>
      <c r="B43" s="985"/>
      <c r="C43" s="985"/>
      <c r="D43" s="985"/>
      <c r="E43" s="985"/>
      <c r="F43" s="985"/>
      <c r="G43" s="985"/>
    </row>
    <row r="44" spans="1:7">
      <c r="A44" s="985"/>
      <c r="B44" s="985"/>
      <c r="C44" s="985"/>
      <c r="D44" s="985"/>
      <c r="E44" s="985"/>
      <c r="F44" s="985"/>
      <c r="G44" s="985"/>
    </row>
    <row r="45" spans="1:7">
      <c r="A45" s="985"/>
      <c r="B45" s="985"/>
      <c r="C45" s="985"/>
      <c r="D45" s="985"/>
      <c r="E45" s="985"/>
      <c r="F45" s="985"/>
      <c r="G45" s="985"/>
    </row>
    <row r="46" spans="1:7">
      <c r="A46" s="985"/>
      <c r="B46" s="985"/>
      <c r="C46" s="985"/>
      <c r="D46" s="985"/>
      <c r="E46" s="985"/>
      <c r="F46" s="985"/>
      <c r="G46" s="985"/>
    </row>
    <row r="47" spans="1:7">
      <c r="A47" s="985"/>
      <c r="B47" s="985"/>
      <c r="C47" s="985"/>
      <c r="D47" s="985"/>
      <c r="E47" s="985"/>
      <c r="F47" s="985"/>
      <c r="G47" s="985"/>
    </row>
    <row r="48" spans="1:7">
      <c r="A48" s="985"/>
      <c r="B48" s="985"/>
      <c r="C48" s="985"/>
      <c r="D48" s="985"/>
      <c r="E48" s="985"/>
      <c r="F48" s="985"/>
      <c r="G48" s="985"/>
    </row>
    <row r="49" spans="1:7">
      <c r="A49" s="985"/>
      <c r="B49" s="985"/>
      <c r="C49" s="985"/>
      <c r="D49" s="985"/>
      <c r="E49" s="985"/>
      <c r="F49" s="985"/>
      <c r="G49" s="985"/>
    </row>
    <row r="50" spans="1:7">
      <c r="A50" s="985"/>
      <c r="B50" s="985"/>
      <c r="C50" s="985"/>
      <c r="D50" s="985"/>
      <c r="E50" s="985"/>
      <c r="F50" s="985"/>
      <c r="G50" s="985"/>
    </row>
    <row r="51" spans="1:7">
      <c r="A51" s="985"/>
      <c r="B51" s="985"/>
      <c r="C51" s="985"/>
      <c r="D51" s="985"/>
      <c r="E51" s="985"/>
      <c r="F51" s="985"/>
      <c r="G51" s="985"/>
    </row>
    <row r="52" spans="1:7">
      <c r="A52" s="985"/>
      <c r="B52" s="985"/>
      <c r="C52" s="985"/>
      <c r="D52" s="985"/>
      <c r="E52" s="985"/>
      <c r="F52" s="985"/>
      <c r="G52" s="985"/>
    </row>
    <row r="53" spans="1:7">
      <c r="A53" s="985"/>
      <c r="B53" s="985"/>
      <c r="C53" s="985"/>
      <c r="D53" s="985"/>
      <c r="E53" s="985"/>
      <c r="F53" s="985"/>
      <c r="G53" s="985"/>
    </row>
    <row r="54" spans="1:7">
      <c r="A54" s="985"/>
      <c r="B54" s="985"/>
      <c r="C54" s="985"/>
      <c r="D54" s="985"/>
      <c r="E54" s="985"/>
      <c r="F54" s="985"/>
      <c r="G54" s="985"/>
    </row>
    <row r="55" spans="1:7">
      <c r="A55" s="985"/>
      <c r="B55" s="985"/>
      <c r="C55" s="985"/>
      <c r="D55" s="985"/>
      <c r="E55" s="985"/>
      <c r="F55" s="985"/>
      <c r="G55" s="985"/>
    </row>
    <row r="56" spans="1:7">
      <c r="A56" s="985"/>
      <c r="B56" s="985"/>
      <c r="C56" s="985"/>
      <c r="D56" s="985"/>
      <c r="E56" s="985"/>
      <c r="F56" s="985"/>
      <c r="G56" s="985"/>
    </row>
    <row r="57" spans="1:7">
      <c r="A57" s="985"/>
      <c r="B57" s="985"/>
      <c r="C57" s="985"/>
      <c r="D57" s="985"/>
      <c r="E57" s="985"/>
      <c r="F57" s="985"/>
      <c r="G57" s="985"/>
    </row>
    <row r="58" spans="1:7">
      <c r="A58" s="985"/>
      <c r="B58" s="985"/>
      <c r="C58" s="985"/>
      <c r="D58" s="985"/>
      <c r="E58" s="985"/>
      <c r="F58" s="985"/>
      <c r="G58" s="985"/>
    </row>
    <row r="59" spans="1:7">
      <c r="A59" s="985"/>
      <c r="B59" s="985"/>
      <c r="C59" s="985"/>
      <c r="D59" s="985"/>
      <c r="E59" s="985"/>
      <c r="F59" s="985"/>
      <c r="G59" s="985"/>
    </row>
    <row r="60" spans="1:7">
      <c r="A60" s="985"/>
      <c r="B60" s="985"/>
      <c r="C60" s="985"/>
      <c r="D60" s="985"/>
      <c r="E60" s="985"/>
      <c r="F60" s="985"/>
      <c r="G60" s="985"/>
    </row>
    <row r="61" spans="1:7">
      <c r="A61" s="985"/>
      <c r="B61" s="985"/>
      <c r="C61" s="985"/>
      <c r="D61" s="985"/>
      <c r="E61" s="985"/>
      <c r="F61" s="985"/>
      <c r="G61" s="985"/>
    </row>
    <row r="62" spans="1:7">
      <c r="A62" s="985"/>
      <c r="B62" s="985"/>
      <c r="C62" s="985"/>
      <c r="D62" s="985"/>
      <c r="E62" s="985"/>
      <c r="F62" s="985"/>
      <c r="G62" s="985"/>
    </row>
    <row r="63" spans="1:7">
      <c r="A63" s="985"/>
      <c r="B63" s="985"/>
      <c r="C63" s="985"/>
      <c r="D63" s="985"/>
      <c r="E63" s="985"/>
      <c r="F63" s="985"/>
      <c r="G63" s="985"/>
    </row>
    <row r="64" spans="1:7">
      <c r="A64" s="985"/>
      <c r="B64" s="985"/>
      <c r="C64" s="985"/>
      <c r="D64" s="985"/>
      <c r="E64" s="985"/>
      <c r="F64" s="985"/>
      <c r="G64" s="985"/>
    </row>
    <row r="65" spans="1:7">
      <c r="A65" s="985"/>
      <c r="B65" s="985"/>
      <c r="C65" s="985"/>
      <c r="D65" s="985"/>
      <c r="E65" s="985"/>
      <c r="F65" s="985"/>
      <c r="G65" s="985"/>
    </row>
    <row r="66" spans="1:7">
      <c r="A66" s="985"/>
      <c r="B66" s="985"/>
      <c r="C66" s="985"/>
      <c r="D66" s="985"/>
      <c r="E66" s="985"/>
      <c r="F66" s="985"/>
      <c r="G66" s="985"/>
    </row>
    <row r="67" spans="1:7">
      <c r="A67" s="985"/>
      <c r="B67" s="985"/>
      <c r="C67" s="985"/>
      <c r="D67" s="985"/>
      <c r="E67" s="985"/>
      <c r="F67" s="985"/>
      <c r="G67" s="985"/>
    </row>
    <row r="68" spans="1:7">
      <c r="A68" s="985"/>
      <c r="B68" s="985"/>
      <c r="C68" s="985"/>
      <c r="D68" s="985"/>
      <c r="E68" s="985"/>
      <c r="F68" s="985"/>
      <c r="G68" s="985"/>
    </row>
    <row r="69" spans="1:7">
      <c r="A69" s="985"/>
      <c r="B69" s="985"/>
      <c r="C69" s="985"/>
      <c r="D69" s="985"/>
      <c r="E69" s="985"/>
      <c r="F69" s="985"/>
      <c r="G69" s="985"/>
    </row>
    <row r="70" spans="1:7">
      <c r="A70" s="985"/>
      <c r="B70" s="985"/>
      <c r="C70" s="985"/>
      <c r="D70" s="985"/>
      <c r="E70" s="985"/>
      <c r="F70" s="985"/>
      <c r="G70" s="985"/>
    </row>
    <row r="71" spans="1:7">
      <c r="A71" s="985"/>
      <c r="B71" s="985"/>
      <c r="C71" s="985"/>
      <c r="D71" s="985"/>
      <c r="E71" s="985"/>
      <c r="F71" s="985"/>
      <c r="G71" s="985"/>
    </row>
    <row r="72" spans="1:7">
      <c r="A72" s="985"/>
      <c r="B72" s="985"/>
      <c r="C72" s="985"/>
      <c r="D72" s="985"/>
      <c r="E72" s="985"/>
      <c r="F72" s="985"/>
      <c r="G72" s="985"/>
    </row>
    <row r="73" spans="1:7">
      <c r="A73" s="985"/>
      <c r="B73" s="985"/>
      <c r="C73" s="985"/>
      <c r="D73" s="985"/>
      <c r="E73" s="985"/>
      <c r="F73" s="985"/>
      <c r="G73" s="985"/>
    </row>
    <row r="74" spans="1:7">
      <c r="A74" s="985"/>
      <c r="B74" s="985"/>
      <c r="C74" s="985"/>
      <c r="D74" s="985"/>
      <c r="E74" s="985"/>
      <c r="F74" s="985"/>
      <c r="G74" s="985"/>
    </row>
    <row r="75" spans="1:7">
      <c r="A75" s="985"/>
      <c r="B75" s="985"/>
      <c r="C75" s="985"/>
      <c r="D75" s="985"/>
      <c r="E75" s="985"/>
      <c r="F75" s="985"/>
      <c r="G75" s="985"/>
    </row>
    <row r="76" spans="1:7">
      <c r="A76" s="985"/>
      <c r="B76" s="985"/>
      <c r="C76" s="985"/>
      <c r="D76" s="985"/>
      <c r="E76" s="985"/>
      <c r="F76" s="985"/>
      <c r="G76" s="985"/>
    </row>
    <row r="77" spans="1:7">
      <c r="A77" s="985"/>
      <c r="B77" s="985"/>
      <c r="C77" s="985"/>
      <c r="D77" s="985"/>
      <c r="E77" s="985"/>
      <c r="F77" s="985"/>
      <c r="G77" s="985"/>
    </row>
    <row r="78" spans="1:7">
      <c r="A78" s="985"/>
      <c r="B78" s="985"/>
      <c r="C78" s="985"/>
      <c r="D78" s="985"/>
      <c r="E78" s="985"/>
      <c r="F78" s="985"/>
      <c r="G78" s="985"/>
    </row>
    <row r="79" spans="1:7">
      <c r="A79" s="985"/>
      <c r="B79" s="985"/>
      <c r="C79" s="985"/>
      <c r="D79" s="985"/>
      <c r="E79" s="985"/>
      <c r="F79" s="985"/>
      <c r="G79" s="985"/>
    </row>
    <row r="80" spans="1:7">
      <c r="A80" s="985"/>
      <c r="B80" s="985"/>
      <c r="C80" s="985"/>
      <c r="D80" s="985"/>
      <c r="E80" s="985"/>
      <c r="F80" s="985"/>
      <c r="G80" s="985"/>
    </row>
    <row r="81" spans="1:7">
      <c r="A81" s="985"/>
      <c r="B81" s="985"/>
      <c r="C81" s="985"/>
      <c r="D81" s="985"/>
      <c r="E81" s="985"/>
      <c r="F81" s="985"/>
      <c r="G81" s="985"/>
    </row>
    <row r="82" spans="1:7">
      <c r="A82" s="985"/>
      <c r="B82" s="985"/>
      <c r="C82" s="985"/>
      <c r="D82" s="985"/>
      <c r="E82" s="985"/>
      <c r="F82" s="985"/>
      <c r="G82" s="985"/>
    </row>
    <row r="83" spans="1:7">
      <c r="A83" s="985"/>
      <c r="B83" s="985"/>
      <c r="C83" s="985"/>
      <c r="D83" s="985"/>
      <c r="E83" s="985"/>
      <c r="F83" s="985"/>
      <c r="G83" s="985"/>
    </row>
    <row r="84" spans="1:7">
      <c r="A84" s="985"/>
      <c r="B84" s="985"/>
      <c r="C84" s="985"/>
      <c r="D84" s="985"/>
      <c r="E84" s="985"/>
      <c r="F84" s="985"/>
      <c r="G84" s="985"/>
    </row>
    <row r="85" spans="1:7">
      <c r="A85" s="985"/>
      <c r="B85" s="985"/>
      <c r="C85" s="985"/>
      <c r="D85" s="985"/>
      <c r="E85" s="985"/>
      <c r="F85" s="985"/>
      <c r="G85" s="985"/>
    </row>
    <row r="86" spans="1:7">
      <c r="A86" s="985"/>
      <c r="B86" s="985"/>
      <c r="C86" s="985"/>
      <c r="D86" s="985"/>
      <c r="E86" s="985"/>
      <c r="F86" s="985"/>
      <c r="G86" s="985"/>
    </row>
    <row r="87" spans="1:7">
      <c r="A87" s="985"/>
      <c r="B87" s="985"/>
      <c r="C87" s="985"/>
      <c r="D87" s="985"/>
      <c r="E87" s="985"/>
      <c r="F87" s="985"/>
      <c r="G87" s="985"/>
    </row>
    <row r="88" spans="1:7">
      <c r="A88" s="985"/>
      <c r="B88" s="985"/>
      <c r="C88" s="985"/>
      <c r="D88" s="985"/>
      <c r="E88" s="985"/>
      <c r="F88" s="985"/>
      <c r="G88" s="985"/>
    </row>
    <row r="89" spans="1:7">
      <c r="A89" s="985"/>
      <c r="B89" s="985"/>
      <c r="C89" s="985"/>
      <c r="D89" s="985"/>
      <c r="E89" s="985"/>
      <c r="F89" s="985"/>
      <c r="G89" s="985"/>
    </row>
    <row r="90" spans="1:7">
      <c r="A90" s="985"/>
      <c r="B90" s="985"/>
      <c r="C90" s="985"/>
      <c r="D90" s="985"/>
      <c r="E90" s="985"/>
      <c r="F90" s="985"/>
      <c r="G90" s="985"/>
    </row>
    <row r="91" spans="1:7">
      <c r="A91" s="985"/>
      <c r="B91" s="985"/>
      <c r="C91" s="985"/>
      <c r="D91" s="985"/>
      <c r="E91" s="985"/>
      <c r="F91" s="985"/>
      <c r="G91" s="985"/>
    </row>
    <row r="92" spans="1:7">
      <c r="A92" s="985"/>
      <c r="B92" s="985"/>
      <c r="C92" s="985"/>
      <c r="D92" s="985"/>
      <c r="E92" s="985"/>
      <c r="F92" s="985"/>
      <c r="G92" s="985"/>
    </row>
    <row r="93" spans="1:7">
      <c r="A93" s="985"/>
      <c r="B93" s="985"/>
      <c r="C93" s="985"/>
      <c r="D93" s="985"/>
      <c r="E93" s="985"/>
      <c r="F93" s="985"/>
      <c r="G93" s="985"/>
    </row>
    <row r="94" spans="1:7">
      <c r="A94" s="985"/>
      <c r="B94" s="985"/>
      <c r="C94" s="985"/>
      <c r="D94" s="985"/>
      <c r="E94" s="985"/>
      <c r="F94" s="985"/>
      <c r="G94" s="985"/>
    </row>
    <row r="95" spans="1:7">
      <c r="A95" s="985"/>
      <c r="B95" s="985"/>
      <c r="C95" s="985"/>
      <c r="D95" s="985"/>
      <c r="E95" s="985"/>
      <c r="F95" s="985"/>
      <c r="G95" s="985"/>
    </row>
    <row r="96" spans="1:7">
      <c r="A96" s="985"/>
      <c r="B96" s="985"/>
      <c r="C96" s="985"/>
      <c r="D96" s="985"/>
      <c r="E96" s="985"/>
      <c r="F96" s="985"/>
      <c r="G96" s="985"/>
    </row>
    <row r="97" spans="1:7">
      <c r="A97" s="985"/>
      <c r="B97" s="985"/>
      <c r="C97" s="985"/>
      <c r="D97" s="985"/>
      <c r="E97" s="985"/>
      <c r="F97" s="985"/>
      <c r="G97" s="985"/>
    </row>
    <row r="98" spans="1:7">
      <c r="A98" s="985"/>
      <c r="B98" s="985"/>
      <c r="C98" s="985"/>
      <c r="D98" s="985"/>
      <c r="E98" s="985"/>
      <c r="F98" s="985"/>
      <c r="G98" s="985"/>
    </row>
    <row r="99" spans="1:7">
      <c r="A99" s="985"/>
      <c r="B99" s="985"/>
      <c r="C99" s="985"/>
      <c r="D99" s="985"/>
      <c r="E99" s="985"/>
      <c r="F99" s="985"/>
      <c r="G99" s="985"/>
    </row>
    <row r="100" spans="1:7">
      <c r="A100" s="985"/>
      <c r="B100" s="985"/>
      <c r="C100" s="985"/>
      <c r="D100" s="985"/>
      <c r="E100" s="985"/>
      <c r="F100" s="985"/>
      <c r="G100" s="985"/>
    </row>
    <row r="101" spans="1:7">
      <c r="A101" s="985"/>
      <c r="B101" s="985"/>
      <c r="C101" s="985"/>
      <c r="D101" s="985"/>
      <c r="E101" s="985"/>
      <c r="F101" s="985"/>
      <c r="G101" s="985"/>
    </row>
    <row r="102" spans="1:7">
      <c r="A102" s="985"/>
      <c r="B102" s="985"/>
      <c r="C102" s="985"/>
      <c r="D102" s="985"/>
      <c r="E102" s="985"/>
      <c r="F102" s="985"/>
      <c r="G102" s="985"/>
    </row>
    <row r="103" spans="1:7">
      <c r="A103" s="985"/>
      <c r="B103" s="985"/>
      <c r="C103" s="985"/>
      <c r="D103" s="985"/>
      <c r="E103" s="985"/>
      <c r="F103" s="985"/>
      <c r="G103" s="985"/>
    </row>
    <row r="104" spans="1:7">
      <c r="A104" s="985"/>
      <c r="B104" s="985"/>
      <c r="C104" s="985"/>
      <c r="D104" s="985"/>
      <c r="E104" s="985"/>
      <c r="F104" s="985"/>
      <c r="G104" s="985"/>
    </row>
    <row r="105" spans="1:7">
      <c r="A105" s="985"/>
      <c r="B105" s="985"/>
      <c r="C105" s="985"/>
      <c r="D105" s="985"/>
      <c r="E105" s="985"/>
      <c r="F105" s="985"/>
      <c r="G105" s="985"/>
    </row>
    <row r="106" spans="1:7">
      <c r="A106" s="985"/>
      <c r="B106" s="985"/>
      <c r="C106" s="985"/>
      <c r="D106" s="985"/>
      <c r="E106" s="985"/>
      <c r="F106" s="985"/>
      <c r="G106" s="985"/>
    </row>
    <row r="107" spans="1:7">
      <c r="A107" s="985"/>
      <c r="B107" s="985"/>
      <c r="C107" s="985"/>
      <c r="D107" s="985"/>
      <c r="E107" s="985"/>
      <c r="F107" s="985"/>
      <c r="G107" s="985"/>
    </row>
    <row r="108" spans="1:7">
      <c r="A108" s="985"/>
      <c r="B108" s="985"/>
      <c r="C108" s="985"/>
      <c r="D108" s="985"/>
      <c r="E108" s="985"/>
      <c r="F108" s="985"/>
      <c r="G108" s="985"/>
    </row>
    <row r="109" spans="1:7">
      <c r="A109" s="985"/>
      <c r="B109" s="985"/>
      <c r="C109" s="985"/>
      <c r="D109" s="985"/>
      <c r="E109" s="985"/>
      <c r="F109" s="985"/>
      <c r="G109" s="985"/>
    </row>
    <row r="110" spans="1:7">
      <c r="A110" s="985"/>
      <c r="B110" s="985"/>
      <c r="C110" s="985"/>
      <c r="D110" s="985"/>
      <c r="E110" s="985"/>
      <c r="F110" s="985"/>
      <c r="G110" s="985"/>
    </row>
    <row r="111" spans="1:7">
      <c r="A111" s="985"/>
      <c r="B111" s="985"/>
      <c r="C111" s="985"/>
      <c r="D111" s="985"/>
      <c r="E111" s="985"/>
      <c r="F111" s="985"/>
      <c r="G111" s="985"/>
    </row>
    <row r="112" spans="1:7">
      <c r="A112" s="985"/>
      <c r="B112" s="985"/>
      <c r="C112" s="985"/>
      <c r="D112" s="985"/>
      <c r="E112" s="985"/>
      <c r="F112" s="985"/>
      <c r="G112" s="985"/>
    </row>
    <row r="113" spans="1:7">
      <c r="A113" s="985"/>
      <c r="B113" s="985"/>
      <c r="C113" s="985"/>
      <c r="D113" s="985"/>
      <c r="E113" s="985"/>
      <c r="F113" s="985"/>
      <c r="G113" s="985"/>
    </row>
    <row r="114" spans="1:7">
      <c r="A114" s="985"/>
      <c r="B114" s="985"/>
      <c r="C114" s="985"/>
      <c r="D114" s="985"/>
      <c r="E114" s="985"/>
      <c r="F114" s="985"/>
      <c r="G114" s="985"/>
    </row>
    <row r="115" spans="1:7">
      <c r="A115" s="985"/>
      <c r="B115" s="985"/>
      <c r="C115" s="985"/>
      <c r="D115" s="985"/>
      <c r="E115" s="985"/>
      <c r="F115" s="985"/>
      <c r="G115" s="985"/>
    </row>
    <row r="116" spans="1:7">
      <c r="A116" s="985"/>
      <c r="B116" s="985"/>
      <c r="C116" s="985"/>
      <c r="D116" s="985"/>
      <c r="E116" s="985"/>
      <c r="F116" s="985"/>
      <c r="G116" s="985"/>
    </row>
    <row r="117" spans="1:7">
      <c r="A117" s="985"/>
      <c r="B117" s="985"/>
      <c r="C117" s="985"/>
      <c r="D117" s="985"/>
      <c r="E117" s="985"/>
      <c r="F117" s="985"/>
      <c r="G117" s="985"/>
    </row>
    <row r="118" spans="1:7">
      <c r="A118" s="985"/>
      <c r="B118" s="985"/>
      <c r="C118" s="985"/>
      <c r="D118" s="985"/>
      <c r="E118" s="985"/>
      <c r="F118" s="985"/>
      <c r="G118" s="985"/>
    </row>
    <row r="119" spans="1:7">
      <c r="A119" s="985"/>
      <c r="B119" s="985"/>
      <c r="C119" s="985"/>
      <c r="D119" s="985"/>
      <c r="E119" s="985"/>
      <c r="F119" s="985"/>
      <c r="G119" s="985"/>
    </row>
    <row r="120" spans="1:7">
      <c r="A120" s="985"/>
      <c r="B120" s="985"/>
      <c r="C120" s="985"/>
      <c r="D120" s="985"/>
      <c r="E120" s="985"/>
      <c r="F120" s="985"/>
      <c r="G120" s="985"/>
    </row>
    <row r="121" spans="1:7">
      <c r="A121" s="985"/>
      <c r="B121" s="985"/>
      <c r="C121" s="985"/>
      <c r="D121" s="985"/>
      <c r="E121" s="985"/>
      <c r="F121" s="985"/>
      <c r="G121" s="985"/>
    </row>
    <row r="122" spans="1:7">
      <c r="A122" s="985"/>
      <c r="B122" s="985"/>
      <c r="C122" s="985"/>
      <c r="D122" s="985"/>
      <c r="E122" s="985"/>
      <c r="F122" s="985"/>
      <c r="G122" s="985"/>
    </row>
    <row r="123" spans="1:7">
      <c r="A123" s="985"/>
      <c r="B123" s="985"/>
      <c r="C123" s="985"/>
      <c r="D123" s="985"/>
      <c r="E123" s="985"/>
      <c r="F123" s="985"/>
      <c r="G123" s="985"/>
    </row>
    <row r="124" spans="1:7">
      <c r="A124" s="985"/>
      <c r="B124" s="985"/>
      <c r="C124" s="985"/>
      <c r="D124" s="985"/>
      <c r="E124" s="985"/>
      <c r="F124" s="985"/>
      <c r="G124" s="985"/>
    </row>
    <row r="125" spans="1:7">
      <c r="A125" s="985"/>
      <c r="B125" s="985"/>
      <c r="C125" s="985"/>
      <c r="D125" s="985"/>
      <c r="E125" s="985"/>
      <c r="F125" s="985"/>
      <c r="G125" s="985"/>
    </row>
    <row r="126" spans="1:7">
      <c r="A126" s="985"/>
      <c r="B126" s="985"/>
      <c r="C126" s="985"/>
      <c r="D126" s="985"/>
      <c r="E126" s="985"/>
      <c r="F126" s="985"/>
      <c r="G126" s="985"/>
    </row>
    <row r="127" spans="1:7">
      <c r="A127" s="985"/>
      <c r="B127" s="985"/>
      <c r="C127" s="985"/>
      <c r="D127" s="985"/>
      <c r="E127" s="985"/>
      <c r="F127" s="985"/>
      <c r="G127" s="985"/>
    </row>
    <row r="128" spans="1:7">
      <c r="A128" s="985"/>
      <c r="B128" s="985"/>
      <c r="C128" s="985"/>
      <c r="D128" s="985"/>
      <c r="E128" s="985"/>
      <c r="F128" s="985"/>
      <c r="G128" s="985"/>
    </row>
    <row r="129" spans="1:7">
      <c r="A129" s="985"/>
      <c r="B129" s="985"/>
      <c r="C129" s="985"/>
      <c r="D129" s="985"/>
      <c r="E129" s="985"/>
      <c r="F129" s="985"/>
      <c r="G129" s="985"/>
    </row>
    <row r="130" spans="1:7">
      <c r="A130" s="985"/>
      <c r="B130" s="985"/>
      <c r="C130" s="985"/>
      <c r="D130" s="985"/>
      <c r="E130" s="985"/>
      <c r="F130" s="985"/>
      <c r="G130" s="985"/>
    </row>
    <row r="131" spans="1:7">
      <c r="A131" s="985"/>
      <c r="B131" s="985"/>
      <c r="C131" s="985"/>
      <c r="D131" s="985"/>
      <c r="E131" s="985"/>
      <c r="F131" s="985"/>
      <c r="G131" s="985"/>
    </row>
    <row r="132" spans="1:7">
      <c r="A132" s="985"/>
      <c r="B132" s="985"/>
      <c r="C132" s="985"/>
      <c r="D132" s="985"/>
      <c r="E132" s="985"/>
      <c r="F132" s="985"/>
      <c r="G132" s="985"/>
    </row>
    <row r="133" spans="1:7">
      <c r="A133" s="985"/>
      <c r="B133" s="985"/>
      <c r="C133" s="985"/>
      <c r="D133" s="985"/>
      <c r="E133" s="985"/>
      <c r="F133" s="985"/>
      <c r="G133" s="985"/>
    </row>
    <row r="134" spans="1:7">
      <c r="A134" s="985"/>
      <c r="B134" s="985"/>
      <c r="C134" s="985"/>
      <c r="D134" s="985"/>
      <c r="E134" s="985"/>
      <c r="F134" s="985"/>
      <c r="G134" s="985"/>
    </row>
    <row r="135" spans="1:7">
      <c r="A135" s="985"/>
      <c r="B135" s="985"/>
      <c r="C135" s="985"/>
      <c r="D135" s="985"/>
      <c r="E135" s="985"/>
      <c r="F135" s="985"/>
      <c r="G135" s="985"/>
    </row>
    <row r="136" spans="1:7">
      <c r="A136" s="985"/>
      <c r="B136" s="985"/>
      <c r="C136" s="985"/>
      <c r="D136" s="985"/>
      <c r="E136" s="985"/>
      <c r="F136" s="985"/>
      <c r="G136" s="985"/>
    </row>
    <row r="137" spans="1:7">
      <c r="A137" s="985"/>
      <c r="B137" s="985"/>
      <c r="C137" s="985"/>
      <c r="D137" s="985"/>
      <c r="E137" s="985"/>
      <c r="F137" s="985"/>
      <c r="G137" s="985"/>
    </row>
    <row r="138" spans="1:7">
      <c r="A138" s="985"/>
      <c r="B138" s="985"/>
      <c r="C138" s="985"/>
      <c r="D138" s="985"/>
      <c r="E138" s="985"/>
      <c r="F138" s="985"/>
      <c r="G138" s="985"/>
    </row>
    <row r="139" spans="1:7">
      <c r="A139" s="985"/>
      <c r="B139" s="985"/>
      <c r="C139" s="985"/>
      <c r="D139" s="985"/>
      <c r="E139" s="985"/>
      <c r="F139" s="985"/>
      <c r="G139" s="985"/>
    </row>
    <row r="140" spans="1:7">
      <c r="A140" s="985"/>
      <c r="B140" s="985"/>
      <c r="C140" s="985"/>
      <c r="D140" s="985"/>
      <c r="E140" s="985"/>
      <c r="F140" s="985"/>
      <c r="G140" s="985"/>
    </row>
    <row r="141" spans="1:7">
      <c r="A141" s="985"/>
      <c r="B141" s="985"/>
      <c r="C141" s="985"/>
      <c r="D141" s="985"/>
      <c r="E141" s="985"/>
      <c r="F141" s="985"/>
      <c r="G141" s="985"/>
    </row>
    <row r="142" spans="1:7">
      <c r="A142" s="985"/>
      <c r="B142" s="985"/>
      <c r="C142" s="985"/>
      <c r="D142" s="985"/>
      <c r="E142" s="985"/>
      <c r="F142" s="985"/>
      <c r="G142" s="985"/>
    </row>
    <row r="143" spans="1:7">
      <c r="A143" s="985"/>
      <c r="B143" s="985"/>
      <c r="C143" s="985"/>
      <c r="D143" s="985"/>
      <c r="E143" s="985"/>
      <c r="F143" s="985"/>
      <c r="G143" s="985"/>
    </row>
    <row r="144" spans="1:7">
      <c r="A144" s="985"/>
      <c r="B144" s="985"/>
      <c r="C144" s="985"/>
      <c r="D144" s="985"/>
      <c r="E144" s="985"/>
      <c r="F144" s="985"/>
      <c r="G144" s="985"/>
    </row>
    <row r="145" spans="1:7">
      <c r="A145" s="985"/>
      <c r="B145" s="985"/>
      <c r="C145" s="985"/>
      <c r="D145" s="985"/>
      <c r="E145" s="985"/>
      <c r="F145" s="985"/>
      <c r="G145" s="985"/>
    </row>
    <row r="146" spans="1:7">
      <c r="A146" s="985"/>
      <c r="B146" s="985"/>
      <c r="C146" s="985"/>
      <c r="D146" s="985"/>
      <c r="E146" s="985"/>
      <c r="F146" s="985"/>
      <c r="G146" s="985"/>
    </row>
    <row r="147" spans="1:7">
      <c r="A147" s="985"/>
      <c r="B147" s="985"/>
      <c r="C147" s="985"/>
      <c r="D147" s="985"/>
      <c r="E147" s="985"/>
      <c r="F147" s="985"/>
      <c r="G147" s="985"/>
    </row>
    <row r="148" spans="1:7">
      <c r="A148" s="985"/>
      <c r="B148" s="985"/>
      <c r="C148" s="985"/>
      <c r="D148" s="985"/>
      <c r="E148" s="985"/>
      <c r="F148" s="985"/>
      <c r="G148" s="985"/>
    </row>
    <row r="149" spans="1:7">
      <c r="A149" s="985"/>
      <c r="B149" s="985"/>
      <c r="C149" s="985"/>
      <c r="D149" s="985"/>
      <c r="E149" s="985"/>
      <c r="F149" s="985"/>
      <c r="G149" s="985"/>
    </row>
    <row r="150" spans="1:7">
      <c r="A150" s="985"/>
      <c r="B150" s="985"/>
      <c r="C150" s="985"/>
      <c r="D150" s="985"/>
      <c r="E150" s="985"/>
      <c r="F150" s="985"/>
      <c r="G150" s="985"/>
    </row>
    <row r="151" spans="1:7">
      <c r="A151" s="985"/>
      <c r="B151" s="985"/>
      <c r="C151" s="985"/>
      <c r="D151" s="985"/>
      <c r="E151" s="985"/>
      <c r="F151" s="985"/>
      <c r="G151" s="985"/>
    </row>
    <row r="152" spans="1:7">
      <c r="A152" s="985"/>
      <c r="B152" s="985"/>
      <c r="C152" s="985"/>
      <c r="D152" s="985"/>
      <c r="E152" s="985"/>
      <c r="F152" s="985"/>
      <c r="G152" s="985"/>
    </row>
    <row r="153" spans="1:7">
      <c r="A153" s="985"/>
      <c r="B153" s="985"/>
      <c r="C153" s="985"/>
      <c r="D153" s="985"/>
      <c r="E153" s="985"/>
      <c r="F153" s="985"/>
      <c r="G153" s="985"/>
    </row>
    <row r="154" spans="1:7">
      <c r="A154" s="985"/>
      <c r="B154" s="985"/>
      <c r="C154" s="985"/>
      <c r="D154" s="985"/>
      <c r="E154" s="985"/>
      <c r="F154" s="985"/>
      <c r="G154" s="985"/>
    </row>
    <row r="155" spans="1:7">
      <c r="A155" s="985"/>
      <c r="B155" s="985"/>
      <c r="C155" s="985"/>
      <c r="D155" s="985"/>
      <c r="E155" s="985"/>
      <c r="F155" s="985"/>
      <c r="G155" s="985"/>
    </row>
    <row r="156" spans="1:7">
      <c r="A156" s="985"/>
      <c r="B156" s="985"/>
      <c r="C156" s="985"/>
      <c r="D156" s="985"/>
      <c r="E156" s="985"/>
      <c r="F156" s="985"/>
      <c r="G156" s="985"/>
    </row>
    <row r="157" spans="1:7">
      <c r="A157" s="985"/>
      <c r="B157" s="985"/>
      <c r="C157" s="985"/>
      <c r="D157" s="985"/>
      <c r="E157" s="985"/>
      <c r="F157" s="985"/>
      <c r="G157" s="985"/>
    </row>
    <row r="158" spans="1:7">
      <c r="A158" s="985"/>
      <c r="B158" s="985"/>
      <c r="C158" s="985"/>
      <c r="D158" s="985"/>
      <c r="E158" s="985"/>
      <c r="F158" s="985"/>
      <c r="G158" s="985"/>
    </row>
    <row r="159" spans="1:7">
      <c r="A159" s="985"/>
      <c r="B159" s="985"/>
      <c r="C159" s="985"/>
      <c r="D159" s="985"/>
      <c r="E159" s="985"/>
      <c r="F159" s="985"/>
      <c r="G159" s="985"/>
    </row>
    <row r="160" spans="1:7">
      <c r="A160" s="985"/>
      <c r="B160" s="985"/>
      <c r="C160" s="985"/>
      <c r="D160" s="985"/>
      <c r="E160" s="985"/>
      <c r="F160" s="985"/>
      <c r="G160" s="985"/>
    </row>
    <row r="161" spans="1:7">
      <c r="A161" s="985"/>
      <c r="B161" s="985"/>
      <c r="C161" s="985"/>
      <c r="D161" s="985"/>
      <c r="E161" s="985"/>
      <c r="F161" s="985"/>
      <c r="G161" s="985"/>
    </row>
    <row r="162" spans="1:7">
      <c r="A162" s="985"/>
      <c r="B162" s="985"/>
      <c r="C162" s="985"/>
      <c r="D162" s="985"/>
      <c r="E162" s="985"/>
      <c r="F162" s="985"/>
      <c r="G162" s="985"/>
    </row>
    <row r="163" spans="1:7">
      <c r="A163" s="985"/>
      <c r="B163" s="985"/>
      <c r="C163" s="985"/>
      <c r="D163" s="985"/>
      <c r="E163" s="985"/>
      <c r="F163" s="985"/>
      <c r="G163" s="985"/>
    </row>
    <row r="164" spans="1:7">
      <c r="A164" s="985"/>
      <c r="B164" s="985"/>
      <c r="C164" s="985"/>
      <c r="D164" s="985"/>
      <c r="E164" s="985"/>
      <c r="F164" s="985"/>
      <c r="G164" s="985"/>
    </row>
    <row r="165" spans="1:7">
      <c r="A165" s="985"/>
      <c r="B165" s="985"/>
      <c r="C165" s="985"/>
      <c r="D165" s="985"/>
      <c r="E165" s="985"/>
      <c r="F165" s="985"/>
      <c r="G165" s="985"/>
    </row>
    <row r="166" spans="1:7">
      <c r="A166" s="985"/>
      <c r="B166" s="985"/>
      <c r="C166" s="985"/>
      <c r="D166" s="985"/>
      <c r="E166" s="985"/>
      <c r="F166" s="985"/>
      <c r="G166" s="985"/>
    </row>
    <row r="167" spans="1:7">
      <c r="A167" s="985"/>
      <c r="B167" s="985"/>
      <c r="C167" s="985"/>
      <c r="D167" s="985"/>
      <c r="E167" s="985"/>
      <c r="F167" s="985"/>
      <c r="G167" s="985"/>
    </row>
    <row r="168" spans="1:7">
      <c r="A168" s="985"/>
      <c r="B168" s="985"/>
      <c r="C168" s="985"/>
      <c r="D168" s="985"/>
      <c r="E168" s="985"/>
      <c r="F168" s="985"/>
      <c r="G168" s="985"/>
    </row>
    <row r="169" spans="1:7">
      <c r="A169" s="985"/>
      <c r="B169" s="985"/>
      <c r="C169" s="985"/>
      <c r="D169" s="985"/>
      <c r="E169" s="985"/>
      <c r="F169" s="985"/>
      <c r="G169" s="985"/>
    </row>
    <row r="170" spans="1:7">
      <c r="A170" s="985"/>
      <c r="B170" s="985"/>
      <c r="C170" s="985"/>
      <c r="D170" s="985"/>
      <c r="E170" s="985"/>
      <c r="F170" s="985"/>
      <c r="G170" s="985"/>
    </row>
    <row r="171" spans="1:7">
      <c r="A171" s="985"/>
      <c r="B171" s="985"/>
      <c r="C171" s="985"/>
      <c r="D171" s="985"/>
      <c r="E171" s="985"/>
      <c r="F171" s="985"/>
      <c r="G171" s="985"/>
    </row>
    <row r="172" spans="1:7">
      <c r="A172" s="985"/>
      <c r="B172" s="985"/>
      <c r="C172" s="985"/>
      <c r="D172" s="985"/>
      <c r="E172" s="985"/>
      <c r="F172" s="985"/>
      <c r="G172" s="985"/>
    </row>
    <row r="173" spans="1:7">
      <c r="A173" s="985"/>
      <c r="B173" s="985"/>
      <c r="C173" s="985"/>
      <c r="D173" s="985"/>
      <c r="E173" s="985"/>
      <c r="F173" s="985"/>
      <c r="G173" s="985"/>
    </row>
    <row r="174" spans="1:7">
      <c r="A174" s="985"/>
      <c r="B174" s="985"/>
      <c r="C174" s="985"/>
      <c r="D174" s="985"/>
      <c r="E174" s="985"/>
      <c r="F174" s="985"/>
      <c r="G174" s="985"/>
    </row>
    <row r="175" spans="1:7">
      <c r="A175" s="985"/>
      <c r="B175" s="985"/>
      <c r="C175" s="985"/>
      <c r="D175" s="985"/>
      <c r="E175" s="985"/>
      <c r="F175" s="985"/>
      <c r="G175" s="985"/>
    </row>
    <row r="176" spans="1:7">
      <c r="A176" s="985"/>
      <c r="B176" s="985"/>
      <c r="C176" s="985"/>
      <c r="D176" s="985"/>
      <c r="E176" s="985"/>
      <c r="F176" s="985"/>
      <c r="G176" s="985"/>
    </row>
    <row r="177" spans="1:7">
      <c r="A177" s="985"/>
      <c r="B177" s="985"/>
      <c r="C177" s="985"/>
      <c r="D177" s="985"/>
      <c r="E177" s="985"/>
      <c r="F177" s="985"/>
      <c r="G177" s="985"/>
    </row>
    <row r="178" spans="1:7">
      <c r="A178" s="985"/>
      <c r="B178" s="985"/>
      <c r="C178" s="985"/>
      <c r="D178" s="985"/>
      <c r="E178" s="985"/>
      <c r="F178" s="985"/>
      <c r="G178" s="985"/>
    </row>
    <row r="179" spans="1:7">
      <c r="A179" s="985"/>
      <c r="B179" s="985"/>
      <c r="C179" s="985"/>
      <c r="D179" s="985"/>
      <c r="E179" s="985"/>
      <c r="F179" s="985"/>
      <c r="G179" s="985"/>
    </row>
    <row r="180" spans="1:7">
      <c r="A180" s="985"/>
      <c r="B180" s="985"/>
      <c r="C180" s="985"/>
      <c r="D180" s="985"/>
      <c r="E180" s="985"/>
      <c r="F180" s="985"/>
      <c r="G180" s="985"/>
    </row>
    <row r="181" spans="1:7">
      <c r="A181" s="985"/>
      <c r="B181" s="985"/>
      <c r="C181" s="985"/>
      <c r="D181" s="985"/>
      <c r="E181" s="985"/>
      <c r="F181" s="985"/>
      <c r="G181" s="985"/>
    </row>
    <row r="182" spans="1:7">
      <c r="A182" s="985"/>
      <c r="B182" s="985"/>
      <c r="C182" s="985"/>
      <c r="D182" s="985"/>
      <c r="E182" s="985"/>
      <c r="F182" s="985"/>
      <c r="G182" s="985"/>
    </row>
    <row r="183" spans="1:7">
      <c r="A183" s="985"/>
      <c r="B183" s="985"/>
      <c r="C183" s="985"/>
      <c r="D183" s="985"/>
      <c r="E183" s="985"/>
      <c r="F183" s="985"/>
      <c r="G183" s="985"/>
    </row>
    <row r="184" spans="1:7">
      <c r="A184" s="985"/>
      <c r="B184" s="985"/>
      <c r="C184" s="985"/>
      <c r="D184" s="985"/>
      <c r="E184" s="985"/>
      <c r="F184" s="985"/>
      <c r="G184" s="985"/>
    </row>
    <row r="185" spans="1:7">
      <c r="A185" s="985"/>
      <c r="B185" s="985"/>
      <c r="C185" s="985"/>
      <c r="D185" s="985"/>
      <c r="E185" s="985"/>
      <c r="F185" s="985"/>
      <c r="G185" s="985"/>
    </row>
    <row r="186" spans="1:7">
      <c r="A186" s="985"/>
      <c r="B186" s="985"/>
      <c r="C186" s="985"/>
      <c r="D186" s="985"/>
      <c r="E186" s="985"/>
      <c r="F186" s="985"/>
      <c r="G186" s="985"/>
    </row>
    <row r="187" spans="1:7">
      <c r="A187" s="985"/>
      <c r="B187" s="985"/>
      <c r="C187" s="985"/>
      <c r="D187" s="985"/>
      <c r="E187" s="985"/>
      <c r="F187" s="985"/>
      <c r="G187" s="985"/>
    </row>
    <row r="188" spans="1:7">
      <c r="A188" s="985"/>
      <c r="B188" s="985"/>
      <c r="C188" s="985"/>
      <c r="D188" s="985"/>
      <c r="E188" s="985"/>
      <c r="F188" s="985"/>
      <c r="G188" s="985"/>
    </row>
    <row r="189" spans="1:7">
      <c r="A189" s="985"/>
      <c r="B189" s="985"/>
      <c r="C189" s="985"/>
      <c r="D189" s="985"/>
      <c r="E189" s="985"/>
      <c r="F189" s="985"/>
      <c r="G189" s="985"/>
    </row>
    <row r="190" spans="1:7">
      <c r="A190" s="985"/>
      <c r="B190" s="985"/>
      <c r="C190" s="985"/>
      <c r="D190" s="985"/>
      <c r="E190" s="985"/>
      <c r="F190" s="985"/>
      <c r="G190" s="985"/>
    </row>
    <row r="191" spans="1:7">
      <c r="A191" s="985"/>
      <c r="B191" s="985"/>
      <c r="C191" s="985"/>
      <c r="D191" s="985"/>
      <c r="E191" s="985"/>
      <c r="F191" s="985"/>
      <c r="G191" s="985"/>
    </row>
    <row r="192" spans="1:7">
      <c r="A192" s="985"/>
      <c r="B192" s="985"/>
      <c r="C192" s="985"/>
      <c r="D192" s="985"/>
      <c r="E192" s="985"/>
      <c r="F192" s="985"/>
      <c r="G192" s="985"/>
    </row>
    <row r="193" spans="1:7">
      <c r="A193" s="985"/>
      <c r="B193" s="985"/>
      <c r="C193" s="985"/>
      <c r="D193" s="985"/>
      <c r="E193" s="985"/>
      <c r="F193" s="985"/>
      <c r="G193" s="985"/>
    </row>
    <row r="194" spans="1:7">
      <c r="A194" s="985"/>
      <c r="B194" s="985"/>
      <c r="C194" s="985"/>
      <c r="D194" s="985"/>
      <c r="E194" s="985"/>
      <c r="F194" s="985"/>
      <c r="G194" s="985"/>
    </row>
    <row r="195" spans="1:7">
      <c r="A195" s="985"/>
      <c r="B195" s="985"/>
      <c r="C195" s="985"/>
      <c r="D195" s="985"/>
      <c r="E195" s="985"/>
      <c r="F195" s="985"/>
      <c r="G195" s="985"/>
    </row>
    <row r="196" spans="1:7">
      <c r="A196" s="985"/>
      <c r="B196" s="985"/>
      <c r="C196" s="985"/>
      <c r="D196" s="985"/>
      <c r="E196" s="985"/>
      <c r="F196" s="985"/>
      <c r="G196" s="985"/>
    </row>
    <row r="197" spans="1:7">
      <c r="A197" s="985"/>
      <c r="B197" s="985"/>
      <c r="C197" s="985"/>
      <c r="D197" s="985"/>
      <c r="E197" s="985"/>
      <c r="F197" s="985"/>
      <c r="G197" s="985"/>
    </row>
    <row r="198" spans="1:7">
      <c r="A198" s="985"/>
      <c r="B198" s="985"/>
      <c r="C198" s="985"/>
      <c r="D198" s="985"/>
      <c r="E198" s="985"/>
      <c r="F198" s="985"/>
      <c r="G198" s="985"/>
    </row>
    <row r="199" spans="1:7">
      <c r="A199" s="985"/>
      <c r="B199" s="985"/>
      <c r="C199" s="985"/>
      <c r="D199" s="985"/>
      <c r="E199" s="985"/>
      <c r="F199" s="985"/>
      <c r="G199" s="985"/>
    </row>
    <row r="200" spans="1:7">
      <c r="A200" s="985"/>
      <c r="B200" s="985"/>
      <c r="C200" s="985"/>
      <c r="D200" s="985"/>
      <c r="E200" s="985"/>
      <c r="F200" s="985"/>
      <c r="G200" s="985"/>
    </row>
    <row r="201" spans="1:7">
      <c r="A201" s="985"/>
      <c r="B201" s="985"/>
      <c r="C201" s="985"/>
      <c r="D201" s="985"/>
      <c r="E201" s="985"/>
      <c r="F201" s="985"/>
      <c r="G201" s="985"/>
    </row>
    <row r="202" spans="1:7">
      <c r="A202" s="985"/>
      <c r="B202" s="985"/>
      <c r="C202" s="985"/>
      <c r="D202" s="985"/>
      <c r="E202" s="985"/>
      <c r="F202" s="985"/>
      <c r="G202" s="985"/>
    </row>
    <row r="203" spans="1:7">
      <c r="A203" s="985"/>
      <c r="B203" s="985"/>
      <c r="C203" s="985"/>
      <c r="D203" s="985"/>
      <c r="E203" s="985"/>
      <c r="F203" s="985"/>
      <c r="G203" s="985"/>
    </row>
    <row r="204" spans="1:7">
      <c r="A204" s="985"/>
      <c r="B204" s="985"/>
      <c r="C204" s="985"/>
      <c r="D204" s="985"/>
      <c r="E204" s="985"/>
      <c r="F204" s="985"/>
      <c r="G204" s="985"/>
    </row>
    <row r="205" spans="1:7">
      <c r="A205" s="985"/>
      <c r="B205" s="985"/>
      <c r="C205" s="985"/>
      <c r="D205" s="985"/>
      <c r="E205" s="985"/>
      <c r="F205" s="985"/>
      <c r="G205" s="985"/>
    </row>
    <row r="206" spans="1:7">
      <c r="A206" s="985"/>
      <c r="B206" s="985"/>
      <c r="C206" s="985"/>
      <c r="D206" s="985"/>
      <c r="E206" s="985"/>
      <c r="F206" s="985"/>
      <c r="G206" s="985"/>
    </row>
    <row r="207" spans="1:7">
      <c r="A207" s="985"/>
      <c r="B207" s="985"/>
      <c r="C207" s="985"/>
      <c r="D207" s="985"/>
      <c r="E207" s="985"/>
      <c r="F207" s="985"/>
      <c r="G207" s="985"/>
    </row>
    <row r="208" spans="1:7">
      <c r="A208" s="985"/>
      <c r="B208" s="985"/>
      <c r="C208" s="985"/>
      <c r="D208" s="985"/>
      <c r="E208" s="985"/>
      <c r="F208" s="985"/>
      <c r="G208" s="985"/>
    </row>
    <row r="209" spans="1:7">
      <c r="A209" s="985"/>
      <c r="B209" s="985"/>
      <c r="C209" s="985"/>
      <c r="D209" s="985"/>
      <c r="E209" s="985"/>
      <c r="F209" s="985"/>
      <c r="G209" s="985"/>
    </row>
    <row r="210" spans="1:7">
      <c r="A210" s="985"/>
      <c r="B210" s="985"/>
      <c r="C210" s="985"/>
      <c r="D210" s="985"/>
      <c r="E210" s="985"/>
      <c r="F210" s="985"/>
      <c r="G210" s="985"/>
    </row>
    <row r="211" spans="1:7">
      <c r="A211" s="985"/>
      <c r="B211" s="985"/>
      <c r="C211" s="985"/>
      <c r="D211" s="985"/>
      <c r="E211" s="985"/>
      <c r="F211" s="985"/>
      <c r="G211" s="985"/>
    </row>
    <row r="212" spans="1:7">
      <c r="A212" s="985"/>
      <c r="B212" s="985"/>
      <c r="C212" s="985"/>
      <c r="D212" s="985"/>
      <c r="E212" s="985"/>
      <c r="F212" s="985"/>
      <c r="G212" s="985"/>
    </row>
    <row r="213" spans="1:7">
      <c r="A213" s="985"/>
      <c r="B213" s="985"/>
      <c r="C213" s="985"/>
      <c r="D213" s="985"/>
      <c r="E213" s="985"/>
      <c r="F213" s="985"/>
      <c r="G213" s="985"/>
    </row>
    <row r="214" spans="1:7">
      <c r="A214" s="985"/>
      <c r="B214" s="985"/>
      <c r="C214" s="985"/>
      <c r="D214" s="985"/>
      <c r="E214" s="985"/>
      <c r="F214" s="985"/>
      <c r="G214" s="985"/>
    </row>
    <row r="215" spans="1:7">
      <c r="A215" s="985"/>
      <c r="B215" s="985"/>
      <c r="C215" s="985"/>
      <c r="D215" s="985"/>
      <c r="E215" s="985"/>
      <c r="F215" s="985"/>
      <c r="G215" s="985"/>
    </row>
    <row r="216" spans="1:7">
      <c r="A216" s="985"/>
      <c r="B216" s="985"/>
      <c r="C216" s="985"/>
      <c r="D216" s="985"/>
      <c r="E216" s="985"/>
      <c r="F216" s="985"/>
      <c r="G216" s="985"/>
    </row>
    <row r="217" spans="1:7">
      <c r="A217" s="985"/>
      <c r="B217" s="985"/>
      <c r="C217" s="985"/>
      <c r="D217" s="985"/>
      <c r="E217" s="985"/>
      <c r="F217" s="985"/>
      <c r="G217" s="985"/>
    </row>
    <row r="218" spans="1:7">
      <c r="A218" s="985"/>
      <c r="B218" s="985"/>
      <c r="C218" s="985"/>
      <c r="D218" s="985"/>
      <c r="E218" s="985"/>
      <c r="F218" s="985"/>
      <c r="G218" s="985"/>
    </row>
    <row r="219" spans="1:7">
      <c r="A219" s="985"/>
      <c r="B219" s="985"/>
      <c r="C219" s="985"/>
      <c r="D219" s="985"/>
      <c r="E219" s="985"/>
      <c r="F219" s="985"/>
      <c r="G219" s="985"/>
    </row>
    <row r="220" spans="1:7">
      <c r="A220" s="985"/>
      <c r="B220" s="985"/>
      <c r="C220" s="985"/>
      <c r="D220" s="985"/>
      <c r="E220" s="985"/>
      <c r="F220" s="985"/>
      <c r="G220" s="985"/>
    </row>
    <row r="221" spans="1:7">
      <c r="A221" s="985"/>
      <c r="B221" s="985"/>
      <c r="C221" s="985"/>
      <c r="D221" s="985"/>
      <c r="E221" s="985"/>
      <c r="F221" s="985"/>
      <c r="G221" s="985"/>
    </row>
    <row r="222" spans="1:7">
      <c r="A222" s="985"/>
      <c r="B222" s="985"/>
      <c r="C222" s="985"/>
      <c r="D222" s="985"/>
      <c r="E222" s="985"/>
      <c r="F222" s="985"/>
      <c r="G222" s="985"/>
    </row>
    <row r="223" spans="1:7">
      <c r="A223" s="985"/>
      <c r="B223" s="985"/>
      <c r="C223" s="985"/>
      <c r="D223" s="985"/>
      <c r="E223" s="985"/>
      <c r="F223" s="985"/>
      <c r="G223" s="985"/>
    </row>
    <row r="224" spans="1:7">
      <c r="A224" s="985"/>
      <c r="B224" s="985"/>
      <c r="C224" s="985"/>
      <c r="D224" s="985"/>
      <c r="E224" s="985"/>
      <c r="F224" s="985"/>
      <c r="G224" s="985"/>
    </row>
    <row r="225" spans="1:7">
      <c r="A225" s="985"/>
      <c r="B225" s="985"/>
      <c r="C225" s="985"/>
      <c r="D225" s="985"/>
      <c r="E225" s="985"/>
      <c r="F225" s="985"/>
      <c r="G225" s="985"/>
    </row>
    <row r="226" spans="1:7">
      <c r="A226" s="985"/>
      <c r="B226" s="985"/>
      <c r="C226" s="985"/>
      <c r="D226" s="985"/>
      <c r="E226" s="985"/>
      <c r="F226" s="985"/>
      <c r="G226" s="985"/>
    </row>
    <row r="227" spans="1:7">
      <c r="A227" s="985"/>
      <c r="B227" s="985"/>
      <c r="C227" s="985"/>
      <c r="D227" s="985"/>
      <c r="E227" s="985"/>
      <c r="F227" s="985"/>
      <c r="G227" s="985"/>
    </row>
    <row r="228" spans="1:7">
      <c r="A228" s="985"/>
      <c r="B228" s="985"/>
      <c r="C228" s="985"/>
      <c r="D228" s="985"/>
      <c r="E228" s="985"/>
      <c r="F228" s="985"/>
      <c r="G228" s="985"/>
    </row>
    <row r="229" spans="1:7">
      <c r="A229" s="985"/>
      <c r="B229" s="985"/>
      <c r="C229" s="985"/>
      <c r="D229" s="985"/>
      <c r="E229" s="985"/>
      <c r="F229" s="985"/>
      <c r="G229" s="985"/>
    </row>
    <row r="230" spans="1:7">
      <c r="A230" s="985"/>
      <c r="B230" s="985"/>
      <c r="C230" s="985"/>
      <c r="D230" s="985"/>
      <c r="E230" s="985"/>
      <c r="F230" s="985"/>
      <c r="G230" s="985"/>
    </row>
    <row r="231" spans="1:7">
      <c r="A231" s="985"/>
      <c r="B231" s="985"/>
      <c r="C231" s="985"/>
      <c r="D231" s="985"/>
      <c r="E231" s="985"/>
      <c r="F231" s="985"/>
      <c r="G231" s="985"/>
    </row>
    <row r="232" spans="1:7">
      <c r="A232" s="985"/>
      <c r="B232" s="985"/>
      <c r="C232" s="985"/>
      <c r="D232" s="985"/>
      <c r="E232" s="985"/>
      <c r="F232" s="985"/>
      <c r="G232" s="985"/>
    </row>
    <row r="233" spans="1:7">
      <c r="A233" s="985"/>
      <c r="B233" s="985"/>
      <c r="C233" s="985"/>
      <c r="D233" s="985"/>
      <c r="E233" s="985"/>
      <c r="F233" s="985"/>
      <c r="G233" s="985"/>
    </row>
    <row r="234" spans="1:7">
      <c r="A234" s="985"/>
      <c r="B234" s="985"/>
      <c r="C234" s="985"/>
      <c r="D234" s="985"/>
      <c r="E234" s="985"/>
      <c r="F234" s="985"/>
      <c r="G234" s="985"/>
    </row>
    <row r="235" spans="1:7">
      <c r="A235" s="985"/>
      <c r="B235" s="985"/>
      <c r="C235" s="985"/>
      <c r="D235" s="985"/>
      <c r="E235" s="985"/>
      <c r="F235" s="985"/>
      <c r="G235" s="985"/>
    </row>
    <row r="236" spans="1:7">
      <c r="A236" s="985"/>
      <c r="B236" s="985"/>
      <c r="C236" s="985"/>
      <c r="D236" s="985"/>
      <c r="E236" s="985"/>
      <c r="F236" s="985"/>
      <c r="G236" s="985"/>
    </row>
    <row r="237" spans="1:7">
      <c r="A237" s="985"/>
      <c r="B237" s="985"/>
      <c r="C237" s="985"/>
      <c r="D237" s="985"/>
      <c r="E237" s="985"/>
      <c r="F237" s="985"/>
      <c r="G237" s="985"/>
    </row>
    <row r="238" spans="1:7">
      <c r="A238" s="985"/>
      <c r="B238" s="985"/>
      <c r="C238" s="985"/>
      <c r="D238" s="985"/>
      <c r="E238" s="985"/>
      <c r="F238" s="985"/>
      <c r="G238" s="985"/>
    </row>
    <row r="239" spans="1:7">
      <c r="A239" s="985"/>
      <c r="B239" s="985"/>
      <c r="C239" s="985"/>
      <c r="D239" s="985"/>
      <c r="E239" s="985"/>
      <c r="F239" s="985"/>
      <c r="G239" s="985"/>
    </row>
    <row r="240" spans="1:7">
      <c r="A240" s="985"/>
      <c r="B240" s="985"/>
      <c r="C240" s="985"/>
      <c r="D240" s="985"/>
      <c r="E240" s="985"/>
      <c r="F240" s="985"/>
      <c r="G240" s="985"/>
    </row>
    <row r="241" spans="1:7">
      <c r="A241" s="985"/>
      <c r="B241" s="985"/>
      <c r="C241" s="985"/>
      <c r="D241" s="985"/>
      <c r="E241" s="985"/>
      <c r="F241" s="985"/>
      <c r="G241" s="985"/>
    </row>
    <row r="242" spans="1:7">
      <c r="A242" s="985"/>
      <c r="B242" s="985"/>
      <c r="C242" s="985"/>
      <c r="D242" s="985"/>
      <c r="E242" s="985"/>
      <c r="F242" s="985"/>
      <c r="G242" s="985"/>
    </row>
    <row r="243" spans="1:7">
      <c r="A243" s="985"/>
      <c r="B243" s="985"/>
      <c r="C243" s="985"/>
      <c r="D243" s="985"/>
      <c r="E243" s="985"/>
      <c r="F243" s="985"/>
      <c r="G243" s="985"/>
    </row>
    <row r="244" spans="1:7">
      <c r="A244" s="985"/>
      <c r="B244" s="985"/>
      <c r="C244" s="985"/>
      <c r="D244" s="985"/>
      <c r="E244" s="985"/>
      <c r="F244" s="985"/>
      <c r="G244" s="985"/>
    </row>
    <row r="245" spans="1:7">
      <c r="A245" s="985"/>
      <c r="B245" s="985"/>
      <c r="C245" s="985"/>
      <c r="D245" s="985"/>
      <c r="E245" s="985"/>
      <c r="F245" s="985"/>
      <c r="G245" s="985"/>
    </row>
    <row r="246" spans="1:7">
      <c r="A246" s="985"/>
      <c r="B246" s="985"/>
      <c r="C246" s="985"/>
      <c r="D246" s="985"/>
      <c r="E246" s="985"/>
      <c r="F246" s="985"/>
      <c r="G246" s="985"/>
    </row>
    <row r="247" spans="1:7">
      <c r="A247" s="985"/>
      <c r="B247" s="985"/>
      <c r="C247" s="985"/>
      <c r="D247" s="985"/>
      <c r="E247" s="985"/>
      <c r="F247" s="985"/>
      <c r="G247" s="985"/>
    </row>
    <row r="248" spans="1:7">
      <c r="A248" s="985"/>
      <c r="B248" s="985"/>
      <c r="C248" s="985"/>
      <c r="D248" s="985"/>
      <c r="E248" s="985"/>
      <c r="F248" s="985"/>
      <c r="G248" s="985"/>
    </row>
    <row r="249" spans="1:7">
      <c r="A249" s="985"/>
      <c r="B249" s="985"/>
      <c r="C249" s="985"/>
      <c r="D249" s="985"/>
      <c r="E249" s="985"/>
      <c r="F249" s="985"/>
      <c r="G249" s="985"/>
    </row>
    <row r="250" spans="1:7">
      <c r="A250" s="985"/>
      <c r="B250" s="985"/>
      <c r="C250" s="985"/>
      <c r="D250" s="985"/>
      <c r="E250" s="985"/>
      <c r="F250" s="985"/>
      <c r="G250" s="985"/>
    </row>
    <row r="251" spans="1:7">
      <c r="A251" s="985"/>
      <c r="B251" s="985"/>
      <c r="C251" s="985"/>
      <c r="D251" s="985"/>
      <c r="E251" s="985"/>
      <c r="F251" s="985"/>
      <c r="G251" s="985"/>
    </row>
    <row r="252" spans="1:7">
      <c r="A252" s="985"/>
      <c r="B252" s="985"/>
      <c r="C252" s="985"/>
      <c r="D252" s="985"/>
      <c r="E252" s="985"/>
      <c r="F252" s="985"/>
      <c r="G252" s="985"/>
    </row>
    <row r="253" spans="1:7">
      <c r="A253" s="985"/>
      <c r="B253" s="985"/>
      <c r="C253" s="985"/>
      <c r="D253" s="985"/>
      <c r="E253" s="985"/>
      <c r="F253" s="985"/>
      <c r="G253" s="985"/>
    </row>
    <row r="254" spans="1:7">
      <c r="A254" s="985"/>
      <c r="B254" s="985"/>
      <c r="C254" s="985"/>
      <c r="D254" s="985"/>
      <c r="E254" s="985"/>
      <c r="F254" s="985"/>
      <c r="G254" s="985"/>
    </row>
    <row r="255" spans="1:7">
      <c r="A255" s="985"/>
      <c r="B255" s="985"/>
      <c r="C255" s="985"/>
      <c r="D255" s="985"/>
      <c r="E255" s="985"/>
      <c r="F255" s="985"/>
      <c r="G255" s="985"/>
    </row>
    <row r="256" spans="1:7">
      <c r="A256" s="985"/>
      <c r="B256" s="985"/>
      <c r="C256" s="985"/>
      <c r="D256" s="985"/>
      <c r="E256" s="985"/>
      <c r="F256" s="985"/>
      <c r="G256" s="985"/>
    </row>
    <row r="257" spans="1:7">
      <c r="A257" s="985"/>
      <c r="B257" s="985"/>
      <c r="C257" s="985"/>
      <c r="D257" s="985"/>
      <c r="E257" s="985"/>
      <c r="F257" s="985"/>
      <c r="G257" s="985"/>
    </row>
    <row r="258" spans="1:7">
      <c r="A258" s="985"/>
      <c r="B258" s="985"/>
      <c r="C258" s="985"/>
      <c r="D258" s="985"/>
      <c r="E258" s="985"/>
      <c r="F258" s="985"/>
      <c r="G258" s="985"/>
    </row>
    <row r="259" spans="1:7">
      <c r="A259" s="985"/>
      <c r="B259" s="985"/>
      <c r="C259" s="985"/>
      <c r="D259" s="985"/>
      <c r="E259" s="985"/>
      <c r="F259" s="985"/>
      <c r="G259" s="985"/>
    </row>
    <row r="260" spans="1:7">
      <c r="A260" s="985"/>
      <c r="B260" s="985"/>
      <c r="C260" s="985"/>
      <c r="D260" s="985"/>
      <c r="E260" s="985"/>
      <c r="F260" s="985"/>
      <c r="G260" s="985"/>
    </row>
    <row r="261" spans="1:7">
      <c r="A261" s="985"/>
      <c r="B261" s="985"/>
      <c r="C261" s="985"/>
      <c r="D261" s="985"/>
      <c r="E261" s="985"/>
      <c r="F261" s="985"/>
      <c r="G261" s="985"/>
    </row>
    <row r="262" spans="1:7">
      <c r="A262" s="985"/>
      <c r="B262" s="985"/>
      <c r="C262" s="985"/>
      <c r="D262" s="985"/>
      <c r="E262" s="985"/>
      <c r="F262" s="985"/>
      <c r="G262" s="985"/>
    </row>
    <row r="263" spans="1:7">
      <c r="A263" s="985"/>
      <c r="B263" s="985"/>
      <c r="C263" s="985"/>
      <c r="D263" s="985"/>
      <c r="E263" s="985"/>
      <c r="F263" s="985"/>
      <c r="G263" s="985"/>
    </row>
    <row r="264" spans="1:7">
      <c r="A264" s="985"/>
      <c r="B264" s="985"/>
      <c r="C264" s="985"/>
      <c r="D264" s="985"/>
      <c r="E264" s="985"/>
      <c r="F264" s="985"/>
      <c r="G264" s="985"/>
    </row>
    <row r="265" spans="1:7">
      <c r="A265" s="985"/>
      <c r="B265" s="985"/>
      <c r="C265" s="985"/>
      <c r="D265" s="985"/>
      <c r="E265" s="985"/>
      <c r="F265" s="985"/>
      <c r="G265" s="985"/>
    </row>
    <row r="266" spans="1:7">
      <c r="A266" s="985"/>
      <c r="B266" s="985"/>
      <c r="C266" s="985"/>
      <c r="D266" s="985"/>
      <c r="E266" s="985"/>
      <c r="F266" s="985"/>
      <c r="G266" s="985"/>
    </row>
    <row r="267" spans="1:7">
      <c r="A267" s="985"/>
      <c r="B267" s="985"/>
      <c r="C267" s="985"/>
      <c r="D267" s="985"/>
      <c r="E267" s="985"/>
      <c r="F267" s="985"/>
      <c r="G267" s="985"/>
    </row>
    <row r="268" spans="1:7">
      <c r="A268" s="985"/>
      <c r="B268" s="985"/>
      <c r="C268" s="985"/>
      <c r="D268" s="985"/>
      <c r="E268" s="985"/>
      <c r="F268" s="985"/>
      <c r="G268" s="985"/>
    </row>
    <row r="269" spans="1:7">
      <c r="A269" s="985"/>
      <c r="B269" s="985"/>
      <c r="C269" s="985"/>
      <c r="D269" s="985"/>
      <c r="E269" s="985"/>
      <c r="F269" s="985"/>
      <c r="G269" s="985"/>
    </row>
    <row r="270" spans="1:7">
      <c r="A270" s="985"/>
      <c r="B270" s="985"/>
      <c r="C270" s="985"/>
      <c r="D270" s="985"/>
      <c r="E270" s="985"/>
      <c r="F270" s="985"/>
      <c r="G270" s="985"/>
    </row>
    <row r="271" spans="1:7">
      <c r="A271" s="985"/>
      <c r="B271" s="985"/>
      <c r="C271" s="985"/>
      <c r="D271" s="985"/>
      <c r="E271" s="985"/>
      <c r="F271" s="985"/>
      <c r="G271" s="985"/>
    </row>
    <row r="272" spans="1:7">
      <c r="A272" s="985"/>
      <c r="B272" s="985"/>
      <c r="C272" s="985"/>
      <c r="D272" s="985"/>
      <c r="E272" s="985"/>
      <c r="F272" s="985"/>
      <c r="G272" s="985"/>
    </row>
    <row r="273" spans="1:7">
      <c r="A273" s="985"/>
      <c r="B273" s="985"/>
      <c r="C273" s="985"/>
      <c r="D273" s="985"/>
      <c r="E273" s="985"/>
      <c r="F273" s="985"/>
      <c r="G273" s="985"/>
    </row>
    <row r="274" spans="1:7">
      <c r="A274" s="985"/>
      <c r="B274" s="985"/>
      <c r="C274" s="985"/>
      <c r="D274" s="985"/>
      <c r="E274" s="985"/>
      <c r="F274" s="985"/>
      <c r="G274" s="985"/>
    </row>
    <row r="275" spans="1:7">
      <c r="A275" s="985"/>
      <c r="B275" s="985"/>
      <c r="C275" s="985"/>
      <c r="D275" s="985"/>
      <c r="E275" s="985"/>
      <c r="F275" s="985"/>
      <c r="G275" s="985"/>
    </row>
    <row r="276" spans="1:7">
      <c r="A276" s="985"/>
      <c r="B276" s="985"/>
      <c r="C276" s="985"/>
      <c r="D276" s="985"/>
      <c r="E276" s="985"/>
      <c r="F276" s="985"/>
      <c r="G276" s="985"/>
    </row>
    <row r="277" spans="1:7">
      <c r="A277" s="985"/>
      <c r="B277" s="985"/>
      <c r="C277" s="985"/>
      <c r="D277" s="985"/>
      <c r="E277" s="985"/>
      <c r="F277" s="985"/>
      <c r="G277" s="985"/>
    </row>
    <row r="278" spans="1:7">
      <c r="A278" s="985"/>
      <c r="B278" s="985"/>
      <c r="C278" s="985"/>
      <c r="D278" s="985"/>
      <c r="E278" s="985"/>
      <c r="F278" s="985"/>
      <c r="G278" s="985"/>
    </row>
    <row r="279" spans="1:7">
      <c r="A279" s="985"/>
      <c r="B279" s="985"/>
      <c r="C279" s="985"/>
      <c r="D279" s="985"/>
      <c r="E279" s="985"/>
      <c r="F279" s="985"/>
      <c r="G279" s="985"/>
    </row>
    <row r="280" spans="1:7">
      <c r="A280" s="985"/>
      <c r="B280" s="985"/>
      <c r="C280" s="985"/>
      <c r="D280" s="985"/>
      <c r="E280" s="985"/>
      <c r="F280" s="985"/>
      <c r="G280" s="985"/>
    </row>
    <row r="281" spans="1:7">
      <c r="A281" s="985"/>
      <c r="B281" s="985"/>
      <c r="C281" s="985"/>
      <c r="D281" s="985"/>
      <c r="E281" s="985"/>
      <c r="F281" s="985"/>
      <c r="G281" s="985"/>
    </row>
    <row r="282" spans="1:7">
      <c r="A282" s="985"/>
      <c r="B282" s="985"/>
      <c r="C282" s="985"/>
      <c r="D282" s="985"/>
      <c r="E282" s="985"/>
      <c r="F282" s="985"/>
      <c r="G282" s="985"/>
    </row>
    <row r="283" spans="1:7">
      <c r="A283" s="985"/>
      <c r="B283" s="985"/>
      <c r="C283" s="985"/>
      <c r="D283" s="985"/>
      <c r="E283" s="985"/>
      <c r="F283" s="985"/>
      <c r="G283" s="985"/>
    </row>
    <row r="284" spans="1:7">
      <c r="A284" s="985"/>
      <c r="B284" s="985"/>
      <c r="C284" s="985"/>
      <c r="D284" s="985"/>
      <c r="E284" s="985"/>
      <c r="F284" s="985"/>
      <c r="G284" s="985"/>
    </row>
    <row r="285" spans="1:7">
      <c r="A285" s="985"/>
      <c r="B285" s="985"/>
      <c r="C285" s="985"/>
      <c r="D285" s="985"/>
      <c r="E285" s="985"/>
      <c r="F285" s="985"/>
      <c r="G285" s="985"/>
    </row>
    <row r="286" spans="1:7">
      <c r="A286" s="985"/>
      <c r="B286" s="985"/>
      <c r="C286" s="985"/>
      <c r="D286" s="985"/>
      <c r="E286" s="985"/>
      <c r="F286" s="985"/>
      <c r="G286" s="985"/>
    </row>
    <row r="287" spans="1:7">
      <c r="A287" s="985"/>
      <c r="B287" s="985"/>
      <c r="C287" s="985"/>
      <c r="D287" s="985"/>
      <c r="E287" s="985"/>
      <c r="F287" s="985"/>
      <c r="G287" s="985"/>
    </row>
    <row r="288" spans="1:7">
      <c r="A288" s="985"/>
      <c r="B288" s="985"/>
      <c r="C288" s="985"/>
      <c r="D288" s="985"/>
      <c r="E288" s="985"/>
      <c r="F288" s="985"/>
      <c r="G288" s="985"/>
    </row>
    <row r="289" spans="1:7">
      <c r="A289" s="985"/>
      <c r="B289" s="985"/>
      <c r="C289" s="985"/>
      <c r="D289" s="985"/>
      <c r="E289" s="985"/>
      <c r="F289" s="985"/>
      <c r="G289" s="985"/>
    </row>
    <row r="290" spans="1:7">
      <c r="A290" s="985"/>
      <c r="B290" s="985"/>
      <c r="C290" s="985"/>
      <c r="D290" s="985"/>
      <c r="E290" s="985"/>
      <c r="F290" s="985"/>
      <c r="G290" s="985"/>
    </row>
    <row r="291" spans="1:7">
      <c r="A291" s="985"/>
      <c r="B291" s="985"/>
      <c r="C291" s="985"/>
      <c r="D291" s="985"/>
      <c r="E291" s="985"/>
      <c r="F291" s="985"/>
      <c r="G291" s="985"/>
    </row>
    <row r="292" spans="1:7">
      <c r="A292" s="985"/>
      <c r="B292" s="985"/>
      <c r="C292" s="985"/>
      <c r="D292" s="985"/>
      <c r="E292" s="985"/>
      <c r="F292" s="985"/>
      <c r="G292" s="985"/>
    </row>
    <row r="293" spans="1:7">
      <c r="A293" s="985"/>
      <c r="B293" s="985"/>
      <c r="C293" s="985"/>
      <c r="D293" s="985"/>
      <c r="E293" s="985"/>
      <c r="F293" s="985"/>
      <c r="G293" s="985"/>
    </row>
    <row r="294" spans="1:7">
      <c r="A294" s="985"/>
      <c r="B294" s="985"/>
      <c r="C294" s="985"/>
      <c r="D294" s="985"/>
      <c r="E294" s="985"/>
      <c r="F294" s="985"/>
      <c r="G294" s="985"/>
    </row>
    <row r="295" spans="1:7">
      <c r="A295" s="985"/>
      <c r="B295" s="985"/>
      <c r="C295" s="985"/>
      <c r="D295" s="985"/>
      <c r="E295" s="985"/>
      <c r="F295" s="985"/>
      <c r="G295" s="985"/>
    </row>
    <row r="296" spans="1:7">
      <c r="A296" s="985"/>
      <c r="B296" s="985"/>
      <c r="C296" s="985"/>
      <c r="D296" s="985"/>
      <c r="E296" s="985"/>
      <c r="F296" s="985"/>
      <c r="G296" s="985"/>
    </row>
    <row r="297" spans="1:7">
      <c r="A297" s="985"/>
      <c r="B297" s="985"/>
      <c r="C297" s="985"/>
      <c r="D297" s="985"/>
      <c r="E297" s="985"/>
      <c r="F297" s="985"/>
      <c r="G297" s="985"/>
    </row>
    <row r="298" spans="1:7">
      <c r="A298" s="985"/>
      <c r="B298" s="985"/>
      <c r="C298" s="985"/>
      <c r="D298" s="985"/>
      <c r="E298" s="985"/>
      <c r="F298" s="985"/>
      <c r="G298" s="985"/>
    </row>
    <row r="299" spans="1:7">
      <c r="A299" s="985"/>
      <c r="B299" s="985"/>
      <c r="C299" s="985"/>
      <c r="D299" s="985"/>
      <c r="E299" s="985"/>
      <c r="F299" s="985"/>
      <c r="G299" s="985"/>
    </row>
    <row r="300" spans="1:7">
      <c r="A300" s="985"/>
      <c r="B300" s="985"/>
      <c r="C300" s="985"/>
      <c r="D300" s="985"/>
      <c r="E300" s="985"/>
      <c r="F300" s="985"/>
      <c r="G300" s="985"/>
    </row>
    <row r="301" spans="1:7">
      <c r="A301" s="985"/>
      <c r="B301" s="985"/>
      <c r="C301" s="985"/>
      <c r="D301" s="985"/>
      <c r="E301" s="985"/>
      <c r="F301" s="985"/>
      <c r="G301" s="985"/>
    </row>
    <row r="302" spans="1:7">
      <c r="A302" s="985"/>
      <c r="B302" s="985"/>
      <c r="C302" s="985"/>
      <c r="D302" s="985"/>
      <c r="E302" s="985"/>
      <c r="F302" s="985"/>
      <c r="G302" s="985"/>
    </row>
    <row r="303" spans="1:7">
      <c r="A303" s="985"/>
      <c r="B303" s="985"/>
      <c r="C303" s="985"/>
      <c r="D303" s="985"/>
      <c r="E303" s="985"/>
      <c r="F303" s="985"/>
      <c r="G303" s="985"/>
    </row>
    <row r="304" spans="1:7">
      <c r="A304" s="985"/>
      <c r="B304" s="985"/>
      <c r="C304" s="985"/>
      <c r="D304" s="985"/>
      <c r="E304" s="985"/>
      <c r="F304" s="985"/>
      <c r="G304" s="985"/>
    </row>
    <row r="305" spans="1:7">
      <c r="A305" s="985"/>
      <c r="B305" s="985"/>
      <c r="C305" s="985"/>
      <c r="D305" s="985"/>
      <c r="E305" s="985"/>
      <c r="F305" s="985"/>
      <c r="G305" s="985"/>
    </row>
    <row r="306" spans="1:7">
      <c r="A306" s="985"/>
      <c r="B306" s="985"/>
      <c r="C306" s="985"/>
      <c r="D306" s="985"/>
      <c r="E306" s="985"/>
      <c r="F306" s="985"/>
      <c r="G306" s="985"/>
    </row>
    <row r="307" spans="1:7">
      <c r="A307" s="985"/>
      <c r="B307" s="985"/>
      <c r="C307" s="985"/>
      <c r="D307" s="985"/>
      <c r="E307" s="985"/>
      <c r="F307" s="985"/>
      <c r="G307" s="985"/>
    </row>
    <row r="308" spans="1:7">
      <c r="A308" s="985"/>
      <c r="B308" s="985"/>
      <c r="C308" s="985"/>
      <c r="D308" s="985"/>
      <c r="E308" s="985"/>
      <c r="F308" s="985"/>
      <c r="G308" s="985"/>
    </row>
    <row r="309" spans="1:7">
      <c r="A309" s="985"/>
      <c r="B309" s="985"/>
      <c r="C309" s="985"/>
      <c r="D309" s="985"/>
      <c r="E309" s="985"/>
      <c r="F309" s="985"/>
      <c r="G309" s="985"/>
    </row>
    <row r="310" spans="1:7">
      <c r="A310" s="985"/>
      <c r="B310" s="985"/>
      <c r="C310" s="985"/>
      <c r="D310" s="985"/>
      <c r="E310" s="985"/>
      <c r="F310" s="985"/>
      <c r="G310" s="985"/>
    </row>
    <row r="311" spans="1:7">
      <c r="A311" s="985"/>
      <c r="B311" s="985"/>
      <c r="C311" s="985"/>
      <c r="D311" s="985"/>
      <c r="E311" s="985"/>
      <c r="F311" s="985"/>
      <c r="G311" s="985"/>
    </row>
    <row r="312" spans="1:7">
      <c r="A312" s="985"/>
      <c r="B312" s="985"/>
      <c r="C312" s="985"/>
      <c r="D312" s="985"/>
      <c r="E312" s="985"/>
      <c r="F312" s="985"/>
      <c r="G312" s="985"/>
    </row>
    <row r="313" spans="1:7">
      <c r="A313" s="985"/>
      <c r="B313" s="985"/>
      <c r="C313" s="985"/>
      <c r="D313" s="985"/>
      <c r="E313" s="985"/>
      <c r="F313" s="985"/>
      <c r="G313" s="985"/>
    </row>
    <row r="314" spans="1:7">
      <c r="A314" s="985"/>
      <c r="B314" s="985"/>
      <c r="C314" s="985"/>
      <c r="D314" s="985"/>
      <c r="E314" s="985"/>
      <c r="F314" s="985"/>
      <c r="G314" s="985"/>
    </row>
    <row r="315" spans="1:7">
      <c r="A315" s="985"/>
      <c r="B315" s="985"/>
      <c r="C315" s="985"/>
      <c r="D315" s="985"/>
      <c r="E315" s="985"/>
      <c r="F315" s="985"/>
      <c r="G315" s="985"/>
    </row>
    <row r="316" spans="1:7">
      <c r="A316" s="985"/>
      <c r="B316" s="985"/>
      <c r="C316" s="985"/>
      <c r="D316" s="985"/>
      <c r="E316" s="985"/>
      <c r="F316" s="985"/>
      <c r="G316" s="985"/>
    </row>
    <row r="317" spans="1:7">
      <c r="A317" s="985"/>
      <c r="B317" s="985"/>
      <c r="C317" s="985"/>
      <c r="D317" s="985"/>
      <c r="E317" s="985"/>
      <c r="F317" s="985"/>
      <c r="G317" s="985"/>
    </row>
    <row r="318" spans="1:7">
      <c r="A318" s="985"/>
      <c r="B318" s="985"/>
      <c r="C318" s="985"/>
      <c r="D318" s="985"/>
      <c r="E318" s="985"/>
      <c r="F318" s="985"/>
      <c r="G318" s="985"/>
    </row>
    <row r="319" spans="1:7">
      <c r="A319" s="985"/>
      <c r="B319" s="985"/>
      <c r="C319" s="985"/>
      <c r="D319" s="985"/>
      <c r="E319" s="985"/>
      <c r="F319" s="985"/>
      <c r="G319" s="985"/>
    </row>
    <row r="320" spans="1:7">
      <c r="A320" s="985"/>
      <c r="B320" s="985"/>
      <c r="C320" s="985"/>
      <c r="D320" s="985"/>
      <c r="E320" s="985"/>
      <c r="F320" s="985"/>
      <c r="G320" s="985"/>
    </row>
    <row r="321" spans="1:7">
      <c r="A321" s="985"/>
      <c r="B321" s="985"/>
      <c r="C321" s="985"/>
      <c r="D321" s="985"/>
      <c r="E321" s="985"/>
      <c r="F321" s="985"/>
      <c r="G321" s="985"/>
    </row>
    <row r="322" spans="1:7">
      <c r="A322" s="985"/>
      <c r="B322" s="985"/>
      <c r="C322" s="985"/>
      <c r="D322" s="985"/>
      <c r="E322" s="985"/>
      <c r="F322" s="985"/>
      <c r="G322" s="985"/>
    </row>
    <row r="323" spans="1:7">
      <c r="A323" s="985"/>
      <c r="B323" s="985"/>
      <c r="C323" s="985"/>
      <c r="D323" s="985"/>
      <c r="E323" s="985"/>
      <c r="F323" s="985"/>
      <c r="G323" s="985"/>
    </row>
    <row r="324" spans="1:7">
      <c r="A324" s="985"/>
      <c r="B324" s="985"/>
      <c r="C324" s="985"/>
      <c r="D324" s="985"/>
      <c r="E324" s="985"/>
      <c r="F324" s="985"/>
      <c r="G324" s="985"/>
    </row>
    <row r="325" spans="1:7">
      <c r="A325" s="985"/>
      <c r="B325" s="985"/>
      <c r="C325" s="985"/>
      <c r="D325" s="985"/>
      <c r="E325" s="985"/>
      <c r="F325" s="985"/>
      <c r="G325" s="985"/>
    </row>
    <row r="326" spans="1:7">
      <c r="A326" s="985"/>
      <c r="B326" s="985"/>
      <c r="C326" s="985"/>
      <c r="D326" s="985"/>
      <c r="E326" s="985"/>
      <c r="F326" s="985"/>
      <c r="G326" s="985"/>
    </row>
    <row r="327" spans="1:7">
      <c r="A327" s="985"/>
      <c r="B327" s="985"/>
      <c r="C327" s="985"/>
      <c r="D327" s="985"/>
      <c r="E327" s="985"/>
      <c r="F327" s="985"/>
      <c r="G327" s="985"/>
    </row>
    <row r="328" spans="1:7">
      <c r="A328" s="985"/>
      <c r="B328" s="985"/>
      <c r="C328" s="985"/>
      <c r="D328" s="985"/>
      <c r="E328" s="985"/>
      <c r="F328" s="985"/>
      <c r="G328" s="985"/>
    </row>
    <row r="329" spans="1:7">
      <c r="A329" s="985"/>
      <c r="B329" s="985"/>
      <c r="C329" s="985"/>
      <c r="D329" s="985"/>
      <c r="E329" s="985"/>
      <c r="F329" s="985"/>
      <c r="G329" s="985"/>
    </row>
    <row r="330" spans="1:7">
      <c r="A330" s="985"/>
      <c r="B330" s="985"/>
      <c r="C330" s="985"/>
      <c r="D330" s="985"/>
      <c r="E330" s="985"/>
      <c r="F330" s="985"/>
      <c r="G330" s="985"/>
    </row>
    <row r="331" spans="1:7">
      <c r="A331" s="985"/>
      <c r="B331" s="985"/>
      <c r="C331" s="985"/>
      <c r="D331" s="985"/>
      <c r="E331" s="985"/>
      <c r="F331" s="985"/>
      <c r="G331" s="985"/>
    </row>
    <row r="332" spans="1:7">
      <c r="A332" s="985"/>
      <c r="B332" s="985"/>
      <c r="C332" s="985"/>
      <c r="D332" s="985"/>
      <c r="E332" s="985"/>
      <c r="F332" s="985"/>
      <c r="G332" s="985"/>
    </row>
    <row r="333" spans="1:7">
      <c r="A333" s="985"/>
      <c r="B333" s="985"/>
      <c r="C333" s="985"/>
      <c r="D333" s="985"/>
      <c r="E333" s="985"/>
      <c r="F333" s="985"/>
      <c r="G333" s="985"/>
    </row>
    <row r="334" spans="1:7">
      <c r="A334" s="985"/>
      <c r="B334" s="985"/>
      <c r="C334" s="985"/>
      <c r="D334" s="985"/>
      <c r="E334" s="985"/>
      <c r="F334" s="985"/>
      <c r="G334" s="985"/>
    </row>
    <row r="335" spans="1:7">
      <c r="A335" s="985"/>
      <c r="B335" s="985"/>
      <c r="C335" s="985"/>
      <c r="D335" s="985"/>
      <c r="E335" s="985"/>
      <c r="F335" s="985"/>
      <c r="G335" s="985"/>
    </row>
    <row r="336" spans="1:7">
      <c r="A336" s="985"/>
      <c r="B336" s="985"/>
      <c r="C336" s="985"/>
      <c r="D336" s="985"/>
      <c r="E336" s="985"/>
      <c r="F336" s="985"/>
      <c r="G336" s="985"/>
    </row>
    <row r="337" spans="1:7">
      <c r="A337" s="985"/>
      <c r="B337" s="985"/>
      <c r="C337" s="985"/>
      <c r="D337" s="985"/>
      <c r="E337" s="985"/>
      <c r="F337" s="985"/>
      <c r="G337" s="985"/>
    </row>
    <row r="338" spans="1:7">
      <c r="A338" s="985"/>
      <c r="B338" s="985"/>
      <c r="C338" s="985"/>
      <c r="D338" s="985"/>
      <c r="E338" s="985"/>
      <c r="F338" s="985"/>
      <c r="G338" s="985"/>
    </row>
    <row r="339" spans="1:7">
      <c r="A339" s="985"/>
      <c r="B339" s="985"/>
      <c r="C339" s="985"/>
      <c r="D339" s="985"/>
      <c r="E339" s="985"/>
      <c r="F339" s="985"/>
      <c r="G339" s="985"/>
    </row>
    <row r="340" spans="1:7">
      <c r="A340" s="985"/>
      <c r="B340" s="985"/>
      <c r="C340" s="985"/>
      <c r="D340" s="985"/>
      <c r="E340" s="985"/>
      <c r="F340" s="985"/>
      <c r="G340" s="985"/>
    </row>
    <row r="341" spans="1:7">
      <c r="A341" s="985"/>
      <c r="B341" s="985"/>
      <c r="C341" s="985"/>
      <c r="D341" s="985"/>
      <c r="E341" s="985"/>
      <c r="F341" s="985"/>
      <c r="G341" s="985"/>
    </row>
    <row r="342" spans="1:7">
      <c r="A342" s="985"/>
      <c r="B342" s="985"/>
      <c r="C342" s="985"/>
      <c r="D342" s="985"/>
      <c r="E342" s="985"/>
      <c r="F342" s="985"/>
      <c r="G342" s="985"/>
    </row>
    <row r="343" spans="1:7">
      <c r="A343" s="985"/>
      <c r="B343" s="985"/>
      <c r="C343" s="985"/>
      <c r="D343" s="985"/>
      <c r="E343" s="985"/>
      <c r="F343" s="985"/>
      <c r="G343" s="985"/>
    </row>
    <row r="344" spans="1:7">
      <c r="A344" s="985"/>
      <c r="B344" s="985"/>
      <c r="C344" s="985"/>
      <c r="D344" s="985"/>
      <c r="E344" s="985"/>
      <c r="F344" s="985"/>
      <c r="G344" s="985"/>
    </row>
    <row r="345" spans="1:7">
      <c r="A345" s="985"/>
      <c r="B345" s="985"/>
      <c r="C345" s="985"/>
      <c r="D345" s="985"/>
      <c r="E345" s="985"/>
      <c r="F345" s="985"/>
      <c r="G345" s="985"/>
    </row>
    <row r="346" spans="1:7">
      <c r="A346" s="985"/>
      <c r="B346" s="985"/>
      <c r="C346" s="985"/>
      <c r="D346" s="985"/>
      <c r="E346" s="985"/>
      <c r="F346" s="985"/>
      <c r="G346" s="985"/>
    </row>
    <row r="347" spans="1:7">
      <c r="A347" s="985"/>
      <c r="B347" s="985"/>
      <c r="C347" s="985"/>
      <c r="D347" s="985"/>
      <c r="E347" s="985"/>
      <c r="F347" s="985"/>
      <c r="G347" s="985"/>
    </row>
    <row r="348" spans="1:7">
      <c r="A348" s="985"/>
      <c r="B348" s="985"/>
      <c r="C348" s="985"/>
      <c r="D348" s="985"/>
      <c r="E348" s="985"/>
      <c r="F348" s="985"/>
      <c r="G348" s="985"/>
    </row>
    <row r="349" spans="1:7">
      <c r="A349" s="985"/>
      <c r="B349" s="985"/>
      <c r="C349" s="985"/>
      <c r="D349" s="985"/>
      <c r="E349" s="985"/>
      <c r="F349" s="985"/>
      <c r="G349" s="985"/>
    </row>
    <row r="350" spans="1:7">
      <c r="A350" s="985"/>
      <c r="B350" s="985"/>
      <c r="C350" s="985"/>
      <c r="D350" s="985"/>
      <c r="E350" s="985"/>
      <c r="F350" s="985"/>
      <c r="G350" s="985"/>
    </row>
    <row r="351" spans="1:7">
      <c r="A351" s="985"/>
      <c r="B351" s="985"/>
      <c r="C351" s="985"/>
      <c r="D351" s="985"/>
      <c r="E351" s="985"/>
      <c r="F351" s="985"/>
      <c r="G351" s="985"/>
    </row>
    <row r="352" spans="1:7">
      <c r="A352" s="985"/>
      <c r="B352" s="985"/>
      <c r="C352" s="985"/>
      <c r="D352" s="985"/>
      <c r="E352" s="985"/>
      <c r="F352" s="985"/>
      <c r="G352" s="985"/>
    </row>
    <row r="353" spans="1:7">
      <c r="A353" s="985"/>
      <c r="B353" s="985"/>
      <c r="C353" s="985"/>
      <c r="D353" s="985"/>
      <c r="E353" s="985"/>
      <c r="F353" s="985"/>
      <c r="G353" s="985"/>
    </row>
    <row r="354" spans="1:7">
      <c r="A354" s="985"/>
      <c r="B354" s="985"/>
      <c r="C354" s="985"/>
      <c r="D354" s="985"/>
      <c r="E354" s="985"/>
      <c r="F354" s="985"/>
      <c r="G354" s="985"/>
    </row>
    <row r="355" spans="1:7">
      <c r="A355" s="985"/>
      <c r="B355" s="985"/>
      <c r="C355" s="985"/>
      <c r="D355" s="985"/>
      <c r="E355" s="985"/>
      <c r="F355" s="985"/>
      <c r="G355" s="985"/>
    </row>
    <row r="356" spans="1:7">
      <c r="A356" s="985"/>
      <c r="B356" s="985"/>
      <c r="C356" s="985"/>
      <c r="D356" s="985"/>
      <c r="E356" s="985"/>
      <c r="F356" s="985"/>
      <c r="G356" s="985"/>
    </row>
    <row r="357" spans="1:7">
      <c r="A357" s="985"/>
      <c r="B357" s="985"/>
      <c r="C357" s="985"/>
      <c r="D357" s="985"/>
      <c r="E357" s="985"/>
      <c r="F357" s="985"/>
      <c r="G357" s="985"/>
    </row>
    <row r="358" spans="1:7">
      <c r="A358" s="985"/>
      <c r="B358" s="985"/>
      <c r="C358" s="985"/>
      <c r="D358" s="985"/>
      <c r="E358" s="985"/>
      <c r="F358" s="985"/>
      <c r="G358" s="985"/>
    </row>
    <row r="359" spans="1:7">
      <c r="A359" s="985"/>
      <c r="B359" s="985"/>
      <c r="C359" s="985"/>
      <c r="D359" s="985"/>
      <c r="E359" s="985"/>
      <c r="F359" s="985"/>
      <c r="G359" s="985"/>
    </row>
    <row r="360" spans="1:7">
      <c r="A360" s="985"/>
      <c r="B360" s="985"/>
      <c r="C360" s="985"/>
      <c r="D360" s="985"/>
      <c r="E360" s="985"/>
      <c r="F360" s="985"/>
      <c r="G360" s="985"/>
    </row>
    <row r="361" spans="1:7">
      <c r="A361" s="985"/>
      <c r="B361" s="985"/>
      <c r="C361" s="985"/>
      <c r="D361" s="985"/>
      <c r="E361" s="985"/>
      <c r="F361" s="985"/>
      <c r="G361" s="985"/>
    </row>
    <row r="362" spans="1:7">
      <c r="A362" s="985"/>
      <c r="B362" s="985"/>
      <c r="C362" s="985"/>
      <c r="D362" s="985"/>
      <c r="E362" s="985"/>
      <c r="F362" s="985"/>
      <c r="G362" s="985"/>
    </row>
    <row r="363" spans="1:7">
      <c r="A363" s="985"/>
      <c r="B363" s="985"/>
      <c r="C363" s="985"/>
      <c r="D363" s="985"/>
      <c r="E363" s="985"/>
      <c r="F363" s="985"/>
      <c r="G363" s="985"/>
    </row>
    <row r="364" spans="1:7">
      <c r="A364" s="985"/>
      <c r="B364" s="985"/>
      <c r="C364" s="985"/>
      <c r="D364" s="985"/>
      <c r="E364" s="985"/>
      <c r="F364" s="985"/>
      <c r="G364" s="985"/>
    </row>
    <row r="365" spans="1:7">
      <c r="A365" s="985"/>
      <c r="B365" s="985"/>
      <c r="C365" s="985"/>
      <c r="D365" s="985"/>
      <c r="E365" s="985"/>
      <c r="F365" s="985"/>
      <c r="G365" s="985"/>
    </row>
    <row r="366" spans="1:7">
      <c r="A366" s="985"/>
      <c r="B366" s="985"/>
      <c r="C366" s="985"/>
      <c r="D366" s="985"/>
      <c r="E366" s="985"/>
      <c r="F366" s="985"/>
      <c r="G366" s="985"/>
    </row>
    <row r="367" spans="1:7">
      <c r="A367" s="985"/>
      <c r="B367" s="985"/>
      <c r="C367" s="985"/>
      <c r="D367" s="985"/>
      <c r="E367" s="985"/>
      <c r="F367" s="985"/>
      <c r="G367" s="985"/>
    </row>
    <row r="368" spans="1:7">
      <c r="A368" s="985"/>
      <c r="B368" s="985"/>
      <c r="C368" s="985"/>
      <c r="D368" s="985"/>
      <c r="E368" s="985"/>
      <c r="F368" s="985"/>
      <c r="G368" s="985"/>
    </row>
    <row r="369" spans="1:7">
      <c r="A369" s="985"/>
      <c r="B369" s="985"/>
      <c r="C369" s="985"/>
      <c r="D369" s="985"/>
      <c r="E369" s="985"/>
      <c r="F369" s="985"/>
      <c r="G369" s="985"/>
    </row>
    <row r="370" spans="1:7">
      <c r="A370" s="985"/>
      <c r="B370" s="985"/>
      <c r="C370" s="985"/>
      <c r="D370" s="985"/>
      <c r="E370" s="985"/>
      <c r="F370" s="985"/>
      <c r="G370" s="985"/>
    </row>
    <row r="371" spans="1:7">
      <c r="A371" s="985"/>
      <c r="B371" s="985"/>
      <c r="C371" s="985"/>
      <c r="D371" s="985"/>
      <c r="E371" s="985"/>
      <c r="F371" s="985"/>
      <c r="G371" s="985"/>
    </row>
    <row r="372" spans="1:7">
      <c r="A372" s="985"/>
      <c r="B372" s="985"/>
      <c r="C372" s="985"/>
      <c r="D372" s="985"/>
      <c r="E372" s="985"/>
      <c r="F372" s="985"/>
      <c r="G372" s="985"/>
    </row>
    <row r="373" spans="1:7">
      <c r="A373" s="985"/>
      <c r="B373" s="985"/>
      <c r="C373" s="985"/>
      <c r="D373" s="985"/>
      <c r="E373" s="985"/>
      <c r="F373" s="985"/>
      <c r="G373" s="985"/>
    </row>
    <row r="374" spans="1:7">
      <c r="A374" s="985"/>
      <c r="B374" s="985"/>
      <c r="C374" s="985"/>
      <c r="D374" s="985"/>
      <c r="E374" s="985"/>
      <c r="F374" s="985"/>
      <c r="G374" s="985"/>
    </row>
    <row r="375" spans="1:7">
      <c r="A375" s="985"/>
      <c r="B375" s="985"/>
      <c r="C375" s="985"/>
      <c r="D375" s="985"/>
      <c r="E375" s="985"/>
      <c r="F375" s="985"/>
      <c r="G375" s="985"/>
    </row>
    <row r="376" spans="1:7">
      <c r="A376" s="985"/>
      <c r="B376" s="985"/>
      <c r="C376" s="985"/>
      <c r="D376" s="985"/>
      <c r="E376" s="985"/>
      <c r="F376" s="985"/>
      <c r="G376" s="985"/>
    </row>
    <row r="377" spans="1:7">
      <c r="A377" s="985"/>
      <c r="B377" s="985"/>
      <c r="C377" s="985"/>
      <c r="D377" s="985"/>
      <c r="E377" s="985"/>
      <c r="F377" s="985"/>
      <c r="G377" s="985"/>
    </row>
    <row r="378" spans="1:7">
      <c r="A378" s="985"/>
      <c r="B378" s="985"/>
      <c r="C378" s="985"/>
      <c r="D378" s="985"/>
      <c r="E378" s="985"/>
      <c r="F378" s="985"/>
      <c r="G378" s="985"/>
    </row>
    <row r="379" spans="1:7">
      <c r="A379" s="985"/>
      <c r="B379" s="985"/>
      <c r="C379" s="985"/>
      <c r="D379" s="985"/>
      <c r="E379" s="985"/>
      <c r="F379" s="985"/>
      <c r="G379" s="985"/>
    </row>
    <row r="380" spans="1:7">
      <c r="A380" s="985"/>
      <c r="B380" s="985"/>
      <c r="C380" s="985"/>
      <c r="D380" s="985"/>
      <c r="E380" s="985"/>
      <c r="F380" s="985"/>
      <c r="G380" s="985"/>
    </row>
    <row r="381" spans="1:7">
      <c r="A381" s="985"/>
      <c r="B381" s="985"/>
      <c r="C381" s="985"/>
      <c r="D381" s="985"/>
      <c r="E381" s="985"/>
      <c r="F381" s="985"/>
      <c r="G381" s="985"/>
    </row>
    <row r="382" spans="1:7">
      <c r="A382" s="985"/>
      <c r="B382" s="985"/>
      <c r="C382" s="985"/>
      <c r="D382" s="985"/>
      <c r="E382" s="985"/>
      <c r="F382" s="985"/>
      <c r="G382" s="985"/>
    </row>
    <row r="383" spans="1:7">
      <c r="A383" s="985"/>
      <c r="B383" s="985"/>
      <c r="C383" s="985"/>
      <c r="D383" s="985"/>
      <c r="E383" s="985"/>
      <c r="F383" s="985"/>
      <c r="G383" s="985"/>
    </row>
    <row r="384" spans="1:7">
      <c r="A384" s="985"/>
      <c r="B384" s="985"/>
      <c r="C384" s="985"/>
      <c r="D384" s="985"/>
      <c r="E384" s="985"/>
      <c r="F384" s="985"/>
      <c r="G384" s="985"/>
    </row>
    <row r="385" spans="1:7">
      <c r="A385" s="985"/>
      <c r="B385" s="985"/>
      <c r="C385" s="985"/>
      <c r="D385" s="985"/>
      <c r="E385" s="985"/>
      <c r="F385" s="985"/>
      <c r="G385" s="985"/>
    </row>
    <row r="386" spans="1:7">
      <c r="A386" s="985"/>
      <c r="B386" s="985"/>
      <c r="C386" s="985"/>
      <c r="D386" s="985"/>
      <c r="E386" s="985"/>
      <c r="F386" s="985"/>
      <c r="G386" s="985"/>
    </row>
    <row r="387" spans="1:7">
      <c r="A387" s="985"/>
      <c r="B387" s="985"/>
      <c r="C387" s="985"/>
      <c r="D387" s="985"/>
      <c r="E387" s="985"/>
      <c r="F387" s="985"/>
      <c r="G387" s="985"/>
    </row>
    <row r="388" spans="1:7">
      <c r="A388" s="985"/>
      <c r="B388" s="985"/>
      <c r="C388" s="985"/>
      <c r="D388" s="985"/>
      <c r="E388" s="985"/>
      <c r="F388" s="985"/>
      <c r="G388" s="985"/>
    </row>
    <row r="389" spans="1:7">
      <c r="A389" s="985"/>
      <c r="B389" s="985"/>
      <c r="C389" s="985"/>
      <c r="D389" s="985"/>
      <c r="E389" s="985"/>
      <c r="F389" s="985"/>
      <c r="G389" s="985"/>
    </row>
    <row r="390" spans="1:7">
      <c r="A390" s="985"/>
      <c r="B390" s="985"/>
      <c r="C390" s="985"/>
      <c r="D390" s="985"/>
      <c r="E390" s="985"/>
      <c r="F390" s="985"/>
      <c r="G390" s="985"/>
    </row>
    <row r="391" spans="1:7">
      <c r="A391" s="985"/>
      <c r="B391" s="985"/>
      <c r="C391" s="985"/>
      <c r="D391" s="985"/>
      <c r="E391" s="985"/>
      <c r="F391" s="985"/>
      <c r="G391" s="985"/>
    </row>
    <row r="392" spans="1:7">
      <c r="A392" s="985"/>
      <c r="B392" s="985"/>
      <c r="C392" s="985"/>
      <c r="D392" s="985"/>
      <c r="E392" s="985"/>
      <c r="F392" s="985"/>
      <c r="G392" s="985"/>
    </row>
    <row r="393" spans="1:7">
      <c r="A393" s="985"/>
      <c r="B393" s="985"/>
      <c r="C393" s="985"/>
      <c r="D393" s="985"/>
      <c r="E393" s="985"/>
      <c r="F393" s="985"/>
      <c r="G393" s="985"/>
    </row>
    <row r="394" spans="1:7">
      <c r="A394" s="985"/>
      <c r="B394" s="985"/>
      <c r="C394" s="985"/>
      <c r="D394" s="985"/>
      <c r="E394" s="985"/>
      <c r="F394" s="985"/>
      <c r="G394" s="985"/>
    </row>
    <row r="395" spans="1:7">
      <c r="A395" s="985"/>
      <c r="B395" s="985"/>
      <c r="C395" s="985"/>
      <c r="D395" s="985"/>
      <c r="E395" s="985"/>
      <c r="F395" s="985"/>
      <c r="G395" s="985"/>
    </row>
    <row r="396" spans="1:7">
      <c r="A396" s="985"/>
      <c r="B396" s="985"/>
      <c r="C396" s="985"/>
      <c r="D396" s="985"/>
      <c r="E396" s="985"/>
      <c r="F396" s="985"/>
      <c r="G396" s="985"/>
    </row>
    <row r="397" spans="1:7">
      <c r="A397" s="985"/>
      <c r="B397" s="985"/>
      <c r="C397" s="985"/>
      <c r="D397" s="985"/>
      <c r="E397" s="985"/>
      <c r="F397" s="985"/>
      <c r="G397" s="985"/>
    </row>
    <row r="398" spans="1:7">
      <c r="A398" s="985"/>
      <c r="B398" s="985"/>
      <c r="C398" s="985"/>
      <c r="D398" s="985"/>
      <c r="E398" s="985"/>
      <c r="F398" s="985"/>
      <c r="G398" s="985"/>
    </row>
    <row r="399" spans="1:7">
      <c r="A399" s="985"/>
      <c r="B399" s="985"/>
      <c r="C399" s="985"/>
      <c r="D399" s="985"/>
      <c r="E399" s="985"/>
      <c r="F399" s="985"/>
      <c r="G399" s="985"/>
    </row>
    <row r="400" spans="1:7">
      <c r="A400" s="985"/>
      <c r="B400" s="985"/>
      <c r="C400" s="985"/>
      <c r="D400" s="985"/>
      <c r="E400" s="985"/>
      <c r="F400" s="985"/>
      <c r="G400" s="985"/>
    </row>
    <row r="401" spans="1:7">
      <c r="A401" s="985"/>
      <c r="B401" s="985"/>
      <c r="C401" s="985"/>
      <c r="D401" s="985"/>
      <c r="E401" s="985"/>
      <c r="F401" s="985"/>
      <c r="G401" s="985"/>
    </row>
    <row r="402" spans="1:7">
      <c r="A402" s="985"/>
      <c r="B402" s="985"/>
      <c r="C402" s="985"/>
      <c r="D402" s="985"/>
      <c r="E402" s="985"/>
      <c r="F402" s="985"/>
      <c r="G402" s="985"/>
    </row>
    <row r="403" spans="1:7">
      <c r="A403" s="985"/>
      <c r="B403" s="985"/>
      <c r="C403" s="985"/>
      <c r="D403" s="985"/>
      <c r="E403" s="985"/>
      <c r="F403" s="985"/>
      <c r="G403" s="985"/>
    </row>
    <row r="404" spans="1:7">
      <c r="A404" s="985"/>
      <c r="B404" s="985"/>
      <c r="C404" s="985"/>
      <c r="D404" s="985"/>
      <c r="E404" s="985"/>
      <c r="F404" s="985"/>
      <c r="G404" s="985"/>
    </row>
    <row r="405" spans="1:7">
      <c r="A405" s="985"/>
      <c r="B405" s="985"/>
      <c r="C405" s="985"/>
      <c r="D405" s="985"/>
      <c r="E405" s="985"/>
      <c r="F405" s="985"/>
      <c r="G405" s="985"/>
    </row>
    <row r="406" spans="1:7">
      <c r="A406" s="985"/>
      <c r="B406" s="985"/>
      <c r="C406" s="985"/>
      <c r="D406" s="985"/>
      <c r="E406" s="985"/>
      <c r="F406" s="985"/>
      <c r="G406" s="985"/>
    </row>
    <row r="407" spans="1:7">
      <c r="A407" s="985"/>
      <c r="B407" s="985"/>
      <c r="C407" s="985"/>
      <c r="D407" s="985"/>
      <c r="E407" s="985"/>
      <c r="F407" s="985"/>
      <c r="G407" s="985"/>
    </row>
    <row r="408" spans="1:7">
      <c r="A408" s="985"/>
      <c r="B408" s="985"/>
      <c r="C408" s="985"/>
      <c r="D408" s="985"/>
      <c r="E408" s="985"/>
      <c r="F408" s="985"/>
      <c r="G408" s="985"/>
    </row>
    <row r="409" spans="1:7">
      <c r="A409" s="985"/>
      <c r="B409" s="985"/>
      <c r="C409" s="985"/>
      <c r="D409" s="985"/>
      <c r="E409" s="985"/>
      <c r="F409" s="985"/>
      <c r="G409" s="985"/>
    </row>
    <row r="410" spans="1:7">
      <c r="A410" s="985"/>
      <c r="B410" s="985"/>
      <c r="C410" s="985"/>
      <c r="D410" s="985"/>
      <c r="E410" s="985"/>
      <c r="F410" s="985"/>
      <c r="G410" s="985"/>
    </row>
    <row r="411" spans="1:7">
      <c r="A411" s="985"/>
      <c r="B411" s="985"/>
      <c r="C411" s="985"/>
      <c r="D411" s="985"/>
      <c r="E411" s="985"/>
      <c r="F411" s="985"/>
      <c r="G411" s="985"/>
    </row>
    <row r="412" spans="1:7">
      <c r="A412" s="985"/>
      <c r="B412" s="985"/>
      <c r="C412" s="985"/>
      <c r="D412" s="985"/>
      <c r="E412" s="985"/>
      <c r="F412" s="985"/>
      <c r="G412" s="985"/>
    </row>
    <row r="413" spans="1:7">
      <c r="A413" s="985"/>
      <c r="B413" s="985"/>
      <c r="C413" s="985"/>
      <c r="D413" s="985"/>
      <c r="E413" s="985"/>
      <c r="F413" s="985"/>
      <c r="G413" s="985"/>
    </row>
    <row r="414" spans="1:7">
      <c r="A414" s="985"/>
      <c r="B414" s="985"/>
      <c r="C414" s="985"/>
      <c r="D414" s="985"/>
      <c r="E414" s="985"/>
      <c r="F414" s="985"/>
      <c r="G414" s="985"/>
    </row>
    <row r="415" spans="1:7">
      <c r="A415" s="985"/>
      <c r="B415" s="985"/>
      <c r="C415" s="985"/>
      <c r="D415" s="985"/>
      <c r="E415" s="985"/>
      <c r="F415" s="985"/>
      <c r="G415" s="985"/>
    </row>
    <row r="416" spans="1:7">
      <c r="A416" s="985"/>
      <c r="B416" s="985"/>
      <c r="C416" s="985"/>
      <c r="D416" s="985"/>
      <c r="E416" s="985"/>
      <c r="F416" s="985"/>
      <c r="G416" s="985"/>
    </row>
    <row r="417" spans="1:7">
      <c r="A417" s="985"/>
      <c r="B417" s="985"/>
      <c r="C417" s="985"/>
      <c r="D417" s="985"/>
      <c r="E417" s="985"/>
      <c r="F417" s="985"/>
      <c r="G417" s="985"/>
    </row>
    <row r="418" spans="1:7">
      <c r="A418" s="985"/>
      <c r="B418" s="985"/>
      <c r="C418" s="985"/>
      <c r="D418" s="985"/>
      <c r="E418" s="985"/>
      <c r="F418" s="985"/>
      <c r="G418" s="985"/>
    </row>
    <row r="419" spans="1:7">
      <c r="A419" s="985"/>
      <c r="B419" s="985"/>
      <c r="C419" s="985"/>
      <c r="D419" s="985"/>
      <c r="E419" s="985"/>
      <c r="F419" s="985"/>
      <c r="G419" s="985"/>
    </row>
    <row r="420" spans="1:7">
      <c r="A420" s="985"/>
      <c r="B420" s="985"/>
      <c r="C420" s="985"/>
      <c r="D420" s="985"/>
      <c r="E420" s="985"/>
      <c r="F420" s="985"/>
      <c r="G420" s="985"/>
    </row>
    <row r="421" spans="1:7">
      <c r="A421" s="985"/>
      <c r="B421" s="985"/>
      <c r="C421" s="985"/>
      <c r="D421" s="985"/>
      <c r="E421" s="985"/>
      <c r="F421" s="985"/>
      <c r="G421" s="985"/>
    </row>
    <row r="422" spans="1:7">
      <c r="A422" s="985"/>
      <c r="B422" s="985"/>
      <c r="C422" s="985"/>
      <c r="D422" s="985"/>
      <c r="E422" s="985"/>
      <c r="F422" s="985"/>
      <c r="G422" s="985"/>
    </row>
    <row r="423" spans="1:7">
      <c r="A423" s="985"/>
      <c r="B423" s="985"/>
      <c r="C423" s="985"/>
      <c r="D423" s="985"/>
      <c r="E423" s="985"/>
      <c r="F423" s="985"/>
      <c r="G423" s="985"/>
    </row>
    <row r="424" spans="1:7">
      <c r="A424" s="985"/>
      <c r="B424" s="985"/>
      <c r="C424" s="985"/>
      <c r="D424" s="985"/>
      <c r="E424" s="985"/>
      <c r="F424" s="985"/>
      <c r="G424" s="985"/>
    </row>
    <row r="425" spans="1:7">
      <c r="A425" s="985"/>
      <c r="B425" s="985"/>
      <c r="C425" s="985"/>
      <c r="D425" s="985"/>
      <c r="E425" s="985"/>
      <c r="F425" s="985"/>
      <c r="G425" s="985"/>
    </row>
    <row r="426" spans="1:7">
      <c r="A426" s="985"/>
      <c r="B426" s="985"/>
      <c r="C426" s="985"/>
      <c r="D426" s="985"/>
      <c r="E426" s="985"/>
      <c r="F426" s="985"/>
      <c r="G426" s="985"/>
    </row>
    <row r="427" spans="1:7">
      <c r="A427" s="985"/>
      <c r="B427" s="985"/>
      <c r="C427" s="985"/>
      <c r="D427" s="985"/>
      <c r="E427" s="985"/>
      <c r="F427" s="985"/>
      <c r="G427" s="985"/>
    </row>
    <row r="428" spans="1:7">
      <c r="A428" s="985"/>
      <c r="B428" s="985"/>
      <c r="C428" s="985"/>
      <c r="D428" s="985"/>
      <c r="E428" s="985"/>
      <c r="F428" s="985"/>
      <c r="G428" s="985"/>
    </row>
    <row r="429" spans="1:7">
      <c r="A429" s="985"/>
      <c r="B429" s="985"/>
      <c r="C429" s="985"/>
      <c r="D429" s="985"/>
      <c r="E429" s="985"/>
      <c r="F429" s="985"/>
      <c r="G429" s="985"/>
    </row>
    <row r="430" spans="1:7">
      <c r="A430" s="985"/>
      <c r="B430" s="985"/>
      <c r="C430" s="985"/>
      <c r="D430" s="985"/>
      <c r="E430" s="985"/>
      <c r="F430" s="985"/>
      <c r="G430" s="985"/>
    </row>
    <row r="431" spans="1:7">
      <c r="A431" s="985"/>
      <c r="B431" s="985"/>
      <c r="C431" s="985"/>
      <c r="D431" s="985"/>
      <c r="E431" s="985"/>
      <c r="F431" s="985"/>
      <c r="G431" s="985"/>
    </row>
    <row r="432" spans="1:7">
      <c r="A432" s="985"/>
      <c r="B432" s="985"/>
      <c r="C432" s="985"/>
      <c r="D432" s="985"/>
      <c r="E432" s="985"/>
      <c r="F432" s="985"/>
      <c r="G432" s="985"/>
    </row>
    <row r="433" spans="1:7">
      <c r="A433" s="985"/>
      <c r="B433" s="985"/>
      <c r="C433" s="985"/>
      <c r="D433" s="985"/>
      <c r="E433" s="985"/>
      <c r="F433" s="985"/>
      <c r="G433" s="985"/>
    </row>
    <row r="434" spans="1:7">
      <c r="A434" s="985"/>
      <c r="B434" s="985"/>
      <c r="C434" s="985"/>
      <c r="D434" s="985"/>
      <c r="E434" s="985"/>
      <c r="F434" s="985"/>
      <c r="G434" s="985"/>
    </row>
    <row r="435" spans="1:7">
      <c r="A435" s="985"/>
      <c r="B435" s="985"/>
      <c r="C435" s="985"/>
      <c r="D435" s="985"/>
      <c r="E435" s="985"/>
      <c r="F435" s="985"/>
      <c r="G435" s="985"/>
    </row>
    <row r="436" spans="1:7">
      <c r="A436" s="985"/>
      <c r="B436" s="985"/>
      <c r="C436" s="985"/>
      <c r="D436" s="985"/>
      <c r="E436" s="985"/>
      <c r="F436" s="985"/>
      <c r="G436" s="985"/>
    </row>
    <row r="437" spans="1:7">
      <c r="A437" s="985"/>
      <c r="B437" s="985"/>
      <c r="C437" s="985"/>
      <c r="D437" s="985"/>
      <c r="E437" s="985"/>
      <c r="F437" s="985"/>
      <c r="G437" s="985"/>
    </row>
    <row r="438" spans="1:7">
      <c r="A438" s="985"/>
      <c r="B438" s="985"/>
      <c r="C438" s="985"/>
      <c r="D438" s="985"/>
      <c r="E438" s="985"/>
      <c r="F438" s="985"/>
      <c r="G438" s="985"/>
    </row>
    <row r="439" spans="1:7">
      <c r="A439" s="985"/>
      <c r="B439" s="985"/>
      <c r="C439" s="985"/>
      <c r="D439" s="985"/>
      <c r="E439" s="985"/>
      <c r="F439" s="985"/>
      <c r="G439" s="985"/>
    </row>
    <row r="440" spans="1:7">
      <c r="A440" s="985"/>
      <c r="B440" s="985"/>
      <c r="C440" s="985"/>
      <c r="D440" s="985"/>
      <c r="E440" s="985"/>
      <c r="F440" s="985"/>
      <c r="G440" s="985"/>
    </row>
    <row r="441" spans="1:7">
      <c r="A441" s="985"/>
      <c r="B441" s="985"/>
      <c r="C441" s="985"/>
      <c r="D441" s="985"/>
      <c r="E441" s="985"/>
      <c r="F441" s="985"/>
      <c r="G441" s="985"/>
    </row>
    <row r="442" spans="1:7">
      <c r="A442" s="985"/>
      <c r="B442" s="985"/>
      <c r="C442" s="985"/>
      <c r="D442" s="985"/>
      <c r="E442" s="985"/>
      <c r="F442" s="985"/>
      <c r="G442" s="985"/>
    </row>
    <row r="443" spans="1:7">
      <c r="A443" s="985"/>
      <c r="B443" s="985"/>
      <c r="C443" s="985"/>
      <c r="D443" s="985"/>
      <c r="E443" s="985"/>
      <c r="F443" s="985"/>
      <c r="G443" s="985"/>
    </row>
    <row r="444" spans="1:7">
      <c r="A444" s="985"/>
      <c r="B444" s="985"/>
      <c r="C444" s="985"/>
      <c r="D444" s="985"/>
      <c r="E444" s="985"/>
      <c r="F444" s="985"/>
      <c r="G444" s="985"/>
    </row>
    <row r="445" spans="1:7">
      <c r="A445" s="985"/>
      <c r="B445" s="985"/>
      <c r="C445" s="985"/>
      <c r="D445" s="985"/>
      <c r="E445" s="985"/>
      <c r="F445" s="985"/>
      <c r="G445" s="985"/>
    </row>
    <row r="446" spans="1:7">
      <c r="A446" s="985"/>
      <c r="B446" s="985"/>
      <c r="C446" s="985"/>
      <c r="D446" s="985"/>
      <c r="E446" s="985"/>
      <c r="F446" s="985"/>
      <c r="G446" s="985"/>
    </row>
    <row r="447" spans="1:7">
      <c r="A447" s="985"/>
      <c r="B447" s="985"/>
      <c r="C447" s="985"/>
      <c r="D447" s="985"/>
      <c r="E447" s="985"/>
      <c r="F447" s="985"/>
      <c r="G447" s="985"/>
    </row>
    <row r="448" spans="1:7">
      <c r="A448" s="985"/>
      <c r="B448" s="985"/>
      <c r="C448" s="985"/>
      <c r="D448" s="985"/>
      <c r="E448" s="985"/>
      <c r="F448" s="985"/>
      <c r="G448" s="985"/>
    </row>
    <row r="449" spans="1:7">
      <c r="A449" s="985"/>
      <c r="B449" s="985"/>
      <c r="C449" s="985"/>
      <c r="D449" s="985"/>
      <c r="E449" s="985"/>
      <c r="F449" s="985"/>
      <c r="G449" s="985"/>
    </row>
    <row r="450" spans="1:7">
      <c r="A450" s="985"/>
      <c r="B450" s="985"/>
      <c r="C450" s="985"/>
      <c r="D450" s="985"/>
      <c r="E450" s="985"/>
      <c r="F450" s="985"/>
      <c r="G450" s="985"/>
    </row>
    <row r="451" spans="1:7">
      <c r="A451" s="985"/>
      <c r="B451" s="985"/>
      <c r="C451" s="985"/>
      <c r="D451" s="985"/>
      <c r="E451" s="985"/>
      <c r="F451" s="985"/>
      <c r="G451" s="985"/>
    </row>
    <row r="452" spans="1:7">
      <c r="A452" s="985"/>
      <c r="B452" s="985"/>
      <c r="C452" s="985"/>
      <c r="D452" s="985"/>
      <c r="E452" s="985"/>
      <c r="F452" s="985"/>
      <c r="G452" s="985"/>
    </row>
    <row r="453" spans="1:7">
      <c r="A453" s="985"/>
      <c r="B453" s="985"/>
      <c r="C453" s="985"/>
      <c r="D453" s="985"/>
      <c r="E453" s="985"/>
      <c r="F453" s="985"/>
      <c r="G453" s="985"/>
    </row>
    <row r="454" spans="1:7">
      <c r="A454" s="985"/>
      <c r="B454" s="985"/>
      <c r="C454" s="985"/>
      <c r="D454" s="985"/>
      <c r="E454" s="985"/>
      <c r="F454" s="985"/>
      <c r="G454" s="985"/>
    </row>
    <row r="455" spans="1:7">
      <c r="A455" s="985"/>
      <c r="B455" s="985"/>
      <c r="C455" s="985"/>
      <c r="D455" s="985"/>
      <c r="E455" s="985"/>
      <c r="F455" s="985"/>
      <c r="G455" s="985"/>
    </row>
    <row r="456" spans="1:7">
      <c r="A456" s="985"/>
      <c r="B456" s="985"/>
      <c r="C456" s="985"/>
      <c r="D456" s="985"/>
      <c r="E456" s="985"/>
      <c r="F456" s="985"/>
      <c r="G456" s="985"/>
    </row>
    <row r="457" spans="1:7">
      <c r="A457" s="985"/>
      <c r="B457" s="985"/>
      <c r="C457" s="985"/>
      <c r="D457" s="985"/>
      <c r="E457" s="985"/>
      <c r="F457" s="985"/>
      <c r="G457" s="985"/>
    </row>
    <row r="458" spans="1:7">
      <c r="A458" s="985"/>
      <c r="B458" s="985"/>
      <c r="C458" s="985"/>
      <c r="D458" s="985"/>
      <c r="E458" s="985"/>
      <c r="F458" s="985"/>
      <c r="G458" s="985"/>
    </row>
    <row r="459" spans="1:7">
      <c r="A459" s="985"/>
      <c r="B459" s="985"/>
      <c r="C459" s="985"/>
      <c r="D459" s="985"/>
      <c r="E459" s="985"/>
      <c r="F459" s="985"/>
      <c r="G459" s="985"/>
    </row>
    <row r="460" spans="1:7">
      <c r="A460" s="985"/>
      <c r="B460" s="985"/>
      <c r="C460" s="985"/>
      <c r="D460" s="985"/>
      <c r="E460" s="985"/>
      <c r="F460" s="985"/>
      <c r="G460" s="985"/>
    </row>
    <row r="461" spans="1:7">
      <c r="A461" s="985"/>
      <c r="B461" s="985"/>
      <c r="C461" s="985"/>
      <c r="D461" s="985"/>
      <c r="E461" s="985"/>
      <c r="F461" s="985"/>
      <c r="G461" s="985"/>
    </row>
    <row r="462" spans="1:7">
      <c r="A462" s="985"/>
      <c r="B462" s="985"/>
      <c r="C462" s="985"/>
      <c r="D462" s="985"/>
      <c r="E462" s="985"/>
      <c r="F462" s="985"/>
      <c r="G462" s="985"/>
    </row>
    <row r="463" spans="1:7">
      <c r="A463" s="985"/>
      <c r="B463" s="985"/>
      <c r="C463" s="985"/>
      <c r="D463" s="985"/>
      <c r="E463" s="985"/>
      <c r="F463" s="985"/>
      <c r="G463" s="985"/>
    </row>
    <row r="464" spans="1:7">
      <c r="A464" s="985"/>
      <c r="B464" s="985"/>
      <c r="C464" s="985"/>
      <c r="D464" s="985"/>
      <c r="E464" s="985"/>
      <c r="F464" s="985"/>
      <c r="G464" s="985"/>
    </row>
    <row r="465" spans="1:7">
      <c r="A465" s="985"/>
      <c r="B465" s="985"/>
      <c r="C465" s="985"/>
      <c r="D465" s="985"/>
      <c r="E465" s="985"/>
      <c r="F465" s="985"/>
      <c r="G465" s="985"/>
    </row>
    <row r="466" spans="1:7">
      <c r="A466" s="985"/>
      <c r="B466" s="985"/>
      <c r="C466" s="985"/>
      <c r="D466" s="985"/>
      <c r="E466" s="985"/>
      <c r="F466" s="985"/>
      <c r="G466" s="985"/>
    </row>
    <row r="467" spans="1:7">
      <c r="A467" s="985"/>
      <c r="B467" s="985"/>
      <c r="C467" s="985"/>
      <c r="D467" s="985"/>
      <c r="E467" s="985"/>
      <c r="F467" s="985"/>
      <c r="G467" s="985"/>
    </row>
    <row r="468" spans="1:7">
      <c r="A468" s="985"/>
      <c r="B468" s="985"/>
      <c r="C468" s="985"/>
      <c r="D468" s="985"/>
      <c r="E468" s="985"/>
      <c r="F468" s="985"/>
      <c r="G468" s="985"/>
    </row>
    <row r="469" spans="1:7">
      <c r="A469" s="985"/>
      <c r="B469" s="985"/>
      <c r="C469" s="985"/>
      <c r="D469" s="985"/>
      <c r="E469" s="985"/>
      <c r="F469" s="985"/>
      <c r="G469" s="985"/>
    </row>
    <row r="470" spans="1:7">
      <c r="A470" s="985"/>
      <c r="B470" s="985"/>
      <c r="C470" s="985"/>
      <c r="D470" s="985"/>
      <c r="E470" s="985"/>
      <c r="F470" s="985"/>
      <c r="G470" s="985"/>
    </row>
    <row r="471" spans="1:7">
      <c r="A471" s="985"/>
      <c r="B471" s="985"/>
      <c r="C471" s="985"/>
      <c r="D471" s="985"/>
      <c r="E471" s="985"/>
      <c r="F471" s="985"/>
      <c r="G471" s="985"/>
    </row>
    <row r="472" spans="1:7">
      <c r="A472" s="985"/>
      <c r="B472" s="985"/>
      <c r="C472" s="985"/>
      <c r="D472" s="985"/>
      <c r="E472" s="985"/>
      <c r="F472" s="985"/>
      <c r="G472" s="985"/>
    </row>
    <row r="473" spans="1:7">
      <c r="A473" s="985"/>
      <c r="B473" s="985"/>
      <c r="C473" s="985"/>
      <c r="D473" s="985"/>
      <c r="E473" s="985"/>
      <c r="F473" s="985"/>
      <c r="G473" s="985"/>
    </row>
    <row r="474" spans="1:7">
      <c r="A474" s="985"/>
      <c r="B474" s="985"/>
      <c r="C474" s="985"/>
      <c r="D474" s="985"/>
      <c r="E474" s="985"/>
      <c r="F474" s="985"/>
      <c r="G474" s="985"/>
    </row>
    <row r="475" spans="1:7">
      <c r="A475" s="985"/>
      <c r="B475" s="985"/>
      <c r="C475" s="985"/>
      <c r="D475" s="985"/>
      <c r="E475" s="985"/>
      <c r="F475" s="985"/>
      <c r="G475" s="985"/>
    </row>
    <row r="476" spans="1:7">
      <c r="A476" s="985"/>
      <c r="B476" s="985"/>
      <c r="C476" s="985"/>
      <c r="D476" s="985"/>
      <c r="E476" s="985"/>
      <c r="F476" s="985"/>
      <c r="G476" s="985"/>
    </row>
    <row r="477" spans="1:7">
      <c r="A477" s="985"/>
      <c r="B477" s="985"/>
      <c r="C477" s="985"/>
      <c r="D477" s="985"/>
      <c r="E477" s="985"/>
      <c r="F477" s="985"/>
      <c r="G477" s="985"/>
    </row>
    <row r="478" spans="1:7">
      <c r="A478" s="985"/>
      <c r="B478" s="985"/>
      <c r="C478" s="985"/>
      <c r="D478" s="985"/>
      <c r="E478" s="985"/>
      <c r="F478" s="985"/>
      <c r="G478" s="985"/>
    </row>
    <row r="479" spans="1:7">
      <c r="A479" s="985"/>
      <c r="B479" s="985"/>
      <c r="C479" s="985"/>
      <c r="D479" s="985"/>
      <c r="E479" s="985"/>
      <c r="F479" s="985"/>
      <c r="G479" s="985"/>
    </row>
    <row r="480" spans="1:7">
      <c r="A480" s="985"/>
      <c r="B480" s="985"/>
      <c r="C480" s="985"/>
      <c r="D480" s="985"/>
      <c r="E480" s="985"/>
      <c r="F480" s="985"/>
      <c r="G480" s="985"/>
    </row>
    <row r="481" spans="1:7">
      <c r="A481" s="985"/>
      <c r="B481" s="985"/>
      <c r="C481" s="985"/>
      <c r="D481" s="985"/>
      <c r="E481" s="985"/>
      <c r="F481" s="985"/>
      <c r="G481" s="985"/>
    </row>
    <row r="482" spans="1:7">
      <c r="A482" s="985"/>
      <c r="B482" s="985"/>
      <c r="C482" s="985"/>
      <c r="D482" s="985"/>
      <c r="E482" s="985"/>
      <c r="F482" s="985"/>
      <c r="G482" s="985"/>
    </row>
    <row r="483" spans="1:7">
      <c r="A483" s="985"/>
      <c r="B483" s="985"/>
      <c r="C483" s="985"/>
      <c r="D483" s="985"/>
      <c r="E483" s="985"/>
      <c r="F483" s="985"/>
      <c r="G483" s="985"/>
    </row>
    <row r="484" spans="1:7">
      <c r="A484" s="985"/>
      <c r="B484" s="985"/>
      <c r="C484" s="985"/>
      <c r="D484" s="985"/>
      <c r="E484" s="985"/>
      <c r="F484" s="985"/>
      <c r="G484" s="985"/>
    </row>
    <row r="485" spans="1:7">
      <c r="A485" s="985"/>
      <c r="B485" s="985"/>
      <c r="C485" s="985"/>
      <c r="D485" s="985"/>
      <c r="E485" s="985"/>
      <c r="F485" s="985"/>
      <c r="G485" s="985"/>
    </row>
    <row r="486" spans="1:7">
      <c r="A486" s="985"/>
      <c r="B486" s="985"/>
      <c r="C486" s="985"/>
      <c r="D486" s="985"/>
      <c r="E486" s="985"/>
      <c r="F486" s="985"/>
      <c r="G486" s="985"/>
    </row>
    <row r="487" spans="1:7">
      <c r="A487" s="985"/>
      <c r="B487" s="985"/>
      <c r="C487" s="985"/>
      <c r="D487" s="985"/>
      <c r="E487" s="985"/>
      <c r="F487" s="985"/>
      <c r="G487" s="985"/>
    </row>
    <row r="488" spans="1:7">
      <c r="A488" s="985"/>
      <c r="B488" s="985"/>
      <c r="C488" s="985"/>
      <c r="D488" s="985"/>
      <c r="E488" s="985"/>
      <c r="F488" s="985"/>
      <c r="G488" s="985"/>
    </row>
    <row r="489" spans="1:7">
      <c r="A489" s="985"/>
      <c r="B489" s="985"/>
      <c r="C489" s="985"/>
      <c r="D489" s="985"/>
      <c r="E489" s="985"/>
      <c r="F489" s="985"/>
      <c r="G489" s="985"/>
    </row>
    <row r="490" spans="1:7">
      <c r="A490" s="985"/>
      <c r="B490" s="985"/>
      <c r="C490" s="985"/>
      <c r="D490" s="985"/>
      <c r="E490" s="985"/>
      <c r="F490" s="985"/>
      <c r="G490" s="985"/>
    </row>
    <row r="491" spans="1:7">
      <c r="A491" s="985"/>
      <c r="B491" s="985"/>
      <c r="C491" s="985"/>
      <c r="D491" s="985"/>
      <c r="E491" s="985"/>
      <c r="F491" s="985"/>
      <c r="G491" s="985"/>
    </row>
    <row r="492" spans="1:7">
      <c r="A492" s="985"/>
      <c r="B492" s="985"/>
      <c r="C492" s="985"/>
      <c r="D492" s="985"/>
      <c r="E492" s="985"/>
      <c r="F492" s="985"/>
      <c r="G492" s="985"/>
    </row>
    <row r="493" spans="1:7">
      <c r="A493" s="985"/>
      <c r="B493" s="985"/>
      <c r="C493" s="985"/>
      <c r="D493" s="985"/>
      <c r="E493" s="985"/>
      <c r="F493" s="985"/>
      <c r="G493" s="985"/>
    </row>
    <row r="494" spans="1:7">
      <c r="A494" s="985"/>
      <c r="B494" s="985"/>
      <c r="C494" s="985"/>
      <c r="D494" s="985"/>
      <c r="E494" s="985"/>
      <c r="F494" s="985"/>
      <c r="G494" s="985"/>
    </row>
    <row r="495" spans="1:7">
      <c r="A495" s="985"/>
      <c r="B495" s="985"/>
      <c r="C495" s="985"/>
      <c r="D495" s="985"/>
      <c r="E495" s="985"/>
      <c r="F495" s="985"/>
      <c r="G495" s="985"/>
    </row>
    <row r="496" spans="1:7">
      <c r="A496" s="985"/>
      <c r="B496" s="985"/>
      <c r="C496" s="985"/>
      <c r="D496" s="985"/>
      <c r="E496" s="985"/>
      <c r="F496" s="985"/>
      <c r="G496" s="985"/>
    </row>
    <row r="497" spans="1:7">
      <c r="A497" s="985"/>
      <c r="B497" s="985"/>
      <c r="C497" s="985"/>
      <c r="D497" s="985"/>
      <c r="E497" s="985"/>
      <c r="F497" s="985"/>
      <c r="G497" s="985"/>
    </row>
    <row r="498" spans="1:7">
      <c r="A498" s="985"/>
      <c r="B498" s="985"/>
      <c r="C498" s="985"/>
      <c r="D498" s="985"/>
      <c r="E498" s="985"/>
      <c r="F498" s="985"/>
      <c r="G498" s="985"/>
    </row>
    <row r="499" spans="1:7">
      <c r="A499" s="985"/>
      <c r="B499" s="985"/>
      <c r="C499" s="985"/>
      <c r="D499" s="985"/>
      <c r="E499" s="985"/>
      <c r="F499" s="985"/>
      <c r="G499" s="985"/>
    </row>
    <row r="500" spans="1:7">
      <c r="A500" s="985"/>
      <c r="B500" s="985"/>
      <c r="C500" s="985"/>
      <c r="D500" s="985"/>
      <c r="E500" s="985"/>
      <c r="F500" s="985"/>
      <c r="G500" s="985"/>
    </row>
    <row r="501" spans="1:7">
      <c r="A501" s="985"/>
      <c r="B501" s="985"/>
      <c r="C501" s="985"/>
      <c r="D501" s="985"/>
      <c r="E501" s="985"/>
      <c r="F501" s="985"/>
      <c r="G501" s="985"/>
    </row>
    <row r="502" spans="1:7">
      <c r="A502" s="985"/>
      <c r="B502" s="985"/>
      <c r="C502" s="985"/>
      <c r="D502" s="985"/>
      <c r="E502" s="985"/>
      <c r="F502" s="985"/>
      <c r="G502" s="985"/>
    </row>
    <row r="503" spans="1:7">
      <c r="A503" s="985"/>
      <c r="B503" s="985"/>
      <c r="C503" s="985"/>
      <c r="D503" s="985"/>
      <c r="E503" s="985"/>
      <c r="F503" s="985"/>
      <c r="G503" s="985"/>
    </row>
    <row r="504" spans="1:7">
      <c r="A504" s="985"/>
      <c r="B504" s="985"/>
      <c r="C504" s="985"/>
      <c r="D504" s="985"/>
      <c r="E504" s="985"/>
      <c r="F504" s="985"/>
      <c r="G504" s="985"/>
    </row>
    <row r="505" spans="1:7">
      <c r="A505" s="985"/>
      <c r="B505" s="985"/>
      <c r="C505" s="985"/>
      <c r="D505" s="985"/>
      <c r="E505" s="985"/>
      <c r="F505" s="985"/>
      <c r="G505" s="985"/>
    </row>
    <row r="506" spans="1:7">
      <c r="A506" s="985"/>
      <c r="B506" s="985"/>
      <c r="C506" s="985"/>
      <c r="D506" s="985"/>
      <c r="E506" s="985"/>
      <c r="F506" s="985"/>
      <c r="G506" s="985"/>
    </row>
    <row r="507" spans="1:7">
      <c r="A507" s="985"/>
      <c r="B507" s="985"/>
      <c r="C507" s="985"/>
      <c r="D507" s="985"/>
      <c r="E507" s="985"/>
      <c r="F507" s="985"/>
      <c r="G507" s="985"/>
    </row>
    <row r="508" spans="1:7">
      <c r="A508" s="985"/>
      <c r="B508" s="985"/>
      <c r="C508" s="985"/>
      <c r="D508" s="985"/>
      <c r="E508" s="985"/>
      <c r="F508" s="985"/>
      <c r="G508" s="985"/>
    </row>
    <row r="509" spans="1:7">
      <c r="A509" s="985"/>
      <c r="B509" s="985"/>
      <c r="C509" s="985"/>
      <c r="D509" s="985"/>
      <c r="E509" s="985"/>
      <c r="F509" s="985"/>
      <c r="G509" s="985"/>
    </row>
    <row r="510" spans="1:7">
      <c r="A510" s="985"/>
      <c r="B510" s="985"/>
      <c r="C510" s="985"/>
      <c r="D510" s="985"/>
      <c r="E510" s="985"/>
      <c r="F510" s="985"/>
      <c r="G510" s="985"/>
    </row>
    <row r="511" spans="1:7">
      <c r="A511" s="985"/>
      <c r="B511" s="985"/>
      <c r="C511" s="985"/>
      <c r="D511" s="985"/>
      <c r="E511" s="985"/>
      <c r="F511" s="985"/>
      <c r="G511" s="985"/>
    </row>
    <row r="512" spans="1:7">
      <c r="A512" s="985"/>
      <c r="B512" s="985"/>
      <c r="C512" s="985"/>
      <c r="D512" s="985"/>
      <c r="E512" s="985"/>
      <c r="F512" s="985"/>
      <c r="G512" s="985"/>
    </row>
    <row r="513" spans="1:7">
      <c r="A513" s="985"/>
      <c r="B513" s="985"/>
      <c r="C513" s="985"/>
      <c r="D513" s="985"/>
      <c r="E513" s="985"/>
      <c r="F513" s="985"/>
      <c r="G513" s="985"/>
    </row>
    <row r="514" spans="1:7">
      <c r="A514" s="985"/>
      <c r="B514" s="985"/>
      <c r="C514" s="985"/>
      <c r="D514" s="985"/>
      <c r="E514" s="985"/>
      <c r="F514" s="985"/>
      <c r="G514" s="985"/>
    </row>
    <row r="515" spans="1:7">
      <c r="A515" s="985"/>
      <c r="B515" s="985"/>
      <c r="C515" s="985"/>
      <c r="D515" s="985"/>
      <c r="E515" s="985"/>
      <c r="F515" s="985"/>
      <c r="G515" s="985"/>
    </row>
    <row r="516" spans="1:7">
      <c r="A516" s="985"/>
      <c r="B516" s="985"/>
      <c r="C516" s="985"/>
      <c r="D516" s="985"/>
      <c r="E516" s="985"/>
      <c r="F516" s="985"/>
      <c r="G516" s="985"/>
    </row>
    <row r="517" spans="1:7">
      <c r="A517" s="985"/>
      <c r="B517" s="985"/>
      <c r="C517" s="985"/>
      <c r="D517" s="985"/>
      <c r="E517" s="985"/>
      <c r="F517" s="985"/>
      <c r="G517" s="985"/>
    </row>
    <row r="518" spans="1:7">
      <c r="A518" s="985"/>
      <c r="B518" s="985"/>
      <c r="C518" s="985"/>
      <c r="D518" s="985"/>
      <c r="E518" s="985"/>
      <c r="F518" s="985"/>
      <c r="G518" s="985"/>
    </row>
    <row r="519" spans="1:7">
      <c r="A519" s="985"/>
      <c r="B519" s="985"/>
      <c r="C519" s="985"/>
      <c r="D519" s="985"/>
      <c r="E519" s="985"/>
      <c r="F519" s="985"/>
      <c r="G519" s="985"/>
    </row>
    <row r="520" spans="1:7">
      <c r="A520" s="985"/>
      <c r="B520" s="985"/>
      <c r="C520" s="985"/>
      <c r="D520" s="985"/>
      <c r="E520" s="985"/>
      <c r="F520" s="985"/>
      <c r="G520" s="985"/>
    </row>
    <row r="521" spans="1:7">
      <c r="A521" s="985"/>
      <c r="B521" s="985"/>
      <c r="C521" s="985"/>
      <c r="D521" s="985"/>
      <c r="E521" s="985"/>
      <c r="F521" s="985"/>
      <c r="G521" s="985"/>
    </row>
    <row r="522" spans="1:7">
      <c r="A522" s="985"/>
      <c r="B522" s="985"/>
      <c r="C522" s="985"/>
      <c r="D522" s="985"/>
      <c r="E522" s="985"/>
      <c r="F522" s="985"/>
      <c r="G522" s="985"/>
    </row>
    <row r="523" spans="1:7">
      <c r="A523" s="985"/>
      <c r="B523" s="985"/>
      <c r="C523" s="985"/>
      <c r="D523" s="985"/>
      <c r="E523" s="985"/>
      <c r="F523" s="985"/>
      <c r="G523" s="985"/>
    </row>
    <row r="524" spans="1:7">
      <c r="A524" s="985"/>
      <c r="B524" s="985"/>
      <c r="C524" s="985"/>
      <c r="D524" s="985"/>
      <c r="E524" s="985"/>
      <c r="F524" s="985"/>
      <c r="G524" s="985"/>
    </row>
    <row r="525" spans="1:7">
      <c r="A525" s="985"/>
      <c r="B525" s="985"/>
      <c r="C525" s="985"/>
      <c r="D525" s="985"/>
      <c r="E525" s="985"/>
      <c r="F525" s="985"/>
      <c r="G525" s="985"/>
    </row>
    <row r="526" spans="1:7">
      <c r="A526" s="985"/>
      <c r="B526" s="985"/>
      <c r="C526" s="985"/>
      <c r="D526" s="985"/>
      <c r="E526" s="985"/>
      <c r="F526" s="985"/>
      <c r="G526" s="985"/>
    </row>
    <row r="527" spans="1:7">
      <c r="A527" s="985"/>
      <c r="B527" s="985"/>
      <c r="C527" s="985"/>
      <c r="D527" s="985"/>
      <c r="E527" s="985"/>
      <c r="F527" s="985"/>
      <c r="G527" s="985"/>
    </row>
    <row r="528" spans="1:7">
      <c r="A528" s="985"/>
      <c r="B528" s="985"/>
      <c r="C528" s="985"/>
      <c r="D528" s="985"/>
      <c r="E528" s="985"/>
      <c r="F528" s="985"/>
      <c r="G528" s="985"/>
    </row>
    <row r="529" spans="1:7">
      <c r="A529" s="985"/>
      <c r="B529" s="985"/>
      <c r="C529" s="985"/>
      <c r="D529" s="985"/>
      <c r="E529" s="985"/>
      <c r="F529" s="985"/>
      <c r="G529" s="985"/>
    </row>
    <row r="530" spans="1:7">
      <c r="A530" s="985"/>
      <c r="B530" s="985"/>
      <c r="C530" s="985"/>
      <c r="D530" s="985"/>
      <c r="E530" s="985"/>
      <c r="F530" s="985"/>
      <c r="G530" s="985"/>
    </row>
    <row r="531" spans="1:7">
      <c r="A531" s="985"/>
      <c r="B531" s="985"/>
      <c r="C531" s="985"/>
      <c r="D531" s="985"/>
      <c r="E531" s="985"/>
      <c r="F531" s="985"/>
      <c r="G531" s="985"/>
    </row>
    <row r="532" spans="1:7">
      <c r="A532" s="985"/>
      <c r="B532" s="985"/>
      <c r="C532" s="985"/>
      <c r="D532" s="985"/>
      <c r="E532" s="985"/>
      <c r="F532" s="985"/>
      <c r="G532" s="985"/>
    </row>
    <row r="533" spans="1:7">
      <c r="A533" s="985"/>
      <c r="B533" s="985"/>
      <c r="C533" s="985"/>
      <c r="D533" s="985"/>
      <c r="E533" s="985"/>
      <c r="F533" s="985"/>
      <c r="G533" s="985"/>
    </row>
    <row r="534" spans="1:7">
      <c r="A534" s="985"/>
      <c r="B534" s="985"/>
      <c r="C534" s="985"/>
      <c r="D534" s="985"/>
      <c r="E534" s="985"/>
      <c r="F534" s="985"/>
      <c r="G534" s="985"/>
    </row>
    <row r="535" spans="1:7">
      <c r="A535" s="985"/>
      <c r="B535" s="985"/>
      <c r="C535" s="985"/>
      <c r="D535" s="985"/>
      <c r="E535" s="985"/>
      <c r="F535" s="985"/>
      <c r="G535" s="985"/>
    </row>
    <row r="536" spans="1:7">
      <c r="A536" s="985"/>
      <c r="B536" s="985"/>
      <c r="C536" s="985"/>
      <c r="D536" s="985"/>
      <c r="E536" s="985"/>
      <c r="F536" s="985"/>
      <c r="G536" s="985"/>
    </row>
    <row r="537" spans="1:7">
      <c r="A537" s="985"/>
      <c r="B537" s="985"/>
      <c r="C537" s="985"/>
      <c r="D537" s="985"/>
      <c r="E537" s="985"/>
      <c r="F537" s="985"/>
      <c r="G537" s="985"/>
    </row>
    <row r="538" spans="1:7">
      <c r="A538" s="985"/>
      <c r="B538" s="985"/>
      <c r="C538" s="985"/>
      <c r="D538" s="985"/>
      <c r="E538" s="985"/>
      <c r="F538" s="985"/>
      <c r="G538" s="985"/>
    </row>
    <row r="539" spans="1:7">
      <c r="A539" s="985"/>
      <c r="B539" s="985"/>
      <c r="C539" s="985"/>
      <c r="D539" s="985"/>
      <c r="E539" s="985"/>
      <c r="F539" s="985"/>
      <c r="G539" s="985"/>
    </row>
    <row r="540" spans="1:7">
      <c r="A540" s="985"/>
      <c r="B540" s="985"/>
      <c r="C540" s="985"/>
      <c r="D540" s="985"/>
      <c r="E540" s="985"/>
      <c r="F540" s="985"/>
      <c r="G540" s="985"/>
    </row>
    <row r="541" spans="1:7">
      <c r="A541" s="985"/>
      <c r="B541" s="985"/>
      <c r="C541" s="985"/>
      <c r="D541" s="985"/>
      <c r="E541" s="985"/>
      <c r="F541" s="985"/>
      <c r="G541" s="985"/>
    </row>
    <row r="542" spans="1:7">
      <c r="A542" s="985"/>
      <c r="B542" s="985"/>
      <c r="C542" s="985"/>
      <c r="D542" s="985"/>
      <c r="E542" s="985"/>
      <c r="F542" s="985"/>
      <c r="G542" s="985"/>
    </row>
    <row r="543" spans="1:7">
      <c r="A543" s="985"/>
      <c r="B543" s="985"/>
      <c r="C543" s="985"/>
      <c r="D543" s="985"/>
      <c r="E543" s="985"/>
      <c r="F543" s="985"/>
      <c r="G543" s="985"/>
    </row>
    <row r="544" spans="1:7">
      <c r="A544" s="985"/>
      <c r="B544" s="985"/>
      <c r="C544" s="985"/>
      <c r="D544" s="985"/>
      <c r="E544" s="985"/>
      <c r="F544" s="985"/>
      <c r="G544" s="985"/>
    </row>
    <row r="545" spans="1:7">
      <c r="A545" s="985"/>
      <c r="B545" s="985"/>
      <c r="C545" s="985"/>
      <c r="D545" s="985"/>
      <c r="E545" s="985"/>
      <c r="F545" s="985"/>
      <c r="G545" s="985"/>
    </row>
    <row r="546" spans="1:7">
      <c r="A546" s="985"/>
      <c r="B546" s="985"/>
      <c r="C546" s="985"/>
      <c r="D546" s="985"/>
      <c r="E546" s="985"/>
      <c r="F546" s="985"/>
      <c r="G546" s="985"/>
    </row>
    <row r="547" spans="1:7">
      <c r="A547" s="985"/>
      <c r="B547" s="985"/>
      <c r="C547" s="985"/>
      <c r="D547" s="985"/>
      <c r="E547" s="985"/>
      <c r="F547" s="985"/>
      <c r="G547" s="985"/>
    </row>
    <row r="548" spans="1:7">
      <c r="A548" s="985"/>
      <c r="B548" s="985"/>
      <c r="C548" s="985"/>
      <c r="D548" s="985"/>
      <c r="E548" s="985"/>
      <c r="F548" s="985"/>
      <c r="G548" s="985"/>
    </row>
    <row r="549" spans="1:7">
      <c r="A549" s="985"/>
      <c r="B549" s="985"/>
      <c r="C549" s="985"/>
      <c r="D549" s="985"/>
      <c r="E549" s="985"/>
      <c r="F549" s="985"/>
      <c r="G549" s="985"/>
    </row>
    <row r="550" spans="1:7">
      <c r="A550" s="985"/>
      <c r="B550" s="985"/>
      <c r="C550" s="985"/>
      <c r="D550" s="985"/>
      <c r="E550" s="985"/>
      <c r="F550" s="985"/>
      <c r="G550" s="985"/>
    </row>
    <row r="551" spans="1:7">
      <c r="A551" s="985"/>
      <c r="B551" s="985"/>
      <c r="C551" s="985"/>
      <c r="D551" s="985"/>
      <c r="E551" s="985"/>
      <c r="F551" s="985"/>
      <c r="G551" s="985"/>
    </row>
    <row r="552" spans="1:7">
      <c r="A552" s="985"/>
      <c r="B552" s="985"/>
      <c r="C552" s="985"/>
      <c r="D552" s="985"/>
      <c r="E552" s="985"/>
      <c r="F552" s="985"/>
      <c r="G552" s="985"/>
    </row>
    <row r="553" spans="1:7">
      <c r="A553" s="985"/>
      <c r="B553" s="985"/>
      <c r="C553" s="985"/>
      <c r="D553" s="985"/>
      <c r="E553" s="985"/>
      <c r="F553" s="985"/>
      <c r="G553" s="985"/>
    </row>
    <row r="554" spans="1:7">
      <c r="A554" s="985"/>
      <c r="B554" s="985"/>
      <c r="C554" s="985"/>
      <c r="D554" s="985"/>
      <c r="E554" s="985"/>
      <c r="F554" s="985"/>
      <c r="G554" s="985"/>
    </row>
    <row r="555" spans="1:7">
      <c r="A555" s="985"/>
      <c r="B555" s="985"/>
      <c r="C555" s="985"/>
      <c r="D555" s="985"/>
      <c r="E555" s="985"/>
      <c r="F555" s="985"/>
      <c r="G555" s="985"/>
    </row>
    <row r="556" spans="1:7">
      <c r="A556" s="985"/>
      <c r="B556" s="985"/>
      <c r="C556" s="985"/>
      <c r="D556" s="985"/>
      <c r="E556" s="985"/>
      <c r="F556" s="985"/>
      <c r="G556" s="985"/>
    </row>
    <row r="557" spans="1:7">
      <c r="A557" s="985"/>
      <c r="B557" s="985"/>
      <c r="C557" s="985"/>
      <c r="D557" s="985"/>
      <c r="E557" s="985"/>
      <c r="F557" s="985"/>
      <c r="G557" s="985"/>
    </row>
    <row r="558" spans="1:7">
      <c r="A558" s="985"/>
      <c r="B558" s="985"/>
      <c r="C558" s="985"/>
      <c r="D558" s="985"/>
      <c r="E558" s="985"/>
      <c r="F558" s="985"/>
      <c r="G558" s="985"/>
    </row>
    <row r="559" spans="1:7">
      <c r="A559" s="985"/>
      <c r="B559" s="985"/>
      <c r="C559" s="985"/>
      <c r="D559" s="985"/>
      <c r="E559" s="985"/>
      <c r="F559" s="985"/>
      <c r="G559" s="985"/>
    </row>
    <row r="560" spans="1:7">
      <c r="A560" s="985"/>
      <c r="B560" s="985"/>
      <c r="C560" s="985"/>
      <c r="D560" s="985"/>
      <c r="E560" s="985"/>
      <c r="F560" s="985"/>
      <c r="G560" s="985"/>
    </row>
    <row r="561" spans="1:7">
      <c r="A561" s="985"/>
      <c r="B561" s="985"/>
      <c r="C561" s="985"/>
      <c r="D561" s="985"/>
      <c r="E561" s="985"/>
      <c r="F561" s="985"/>
      <c r="G561" s="985"/>
    </row>
    <row r="562" spans="1:7">
      <c r="A562" s="985"/>
      <c r="B562" s="985"/>
      <c r="C562" s="985"/>
      <c r="D562" s="985"/>
      <c r="E562" s="985"/>
      <c r="F562" s="985"/>
      <c r="G562" s="985"/>
    </row>
    <row r="563" spans="1:7">
      <c r="A563" s="985"/>
      <c r="B563" s="985"/>
      <c r="C563" s="985"/>
      <c r="D563" s="985"/>
      <c r="E563" s="985"/>
      <c r="F563" s="985"/>
      <c r="G563" s="985"/>
    </row>
    <row r="564" spans="1:7">
      <c r="A564" s="985"/>
      <c r="B564" s="985"/>
      <c r="C564" s="985"/>
      <c r="D564" s="985"/>
      <c r="E564" s="985"/>
      <c r="F564" s="985"/>
      <c r="G564" s="985"/>
    </row>
    <row r="565" spans="1:7">
      <c r="A565" s="985"/>
      <c r="B565" s="985"/>
      <c r="C565" s="985"/>
      <c r="D565" s="985"/>
      <c r="E565" s="985"/>
      <c r="F565" s="985"/>
      <c r="G565" s="985"/>
    </row>
    <row r="566" spans="1:7">
      <c r="A566" s="985"/>
      <c r="B566" s="985"/>
      <c r="C566" s="985"/>
      <c r="D566" s="985"/>
      <c r="E566" s="985"/>
      <c r="F566" s="985"/>
      <c r="G566" s="985"/>
    </row>
    <row r="567" spans="1:7">
      <c r="A567" s="985"/>
      <c r="B567" s="985"/>
      <c r="C567" s="985"/>
      <c r="D567" s="985"/>
      <c r="E567" s="985"/>
      <c r="F567" s="985"/>
      <c r="G567" s="985"/>
    </row>
    <row r="568" spans="1:7">
      <c r="A568" s="985"/>
      <c r="B568" s="985"/>
      <c r="C568" s="985"/>
      <c r="D568" s="985"/>
      <c r="E568" s="985"/>
      <c r="F568" s="985"/>
      <c r="G568" s="985"/>
    </row>
    <row r="569" spans="1:7">
      <c r="A569" s="985"/>
      <c r="B569" s="985"/>
      <c r="C569" s="985"/>
      <c r="D569" s="985"/>
      <c r="E569" s="985"/>
      <c r="F569" s="985"/>
      <c r="G569" s="985"/>
    </row>
    <row r="570" spans="1:7">
      <c r="A570" s="985"/>
      <c r="B570" s="985"/>
      <c r="C570" s="985"/>
      <c r="D570" s="985"/>
      <c r="E570" s="985"/>
      <c r="F570" s="985"/>
      <c r="G570" s="985"/>
    </row>
    <row r="571" spans="1:7">
      <c r="A571" s="985"/>
      <c r="B571" s="985"/>
      <c r="C571" s="985"/>
      <c r="D571" s="985"/>
      <c r="E571" s="985"/>
      <c r="F571" s="985"/>
      <c r="G571" s="985"/>
    </row>
    <row r="572" spans="1:7">
      <c r="A572" s="985"/>
      <c r="B572" s="985"/>
      <c r="C572" s="985"/>
      <c r="D572" s="985"/>
      <c r="E572" s="985"/>
      <c r="F572" s="985"/>
      <c r="G572" s="985"/>
    </row>
    <row r="573" spans="1:7">
      <c r="A573" s="985"/>
      <c r="B573" s="985"/>
      <c r="C573" s="985"/>
      <c r="D573" s="985"/>
      <c r="E573" s="985"/>
      <c r="F573" s="985"/>
      <c r="G573" s="985"/>
    </row>
    <row r="574" spans="1:7">
      <c r="A574" s="985"/>
      <c r="B574" s="985"/>
      <c r="C574" s="985"/>
      <c r="D574" s="985"/>
      <c r="E574" s="985"/>
      <c r="F574" s="985"/>
      <c r="G574" s="985"/>
    </row>
    <row r="575" spans="1:7">
      <c r="A575" s="985"/>
      <c r="B575" s="985"/>
      <c r="C575" s="985"/>
      <c r="D575" s="985"/>
      <c r="E575" s="985"/>
      <c r="F575" s="985"/>
      <c r="G575" s="985"/>
    </row>
    <row r="576" spans="1:7">
      <c r="A576" s="985"/>
      <c r="B576" s="985"/>
      <c r="C576" s="985"/>
      <c r="D576" s="985"/>
      <c r="E576" s="985"/>
      <c r="F576" s="985"/>
      <c r="G576" s="985"/>
    </row>
    <row r="577" spans="1:7">
      <c r="A577" s="985"/>
      <c r="B577" s="985"/>
      <c r="C577" s="985"/>
      <c r="D577" s="985"/>
      <c r="E577" s="985"/>
      <c r="F577" s="985"/>
      <c r="G577" s="985"/>
    </row>
    <row r="578" spans="1:7">
      <c r="A578" s="985"/>
      <c r="B578" s="985"/>
      <c r="C578" s="985"/>
      <c r="D578" s="985"/>
      <c r="E578" s="985"/>
      <c r="F578" s="985"/>
      <c r="G578" s="985"/>
    </row>
    <row r="579" spans="1:7">
      <c r="A579" s="985"/>
      <c r="B579" s="985"/>
      <c r="C579" s="985"/>
      <c r="D579" s="985"/>
      <c r="E579" s="985"/>
      <c r="F579" s="985"/>
      <c r="G579" s="985"/>
    </row>
    <row r="580" spans="1:7">
      <c r="A580" s="985"/>
      <c r="B580" s="985"/>
      <c r="C580" s="985"/>
      <c r="D580" s="985"/>
      <c r="E580" s="985"/>
      <c r="F580" s="985"/>
      <c r="G580" s="985"/>
    </row>
    <row r="581" spans="1:7">
      <c r="A581" s="985"/>
      <c r="B581" s="985"/>
      <c r="C581" s="985"/>
      <c r="D581" s="985"/>
      <c r="E581" s="985"/>
      <c r="F581" s="985"/>
      <c r="G581" s="985"/>
    </row>
    <row r="582" spans="1:7">
      <c r="A582" s="985"/>
      <c r="B582" s="985"/>
      <c r="C582" s="985"/>
      <c r="D582" s="985"/>
      <c r="E582" s="985"/>
      <c r="F582" s="985"/>
      <c r="G582" s="985"/>
    </row>
    <row r="583" spans="1:7">
      <c r="A583" s="985"/>
      <c r="B583" s="985"/>
      <c r="C583" s="985"/>
      <c r="D583" s="985"/>
      <c r="E583" s="985"/>
      <c r="F583" s="985"/>
      <c r="G583" s="985"/>
    </row>
    <row r="584" spans="1:7">
      <c r="A584" s="985"/>
      <c r="B584" s="985"/>
      <c r="C584" s="985"/>
      <c r="D584" s="985"/>
      <c r="E584" s="985"/>
      <c r="F584" s="985"/>
      <c r="G584" s="985"/>
    </row>
    <row r="585" spans="1:7">
      <c r="A585" s="985"/>
      <c r="B585" s="985"/>
      <c r="C585" s="985"/>
      <c r="D585" s="985"/>
      <c r="E585" s="985"/>
      <c r="F585" s="985"/>
      <c r="G585" s="985"/>
    </row>
    <row r="586" spans="1:7">
      <c r="A586" s="985"/>
      <c r="B586" s="985"/>
      <c r="C586" s="985"/>
      <c r="D586" s="985"/>
      <c r="E586" s="985"/>
      <c r="F586" s="985"/>
      <c r="G586" s="985"/>
    </row>
    <row r="587" spans="1:7">
      <c r="A587" s="985"/>
      <c r="B587" s="985"/>
      <c r="C587" s="985"/>
      <c r="D587" s="985"/>
      <c r="E587" s="985"/>
      <c r="F587" s="985"/>
      <c r="G587" s="985"/>
    </row>
    <row r="588" spans="1:7">
      <c r="A588" s="985"/>
      <c r="B588" s="985"/>
      <c r="C588" s="985"/>
      <c r="D588" s="985"/>
      <c r="E588" s="985"/>
      <c r="F588" s="985"/>
      <c r="G588" s="985"/>
    </row>
    <row r="589" spans="1:7">
      <c r="A589" s="985"/>
      <c r="B589" s="985"/>
      <c r="C589" s="985"/>
      <c r="D589" s="985"/>
      <c r="E589" s="985"/>
      <c r="F589" s="985"/>
      <c r="G589" s="985"/>
    </row>
    <row r="590" spans="1:7">
      <c r="A590" s="985"/>
      <c r="B590" s="985"/>
      <c r="C590" s="985"/>
      <c r="D590" s="985"/>
      <c r="E590" s="985"/>
      <c r="F590" s="985"/>
      <c r="G590" s="985"/>
    </row>
    <row r="591" spans="1:7">
      <c r="A591" s="985"/>
      <c r="B591" s="985"/>
      <c r="C591" s="985"/>
      <c r="D591" s="985"/>
      <c r="E591" s="985"/>
      <c r="F591" s="985"/>
      <c r="G591" s="985"/>
    </row>
    <row r="592" spans="1:7">
      <c r="A592" s="985"/>
      <c r="B592" s="985"/>
      <c r="C592" s="985"/>
      <c r="D592" s="985"/>
      <c r="E592" s="985"/>
      <c r="F592" s="985"/>
      <c r="G592" s="985"/>
    </row>
    <row r="593" spans="1:7">
      <c r="A593" s="985"/>
      <c r="B593" s="985"/>
      <c r="C593" s="985"/>
      <c r="D593" s="985"/>
      <c r="E593" s="985"/>
      <c r="F593" s="985"/>
      <c r="G593" s="985"/>
    </row>
    <row r="594" spans="1:7">
      <c r="A594" s="985"/>
      <c r="B594" s="985"/>
      <c r="C594" s="985"/>
      <c r="D594" s="985"/>
      <c r="E594" s="985"/>
      <c r="F594" s="985"/>
      <c r="G594" s="985"/>
    </row>
    <row r="595" spans="1:7">
      <c r="A595" s="985"/>
      <c r="B595" s="985"/>
      <c r="C595" s="985"/>
      <c r="D595" s="985"/>
      <c r="E595" s="985"/>
      <c r="F595" s="985"/>
      <c r="G595" s="985"/>
    </row>
    <row r="596" spans="1:7">
      <c r="A596" s="985"/>
      <c r="B596" s="985"/>
      <c r="C596" s="985"/>
      <c r="D596" s="985"/>
      <c r="E596" s="985"/>
      <c r="F596" s="985"/>
      <c r="G596" s="985"/>
    </row>
    <row r="597" spans="1:7">
      <c r="A597" s="985"/>
      <c r="B597" s="985"/>
      <c r="C597" s="985"/>
      <c r="D597" s="985"/>
      <c r="E597" s="985"/>
      <c r="F597" s="985"/>
      <c r="G597" s="985"/>
    </row>
    <row r="598" spans="1:7">
      <c r="A598" s="985"/>
      <c r="B598" s="985"/>
      <c r="C598" s="985"/>
      <c r="D598" s="985"/>
      <c r="E598" s="985"/>
      <c r="F598" s="985"/>
      <c r="G598" s="985"/>
    </row>
    <row r="599" spans="1:7">
      <c r="A599" s="985"/>
      <c r="B599" s="985"/>
      <c r="C599" s="985"/>
      <c r="D599" s="985"/>
      <c r="E599" s="985"/>
      <c r="F599" s="985"/>
      <c r="G599" s="985"/>
    </row>
    <row r="600" spans="1:7">
      <c r="A600" s="985"/>
      <c r="B600" s="985"/>
      <c r="C600" s="985"/>
      <c r="D600" s="985"/>
      <c r="E600" s="985"/>
      <c r="F600" s="985"/>
      <c r="G600" s="985"/>
    </row>
    <row r="601" spans="1:7">
      <c r="A601" s="985"/>
      <c r="B601" s="985"/>
      <c r="C601" s="985"/>
      <c r="D601" s="985"/>
      <c r="E601" s="985"/>
      <c r="F601" s="985"/>
      <c r="G601" s="985"/>
    </row>
    <row r="602" spans="1:7">
      <c r="A602" s="985"/>
      <c r="B602" s="985"/>
      <c r="C602" s="985"/>
      <c r="D602" s="985"/>
      <c r="E602" s="985"/>
      <c r="F602" s="985"/>
      <c r="G602" s="985"/>
    </row>
    <row r="603" spans="1:7">
      <c r="A603" s="985"/>
      <c r="B603" s="985"/>
      <c r="C603" s="985"/>
      <c r="D603" s="985"/>
      <c r="E603" s="985"/>
      <c r="F603" s="985"/>
      <c r="G603" s="985"/>
    </row>
    <row r="604" spans="1:7">
      <c r="A604" s="985"/>
      <c r="B604" s="985"/>
      <c r="C604" s="985"/>
      <c r="D604" s="985"/>
      <c r="E604" s="985"/>
      <c r="F604" s="985"/>
      <c r="G604" s="985"/>
    </row>
    <row r="605" spans="1:7">
      <c r="A605" s="985"/>
      <c r="B605" s="985"/>
      <c r="C605" s="985"/>
      <c r="D605" s="985"/>
      <c r="E605" s="985"/>
      <c r="F605" s="985"/>
      <c r="G605" s="985"/>
    </row>
    <row r="606" spans="1:7">
      <c r="A606" s="985"/>
      <c r="B606" s="985"/>
      <c r="C606" s="985"/>
      <c r="D606" s="985"/>
      <c r="E606" s="985"/>
      <c r="F606" s="985"/>
      <c r="G606" s="985"/>
    </row>
    <row r="607" spans="1:7">
      <c r="A607" s="985"/>
      <c r="B607" s="985"/>
      <c r="C607" s="985"/>
      <c r="D607" s="985"/>
      <c r="E607" s="985"/>
      <c r="F607" s="985"/>
      <c r="G607" s="985"/>
    </row>
    <row r="608" spans="1:7">
      <c r="A608" s="985"/>
      <c r="B608" s="985"/>
      <c r="C608" s="985"/>
      <c r="D608" s="985"/>
      <c r="E608" s="985"/>
      <c r="F608" s="985"/>
      <c r="G608" s="985"/>
    </row>
    <row r="609" spans="1:7">
      <c r="A609" s="985"/>
      <c r="B609" s="985"/>
      <c r="C609" s="985"/>
      <c r="D609" s="985"/>
      <c r="E609" s="985"/>
      <c r="F609" s="985"/>
      <c r="G609" s="985"/>
    </row>
    <row r="610" spans="1:7">
      <c r="A610" s="985"/>
      <c r="B610" s="985"/>
      <c r="C610" s="985"/>
      <c r="D610" s="985"/>
      <c r="E610" s="985"/>
      <c r="F610" s="985"/>
      <c r="G610" s="985"/>
    </row>
    <row r="611" spans="1:7">
      <c r="A611" s="985"/>
      <c r="B611" s="985"/>
      <c r="C611" s="985"/>
      <c r="D611" s="985"/>
      <c r="E611" s="985"/>
      <c r="F611" s="985"/>
      <c r="G611" s="985"/>
    </row>
    <row r="612" spans="1:7">
      <c r="A612" s="985"/>
      <c r="B612" s="985"/>
      <c r="C612" s="985"/>
      <c r="D612" s="985"/>
      <c r="E612" s="985"/>
      <c r="F612" s="985"/>
      <c r="G612" s="985"/>
    </row>
    <row r="613" spans="1:7">
      <c r="A613" s="985"/>
      <c r="B613" s="985"/>
      <c r="C613" s="985"/>
      <c r="D613" s="985"/>
      <c r="E613" s="985"/>
      <c r="F613" s="985"/>
      <c r="G613" s="985"/>
    </row>
    <row r="614" spans="1:7">
      <c r="A614" s="985"/>
      <c r="B614" s="985"/>
      <c r="C614" s="985"/>
      <c r="D614" s="985"/>
      <c r="E614" s="985"/>
      <c r="F614" s="985"/>
      <c r="G614" s="985"/>
    </row>
    <row r="615" spans="1:7">
      <c r="A615" s="985"/>
      <c r="B615" s="985"/>
      <c r="C615" s="985"/>
      <c r="D615" s="985"/>
      <c r="E615" s="985"/>
      <c r="F615" s="985"/>
      <c r="G615" s="985"/>
    </row>
    <row r="616" spans="1:7">
      <c r="A616" s="985"/>
      <c r="B616" s="985"/>
      <c r="C616" s="985"/>
      <c r="D616" s="985"/>
      <c r="E616" s="985"/>
      <c r="F616" s="985"/>
      <c r="G616" s="985"/>
    </row>
    <row r="617" spans="1:7">
      <c r="A617" s="985"/>
      <c r="B617" s="985"/>
      <c r="C617" s="985"/>
      <c r="D617" s="985"/>
      <c r="E617" s="985"/>
      <c r="F617" s="985"/>
      <c r="G617" s="985"/>
    </row>
    <row r="618" spans="1:7">
      <c r="A618" s="985"/>
      <c r="B618" s="985"/>
      <c r="C618" s="985"/>
      <c r="D618" s="985"/>
      <c r="E618" s="985"/>
      <c r="F618" s="985"/>
      <c r="G618" s="985"/>
    </row>
    <row r="619" spans="1:7">
      <c r="A619" s="985"/>
      <c r="B619" s="985"/>
      <c r="C619" s="985"/>
      <c r="D619" s="985"/>
      <c r="E619" s="985"/>
      <c r="F619" s="985"/>
      <c r="G619" s="985"/>
    </row>
    <row r="620" spans="1:7">
      <c r="A620" s="985"/>
      <c r="B620" s="985"/>
      <c r="C620" s="985"/>
      <c r="D620" s="985"/>
      <c r="E620" s="985"/>
      <c r="F620" s="985"/>
      <c r="G620" s="985"/>
    </row>
    <row r="621" spans="1:7">
      <c r="A621" s="985"/>
      <c r="B621" s="985"/>
      <c r="C621" s="985"/>
      <c r="D621" s="985"/>
      <c r="E621" s="985"/>
      <c r="F621" s="985"/>
      <c r="G621" s="985"/>
    </row>
    <row r="622" spans="1:7">
      <c r="A622" s="985"/>
      <c r="B622" s="985"/>
      <c r="C622" s="985"/>
      <c r="D622" s="985"/>
      <c r="E622" s="985"/>
      <c r="F622" s="985"/>
      <c r="G622" s="985"/>
    </row>
    <row r="623" spans="1:7">
      <c r="A623" s="985"/>
      <c r="B623" s="985"/>
      <c r="C623" s="985"/>
      <c r="D623" s="985"/>
      <c r="E623" s="985"/>
      <c r="F623" s="985"/>
      <c r="G623" s="985"/>
    </row>
    <row r="624" spans="1:7">
      <c r="A624" s="985"/>
      <c r="B624" s="985"/>
      <c r="C624" s="985"/>
      <c r="D624" s="985"/>
      <c r="E624" s="985"/>
      <c r="F624" s="985"/>
      <c r="G624" s="985"/>
    </row>
    <row r="625" spans="1:7">
      <c r="A625" s="985"/>
      <c r="B625" s="985"/>
      <c r="C625" s="985"/>
      <c r="D625" s="985"/>
      <c r="E625" s="985"/>
      <c r="F625" s="985"/>
      <c r="G625" s="985"/>
    </row>
    <row r="626" spans="1:7">
      <c r="A626" s="985"/>
      <c r="B626" s="985"/>
      <c r="C626" s="985"/>
      <c r="D626" s="985"/>
      <c r="E626" s="985"/>
      <c r="F626" s="985"/>
      <c r="G626" s="985"/>
    </row>
    <row r="627" spans="1:7">
      <c r="A627" s="985"/>
      <c r="B627" s="985"/>
      <c r="C627" s="985"/>
      <c r="D627" s="985"/>
      <c r="E627" s="985"/>
      <c r="F627" s="985"/>
      <c r="G627" s="985"/>
    </row>
    <row r="628" spans="1:7">
      <c r="A628" s="985"/>
      <c r="B628" s="985"/>
      <c r="C628" s="985"/>
      <c r="D628" s="985"/>
      <c r="E628" s="985"/>
      <c r="F628" s="985"/>
      <c r="G628" s="985"/>
    </row>
    <row r="629" spans="1:7">
      <c r="A629" s="985"/>
      <c r="B629" s="985"/>
      <c r="C629" s="985"/>
      <c r="D629" s="985"/>
      <c r="E629" s="985"/>
      <c r="F629" s="985"/>
      <c r="G629" s="985"/>
    </row>
    <row r="630" spans="1:7">
      <c r="A630" s="985"/>
      <c r="B630" s="985"/>
      <c r="C630" s="985"/>
      <c r="D630" s="985"/>
      <c r="E630" s="985"/>
      <c r="F630" s="985"/>
      <c r="G630" s="985"/>
    </row>
    <row r="631" spans="1:7">
      <c r="A631" s="985"/>
      <c r="B631" s="985"/>
      <c r="C631" s="985"/>
      <c r="D631" s="985"/>
      <c r="E631" s="985"/>
      <c r="F631" s="985"/>
      <c r="G631" s="985"/>
    </row>
    <row r="632" spans="1:7">
      <c r="A632" s="985"/>
      <c r="B632" s="985"/>
      <c r="C632" s="985"/>
      <c r="D632" s="985"/>
      <c r="E632" s="985"/>
      <c r="F632" s="985"/>
      <c r="G632" s="985"/>
    </row>
    <row r="633" spans="1:7">
      <c r="A633" s="985"/>
      <c r="B633" s="985"/>
      <c r="C633" s="985"/>
      <c r="D633" s="985"/>
      <c r="E633" s="985"/>
      <c r="F633" s="985"/>
      <c r="G633" s="985"/>
    </row>
    <row r="634" spans="1:7">
      <c r="A634" s="985"/>
      <c r="B634" s="985"/>
      <c r="C634" s="985"/>
      <c r="D634" s="985"/>
      <c r="E634" s="985"/>
      <c r="F634" s="985"/>
      <c r="G634" s="985"/>
    </row>
    <row r="635" spans="1:7">
      <c r="A635" s="985"/>
      <c r="B635" s="985"/>
      <c r="C635" s="985"/>
      <c r="D635" s="985"/>
      <c r="E635" s="985"/>
      <c r="F635" s="985"/>
      <c r="G635" s="985"/>
    </row>
    <row r="636" spans="1:7">
      <c r="A636" s="985"/>
      <c r="B636" s="985"/>
      <c r="C636" s="985"/>
      <c r="D636" s="985"/>
      <c r="E636" s="985"/>
      <c r="F636" s="985"/>
      <c r="G636" s="985"/>
    </row>
    <row r="637" spans="1:7">
      <c r="A637" s="985"/>
      <c r="B637" s="985"/>
      <c r="C637" s="985"/>
      <c r="D637" s="985"/>
      <c r="E637" s="985"/>
      <c r="F637" s="985"/>
      <c r="G637" s="985"/>
    </row>
    <row r="638" spans="1:7">
      <c r="A638" s="985"/>
      <c r="B638" s="985"/>
      <c r="C638" s="985"/>
      <c r="D638" s="985"/>
      <c r="E638" s="985"/>
      <c r="F638" s="985"/>
      <c r="G638" s="985"/>
    </row>
    <row r="639" spans="1:7">
      <c r="A639" s="985"/>
      <c r="B639" s="985"/>
      <c r="C639" s="985"/>
      <c r="D639" s="985"/>
      <c r="E639" s="985"/>
      <c r="F639" s="985"/>
      <c r="G639" s="985"/>
    </row>
    <row r="640" spans="1:7">
      <c r="A640" s="985"/>
      <c r="B640" s="985"/>
      <c r="C640" s="985"/>
      <c r="D640" s="985"/>
      <c r="E640" s="985"/>
      <c r="F640" s="985"/>
      <c r="G640" s="985"/>
    </row>
    <row r="641" spans="1:7">
      <c r="A641" s="985"/>
      <c r="B641" s="985"/>
      <c r="C641" s="985"/>
      <c r="D641" s="985"/>
      <c r="E641" s="985"/>
      <c r="F641" s="985"/>
      <c r="G641" s="985"/>
    </row>
    <row r="642" spans="1:7">
      <c r="A642" s="985"/>
      <c r="B642" s="985"/>
      <c r="C642" s="985"/>
      <c r="D642" s="985"/>
      <c r="E642" s="985"/>
      <c r="F642" s="985"/>
      <c r="G642" s="985"/>
    </row>
    <row r="643" spans="1:7">
      <c r="A643" s="985"/>
      <c r="B643" s="985"/>
      <c r="C643" s="985"/>
      <c r="D643" s="985"/>
      <c r="E643" s="985"/>
      <c r="F643" s="985"/>
      <c r="G643" s="985"/>
    </row>
    <row r="644" spans="1:7">
      <c r="A644" s="985"/>
      <c r="B644" s="985"/>
      <c r="C644" s="985"/>
      <c r="D644" s="985"/>
      <c r="E644" s="985"/>
      <c r="F644" s="985"/>
      <c r="G644" s="985"/>
    </row>
    <row r="645" spans="1:7">
      <c r="A645" s="985"/>
      <c r="B645" s="985"/>
      <c r="C645" s="985"/>
      <c r="D645" s="985"/>
      <c r="E645" s="985"/>
      <c r="F645" s="985"/>
      <c r="G645" s="985"/>
    </row>
    <row r="646" spans="1:7">
      <c r="A646" s="985"/>
      <c r="B646" s="985"/>
      <c r="C646" s="985"/>
      <c r="D646" s="985"/>
      <c r="E646" s="985"/>
      <c r="F646" s="985"/>
      <c r="G646" s="985"/>
    </row>
    <row r="647" spans="1:7">
      <c r="A647" s="985"/>
      <c r="B647" s="985"/>
      <c r="C647" s="985"/>
      <c r="D647" s="985"/>
      <c r="E647" s="985"/>
      <c r="F647" s="985"/>
      <c r="G647" s="985"/>
    </row>
    <row r="648" spans="1:7">
      <c r="A648" s="985"/>
      <c r="B648" s="985"/>
      <c r="C648" s="985"/>
      <c r="D648" s="985"/>
      <c r="E648" s="985"/>
      <c r="F648" s="985"/>
      <c r="G648" s="985"/>
    </row>
    <row r="649" spans="1:7">
      <c r="A649" s="985"/>
      <c r="B649" s="985"/>
      <c r="C649" s="985"/>
      <c r="D649" s="985"/>
      <c r="E649" s="985"/>
      <c r="F649" s="985"/>
      <c r="G649" s="985"/>
    </row>
    <row r="650" spans="1:7">
      <c r="A650" s="985"/>
      <c r="B650" s="985"/>
      <c r="C650" s="985"/>
      <c r="D650" s="985"/>
      <c r="E650" s="985"/>
      <c r="F650" s="985"/>
      <c r="G650" s="985"/>
    </row>
    <row r="651" spans="1:7">
      <c r="A651" s="985"/>
      <c r="B651" s="985"/>
      <c r="C651" s="985"/>
      <c r="D651" s="985"/>
      <c r="E651" s="985"/>
      <c r="F651" s="985"/>
      <c r="G651" s="985"/>
    </row>
    <row r="652" spans="1:7">
      <c r="A652" s="985"/>
      <c r="B652" s="985"/>
      <c r="C652" s="985"/>
      <c r="D652" s="985"/>
      <c r="E652" s="985"/>
      <c r="F652" s="985"/>
      <c r="G652" s="985"/>
    </row>
    <row r="653" spans="1:7">
      <c r="A653" s="985"/>
      <c r="B653" s="985"/>
      <c r="C653" s="985"/>
      <c r="D653" s="985"/>
      <c r="E653" s="985"/>
      <c r="F653" s="985"/>
      <c r="G653" s="985"/>
    </row>
    <row r="654" spans="1:7">
      <c r="A654" s="985"/>
      <c r="B654" s="985"/>
      <c r="C654" s="985"/>
      <c r="D654" s="985"/>
      <c r="E654" s="985"/>
      <c r="F654" s="985"/>
      <c r="G654" s="985"/>
    </row>
    <row r="655" spans="1:7">
      <c r="A655" s="985"/>
      <c r="B655" s="985"/>
      <c r="C655" s="985"/>
      <c r="D655" s="985"/>
      <c r="E655" s="985"/>
      <c r="F655" s="985"/>
      <c r="G655" s="985"/>
    </row>
    <row r="656" spans="1:7">
      <c r="A656" s="985"/>
      <c r="B656" s="985"/>
      <c r="C656" s="985"/>
      <c r="D656" s="985"/>
      <c r="E656" s="985"/>
      <c r="F656" s="985"/>
      <c r="G656" s="985"/>
    </row>
    <row r="657" spans="1:7">
      <c r="A657" s="985"/>
      <c r="B657" s="985"/>
      <c r="C657" s="985"/>
      <c r="D657" s="985"/>
      <c r="E657" s="985"/>
      <c r="F657" s="985"/>
      <c r="G657" s="985"/>
    </row>
    <row r="658" spans="1:7">
      <c r="A658" s="985"/>
      <c r="B658" s="985"/>
      <c r="C658" s="985"/>
      <c r="D658" s="985"/>
      <c r="E658" s="985"/>
      <c r="F658" s="985"/>
      <c r="G658" s="985"/>
    </row>
    <row r="659" spans="1:7">
      <c r="A659" s="985"/>
      <c r="B659" s="985"/>
      <c r="C659" s="985"/>
      <c r="D659" s="985"/>
      <c r="E659" s="985"/>
      <c r="F659" s="985"/>
      <c r="G659" s="985"/>
    </row>
    <row r="660" spans="1:7">
      <c r="A660" s="985"/>
      <c r="B660" s="985"/>
      <c r="C660" s="985"/>
      <c r="D660" s="985"/>
      <c r="E660" s="985"/>
      <c r="F660" s="985"/>
      <c r="G660" s="985"/>
    </row>
    <row r="661" spans="1:7">
      <c r="A661" s="985"/>
      <c r="B661" s="985"/>
      <c r="C661" s="985"/>
      <c r="D661" s="985"/>
      <c r="E661" s="985"/>
      <c r="F661" s="985"/>
      <c r="G661" s="985"/>
    </row>
    <row r="662" spans="1:7">
      <c r="A662" s="985"/>
      <c r="B662" s="985"/>
      <c r="C662" s="985"/>
      <c r="D662" s="985"/>
      <c r="E662" s="985"/>
      <c r="F662" s="985"/>
      <c r="G662" s="985"/>
    </row>
    <row r="663" spans="1:7">
      <c r="A663" s="985"/>
      <c r="B663" s="985"/>
      <c r="C663" s="985"/>
      <c r="D663" s="985"/>
      <c r="E663" s="985"/>
      <c r="F663" s="985"/>
      <c r="G663" s="985"/>
    </row>
    <row r="664" spans="1:7">
      <c r="A664" s="985"/>
      <c r="B664" s="985"/>
      <c r="C664" s="985"/>
      <c r="D664" s="985"/>
      <c r="E664" s="985"/>
      <c r="F664" s="985"/>
      <c r="G664" s="985"/>
    </row>
    <row r="665" spans="1:7">
      <c r="A665" s="985"/>
      <c r="B665" s="985"/>
      <c r="C665" s="985"/>
      <c r="D665" s="985"/>
      <c r="E665" s="985"/>
      <c r="F665" s="985"/>
      <c r="G665" s="985"/>
    </row>
    <row r="666" spans="1:7">
      <c r="A666" s="985"/>
      <c r="B666" s="985"/>
      <c r="C666" s="985"/>
      <c r="D666" s="985"/>
      <c r="E666" s="985"/>
      <c r="F666" s="985"/>
      <c r="G666" s="985"/>
    </row>
    <row r="667" spans="1:7">
      <c r="A667" s="985"/>
      <c r="B667" s="985"/>
      <c r="C667" s="985"/>
      <c r="D667" s="985"/>
      <c r="E667" s="985"/>
      <c r="F667" s="985"/>
      <c r="G667" s="985"/>
    </row>
    <row r="668" spans="1:7">
      <c r="A668" s="985"/>
      <c r="B668" s="985"/>
      <c r="C668" s="985"/>
      <c r="D668" s="985"/>
      <c r="E668" s="985"/>
      <c r="F668" s="985"/>
      <c r="G668" s="985"/>
    </row>
    <row r="669" spans="1:7">
      <c r="A669" s="985"/>
      <c r="B669" s="985"/>
      <c r="C669" s="985"/>
      <c r="D669" s="985"/>
      <c r="E669" s="985"/>
      <c r="F669" s="985"/>
      <c r="G669" s="985"/>
    </row>
    <row r="670" spans="1:7">
      <c r="A670" s="985"/>
      <c r="B670" s="985"/>
      <c r="C670" s="985"/>
      <c r="D670" s="985"/>
      <c r="E670" s="985"/>
      <c r="F670" s="985"/>
      <c r="G670" s="985"/>
    </row>
    <row r="671" spans="1:7">
      <c r="A671" s="985"/>
      <c r="B671" s="985"/>
      <c r="C671" s="985"/>
      <c r="D671" s="985"/>
      <c r="E671" s="985"/>
      <c r="F671" s="985"/>
      <c r="G671" s="985"/>
    </row>
    <row r="672" spans="1:7">
      <c r="A672" s="985"/>
      <c r="B672" s="985"/>
      <c r="C672" s="985"/>
      <c r="D672" s="985"/>
      <c r="E672" s="985"/>
      <c r="F672" s="985"/>
      <c r="G672" s="985"/>
    </row>
    <row r="673" spans="1:7">
      <c r="A673" s="985"/>
      <c r="B673" s="985"/>
      <c r="C673" s="985"/>
      <c r="D673" s="985"/>
      <c r="E673" s="985"/>
      <c r="F673" s="985"/>
      <c r="G673" s="985"/>
    </row>
    <row r="674" spans="1:7">
      <c r="A674" s="985"/>
      <c r="B674" s="985"/>
      <c r="C674" s="985"/>
      <c r="D674" s="985"/>
      <c r="E674" s="985"/>
      <c r="F674" s="985"/>
      <c r="G674" s="985"/>
    </row>
    <row r="675" spans="1:7">
      <c r="A675" s="985"/>
      <c r="B675" s="985"/>
      <c r="C675" s="985"/>
      <c r="D675" s="985"/>
      <c r="E675" s="985"/>
      <c r="F675" s="985"/>
      <c r="G675" s="985"/>
    </row>
    <row r="676" spans="1:7">
      <c r="A676" s="985"/>
      <c r="B676" s="985"/>
      <c r="C676" s="985"/>
      <c r="D676" s="985"/>
      <c r="E676" s="985"/>
      <c r="F676" s="985"/>
      <c r="G676" s="985"/>
    </row>
    <row r="677" spans="1:7">
      <c r="A677" s="985"/>
      <c r="B677" s="985"/>
      <c r="C677" s="985"/>
      <c r="D677" s="985"/>
      <c r="E677" s="985"/>
      <c r="F677" s="985"/>
      <c r="G677" s="985"/>
    </row>
    <row r="678" spans="1:7">
      <c r="A678" s="985"/>
      <c r="B678" s="985"/>
      <c r="C678" s="985"/>
      <c r="D678" s="985"/>
      <c r="E678" s="985"/>
      <c r="F678" s="985"/>
      <c r="G678" s="985"/>
    </row>
    <row r="679" spans="1:7">
      <c r="A679" s="985"/>
      <c r="B679" s="985"/>
      <c r="C679" s="985"/>
      <c r="D679" s="985"/>
      <c r="E679" s="985"/>
      <c r="F679" s="985"/>
      <c r="G679" s="985"/>
    </row>
    <row r="680" spans="1:7">
      <c r="A680" s="985"/>
      <c r="B680" s="985"/>
      <c r="C680" s="985"/>
      <c r="D680" s="985"/>
      <c r="E680" s="985"/>
      <c r="F680" s="985"/>
      <c r="G680" s="985"/>
    </row>
    <row r="681" spans="1:7">
      <c r="A681" s="985"/>
      <c r="B681" s="985"/>
      <c r="C681" s="985"/>
      <c r="D681" s="985"/>
      <c r="E681" s="985"/>
      <c r="F681" s="985"/>
      <c r="G681" s="985"/>
    </row>
    <row r="682" spans="1:7">
      <c r="A682" s="985"/>
      <c r="B682" s="985"/>
      <c r="C682" s="985"/>
      <c r="D682" s="985"/>
      <c r="E682" s="985"/>
      <c r="F682" s="985"/>
      <c r="G682" s="985"/>
    </row>
    <row r="683" spans="1:7">
      <c r="A683" s="985"/>
      <c r="B683" s="985"/>
      <c r="C683" s="985"/>
      <c r="D683" s="985"/>
      <c r="E683" s="985"/>
      <c r="F683" s="985"/>
      <c r="G683" s="985"/>
    </row>
    <row r="684" spans="1:7">
      <c r="A684" s="985"/>
      <c r="B684" s="985"/>
      <c r="C684" s="985"/>
      <c r="D684" s="985"/>
      <c r="E684" s="985"/>
      <c r="F684" s="985"/>
      <c r="G684" s="985"/>
    </row>
    <row r="685" spans="1:7">
      <c r="A685" s="985"/>
      <c r="B685" s="985"/>
      <c r="C685" s="985"/>
      <c r="D685" s="985"/>
      <c r="E685" s="985"/>
      <c r="F685" s="985"/>
      <c r="G685" s="985"/>
    </row>
    <row r="686" spans="1:7">
      <c r="A686" s="985"/>
      <c r="B686" s="985"/>
      <c r="C686" s="985"/>
      <c r="D686" s="985"/>
      <c r="E686" s="985"/>
      <c r="F686" s="985"/>
      <c r="G686" s="985"/>
    </row>
    <row r="687" spans="1:7">
      <c r="A687" s="985"/>
      <c r="B687" s="985"/>
      <c r="C687" s="985"/>
      <c r="D687" s="985"/>
      <c r="E687" s="985"/>
      <c r="F687" s="985"/>
      <c r="G687" s="985"/>
    </row>
    <row r="688" spans="1:7">
      <c r="A688" s="985"/>
      <c r="B688" s="985"/>
      <c r="C688" s="985"/>
      <c r="D688" s="985"/>
      <c r="E688" s="985"/>
      <c r="F688" s="985"/>
      <c r="G688" s="985"/>
    </row>
    <row r="689" spans="1:7">
      <c r="A689" s="985"/>
      <c r="B689" s="985"/>
      <c r="C689" s="985"/>
      <c r="D689" s="985"/>
      <c r="E689" s="985"/>
      <c r="F689" s="985"/>
      <c r="G689" s="985"/>
    </row>
    <row r="690" spans="1:7">
      <c r="A690" s="985"/>
      <c r="B690" s="985"/>
      <c r="C690" s="985"/>
      <c r="D690" s="985"/>
      <c r="E690" s="985"/>
      <c r="F690" s="985"/>
      <c r="G690" s="985"/>
    </row>
    <row r="691" spans="1:7">
      <c r="A691" s="985"/>
      <c r="B691" s="985"/>
      <c r="C691" s="985"/>
      <c r="D691" s="985"/>
      <c r="E691" s="985"/>
      <c r="F691" s="985"/>
      <c r="G691" s="985"/>
    </row>
    <row r="692" spans="1:7">
      <c r="A692" s="985"/>
      <c r="B692" s="985"/>
      <c r="C692" s="985"/>
      <c r="D692" s="985"/>
      <c r="E692" s="985"/>
      <c r="F692" s="985"/>
      <c r="G692" s="985"/>
    </row>
    <row r="693" spans="1:7">
      <c r="A693" s="985"/>
      <c r="B693" s="985"/>
      <c r="C693" s="985"/>
      <c r="D693" s="985"/>
      <c r="E693" s="985"/>
      <c r="F693" s="985"/>
      <c r="G693" s="985"/>
    </row>
    <row r="694" spans="1:7">
      <c r="A694" s="985"/>
      <c r="B694" s="985"/>
      <c r="C694" s="985"/>
      <c r="D694" s="985"/>
      <c r="E694" s="985"/>
      <c r="F694" s="985"/>
      <c r="G694" s="985"/>
    </row>
    <row r="695" spans="1:7">
      <c r="A695" s="985"/>
      <c r="B695" s="985"/>
      <c r="C695" s="985"/>
      <c r="D695" s="985"/>
      <c r="E695" s="985"/>
      <c r="F695" s="985"/>
      <c r="G695" s="985"/>
    </row>
    <row r="696" spans="1:7">
      <c r="A696" s="985"/>
      <c r="B696" s="985"/>
      <c r="C696" s="985"/>
      <c r="D696" s="985"/>
      <c r="E696" s="985"/>
      <c r="F696" s="985"/>
      <c r="G696" s="985"/>
    </row>
    <row r="697" spans="1:7">
      <c r="A697" s="985"/>
      <c r="B697" s="985"/>
      <c r="C697" s="985"/>
      <c r="D697" s="985"/>
      <c r="E697" s="985"/>
      <c r="F697" s="985"/>
      <c r="G697" s="985"/>
    </row>
    <row r="698" spans="1:7">
      <c r="A698" s="985"/>
      <c r="B698" s="985"/>
      <c r="C698" s="985"/>
      <c r="D698" s="985"/>
      <c r="E698" s="985"/>
      <c r="F698" s="985"/>
      <c r="G698" s="985"/>
    </row>
    <row r="699" spans="1:7">
      <c r="A699" s="985"/>
      <c r="B699" s="985"/>
      <c r="C699" s="985"/>
      <c r="D699" s="985"/>
      <c r="E699" s="985"/>
      <c r="F699" s="985"/>
      <c r="G699" s="985"/>
    </row>
    <row r="700" spans="1:7">
      <c r="A700" s="985"/>
      <c r="B700" s="985"/>
      <c r="C700" s="985"/>
      <c r="D700" s="985"/>
      <c r="E700" s="985"/>
      <c r="F700" s="985"/>
      <c r="G700" s="985"/>
    </row>
    <row r="701" spans="1:7">
      <c r="A701" s="985"/>
      <c r="B701" s="985"/>
      <c r="C701" s="985"/>
      <c r="D701" s="985"/>
      <c r="E701" s="985"/>
      <c r="F701" s="985"/>
      <c r="G701" s="985"/>
    </row>
    <row r="702" spans="1:7">
      <c r="A702" s="985"/>
      <c r="B702" s="985"/>
      <c r="C702" s="985"/>
      <c r="D702" s="985"/>
      <c r="E702" s="985"/>
      <c r="F702" s="985"/>
      <c r="G702" s="985"/>
    </row>
    <row r="703" spans="1:7">
      <c r="A703" s="985"/>
      <c r="B703" s="985"/>
      <c r="C703" s="985"/>
      <c r="D703" s="985"/>
      <c r="E703" s="985"/>
      <c r="F703" s="985"/>
      <c r="G703" s="985"/>
    </row>
    <row r="704" spans="1:7">
      <c r="A704" s="985"/>
      <c r="B704" s="985"/>
      <c r="C704" s="985"/>
      <c r="D704" s="985"/>
      <c r="E704" s="985"/>
      <c r="F704" s="985"/>
      <c r="G704" s="985"/>
    </row>
    <row r="705" spans="1:7">
      <c r="A705" s="985"/>
      <c r="B705" s="985"/>
      <c r="C705" s="985"/>
      <c r="D705" s="985"/>
      <c r="E705" s="985"/>
      <c r="F705" s="985"/>
      <c r="G705" s="985"/>
    </row>
    <row r="706" spans="1:7">
      <c r="A706" s="985"/>
      <c r="B706" s="985"/>
      <c r="C706" s="985"/>
      <c r="D706" s="985"/>
      <c r="E706" s="985"/>
      <c r="F706" s="985"/>
      <c r="G706" s="985"/>
    </row>
    <row r="707" spans="1:7">
      <c r="A707" s="985"/>
      <c r="B707" s="985"/>
      <c r="C707" s="985"/>
      <c r="D707" s="985"/>
      <c r="E707" s="985"/>
      <c r="F707" s="985"/>
      <c r="G707" s="985"/>
    </row>
    <row r="708" spans="1:7">
      <c r="A708" s="985"/>
      <c r="B708" s="985"/>
      <c r="C708" s="985"/>
      <c r="D708" s="985"/>
      <c r="E708" s="985"/>
      <c r="F708" s="985"/>
      <c r="G708" s="985"/>
    </row>
    <row r="709" spans="1:7">
      <c r="A709" s="985"/>
      <c r="B709" s="985"/>
      <c r="C709" s="985"/>
      <c r="D709" s="985"/>
      <c r="E709" s="985"/>
      <c r="F709" s="985"/>
      <c r="G709" s="985"/>
    </row>
    <row r="710" spans="1:7">
      <c r="A710" s="985"/>
      <c r="B710" s="985"/>
      <c r="C710" s="985"/>
      <c r="D710" s="985"/>
      <c r="E710" s="985"/>
      <c r="F710" s="985"/>
      <c r="G710" s="985"/>
    </row>
    <row r="711" spans="1:7">
      <c r="A711" s="985"/>
      <c r="B711" s="985"/>
      <c r="C711" s="985"/>
      <c r="D711" s="985"/>
      <c r="E711" s="985"/>
      <c r="F711" s="985"/>
      <c r="G711" s="985"/>
    </row>
    <row r="712" spans="1:7">
      <c r="A712" s="985"/>
      <c r="B712" s="985"/>
      <c r="C712" s="985"/>
      <c r="D712" s="985"/>
      <c r="E712" s="985"/>
      <c r="F712" s="985"/>
      <c r="G712" s="985"/>
    </row>
    <row r="713" spans="1:7">
      <c r="A713" s="985"/>
      <c r="B713" s="985"/>
      <c r="C713" s="985"/>
      <c r="D713" s="985"/>
      <c r="E713" s="985"/>
      <c r="F713" s="985"/>
      <c r="G713" s="985"/>
    </row>
    <row r="714" spans="1:7">
      <c r="A714" s="985"/>
      <c r="B714" s="985"/>
      <c r="C714" s="985"/>
      <c r="D714" s="985"/>
      <c r="E714" s="985"/>
      <c r="F714" s="985"/>
      <c r="G714" s="985"/>
    </row>
    <row r="715" spans="1:7">
      <c r="A715" s="985"/>
      <c r="B715" s="985"/>
      <c r="C715" s="985"/>
      <c r="D715" s="985"/>
      <c r="E715" s="985"/>
      <c r="F715" s="985"/>
      <c r="G715" s="985"/>
    </row>
    <row r="716" spans="1:7">
      <c r="A716" s="985"/>
      <c r="B716" s="985"/>
      <c r="C716" s="985"/>
      <c r="D716" s="985"/>
      <c r="E716" s="985"/>
      <c r="F716" s="985"/>
      <c r="G716" s="985"/>
    </row>
    <row r="717" spans="1:7">
      <c r="A717" s="985"/>
      <c r="B717" s="985"/>
      <c r="C717" s="985"/>
      <c r="D717" s="985"/>
      <c r="E717" s="985"/>
      <c r="F717" s="985"/>
      <c r="G717" s="985"/>
    </row>
    <row r="718" spans="1:7">
      <c r="A718" s="985"/>
      <c r="B718" s="985"/>
      <c r="C718" s="985"/>
      <c r="D718" s="985"/>
      <c r="E718" s="985"/>
      <c r="F718" s="985"/>
      <c r="G718" s="985"/>
    </row>
    <row r="719" spans="1:7">
      <c r="A719" s="985"/>
      <c r="B719" s="985"/>
      <c r="C719" s="985"/>
      <c r="D719" s="985"/>
      <c r="E719" s="985"/>
      <c r="F719" s="985"/>
      <c r="G719" s="985"/>
    </row>
    <row r="720" spans="1:7">
      <c r="A720" s="985"/>
      <c r="B720" s="985"/>
      <c r="C720" s="985"/>
      <c r="D720" s="985"/>
      <c r="E720" s="985"/>
      <c r="F720" s="985"/>
      <c r="G720" s="985"/>
    </row>
    <row r="721" spans="1:7">
      <c r="A721" s="985"/>
      <c r="B721" s="985"/>
      <c r="C721" s="985"/>
      <c r="D721" s="985"/>
      <c r="E721" s="985"/>
      <c r="F721" s="985"/>
      <c r="G721" s="985"/>
    </row>
    <row r="722" spans="1:7">
      <c r="A722" s="985"/>
      <c r="B722" s="985"/>
      <c r="C722" s="985"/>
      <c r="D722" s="985"/>
      <c r="E722" s="985"/>
      <c r="F722" s="985"/>
      <c r="G722" s="985"/>
    </row>
    <row r="723" spans="1:7">
      <c r="A723" s="985"/>
      <c r="B723" s="985"/>
      <c r="C723" s="985"/>
      <c r="D723" s="985"/>
      <c r="E723" s="985"/>
      <c r="F723" s="985"/>
      <c r="G723" s="985"/>
    </row>
    <row r="724" spans="1:7">
      <c r="A724" s="985"/>
      <c r="B724" s="985"/>
      <c r="C724" s="985"/>
      <c r="D724" s="985"/>
      <c r="E724" s="985"/>
      <c r="F724" s="985"/>
      <c r="G724" s="985"/>
    </row>
    <row r="725" spans="1:7">
      <c r="A725" s="985"/>
      <c r="B725" s="985"/>
      <c r="C725" s="985"/>
      <c r="D725" s="985"/>
      <c r="E725" s="985"/>
      <c r="F725" s="985"/>
      <c r="G725" s="985"/>
    </row>
    <row r="726" spans="1:7">
      <c r="A726" s="985"/>
      <c r="B726" s="985"/>
      <c r="C726" s="985"/>
      <c r="D726" s="985"/>
      <c r="E726" s="985"/>
      <c r="F726" s="985"/>
      <c r="G726" s="985"/>
    </row>
    <row r="727" spans="1:7">
      <c r="A727" s="985"/>
      <c r="B727" s="985"/>
      <c r="C727" s="985"/>
      <c r="D727" s="985"/>
      <c r="E727" s="985"/>
      <c r="F727" s="985"/>
      <c r="G727" s="985"/>
    </row>
    <row r="728" spans="1:7">
      <c r="A728" s="985"/>
      <c r="B728" s="985"/>
      <c r="C728" s="985"/>
      <c r="D728" s="985"/>
      <c r="E728" s="985"/>
      <c r="F728" s="985"/>
      <c r="G728" s="985"/>
    </row>
    <row r="729" spans="1:7">
      <c r="A729" s="985"/>
      <c r="B729" s="985"/>
      <c r="C729" s="985"/>
      <c r="D729" s="985"/>
      <c r="E729" s="985"/>
      <c r="F729" s="985"/>
      <c r="G729" s="985"/>
    </row>
    <row r="730" spans="1:7">
      <c r="A730" s="985"/>
      <c r="B730" s="985"/>
      <c r="C730" s="985"/>
      <c r="D730" s="985"/>
      <c r="E730" s="985"/>
      <c r="F730" s="985"/>
      <c r="G730" s="985"/>
    </row>
    <row r="731" spans="1:7">
      <c r="A731" s="985"/>
      <c r="B731" s="985"/>
      <c r="C731" s="985"/>
      <c r="D731" s="985"/>
      <c r="E731" s="985"/>
      <c r="F731" s="985"/>
      <c r="G731" s="985"/>
    </row>
    <row r="732" spans="1:7">
      <c r="A732" s="985"/>
      <c r="B732" s="985"/>
      <c r="C732" s="985"/>
      <c r="D732" s="985"/>
      <c r="E732" s="985"/>
      <c r="F732" s="985"/>
      <c r="G732" s="985"/>
    </row>
    <row r="733" spans="1:7">
      <c r="A733" s="985"/>
      <c r="B733" s="985"/>
      <c r="C733" s="985"/>
      <c r="D733" s="985"/>
      <c r="E733" s="985"/>
      <c r="F733" s="985"/>
      <c r="G733" s="985"/>
    </row>
    <row r="734" spans="1:7">
      <c r="A734" s="985"/>
      <c r="B734" s="985"/>
      <c r="C734" s="985"/>
      <c r="D734" s="985"/>
      <c r="E734" s="985"/>
      <c r="F734" s="985"/>
      <c r="G734" s="985"/>
    </row>
    <row r="735" spans="1:7">
      <c r="A735" s="985"/>
      <c r="B735" s="985"/>
      <c r="C735" s="985"/>
      <c r="D735" s="985"/>
      <c r="E735" s="985"/>
      <c r="F735" s="985"/>
      <c r="G735" s="985"/>
    </row>
    <row r="736" spans="1:7">
      <c r="A736" s="985"/>
      <c r="B736" s="985"/>
      <c r="C736" s="985"/>
      <c r="D736" s="985"/>
      <c r="E736" s="985"/>
      <c r="F736" s="985"/>
      <c r="G736" s="985"/>
    </row>
    <row r="737" spans="1:7">
      <c r="A737" s="985"/>
      <c r="B737" s="985"/>
      <c r="C737" s="985"/>
      <c r="D737" s="985"/>
      <c r="E737" s="985"/>
      <c r="F737" s="985"/>
      <c r="G737" s="985"/>
    </row>
    <row r="738" spans="1:7">
      <c r="A738" s="985"/>
      <c r="B738" s="985"/>
      <c r="C738" s="985"/>
      <c r="D738" s="985"/>
      <c r="E738" s="985"/>
      <c r="F738" s="985"/>
      <c r="G738" s="985"/>
    </row>
    <row r="739" spans="1:7">
      <c r="A739" s="985"/>
      <c r="B739" s="985"/>
      <c r="C739" s="985"/>
      <c r="D739" s="985"/>
      <c r="E739" s="985"/>
      <c r="F739" s="985"/>
      <c r="G739" s="985"/>
    </row>
    <row r="740" spans="1:7">
      <c r="A740" s="985"/>
      <c r="B740" s="985"/>
      <c r="C740" s="985"/>
      <c r="D740" s="985"/>
      <c r="E740" s="985"/>
      <c r="F740" s="985"/>
      <c r="G740" s="985"/>
    </row>
    <row r="741" spans="1:7">
      <c r="A741" s="985"/>
      <c r="B741" s="985"/>
      <c r="C741" s="985"/>
      <c r="D741" s="985"/>
      <c r="E741" s="985"/>
      <c r="F741" s="985"/>
      <c r="G741" s="985"/>
    </row>
    <row r="742" spans="1:7">
      <c r="A742" s="985"/>
      <c r="B742" s="985"/>
      <c r="C742" s="985"/>
      <c r="D742" s="985"/>
      <c r="E742" s="985"/>
      <c r="F742" s="985"/>
      <c r="G742" s="985"/>
    </row>
    <row r="743" spans="1:7">
      <c r="A743" s="985"/>
      <c r="B743" s="985"/>
      <c r="C743" s="985"/>
      <c r="D743" s="985"/>
      <c r="E743" s="985"/>
      <c r="F743" s="985"/>
      <c r="G743" s="985"/>
    </row>
    <row r="744" spans="1:7">
      <c r="A744" s="985"/>
      <c r="B744" s="985"/>
      <c r="C744" s="985"/>
      <c r="D744" s="985"/>
      <c r="E744" s="985"/>
      <c r="F744" s="985"/>
      <c r="G744" s="985"/>
    </row>
    <row r="745" spans="1:7">
      <c r="A745" s="985"/>
      <c r="B745" s="985"/>
      <c r="C745" s="985"/>
      <c r="D745" s="985"/>
      <c r="E745" s="985"/>
      <c r="F745" s="985"/>
      <c r="G745" s="985"/>
    </row>
    <row r="746" spans="1:7">
      <c r="A746" s="985"/>
      <c r="B746" s="985"/>
      <c r="C746" s="985"/>
      <c r="D746" s="985"/>
      <c r="E746" s="985"/>
      <c r="F746" s="985"/>
      <c r="G746" s="985"/>
    </row>
    <row r="747" spans="1:7">
      <c r="A747" s="985"/>
      <c r="B747" s="985"/>
      <c r="C747" s="985"/>
      <c r="D747" s="985"/>
      <c r="E747" s="985"/>
      <c r="F747" s="985"/>
      <c r="G747" s="985"/>
    </row>
    <row r="748" spans="1:7">
      <c r="A748" s="985"/>
      <c r="B748" s="985"/>
      <c r="C748" s="985"/>
      <c r="D748" s="985"/>
      <c r="E748" s="985"/>
      <c r="F748" s="985"/>
      <c r="G748" s="985"/>
    </row>
    <row r="749" spans="1:7">
      <c r="A749" s="985"/>
      <c r="B749" s="985"/>
      <c r="C749" s="985"/>
      <c r="D749" s="985"/>
      <c r="E749" s="985"/>
      <c r="F749" s="985"/>
      <c r="G749" s="985"/>
    </row>
    <row r="750" spans="1:7">
      <c r="A750" s="985"/>
      <c r="B750" s="985"/>
      <c r="C750" s="985"/>
      <c r="D750" s="985"/>
      <c r="E750" s="985"/>
      <c r="F750" s="985"/>
      <c r="G750" s="985"/>
    </row>
    <row r="751" spans="1:7">
      <c r="A751" s="985"/>
      <c r="B751" s="985"/>
      <c r="C751" s="985"/>
      <c r="D751" s="985"/>
      <c r="E751" s="985"/>
      <c r="F751" s="985"/>
      <c r="G751" s="985"/>
    </row>
    <row r="752" spans="1:7">
      <c r="A752" s="985"/>
      <c r="B752" s="985"/>
      <c r="C752" s="985"/>
      <c r="D752" s="985"/>
      <c r="E752" s="985"/>
      <c r="F752" s="985"/>
      <c r="G752" s="985"/>
    </row>
    <row r="753" spans="1:7">
      <c r="A753" s="985"/>
      <c r="B753" s="985"/>
      <c r="C753" s="985"/>
      <c r="D753" s="985"/>
      <c r="E753" s="985"/>
      <c r="F753" s="985"/>
      <c r="G753" s="985"/>
    </row>
    <row r="754" spans="1:7">
      <c r="A754" s="985"/>
      <c r="B754" s="985"/>
      <c r="C754" s="985"/>
      <c r="D754" s="985"/>
      <c r="E754" s="985"/>
      <c r="F754" s="985"/>
      <c r="G754" s="985"/>
    </row>
    <row r="755" spans="1:7">
      <c r="A755" s="985"/>
      <c r="B755" s="985"/>
      <c r="C755" s="985"/>
      <c r="D755" s="985"/>
      <c r="E755" s="985"/>
      <c r="F755" s="985"/>
      <c r="G755" s="985"/>
    </row>
    <row r="756" spans="1:7">
      <c r="A756" s="985"/>
      <c r="B756" s="985"/>
      <c r="C756" s="985"/>
      <c r="D756" s="985"/>
      <c r="E756" s="985"/>
      <c r="F756" s="985"/>
      <c r="G756" s="985"/>
    </row>
    <row r="757" spans="1:7">
      <c r="A757" s="985"/>
      <c r="B757" s="985"/>
      <c r="C757" s="985"/>
      <c r="D757" s="985"/>
      <c r="E757" s="985"/>
      <c r="F757" s="985"/>
      <c r="G757" s="985"/>
    </row>
    <row r="758" spans="1:7">
      <c r="A758" s="985"/>
      <c r="B758" s="985"/>
      <c r="C758" s="985"/>
      <c r="D758" s="985"/>
      <c r="E758" s="985"/>
      <c r="F758" s="985"/>
      <c r="G758" s="985"/>
    </row>
    <row r="759" spans="1:7">
      <c r="A759" s="985"/>
      <c r="B759" s="985"/>
      <c r="C759" s="985"/>
      <c r="D759" s="985"/>
      <c r="E759" s="985"/>
      <c r="F759" s="985"/>
      <c r="G759" s="985"/>
    </row>
    <row r="760" spans="1:7">
      <c r="A760" s="985"/>
      <c r="B760" s="985"/>
      <c r="C760" s="985"/>
      <c r="D760" s="985"/>
      <c r="E760" s="985"/>
      <c r="F760" s="985"/>
      <c r="G760" s="985"/>
    </row>
    <row r="761" spans="1:7">
      <c r="A761" s="985"/>
      <c r="B761" s="985"/>
      <c r="C761" s="985"/>
      <c r="D761" s="985"/>
      <c r="E761" s="985"/>
      <c r="F761" s="985"/>
      <c r="G761" s="985"/>
    </row>
    <row r="762" spans="1:7">
      <c r="A762" s="985"/>
      <c r="B762" s="985"/>
      <c r="C762" s="985"/>
      <c r="D762" s="985"/>
      <c r="E762" s="985"/>
      <c r="F762" s="985"/>
      <c r="G762" s="985"/>
    </row>
    <row r="763" spans="1:7">
      <c r="A763" s="985"/>
      <c r="B763" s="985"/>
      <c r="C763" s="985"/>
      <c r="D763" s="985"/>
      <c r="E763" s="985"/>
      <c r="F763" s="985"/>
      <c r="G763" s="985"/>
    </row>
    <row r="764" spans="1:7">
      <c r="A764" s="985"/>
      <c r="B764" s="985"/>
      <c r="C764" s="985"/>
      <c r="D764" s="985"/>
      <c r="E764" s="985"/>
      <c r="F764" s="985"/>
      <c r="G764" s="985"/>
    </row>
    <row r="765" spans="1:7">
      <c r="A765" s="985"/>
      <c r="B765" s="985"/>
      <c r="C765" s="985"/>
      <c r="D765" s="985"/>
      <c r="E765" s="985"/>
      <c r="F765" s="985"/>
      <c r="G765" s="985"/>
    </row>
    <row r="766" spans="1:7">
      <c r="A766" s="985"/>
      <c r="B766" s="985"/>
      <c r="C766" s="985"/>
      <c r="D766" s="985"/>
      <c r="E766" s="985"/>
      <c r="F766" s="985"/>
      <c r="G766" s="985"/>
    </row>
    <row r="767" spans="1:7">
      <c r="A767" s="985"/>
      <c r="B767" s="985"/>
      <c r="C767" s="985"/>
      <c r="D767" s="985"/>
      <c r="E767" s="985"/>
      <c r="F767" s="985"/>
      <c r="G767" s="985"/>
    </row>
    <row r="768" spans="1:7">
      <c r="A768" s="985"/>
      <c r="B768" s="985"/>
      <c r="C768" s="985"/>
      <c r="D768" s="985"/>
      <c r="E768" s="985"/>
      <c r="F768" s="985"/>
      <c r="G768" s="985"/>
    </row>
    <row r="769" spans="1:7">
      <c r="A769" s="985"/>
      <c r="B769" s="985"/>
      <c r="C769" s="985"/>
      <c r="D769" s="985"/>
      <c r="E769" s="985"/>
      <c r="F769" s="985"/>
      <c r="G769" s="985"/>
    </row>
    <row r="770" spans="1:7">
      <c r="A770" s="985"/>
      <c r="B770" s="985"/>
      <c r="C770" s="985"/>
      <c r="D770" s="985"/>
      <c r="E770" s="985"/>
      <c r="F770" s="985"/>
      <c r="G770" s="985"/>
    </row>
    <row r="771" spans="1:7">
      <c r="A771" s="985"/>
      <c r="B771" s="985"/>
      <c r="C771" s="985"/>
      <c r="D771" s="985"/>
      <c r="E771" s="985"/>
      <c r="F771" s="985"/>
      <c r="G771" s="985"/>
    </row>
    <row r="772" spans="1:7">
      <c r="A772" s="985"/>
      <c r="B772" s="985"/>
      <c r="C772" s="985"/>
      <c r="D772" s="985"/>
      <c r="E772" s="985"/>
      <c r="F772" s="985"/>
      <c r="G772" s="985"/>
    </row>
    <row r="773" spans="1:7">
      <c r="A773" s="985"/>
      <c r="B773" s="985"/>
      <c r="C773" s="985"/>
      <c r="D773" s="985"/>
      <c r="E773" s="985"/>
      <c r="F773" s="985"/>
      <c r="G773" s="985"/>
    </row>
    <row r="774" spans="1:7">
      <c r="A774" s="985"/>
      <c r="B774" s="985"/>
      <c r="C774" s="985"/>
      <c r="D774" s="985"/>
      <c r="E774" s="985"/>
      <c r="F774" s="985"/>
      <c r="G774" s="985"/>
    </row>
    <row r="775" spans="1:7">
      <c r="A775" s="985"/>
      <c r="B775" s="985"/>
      <c r="C775" s="985"/>
      <c r="D775" s="985"/>
      <c r="E775" s="985"/>
      <c r="F775" s="985"/>
      <c r="G775" s="985"/>
    </row>
    <row r="776" spans="1:7">
      <c r="A776" s="985"/>
      <c r="B776" s="985"/>
      <c r="C776" s="985"/>
      <c r="D776" s="985"/>
      <c r="E776" s="985"/>
      <c r="F776" s="985"/>
      <c r="G776" s="985"/>
    </row>
    <row r="777" spans="1:7">
      <c r="A777" s="985"/>
      <c r="B777" s="985"/>
      <c r="C777" s="985"/>
      <c r="D777" s="985"/>
      <c r="E777" s="985"/>
      <c r="F777" s="985"/>
      <c r="G777" s="985"/>
    </row>
    <row r="778" spans="1:7">
      <c r="A778" s="985"/>
      <c r="B778" s="985"/>
      <c r="C778" s="985"/>
      <c r="D778" s="985"/>
      <c r="E778" s="985"/>
      <c r="F778" s="985"/>
      <c r="G778" s="985"/>
    </row>
    <row r="779" spans="1:7">
      <c r="A779" s="985"/>
      <c r="B779" s="985"/>
      <c r="C779" s="985"/>
      <c r="D779" s="985"/>
      <c r="E779" s="985"/>
      <c r="F779" s="985"/>
      <c r="G779" s="985"/>
    </row>
    <row r="780" spans="1:7">
      <c r="A780" s="985"/>
      <c r="B780" s="985"/>
      <c r="C780" s="985"/>
      <c r="D780" s="985"/>
      <c r="E780" s="985"/>
      <c r="F780" s="985"/>
      <c r="G780" s="985"/>
    </row>
    <row r="781" spans="1:7">
      <c r="A781" s="985"/>
      <c r="B781" s="985"/>
      <c r="C781" s="985"/>
      <c r="D781" s="985"/>
      <c r="E781" s="985"/>
      <c r="F781" s="985"/>
      <c r="G781" s="985"/>
    </row>
    <row r="782" spans="1:7">
      <c r="A782" s="985"/>
      <c r="B782" s="985"/>
      <c r="C782" s="985"/>
      <c r="D782" s="985"/>
      <c r="E782" s="985"/>
      <c r="F782" s="985"/>
      <c r="G782" s="985"/>
    </row>
    <row r="783" spans="1:7">
      <c r="A783" s="985"/>
      <c r="B783" s="985"/>
      <c r="C783" s="985"/>
      <c r="D783" s="985"/>
      <c r="E783" s="985"/>
      <c r="F783" s="985"/>
      <c r="G783" s="985"/>
    </row>
    <row r="784" spans="1:7">
      <c r="A784" s="985"/>
      <c r="B784" s="985"/>
      <c r="C784" s="985"/>
      <c r="D784" s="985"/>
      <c r="E784" s="985"/>
      <c r="F784" s="985"/>
      <c r="G784" s="985"/>
    </row>
    <row r="785" spans="1:7">
      <c r="A785" s="985"/>
      <c r="B785" s="985"/>
      <c r="C785" s="985"/>
      <c r="D785" s="985"/>
      <c r="E785" s="985"/>
      <c r="F785" s="985"/>
      <c r="G785" s="985"/>
    </row>
    <row r="786" spans="1:7">
      <c r="A786" s="985"/>
      <c r="B786" s="985"/>
      <c r="C786" s="985"/>
      <c r="D786" s="985"/>
      <c r="E786" s="985"/>
      <c r="F786" s="985"/>
      <c r="G786" s="985"/>
    </row>
    <row r="787" spans="1:7">
      <c r="A787" s="985"/>
      <c r="B787" s="985"/>
      <c r="C787" s="985"/>
      <c r="D787" s="985"/>
      <c r="E787" s="985"/>
      <c r="F787" s="985"/>
      <c r="G787" s="985"/>
    </row>
    <row r="788" spans="1:7">
      <c r="A788" s="985"/>
      <c r="B788" s="985"/>
      <c r="C788" s="985"/>
      <c r="D788" s="985"/>
      <c r="E788" s="985"/>
      <c r="F788" s="985"/>
      <c r="G788" s="985"/>
    </row>
    <row r="789" spans="1:7">
      <c r="A789" s="985"/>
      <c r="B789" s="985"/>
      <c r="C789" s="985"/>
      <c r="D789" s="985"/>
      <c r="E789" s="985"/>
      <c r="F789" s="985"/>
      <c r="G789" s="985"/>
    </row>
    <row r="790" spans="1:7">
      <c r="A790" s="985"/>
      <c r="B790" s="985"/>
      <c r="C790" s="985"/>
      <c r="D790" s="985"/>
      <c r="E790" s="985"/>
      <c r="F790" s="985"/>
      <c r="G790" s="985"/>
    </row>
    <row r="791" spans="1:7">
      <c r="A791" s="985"/>
      <c r="B791" s="985"/>
      <c r="C791" s="985"/>
      <c r="D791" s="985"/>
      <c r="E791" s="985"/>
      <c r="F791" s="985"/>
      <c r="G791" s="985"/>
    </row>
    <row r="792" spans="1:7">
      <c r="A792" s="985"/>
      <c r="B792" s="985"/>
      <c r="C792" s="985"/>
      <c r="D792" s="985"/>
      <c r="E792" s="985"/>
      <c r="F792" s="985"/>
      <c r="G792" s="985"/>
    </row>
    <row r="793" spans="1:7">
      <c r="A793" s="985"/>
      <c r="B793" s="985"/>
      <c r="C793" s="985"/>
      <c r="D793" s="985"/>
      <c r="E793" s="985"/>
      <c r="F793" s="985"/>
      <c r="G793" s="985"/>
    </row>
    <row r="794" spans="1:7">
      <c r="A794" s="985"/>
      <c r="B794" s="985"/>
      <c r="C794" s="985"/>
      <c r="D794" s="985"/>
      <c r="E794" s="985"/>
      <c r="F794" s="985"/>
      <c r="G794" s="985"/>
    </row>
    <row r="795" spans="1:7">
      <c r="A795" s="985"/>
      <c r="B795" s="985"/>
      <c r="C795" s="985"/>
      <c r="D795" s="985"/>
      <c r="E795" s="985"/>
      <c r="F795" s="985"/>
      <c r="G795" s="985"/>
    </row>
    <row r="796" spans="1:7">
      <c r="A796" s="985"/>
      <c r="B796" s="985"/>
      <c r="C796" s="985"/>
      <c r="D796" s="985"/>
      <c r="E796" s="985"/>
      <c r="F796" s="985"/>
      <c r="G796" s="985"/>
    </row>
    <row r="797" spans="1:7">
      <c r="A797" s="985"/>
      <c r="B797" s="985"/>
      <c r="C797" s="985"/>
      <c r="D797" s="985"/>
      <c r="E797" s="985"/>
      <c r="F797" s="985"/>
      <c r="G797" s="985"/>
    </row>
    <row r="798" spans="1:7">
      <c r="A798" s="985"/>
      <c r="B798" s="985"/>
      <c r="C798" s="985"/>
      <c r="D798" s="985"/>
      <c r="E798" s="985"/>
      <c r="F798" s="985"/>
      <c r="G798" s="985"/>
    </row>
    <row r="799" spans="1:7">
      <c r="A799" s="985"/>
      <c r="B799" s="985"/>
      <c r="C799" s="985"/>
      <c r="D799" s="985"/>
      <c r="E799" s="985"/>
      <c r="F799" s="985"/>
      <c r="G799" s="985"/>
    </row>
    <row r="800" spans="1:7">
      <c r="A800" s="985"/>
      <c r="B800" s="985"/>
      <c r="C800" s="985"/>
      <c r="D800" s="985"/>
      <c r="E800" s="985"/>
      <c r="F800" s="985"/>
      <c r="G800" s="985"/>
    </row>
    <row r="801" spans="1:7">
      <c r="A801" s="985"/>
      <c r="B801" s="985"/>
      <c r="C801" s="985"/>
      <c r="D801" s="985"/>
      <c r="E801" s="985"/>
      <c r="F801" s="985"/>
      <c r="G801" s="985"/>
    </row>
    <row r="802" spans="1:7">
      <c r="A802" s="985"/>
      <c r="B802" s="985"/>
      <c r="C802" s="985"/>
      <c r="D802" s="985"/>
      <c r="E802" s="985"/>
      <c r="F802" s="985"/>
      <c r="G802" s="985"/>
    </row>
    <row r="803" spans="1:7">
      <c r="A803" s="985"/>
      <c r="B803" s="985"/>
      <c r="C803" s="985"/>
      <c r="D803" s="985"/>
      <c r="E803" s="985"/>
      <c r="F803" s="985"/>
      <c r="G803" s="985"/>
    </row>
    <row r="804" spans="1:7">
      <c r="A804" s="985"/>
      <c r="B804" s="985"/>
      <c r="C804" s="985"/>
      <c r="D804" s="985"/>
      <c r="E804" s="985"/>
      <c r="F804" s="985"/>
      <c r="G804" s="985"/>
    </row>
    <row r="805" spans="1:7">
      <c r="A805" s="985"/>
      <c r="B805" s="985"/>
      <c r="C805" s="985"/>
      <c r="D805" s="985"/>
      <c r="E805" s="985"/>
      <c r="F805" s="985"/>
      <c r="G805" s="985"/>
    </row>
    <row r="806" spans="1:7">
      <c r="A806" s="985"/>
      <c r="B806" s="985"/>
      <c r="C806" s="985"/>
      <c r="D806" s="985"/>
      <c r="E806" s="985"/>
      <c r="F806" s="985"/>
      <c r="G806" s="985"/>
    </row>
    <row r="807" spans="1:7">
      <c r="A807" s="985"/>
      <c r="B807" s="985"/>
      <c r="C807" s="985"/>
      <c r="D807" s="985"/>
      <c r="E807" s="985"/>
      <c r="F807" s="985"/>
      <c r="G807" s="985"/>
    </row>
    <row r="808" spans="1:7">
      <c r="A808" s="985"/>
      <c r="B808" s="985"/>
      <c r="C808" s="985"/>
      <c r="D808" s="985"/>
      <c r="E808" s="985"/>
      <c r="F808" s="985"/>
      <c r="G808" s="985"/>
    </row>
    <row r="809" spans="1:7">
      <c r="A809" s="985"/>
      <c r="B809" s="985"/>
      <c r="C809" s="985"/>
      <c r="D809" s="985"/>
      <c r="E809" s="985"/>
      <c r="F809" s="985"/>
      <c r="G809" s="985"/>
    </row>
    <row r="810" spans="1:7">
      <c r="A810" s="985"/>
      <c r="B810" s="985"/>
      <c r="C810" s="985"/>
      <c r="D810" s="985"/>
      <c r="E810" s="985"/>
      <c r="F810" s="985"/>
      <c r="G810" s="985"/>
    </row>
    <row r="811" spans="1:7">
      <c r="A811" s="985"/>
      <c r="B811" s="985"/>
      <c r="C811" s="985"/>
      <c r="D811" s="985"/>
      <c r="E811" s="985"/>
      <c r="F811" s="985"/>
      <c r="G811" s="985"/>
    </row>
    <row r="812" spans="1:7">
      <c r="A812" s="985"/>
      <c r="B812" s="985"/>
      <c r="C812" s="985"/>
      <c r="D812" s="985"/>
      <c r="E812" s="985"/>
      <c r="F812" s="985"/>
      <c r="G812" s="985"/>
    </row>
    <row r="813" spans="1:7">
      <c r="A813" s="985"/>
      <c r="B813" s="985"/>
      <c r="C813" s="985"/>
      <c r="D813" s="985"/>
      <c r="E813" s="985"/>
      <c r="F813" s="985"/>
      <c r="G813" s="985"/>
    </row>
    <row r="814" spans="1:7">
      <c r="A814" s="985"/>
      <c r="B814" s="985"/>
      <c r="C814" s="985"/>
      <c r="D814" s="985"/>
      <c r="E814" s="985"/>
      <c r="F814" s="985"/>
      <c r="G814" s="985"/>
    </row>
    <row r="815" spans="1:7">
      <c r="A815" s="985"/>
      <c r="B815" s="985"/>
      <c r="C815" s="985"/>
      <c r="D815" s="985"/>
      <c r="E815" s="985"/>
      <c r="F815" s="985"/>
      <c r="G815" s="985"/>
    </row>
    <row r="816" spans="1:7">
      <c r="A816" s="985"/>
      <c r="B816" s="985"/>
      <c r="C816" s="985"/>
      <c r="D816" s="985"/>
      <c r="E816" s="985"/>
      <c r="F816" s="985"/>
      <c r="G816" s="985"/>
    </row>
    <row r="817" spans="1:7">
      <c r="A817" s="985"/>
      <c r="B817" s="985"/>
      <c r="C817" s="985"/>
      <c r="D817" s="985"/>
      <c r="E817" s="985"/>
      <c r="F817" s="985"/>
      <c r="G817" s="985"/>
    </row>
    <row r="818" spans="1:7">
      <c r="A818" s="985"/>
      <c r="B818" s="985"/>
      <c r="C818" s="985"/>
      <c r="D818" s="985"/>
      <c r="E818" s="985"/>
      <c r="F818" s="985"/>
      <c r="G818" s="985"/>
    </row>
    <row r="819" spans="1:7">
      <c r="A819" s="985"/>
      <c r="B819" s="985"/>
      <c r="C819" s="985"/>
      <c r="D819" s="985"/>
      <c r="E819" s="985"/>
      <c r="F819" s="985"/>
      <c r="G819" s="985"/>
    </row>
    <row r="820" spans="1:7">
      <c r="A820" s="985"/>
      <c r="B820" s="985"/>
      <c r="C820" s="985"/>
      <c r="D820" s="985"/>
      <c r="E820" s="985"/>
      <c r="F820" s="985"/>
      <c r="G820" s="985"/>
    </row>
    <row r="821" spans="1:7">
      <c r="A821" s="985"/>
      <c r="B821" s="985"/>
      <c r="C821" s="985"/>
      <c r="D821" s="985"/>
      <c r="E821" s="985"/>
      <c r="F821" s="985"/>
      <c r="G821" s="985"/>
    </row>
    <row r="822" spans="1:7">
      <c r="A822" s="985"/>
      <c r="B822" s="985"/>
      <c r="C822" s="985"/>
      <c r="D822" s="985"/>
      <c r="E822" s="985"/>
      <c r="F822" s="985"/>
      <c r="G822" s="985"/>
    </row>
    <row r="823" spans="1:7">
      <c r="A823" s="985"/>
      <c r="B823" s="985"/>
      <c r="C823" s="985"/>
      <c r="D823" s="985"/>
      <c r="E823" s="985"/>
      <c r="F823" s="985"/>
      <c r="G823" s="985"/>
    </row>
    <row r="824" spans="1:7">
      <c r="A824" s="985"/>
      <c r="B824" s="985"/>
      <c r="C824" s="985"/>
      <c r="D824" s="985"/>
      <c r="E824" s="985"/>
      <c r="F824" s="985"/>
      <c r="G824" s="985"/>
    </row>
    <row r="825" spans="1:7">
      <c r="A825" s="985"/>
      <c r="B825" s="985"/>
      <c r="C825" s="985"/>
      <c r="D825" s="985"/>
      <c r="E825" s="985"/>
      <c r="F825" s="985"/>
      <c r="G825" s="985"/>
    </row>
    <row r="826" spans="1:7">
      <c r="A826" s="985"/>
      <c r="B826" s="985"/>
      <c r="C826" s="985"/>
      <c r="D826" s="985"/>
      <c r="E826" s="985"/>
      <c r="F826" s="985"/>
      <c r="G826" s="985"/>
    </row>
    <row r="827" spans="1:7">
      <c r="A827" s="985"/>
      <c r="B827" s="985"/>
      <c r="C827" s="985"/>
      <c r="D827" s="985"/>
      <c r="E827" s="985"/>
      <c r="F827" s="985"/>
      <c r="G827" s="985"/>
    </row>
    <row r="828" spans="1:7">
      <c r="A828" s="985"/>
      <c r="B828" s="985"/>
      <c r="C828" s="985"/>
      <c r="D828" s="985"/>
      <c r="E828" s="985"/>
      <c r="F828" s="985"/>
      <c r="G828" s="985"/>
    </row>
    <row r="829" spans="1:7">
      <c r="A829" s="985"/>
      <c r="B829" s="985"/>
      <c r="C829" s="985"/>
      <c r="D829" s="985"/>
      <c r="E829" s="985"/>
      <c r="F829" s="985"/>
      <c r="G829" s="985"/>
    </row>
    <row r="830" spans="1:7">
      <c r="A830" s="985"/>
      <c r="B830" s="985"/>
      <c r="C830" s="985"/>
      <c r="D830" s="985"/>
      <c r="E830" s="985"/>
      <c r="F830" s="985"/>
      <c r="G830" s="985"/>
    </row>
    <row r="831" spans="1:7">
      <c r="A831" s="985"/>
      <c r="B831" s="985"/>
      <c r="C831" s="985"/>
      <c r="D831" s="985"/>
      <c r="E831" s="985"/>
      <c r="F831" s="985"/>
      <c r="G831" s="985"/>
    </row>
    <row r="832" spans="1:7">
      <c r="A832" s="985"/>
      <c r="B832" s="985"/>
      <c r="C832" s="985"/>
      <c r="D832" s="985"/>
      <c r="E832" s="985"/>
      <c r="F832" s="985"/>
      <c r="G832" s="985"/>
    </row>
    <row r="833" spans="1:7">
      <c r="A833" s="985"/>
      <c r="B833" s="985"/>
      <c r="C833" s="985"/>
      <c r="D833" s="985"/>
      <c r="E833" s="985"/>
      <c r="F833" s="985"/>
      <c r="G833" s="985"/>
    </row>
    <row r="834" spans="1:7">
      <c r="A834" s="985"/>
      <c r="B834" s="985"/>
      <c r="C834" s="985"/>
      <c r="D834" s="985"/>
      <c r="E834" s="985"/>
      <c r="F834" s="985"/>
      <c r="G834" s="985"/>
    </row>
    <row r="835" spans="1:7">
      <c r="A835" s="985"/>
      <c r="B835" s="985"/>
      <c r="C835" s="985"/>
      <c r="D835" s="985"/>
      <c r="E835" s="985"/>
      <c r="F835" s="985"/>
      <c r="G835" s="985"/>
    </row>
    <row r="836" spans="1:7">
      <c r="A836" s="985"/>
      <c r="B836" s="985"/>
      <c r="C836" s="985"/>
      <c r="D836" s="985"/>
      <c r="E836" s="985"/>
      <c r="F836" s="985"/>
      <c r="G836" s="985"/>
    </row>
    <row r="837" spans="1:7">
      <c r="A837" s="985"/>
      <c r="B837" s="985"/>
      <c r="C837" s="985"/>
      <c r="D837" s="985"/>
      <c r="E837" s="985"/>
      <c r="F837" s="985"/>
      <c r="G837" s="985"/>
    </row>
    <row r="838" spans="1:7">
      <c r="A838" s="985"/>
      <c r="B838" s="985"/>
      <c r="C838" s="985"/>
      <c r="D838" s="985"/>
      <c r="E838" s="985"/>
      <c r="F838" s="985"/>
      <c r="G838" s="985"/>
    </row>
    <row r="839" spans="1:7">
      <c r="A839" s="985"/>
      <c r="B839" s="985"/>
      <c r="C839" s="985"/>
      <c r="D839" s="985"/>
      <c r="E839" s="985"/>
      <c r="F839" s="985"/>
      <c r="G839" s="985"/>
    </row>
    <row r="840" spans="1:7">
      <c r="A840" s="985"/>
      <c r="B840" s="985"/>
      <c r="C840" s="985"/>
      <c r="D840" s="985"/>
      <c r="E840" s="985"/>
      <c r="F840" s="985"/>
      <c r="G840" s="985"/>
    </row>
    <row r="841" spans="1:7">
      <c r="A841" s="985"/>
      <c r="B841" s="985"/>
      <c r="C841" s="985"/>
      <c r="D841" s="985"/>
      <c r="E841" s="985"/>
      <c r="F841" s="985"/>
      <c r="G841" s="985"/>
    </row>
    <row r="842" spans="1:7">
      <c r="A842" s="985"/>
      <c r="B842" s="985"/>
      <c r="C842" s="985"/>
      <c r="D842" s="985"/>
      <c r="E842" s="985"/>
      <c r="F842" s="985"/>
      <c r="G842" s="985"/>
    </row>
    <row r="843" spans="1:7">
      <c r="A843" s="985"/>
      <c r="B843" s="985"/>
      <c r="C843" s="985"/>
      <c r="D843" s="985"/>
      <c r="E843" s="985"/>
      <c r="F843" s="985"/>
      <c r="G843" s="985"/>
    </row>
    <row r="844" spans="1:7">
      <c r="A844" s="985"/>
      <c r="B844" s="985"/>
      <c r="C844" s="985"/>
      <c r="D844" s="985"/>
      <c r="E844" s="985"/>
      <c r="F844" s="985"/>
      <c r="G844" s="985"/>
    </row>
    <row r="845" spans="1:7">
      <c r="A845" s="985"/>
      <c r="B845" s="985"/>
      <c r="C845" s="985"/>
      <c r="D845" s="985"/>
      <c r="E845" s="985"/>
      <c r="F845" s="985"/>
      <c r="G845" s="985"/>
    </row>
    <row r="846" spans="1:7">
      <c r="A846" s="985"/>
      <c r="B846" s="985"/>
      <c r="C846" s="985"/>
      <c r="D846" s="985"/>
      <c r="E846" s="985"/>
      <c r="F846" s="985"/>
      <c r="G846" s="985"/>
    </row>
    <row r="847" spans="1:7">
      <c r="A847" s="985"/>
      <c r="B847" s="985"/>
      <c r="C847" s="985"/>
      <c r="D847" s="985"/>
      <c r="E847" s="985"/>
      <c r="F847" s="985"/>
      <c r="G847" s="985"/>
    </row>
    <row r="848" spans="1:7">
      <c r="A848" s="985"/>
      <c r="B848" s="985"/>
      <c r="C848" s="985"/>
      <c r="D848" s="985"/>
      <c r="E848" s="985"/>
      <c r="F848" s="985"/>
      <c r="G848" s="985"/>
    </row>
    <row r="849" spans="1:7">
      <c r="A849" s="985"/>
      <c r="B849" s="985"/>
      <c r="C849" s="985"/>
      <c r="D849" s="985"/>
      <c r="E849" s="985"/>
      <c r="F849" s="985"/>
      <c r="G849" s="985"/>
    </row>
    <row r="850" spans="1:7">
      <c r="A850" s="985"/>
      <c r="B850" s="985"/>
      <c r="C850" s="985"/>
      <c r="D850" s="985"/>
      <c r="E850" s="985"/>
      <c r="F850" s="985"/>
      <c r="G850" s="985"/>
    </row>
    <row r="851" spans="1:7">
      <c r="A851" s="985"/>
      <c r="B851" s="985"/>
      <c r="C851" s="985"/>
      <c r="D851" s="985"/>
      <c r="E851" s="985"/>
      <c r="F851" s="985"/>
      <c r="G851" s="985"/>
    </row>
    <row r="852" spans="1:7">
      <c r="A852" s="985"/>
      <c r="B852" s="985"/>
      <c r="C852" s="985"/>
      <c r="D852" s="985"/>
      <c r="E852" s="985"/>
      <c r="F852" s="985"/>
      <c r="G852" s="985"/>
    </row>
    <row r="853" spans="1:7">
      <c r="A853" s="985"/>
      <c r="B853" s="985"/>
      <c r="C853" s="985"/>
      <c r="D853" s="985"/>
      <c r="E853" s="985"/>
      <c r="F853" s="985"/>
      <c r="G853" s="985"/>
    </row>
    <row r="854" spans="1:7">
      <c r="A854" s="985"/>
      <c r="B854" s="985"/>
      <c r="C854" s="985"/>
      <c r="D854" s="985"/>
      <c r="E854" s="985"/>
      <c r="F854" s="985"/>
      <c r="G854" s="985"/>
    </row>
    <row r="855" spans="1:7">
      <c r="A855" s="985"/>
      <c r="B855" s="985"/>
      <c r="C855" s="985"/>
      <c r="D855" s="985"/>
      <c r="E855" s="985"/>
      <c r="F855" s="985"/>
      <c r="G855" s="985"/>
    </row>
    <row r="856" spans="1:7">
      <c r="A856" s="985"/>
      <c r="B856" s="985"/>
      <c r="C856" s="985"/>
      <c r="D856" s="985"/>
      <c r="E856" s="985"/>
      <c r="F856" s="985"/>
      <c r="G856" s="985"/>
    </row>
    <row r="857" spans="1:7">
      <c r="A857" s="985"/>
      <c r="B857" s="985"/>
      <c r="C857" s="985"/>
      <c r="D857" s="985"/>
      <c r="E857" s="985"/>
      <c r="F857" s="985"/>
      <c r="G857" s="985"/>
    </row>
    <row r="858" spans="1:7">
      <c r="A858" s="985"/>
      <c r="B858" s="985"/>
      <c r="C858" s="985"/>
      <c r="D858" s="985"/>
      <c r="E858" s="985"/>
      <c r="F858" s="985"/>
      <c r="G858" s="985"/>
    </row>
    <row r="859" spans="1:7">
      <c r="A859" s="985"/>
      <c r="B859" s="985"/>
      <c r="C859" s="985"/>
      <c r="D859" s="985"/>
      <c r="E859" s="985"/>
      <c r="F859" s="985"/>
      <c r="G859" s="985"/>
    </row>
    <row r="860" spans="1:7">
      <c r="A860" s="985"/>
      <c r="B860" s="985"/>
      <c r="C860" s="985"/>
      <c r="D860" s="985"/>
      <c r="E860" s="985"/>
      <c r="F860" s="985"/>
      <c r="G860" s="985"/>
    </row>
    <row r="861" spans="1:7">
      <c r="A861" s="985"/>
      <c r="B861" s="985"/>
      <c r="C861" s="985"/>
      <c r="D861" s="985"/>
      <c r="E861" s="985"/>
      <c r="F861" s="985"/>
      <c r="G861" s="985"/>
    </row>
    <row r="862" spans="1:7">
      <c r="A862" s="985"/>
      <c r="B862" s="985"/>
      <c r="C862" s="985"/>
      <c r="D862" s="985"/>
      <c r="E862" s="985"/>
      <c r="F862" s="985"/>
      <c r="G862" s="985"/>
    </row>
    <row r="863" spans="1:7">
      <c r="A863" s="985"/>
      <c r="B863" s="985"/>
      <c r="C863" s="985"/>
      <c r="D863" s="985"/>
      <c r="E863" s="985"/>
      <c r="F863" s="985"/>
      <c r="G863" s="985"/>
    </row>
    <row r="864" spans="1:7">
      <c r="A864" s="985"/>
      <c r="B864" s="985"/>
      <c r="C864" s="985"/>
      <c r="D864" s="985"/>
      <c r="E864" s="985"/>
      <c r="F864" s="985"/>
      <c r="G864" s="985"/>
    </row>
    <row r="865" spans="1:7">
      <c r="A865" s="985"/>
      <c r="B865" s="985"/>
      <c r="C865" s="985"/>
      <c r="D865" s="985"/>
      <c r="E865" s="985"/>
      <c r="F865" s="985"/>
      <c r="G865" s="985"/>
    </row>
    <row r="866" spans="1:7">
      <c r="A866" s="985"/>
      <c r="B866" s="985"/>
      <c r="C866" s="985"/>
      <c r="D866" s="985"/>
      <c r="E866" s="985"/>
      <c r="F866" s="985"/>
      <c r="G866" s="985"/>
    </row>
    <row r="867" spans="1:7">
      <c r="A867" s="985"/>
      <c r="B867" s="985"/>
      <c r="C867" s="985"/>
      <c r="D867" s="985"/>
      <c r="E867" s="985"/>
      <c r="F867" s="985"/>
      <c r="G867" s="985"/>
    </row>
    <row r="868" spans="1:7">
      <c r="A868" s="985"/>
      <c r="B868" s="985"/>
      <c r="C868" s="985"/>
      <c r="D868" s="985"/>
      <c r="E868" s="985"/>
      <c r="F868" s="985"/>
      <c r="G868" s="985"/>
    </row>
    <row r="869" spans="1:7">
      <c r="A869" s="985"/>
      <c r="B869" s="985"/>
      <c r="C869" s="985"/>
      <c r="D869" s="985"/>
      <c r="E869" s="985"/>
      <c r="F869" s="985"/>
      <c r="G869" s="985"/>
    </row>
    <row r="870" spans="1:7">
      <c r="A870" s="985"/>
      <c r="B870" s="985"/>
      <c r="C870" s="985"/>
      <c r="D870" s="985"/>
      <c r="E870" s="985"/>
      <c r="F870" s="985"/>
      <c r="G870" s="985"/>
    </row>
    <row r="871" spans="1:7">
      <c r="A871" s="985"/>
      <c r="B871" s="985"/>
      <c r="C871" s="985"/>
      <c r="D871" s="985"/>
      <c r="E871" s="985"/>
      <c r="F871" s="985"/>
      <c r="G871" s="985"/>
    </row>
    <row r="872" spans="1:7">
      <c r="A872" s="985"/>
      <c r="B872" s="985"/>
      <c r="C872" s="985"/>
      <c r="D872" s="985"/>
      <c r="E872" s="985"/>
      <c r="F872" s="985"/>
      <c r="G872" s="985"/>
    </row>
    <row r="873" spans="1:7">
      <c r="A873" s="985"/>
      <c r="B873" s="985"/>
      <c r="C873" s="985"/>
      <c r="D873" s="985"/>
      <c r="E873" s="985"/>
      <c r="F873" s="985"/>
      <c r="G873" s="985"/>
    </row>
    <row r="874" spans="1:7">
      <c r="A874" s="985"/>
      <c r="B874" s="985"/>
      <c r="C874" s="985"/>
      <c r="D874" s="985"/>
      <c r="E874" s="985"/>
      <c r="F874" s="985"/>
      <c r="G874" s="985"/>
    </row>
    <row r="875" spans="1:7">
      <c r="A875" s="985"/>
      <c r="B875" s="985"/>
      <c r="C875" s="985"/>
      <c r="D875" s="985"/>
      <c r="E875" s="985"/>
      <c r="F875" s="985"/>
      <c r="G875" s="985"/>
    </row>
    <row r="876" spans="1:7">
      <c r="A876" s="985"/>
      <c r="B876" s="985"/>
      <c r="C876" s="985"/>
      <c r="D876" s="985"/>
      <c r="E876" s="985"/>
      <c r="F876" s="985"/>
      <c r="G876" s="985"/>
    </row>
    <row r="877" spans="1:7">
      <c r="A877" s="985"/>
      <c r="B877" s="985"/>
      <c r="C877" s="985"/>
      <c r="D877" s="985"/>
      <c r="E877" s="985"/>
      <c r="F877" s="985"/>
      <c r="G877" s="985"/>
    </row>
    <row r="878" spans="1:7">
      <c r="A878" s="985"/>
      <c r="B878" s="985"/>
      <c r="C878" s="985"/>
      <c r="D878" s="985"/>
      <c r="E878" s="985"/>
      <c r="F878" s="985"/>
      <c r="G878" s="985"/>
    </row>
    <row r="879" spans="1:7">
      <c r="A879" s="985"/>
      <c r="B879" s="985"/>
      <c r="C879" s="985"/>
      <c r="D879" s="985"/>
      <c r="E879" s="985"/>
      <c r="F879" s="985"/>
      <c r="G879" s="985"/>
    </row>
    <row r="880" spans="1:7">
      <c r="A880" s="985"/>
      <c r="B880" s="985"/>
      <c r="C880" s="985"/>
      <c r="D880" s="985"/>
      <c r="E880" s="985"/>
      <c r="F880" s="985"/>
      <c r="G880" s="985"/>
    </row>
    <row r="881" spans="1:7">
      <c r="A881" s="985"/>
      <c r="B881" s="985"/>
      <c r="C881" s="985"/>
      <c r="D881" s="985"/>
      <c r="E881" s="985"/>
      <c r="F881" s="985"/>
      <c r="G881" s="985"/>
    </row>
    <row r="882" spans="1:7">
      <c r="A882" s="985"/>
      <c r="B882" s="985"/>
      <c r="C882" s="985"/>
      <c r="D882" s="985"/>
      <c r="E882" s="985"/>
      <c r="F882" s="985"/>
      <c r="G882" s="985"/>
    </row>
    <row r="883" spans="1:7">
      <c r="A883" s="985"/>
      <c r="B883" s="985"/>
      <c r="C883" s="985"/>
      <c r="D883" s="985"/>
      <c r="E883" s="985"/>
      <c r="F883" s="985"/>
      <c r="G883" s="985"/>
    </row>
    <row r="884" spans="1:7">
      <c r="A884" s="985"/>
      <c r="B884" s="985"/>
      <c r="C884" s="985"/>
      <c r="D884" s="985"/>
      <c r="E884" s="985"/>
      <c r="F884" s="985"/>
      <c r="G884" s="985"/>
    </row>
    <row r="885" spans="1:7">
      <c r="A885" s="985"/>
      <c r="B885" s="985"/>
      <c r="C885" s="985"/>
      <c r="D885" s="985"/>
      <c r="E885" s="985"/>
      <c r="F885" s="985"/>
      <c r="G885" s="985"/>
    </row>
    <row r="886" spans="1:7">
      <c r="A886" s="985"/>
      <c r="B886" s="985"/>
      <c r="C886" s="985"/>
      <c r="D886" s="985"/>
      <c r="E886" s="985"/>
      <c r="F886" s="985"/>
      <c r="G886" s="985"/>
    </row>
    <row r="887" spans="1:7">
      <c r="A887" s="985"/>
      <c r="B887" s="985"/>
      <c r="C887" s="985"/>
      <c r="D887" s="985"/>
      <c r="E887" s="985"/>
      <c r="F887" s="985"/>
      <c r="G887" s="985"/>
    </row>
    <row r="888" spans="1:7">
      <c r="A888" s="985"/>
      <c r="B888" s="985"/>
      <c r="C888" s="985"/>
      <c r="D888" s="985"/>
      <c r="E888" s="985"/>
      <c r="F888" s="985"/>
      <c r="G888" s="985"/>
    </row>
    <row r="889" spans="1:7">
      <c r="A889" s="985"/>
      <c r="B889" s="985"/>
      <c r="C889" s="985"/>
      <c r="D889" s="985"/>
      <c r="E889" s="985"/>
      <c r="F889" s="985"/>
      <c r="G889" s="985"/>
    </row>
    <row r="890" spans="1:7">
      <c r="A890" s="985"/>
      <c r="B890" s="985"/>
      <c r="C890" s="985"/>
      <c r="D890" s="985"/>
      <c r="E890" s="985"/>
      <c r="F890" s="985"/>
      <c r="G890" s="985"/>
    </row>
    <row r="891" spans="1:7">
      <c r="A891" s="985"/>
      <c r="B891" s="985"/>
      <c r="C891" s="985"/>
      <c r="D891" s="985"/>
      <c r="E891" s="985"/>
      <c r="F891" s="985"/>
      <c r="G891" s="985"/>
    </row>
    <row r="892" spans="1:7">
      <c r="A892" s="985"/>
      <c r="B892" s="985"/>
      <c r="C892" s="985"/>
      <c r="D892" s="985"/>
      <c r="E892" s="985"/>
      <c r="F892" s="985"/>
      <c r="G892" s="985"/>
    </row>
    <row r="893" spans="1:7">
      <c r="A893" s="985"/>
      <c r="B893" s="985"/>
      <c r="C893" s="985"/>
      <c r="D893" s="985"/>
      <c r="E893" s="985"/>
      <c r="F893" s="985"/>
      <c r="G893" s="985"/>
    </row>
    <row r="894" spans="1:7">
      <c r="A894" s="985"/>
      <c r="B894" s="985"/>
      <c r="C894" s="985"/>
      <c r="D894" s="985"/>
      <c r="E894" s="985"/>
      <c r="F894" s="985"/>
      <c r="G894" s="985"/>
    </row>
    <row r="895" spans="1:7">
      <c r="A895" s="985"/>
      <c r="B895" s="985"/>
      <c r="C895" s="985"/>
      <c r="D895" s="985"/>
      <c r="E895" s="985"/>
      <c r="F895" s="985"/>
      <c r="G895" s="985"/>
    </row>
    <row r="896" spans="1:7">
      <c r="A896" s="985"/>
      <c r="B896" s="985"/>
      <c r="C896" s="985"/>
      <c r="D896" s="985"/>
      <c r="E896" s="985"/>
      <c r="F896" s="985"/>
      <c r="G896" s="985"/>
    </row>
    <row r="897" spans="1:7">
      <c r="A897" s="985"/>
      <c r="B897" s="985"/>
      <c r="C897" s="985"/>
      <c r="D897" s="985"/>
      <c r="E897" s="985"/>
      <c r="F897" s="985"/>
      <c r="G897" s="985"/>
    </row>
    <row r="898" spans="1:7">
      <c r="A898" s="985"/>
      <c r="B898" s="985"/>
      <c r="C898" s="985"/>
      <c r="D898" s="985"/>
      <c r="E898" s="985"/>
      <c r="F898" s="985"/>
      <c r="G898" s="985"/>
    </row>
    <row r="899" spans="1:7">
      <c r="A899" s="985"/>
      <c r="B899" s="985"/>
      <c r="C899" s="985"/>
      <c r="D899" s="985"/>
      <c r="E899" s="985"/>
      <c r="F899" s="985"/>
      <c r="G899" s="985"/>
    </row>
    <row r="900" spans="1:7">
      <c r="A900" s="985"/>
      <c r="B900" s="985"/>
      <c r="C900" s="985"/>
      <c r="D900" s="985"/>
      <c r="E900" s="985"/>
      <c r="F900" s="985"/>
      <c r="G900" s="985"/>
    </row>
    <row r="901" spans="1:7">
      <c r="A901" s="985"/>
      <c r="B901" s="985"/>
      <c r="C901" s="985"/>
      <c r="D901" s="985"/>
      <c r="E901" s="985"/>
      <c r="F901" s="985"/>
      <c r="G901" s="985"/>
    </row>
    <row r="902" spans="1:7">
      <c r="A902" s="985"/>
      <c r="B902" s="985"/>
      <c r="C902" s="985"/>
      <c r="D902" s="985"/>
      <c r="E902" s="985"/>
      <c r="F902" s="985"/>
      <c r="G902" s="985"/>
    </row>
    <row r="903" spans="1:7">
      <c r="A903" s="985"/>
      <c r="B903" s="985"/>
      <c r="C903" s="985"/>
      <c r="D903" s="985"/>
      <c r="E903" s="985"/>
      <c r="F903" s="985"/>
      <c r="G903" s="985"/>
    </row>
    <row r="904" spans="1:7">
      <c r="A904" s="985"/>
      <c r="B904" s="985"/>
      <c r="C904" s="985"/>
      <c r="D904" s="985"/>
      <c r="E904" s="985"/>
      <c r="F904" s="985"/>
      <c r="G904" s="985"/>
    </row>
    <row r="905" spans="1:7">
      <c r="A905" s="985"/>
      <c r="B905" s="985"/>
      <c r="C905" s="985"/>
      <c r="D905" s="985"/>
      <c r="E905" s="985"/>
      <c r="F905" s="985"/>
      <c r="G905" s="985"/>
    </row>
    <row r="906" spans="1:7">
      <c r="A906" s="985"/>
      <c r="B906" s="985"/>
      <c r="C906" s="985"/>
      <c r="D906" s="985"/>
      <c r="E906" s="985"/>
      <c r="F906" s="985"/>
      <c r="G906" s="985"/>
    </row>
    <row r="907" spans="1:7">
      <c r="A907" s="985"/>
      <c r="B907" s="985"/>
      <c r="C907" s="985"/>
      <c r="D907" s="985"/>
      <c r="E907" s="985"/>
      <c r="F907" s="985"/>
      <c r="G907" s="985"/>
    </row>
    <row r="908" spans="1:7">
      <c r="A908" s="985"/>
      <c r="B908" s="985"/>
      <c r="C908" s="985"/>
      <c r="D908" s="985"/>
      <c r="E908" s="985"/>
      <c r="F908" s="985"/>
      <c r="G908" s="985"/>
    </row>
    <row r="909" spans="1:7">
      <c r="A909" s="985"/>
      <c r="B909" s="985"/>
      <c r="C909" s="985"/>
      <c r="D909" s="985"/>
      <c r="E909" s="985"/>
      <c r="F909" s="985"/>
      <c r="G909" s="985"/>
    </row>
    <row r="910" spans="1:7">
      <c r="A910" s="985"/>
      <c r="B910" s="985"/>
      <c r="C910" s="985"/>
      <c r="D910" s="985"/>
      <c r="E910" s="985"/>
      <c r="F910" s="985"/>
      <c r="G910" s="985"/>
    </row>
    <row r="911" spans="1:7">
      <c r="A911" s="985"/>
      <c r="B911" s="985"/>
      <c r="C911" s="985"/>
      <c r="D911" s="985"/>
      <c r="E911" s="985"/>
      <c r="F911" s="985"/>
      <c r="G911" s="985"/>
    </row>
    <row r="912" spans="1:7">
      <c r="A912" s="985"/>
      <c r="B912" s="985"/>
      <c r="C912" s="985"/>
      <c r="D912" s="985"/>
      <c r="E912" s="985"/>
      <c r="F912" s="985"/>
      <c r="G912" s="985"/>
    </row>
    <row r="913" spans="1:7">
      <c r="A913" s="985"/>
      <c r="B913" s="985"/>
      <c r="C913" s="985"/>
      <c r="D913" s="985"/>
      <c r="E913" s="985"/>
      <c r="F913" s="985"/>
      <c r="G913" s="985"/>
    </row>
    <row r="914" spans="1:7">
      <c r="A914" s="985"/>
      <c r="B914" s="985"/>
      <c r="C914" s="985"/>
      <c r="D914" s="985"/>
      <c r="E914" s="985"/>
      <c r="F914" s="985"/>
      <c r="G914" s="985"/>
    </row>
    <row r="915" spans="1:7">
      <c r="A915" s="985"/>
      <c r="B915" s="985"/>
      <c r="C915" s="985"/>
      <c r="D915" s="985"/>
      <c r="E915" s="985"/>
      <c r="F915" s="985"/>
      <c r="G915" s="985"/>
    </row>
    <row r="916" spans="1:7">
      <c r="A916" s="985"/>
      <c r="B916" s="985"/>
      <c r="C916" s="985"/>
      <c r="D916" s="985"/>
      <c r="E916" s="985"/>
      <c r="F916" s="985"/>
      <c r="G916" s="985"/>
    </row>
    <row r="917" spans="1:7">
      <c r="A917" s="985"/>
      <c r="B917" s="985"/>
      <c r="C917" s="985"/>
      <c r="D917" s="985"/>
      <c r="E917" s="985"/>
      <c r="F917" s="985"/>
      <c r="G917" s="985"/>
    </row>
    <row r="918" spans="1:7">
      <c r="A918" s="985"/>
      <c r="B918" s="985"/>
      <c r="C918" s="985"/>
      <c r="D918" s="985"/>
      <c r="E918" s="985"/>
      <c r="F918" s="985"/>
      <c r="G918" s="985"/>
    </row>
    <row r="919" spans="1:7">
      <c r="A919" s="985"/>
      <c r="B919" s="985"/>
      <c r="C919" s="985"/>
      <c r="D919" s="985"/>
      <c r="E919" s="985"/>
      <c r="F919" s="985"/>
      <c r="G919" s="985"/>
    </row>
    <row r="920" spans="1:7">
      <c r="A920" s="985"/>
      <c r="B920" s="985"/>
      <c r="C920" s="985"/>
      <c r="D920" s="985"/>
      <c r="E920" s="985"/>
      <c r="F920" s="985"/>
      <c r="G920" s="985"/>
    </row>
    <row r="921" spans="1:7">
      <c r="A921" s="985"/>
      <c r="B921" s="985"/>
      <c r="C921" s="985"/>
      <c r="D921" s="985"/>
      <c r="E921" s="985"/>
      <c r="F921" s="985"/>
      <c r="G921" s="985"/>
    </row>
    <row r="922" spans="1:7">
      <c r="A922" s="985"/>
      <c r="B922" s="985"/>
      <c r="C922" s="985"/>
      <c r="D922" s="985"/>
      <c r="E922" s="985"/>
      <c r="F922" s="985"/>
      <c r="G922" s="985"/>
    </row>
    <row r="923" spans="1:7">
      <c r="A923" s="985"/>
      <c r="B923" s="985"/>
      <c r="C923" s="985"/>
      <c r="D923" s="985"/>
      <c r="E923" s="985"/>
      <c r="F923" s="985"/>
      <c r="G923" s="985"/>
    </row>
    <row r="924" spans="1:7">
      <c r="A924" s="985"/>
      <c r="B924" s="985"/>
      <c r="C924" s="985"/>
      <c r="D924" s="985"/>
      <c r="E924" s="985"/>
      <c r="F924" s="985"/>
      <c r="G924" s="985"/>
    </row>
    <row r="925" spans="1:7">
      <c r="A925" s="985"/>
      <c r="B925" s="985"/>
      <c r="C925" s="985"/>
      <c r="D925" s="985"/>
      <c r="E925" s="985"/>
      <c r="F925" s="985"/>
      <c r="G925" s="985"/>
    </row>
    <row r="926" spans="1:7">
      <c r="A926" s="985"/>
      <c r="B926" s="985"/>
      <c r="C926" s="985"/>
      <c r="D926" s="985"/>
      <c r="E926" s="985"/>
      <c r="F926" s="985"/>
      <c r="G926" s="985"/>
    </row>
    <row r="927" spans="1:7">
      <c r="A927" s="985"/>
      <c r="B927" s="985"/>
      <c r="C927" s="985"/>
      <c r="D927" s="985"/>
      <c r="E927" s="985"/>
      <c r="F927" s="985"/>
      <c r="G927" s="985"/>
    </row>
    <row r="928" spans="1:7">
      <c r="A928" s="985"/>
      <c r="B928" s="985"/>
      <c r="C928" s="985"/>
      <c r="D928" s="985"/>
      <c r="E928" s="985"/>
      <c r="F928" s="985"/>
      <c r="G928" s="985"/>
    </row>
    <row r="929" spans="1:7">
      <c r="A929" s="985"/>
      <c r="B929" s="985"/>
      <c r="C929" s="985"/>
      <c r="D929" s="985"/>
      <c r="E929" s="985"/>
      <c r="F929" s="985"/>
      <c r="G929" s="985"/>
    </row>
    <row r="930" spans="1:7">
      <c r="A930" s="985"/>
      <c r="B930" s="985"/>
      <c r="C930" s="985"/>
      <c r="D930" s="985"/>
      <c r="E930" s="985"/>
      <c r="F930" s="985"/>
      <c r="G930" s="985"/>
    </row>
    <row r="931" spans="1:7">
      <c r="A931" s="985"/>
      <c r="B931" s="985"/>
      <c r="C931" s="985"/>
      <c r="D931" s="985"/>
      <c r="E931" s="985"/>
      <c r="F931" s="985"/>
      <c r="G931" s="985"/>
    </row>
    <row r="932" spans="1:7">
      <c r="A932" s="985"/>
      <c r="B932" s="985"/>
      <c r="C932" s="985"/>
      <c r="D932" s="985"/>
      <c r="E932" s="985"/>
      <c r="F932" s="985"/>
      <c r="G932" s="985"/>
    </row>
    <row r="933" spans="1:7">
      <c r="A933" s="985"/>
      <c r="B933" s="985"/>
      <c r="C933" s="985"/>
      <c r="D933" s="985"/>
      <c r="E933" s="985"/>
      <c r="F933" s="985"/>
      <c r="G933" s="985"/>
    </row>
    <row r="934" spans="1:7">
      <c r="A934" s="985"/>
      <c r="B934" s="985"/>
      <c r="C934" s="985"/>
      <c r="D934" s="985"/>
      <c r="E934" s="985"/>
      <c r="F934" s="985"/>
      <c r="G934" s="985"/>
    </row>
    <row r="935" spans="1:7">
      <c r="A935" s="985"/>
      <c r="B935" s="985"/>
      <c r="C935" s="985"/>
      <c r="D935" s="985"/>
      <c r="E935" s="985"/>
      <c r="F935" s="985"/>
      <c r="G935" s="985"/>
    </row>
    <row r="936" spans="1:7">
      <c r="A936" s="985"/>
      <c r="B936" s="985"/>
      <c r="C936" s="985"/>
      <c r="D936" s="985"/>
      <c r="E936" s="985"/>
      <c r="F936" s="985"/>
      <c r="G936" s="985"/>
    </row>
    <row r="937" spans="1:7">
      <c r="A937" s="985"/>
      <c r="B937" s="985"/>
      <c r="C937" s="985"/>
      <c r="D937" s="985"/>
      <c r="E937" s="985"/>
      <c r="F937" s="985"/>
      <c r="G937" s="985"/>
    </row>
    <row r="938" spans="1:7">
      <c r="A938" s="985"/>
      <c r="B938" s="985"/>
      <c r="C938" s="985"/>
      <c r="D938" s="985"/>
      <c r="E938" s="985"/>
      <c r="F938" s="985"/>
      <c r="G938" s="985"/>
    </row>
    <row r="939" spans="1:7">
      <c r="A939" s="985"/>
      <c r="B939" s="985"/>
      <c r="C939" s="985"/>
      <c r="D939" s="985"/>
      <c r="E939" s="985"/>
      <c r="F939" s="985"/>
      <c r="G939" s="985"/>
    </row>
    <row r="940" spans="1:7">
      <c r="A940" s="985"/>
      <c r="B940" s="985"/>
      <c r="C940" s="985"/>
      <c r="D940" s="985"/>
      <c r="E940" s="985"/>
      <c r="F940" s="985"/>
      <c r="G940" s="985"/>
    </row>
    <row r="941" spans="1:7">
      <c r="A941" s="985"/>
      <c r="B941" s="985"/>
      <c r="C941" s="985"/>
      <c r="D941" s="985"/>
      <c r="E941" s="985"/>
      <c r="F941" s="985"/>
      <c r="G941" s="985"/>
    </row>
    <row r="942" spans="1:7">
      <c r="A942" s="985"/>
      <c r="B942" s="985"/>
      <c r="C942" s="985"/>
      <c r="D942" s="985"/>
      <c r="E942" s="985"/>
      <c r="F942" s="985"/>
      <c r="G942" s="985"/>
    </row>
    <row r="943" spans="1:7">
      <c r="A943" s="985"/>
      <c r="B943" s="985"/>
      <c r="C943" s="985"/>
      <c r="D943" s="985"/>
      <c r="E943" s="985"/>
      <c r="F943" s="985"/>
      <c r="G943" s="985"/>
    </row>
    <row r="944" spans="1:7">
      <c r="A944" s="985"/>
      <c r="B944" s="985"/>
      <c r="C944" s="985"/>
      <c r="D944" s="985"/>
      <c r="E944" s="985"/>
      <c r="F944" s="985"/>
      <c r="G944" s="985"/>
    </row>
    <row r="945" spans="1:7">
      <c r="A945" s="985"/>
      <c r="B945" s="985"/>
      <c r="C945" s="985"/>
      <c r="D945" s="985"/>
      <c r="E945" s="985"/>
      <c r="F945" s="985"/>
      <c r="G945" s="985"/>
    </row>
    <row r="946" spans="1:7">
      <c r="A946" s="985"/>
      <c r="B946" s="985"/>
      <c r="C946" s="985"/>
      <c r="D946" s="985"/>
      <c r="E946" s="985"/>
      <c r="F946" s="985"/>
      <c r="G946" s="985"/>
    </row>
    <row r="947" spans="1:7">
      <c r="A947" s="985"/>
      <c r="B947" s="985"/>
      <c r="C947" s="985"/>
      <c r="D947" s="985"/>
      <c r="E947" s="985"/>
      <c r="F947" s="985"/>
      <c r="G947" s="985"/>
    </row>
    <row r="948" spans="1:7">
      <c r="A948" s="985"/>
      <c r="B948" s="985"/>
      <c r="C948" s="985"/>
      <c r="D948" s="985"/>
      <c r="E948" s="985"/>
      <c r="F948" s="985"/>
      <c r="G948" s="985"/>
    </row>
    <row r="949" spans="1:7">
      <c r="A949" s="985"/>
      <c r="B949" s="985"/>
      <c r="C949" s="985"/>
      <c r="D949" s="985"/>
      <c r="E949" s="985"/>
      <c r="F949" s="985"/>
      <c r="G949" s="985"/>
    </row>
    <row r="950" spans="1:7">
      <c r="A950" s="985"/>
      <c r="B950" s="985"/>
      <c r="C950" s="985"/>
      <c r="D950" s="985"/>
      <c r="E950" s="985"/>
      <c r="F950" s="985"/>
      <c r="G950" s="985"/>
    </row>
    <row r="951" spans="1:7">
      <c r="A951" s="985"/>
      <c r="B951" s="985"/>
      <c r="C951" s="985"/>
      <c r="D951" s="985"/>
      <c r="E951" s="985"/>
      <c r="F951" s="985"/>
      <c r="G951" s="985"/>
    </row>
    <row r="952" spans="1:7">
      <c r="A952" s="985"/>
      <c r="B952" s="985"/>
      <c r="C952" s="985"/>
      <c r="D952" s="985"/>
      <c r="E952" s="985"/>
      <c r="F952" s="985"/>
      <c r="G952" s="985"/>
    </row>
    <row r="953" spans="1:7">
      <c r="A953" s="985"/>
      <c r="B953" s="985"/>
      <c r="C953" s="985"/>
      <c r="D953" s="985"/>
      <c r="E953" s="985"/>
      <c r="F953" s="985"/>
      <c r="G953" s="985"/>
    </row>
    <row r="954" spans="1:7">
      <c r="A954" s="985"/>
      <c r="B954" s="985"/>
      <c r="C954" s="985"/>
      <c r="D954" s="985"/>
      <c r="E954" s="985"/>
      <c r="F954" s="985"/>
      <c r="G954" s="985"/>
    </row>
    <row r="955" spans="1:7">
      <c r="A955" s="985"/>
      <c r="B955" s="985"/>
      <c r="C955" s="985"/>
      <c r="D955" s="985"/>
      <c r="E955" s="985"/>
      <c r="F955" s="985"/>
      <c r="G955" s="985"/>
    </row>
    <row r="956" spans="1:7">
      <c r="A956" s="985"/>
      <c r="B956" s="985"/>
      <c r="C956" s="985"/>
      <c r="D956" s="985"/>
      <c r="E956" s="985"/>
      <c r="F956" s="985"/>
      <c r="G956" s="985"/>
    </row>
    <row r="957" spans="1:7">
      <c r="A957" s="985"/>
      <c r="B957" s="985"/>
      <c r="C957" s="985"/>
      <c r="D957" s="985"/>
      <c r="E957" s="985"/>
      <c r="F957" s="985"/>
      <c r="G957" s="985"/>
    </row>
    <row r="958" spans="1:7">
      <c r="A958" s="985"/>
      <c r="B958" s="985"/>
      <c r="C958" s="985"/>
      <c r="D958" s="985"/>
      <c r="E958" s="985"/>
      <c r="F958" s="985"/>
      <c r="G958" s="985"/>
    </row>
    <row r="959" spans="1:7">
      <c r="A959" s="985"/>
      <c r="B959" s="985"/>
      <c r="C959" s="985"/>
      <c r="D959" s="985"/>
      <c r="E959" s="985"/>
      <c r="F959" s="985"/>
      <c r="G959" s="985"/>
    </row>
    <row r="960" spans="1:7">
      <c r="A960" s="985"/>
      <c r="B960" s="985"/>
      <c r="C960" s="985"/>
      <c r="D960" s="985"/>
      <c r="E960" s="985"/>
      <c r="F960" s="985"/>
      <c r="G960" s="985"/>
    </row>
    <row r="961" spans="1:7">
      <c r="A961" s="985"/>
      <c r="B961" s="985"/>
      <c r="C961" s="985"/>
      <c r="D961" s="985"/>
      <c r="E961" s="985"/>
      <c r="F961" s="985"/>
      <c r="G961" s="985"/>
    </row>
    <row r="962" spans="1:7">
      <c r="A962" s="985"/>
      <c r="B962" s="985"/>
      <c r="C962" s="985"/>
      <c r="D962" s="985"/>
      <c r="E962" s="985"/>
      <c r="F962" s="985"/>
      <c r="G962" s="985"/>
    </row>
    <row r="963" spans="1:7">
      <c r="A963" s="985"/>
      <c r="B963" s="985"/>
      <c r="C963" s="985"/>
      <c r="D963" s="985"/>
      <c r="E963" s="985"/>
      <c r="F963" s="985"/>
      <c r="G963" s="985"/>
    </row>
    <row r="964" spans="1:7">
      <c r="A964" s="985"/>
      <c r="B964" s="985"/>
      <c r="C964" s="985"/>
      <c r="D964" s="985"/>
      <c r="E964" s="985"/>
      <c r="F964" s="985"/>
      <c r="G964" s="985"/>
    </row>
    <row r="965" spans="1:7">
      <c r="A965" s="985"/>
      <c r="B965" s="985"/>
      <c r="C965" s="985"/>
      <c r="D965" s="985"/>
      <c r="E965" s="985"/>
      <c r="F965" s="985"/>
      <c r="G965" s="985"/>
    </row>
    <row r="966" spans="1:7">
      <c r="A966" s="985"/>
      <c r="B966" s="985"/>
      <c r="C966" s="985"/>
      <c r="D966" s="985"/>
      <c r="E966" s="985"/>
      <c r="F966" s="985"/>
      <c r="G966" s="985"/>
    </row>
    <row r="967" spans="1:7">
      <c r="A967" s="985"/>
      <c r="B967" s="985"/>
      <c r="C967" s="985"/>
      <c r="D967" s="985"/>
      <c r="E967" s="985"/>
      <c r="F967" s="985"/>
      <c r="G967" s="985"/>
    </row>
    <row r="968" spans="1:7">
      <c r="A968" s="985"/>
      <c r="B968" s="985"/>
      <c r="C968" s="985"/>
      <c r="D968" s="985"/>
      <c r="E968" s="985"/>
      <c r="F968" s="985"/>
      <c r="G968" s="985"/>
    </row>
    <row r="969" spans="1:7">
      <c r="A969" s="985"/>
      <c r="B969" s="985"/>
      <c r="C969" s="985"/>
      <c r="D969" s="985"/>
      <c r="E969" s="985"/>
      <c r="F969" s="985"/>
      <c r="G969" s="985"/>
    </row>
    <row r="970" spans="1:7">
      <c r="A970" s="985"/>
      <c r="B970" s="985"/>
      <c r="C970" s="985"/>
      <c r="D970" s="985"/>
      <c r="E970" s="985"/>
      <c r="F970" s="985"/>
      <c r="G970" s="985"/>
    </row>
    <row r="971" spans="1:7">
      <c r="A971" s="985"/>
      <c r="B971" s="985"/>
      <c r="C971" s="985"/>
      <c r="D971" s="985"/>
      <c r="E971" s="985"/>
      <c r="F971" s="985"/>
      <c r="G971" s="985"/>
    </row>
    <row r="972" spans="1:7">
      <c r="A972" s="985"/>
      <c r="B972" s="985"/>
      <c r="C972" s="985"/>
      <c r="D972" s="985"/>
      <c r="E972" s="985"/>
      <c r="F972" s="985"/>
      <c r="G972" s="985"/>
    </row>
    <row r="973" spans="1:7">
      <c r="A973" s="985"/>
      <c r="B973" s="985"/>
      <c r="C973" s="985"/>
      <c r="D973" s="985"/>
      <c r="E973" s="985"/>
      <c r="F973" s="985"/>
      <c r="G973" s="985"/>
    </row>
    <row r="974" spans="1:7">
      <c r="A974" s="985"/>
      <c r="B974" s="985"/>
      <c r="C974" s="985"/>
      <c r="D974" s="985"/>
      <c r="E974" s="985"/>
      <c r="F974" s="985"/>
      <c r="G974" s="985"/>
    </row>
    <row r="975" spans="1:7">
      <c r="A975" s="985"/>
      <c r="B975" s="985"/>
      <c r="C975" s="985"/>
      <c r="D975" s="985"/>
      <c r="E975" s="985"/>
      <c r="F975" s="985"/>
      <c r="G975" s="985"/>
    </row>
    <row r="976" spans="1:7">
      <c r="A976" s="985"/>
      <c r="B976" s="985"/>
      <c r="C976" s="985"/>
      <c r="D976" s="985"/>
      <c r="E976" s="985"/>
      <c r="F976" s="985"/>
      <c r="G976" s="985"/>
    </row>
    <row r="977" spans="1:7">
      <c r="A977" s="985"/>
      <c r="B977" s="985"/>
      <c r="C977" s="985"/>
      <c r="D977" s="985"/>
      <c r="E977" s="985"/>
      <c r="F977" s="985"/>
      <c r="G977" s="985"/>
    </row>
    <row r="978" spans="1:7">
      <c r="A978" s="985"/>
      <c r="B978" s="985"/>
      <c r="C978" s="985"/>
      <c r="D978" s="985"/>
      <c r="E978" s="985"/>
      <c r="F978" s="985"/>
      <c r="G978" s="985"/>
    </row>
    <row r="979" spans="1:7">
      <c r="A979" s="985"/>
      <c r="B979" s="985"/>
      <c r="C979" s="985"/>
      <c r="D979" s="985"/>
      <c r="E979" s="985"/>
      <c r="F979" s="985"/>
      <c r="G979" s="985"/>
    </row>
    <row r="980" spans="1:7">
      <c r="A980" s="985"/>
      <c r="B980" s="985"/>
      <c r="C980" s="985"/>
      <c r="D980" s="985"/>
      <c r="E980" s="985"/>
      <c r="F980" s="985"/>
      <c r="G980" s="985"/>
    </row>
    <row r="981" spans="1:7">
      <c r="A981" s="985"/>
      <c r="B981" s="985"/>
      <c r="C981" s="985"/>
      <c r="D981" s="985"/>
      <c r="E981" s="985"/>
      <c r="F981" s="985"/>
      <c r="G981" s="985"/>
    </row>
    <row r="982" spans="1:7">
      <c r="A982" s="985"/>
      <c r="B982" s="985"/>
      <c r="C982" s="985"/>
      <c r="D982" s="985"/>
      <c r="E982" s="985"/>
      <c r="F982" s="985"/>
      <c r="G982" s="985"/>
    </row>
    <row r="983" spans="1:7">
      <c r="A983" s="985"/>
      <c r="B983" s="985"/>
      <c r="C983" s="985"/>
      <c r="D983" s="985"/>
      <c r="E983" s="985"/>
      <c r="F983" s="985"/>
      <c r="G983" s="985"/>
    </row>
    <row r="984" spans="1:7">
      <c r="A984" s="985"/>
      <c r="B984" s="985"/>
      <c r="C984" s="985"/>
      <c r="D984" s="985"/>
      <c r="E984" s="985"/>
      <c r="F984" s="985"/>
      <c r="G984" s="985"/>
    </row>
    <row r="985" spans="1:7">
      <c r="A985" s="985"/>
      <c r="B985" s="985"/>
      <c r="C985" s="985"/>
      <c r="D985" s="985"/>
      <c r="E985" s="985"/>
      <c r="F985" s="985"/>
      <c r="G985" s="985"/>
    </row>
    <row r="986" spans="1:7">
      <c r="A986" s="985"/>
      <c r="B986" s="985"/>
      <c r="C986" s="985"/>
      <c r="D986" s="985"/>
      <c r="E986" s="985"/>
      <c r="F986" s="985"/>
      <c r="G986" s="985"/>
    </row>
    <row r="987" spans="1:7">
      <c r="A987" s="985"/>
      <c r="B987" s="985"/>
      <c r="C987" s="985"/>
      <c r="D987" s="985"/>
      <c r="E987" s="985"/>
      <c r="F987" s="985"/>
      <c r="G987" s="985"/>
    </row>
    <row r="988" spans="1:7">
      <c r="A988" s="985"/>
      <c r="B988" s="985"/>
      <c r="C988" s="985"/>
      <c r="D988" s="985"/>
      <c r="E988" s="985"/>
      <c r="F988" s="985"/>
      <c r="G988" s="985"/>
    </row>
    <row r="989" spans="1:7">
      <c r="A989" s="985"/>
      <c r="B989" s="985"/>
      <c r="C989" s="985"/>
      <c r="D989" s="985"/>
      <c r="E989" s="985"/>
      <c r="F989" s="985"/>
      <c r="G989" s="985"/>
    </row>
    <row r="990" spans="1:7">
      <c r="A990" s="985"/>
      <c r="B990" s="985"/>
      <c r="C990" s="985"/>
      <c r="D990" s="985"/>
      <c r="E990" s="985"/>
      <c r="F990" s="985"/>
      <c r="G990" s="985"/>
    </row>
    <row r="991" spans="1:7">
      <c r="A991" s="985"/>
      <c r="B991" s="985"/>
      <c r="C991" s="985"/>
      <c r="D991" s="985"/>
      <c r="E991" s="985"/>
      <c r="F991" s="985"/>
      <c r="G991" s="985"/>
    </row>
    <row r="992" spans="1:7">
      <c r="A992" s="985"/>
      <c r="B992" s="985"/>
      <c r="C992" s="985"/>
      <c r="D992" s="985"/>
      <c r="E992" s="985"/>
      <c r="F992" s="985"/>
      <c r="G992" s="985"/>
    </row>
    <row r="993" spans="1:7">
      <c r="A993" s="985"/>
      <c r="B993" s="985"/>
      <c r="C993" s="985"/>
      <c r="D993" s="985"/>
      <c r="E993" s="985"/>
      <c r="F993" s="985"/>
      <c r="G993" s="985"/>
    </row>
    <row r="994" spans="1:7">
      <c r="A994" s="985"/>
      <c r="B994" s="985"/>
      <c r="C994" s="985"/>
      <c r="D994" s="985"/>
      <c r="E994" s="985"/>
      <c r="F994" s="985"/>
      <c r="G994" s="985"/>
    </row>
    <row r="995" spans="1:7">
      <c r="A995" s="985"/>
      <c r="B995" s="985"/>
      <c r="C995" s="985"/>
      <c r="D995" s="985"/>
      <c r="E995" s="985"/>
      <c r="F995" s="985"/>
      <c r="G995" s="985"/>
    </row>
    <row r="996" spans="1:7">
      <c r="A996" s="985"/>
      <c r="B996" s="985"/>
      <c r="C996" s="985"/>
      <c r="D996" s="985"/>
      <c r="E996" s="985"/>
      <c r="F996" s="985"/>
      <c r="G996" s="985"/>
    </row>
    <row r="997" spans="1:7">
      <c r="A997" s="985"/>
      <c r="B997" s="985"/>
      <c r="C997" s="985"/>
      <c r="D997" s="985"/>
      <c r="E997" s="985"/>
      <c r="F997" s="985"/>
      <c r="G997" s="985"/>
    </row>
    <row r="998" spans="1:7">
      <c r="A998" s="985"/>
      <c r="B998" s="985"/>
      <c r="C998" s="985"/>
      <c r="D998" s="985"/>
      <c r="E998" s="985"/>
      <c r="F998" s="985"/>
      <c r="G998" s="985"/>
    </row>
    <row r="999" spans="1:7">
      <c r="A999" s="985"/>
      <c r="B999" s="985"/>
      <c r="C999" s="985"/>
      <c r="D999" s="985"/>
      <c r="E999" s="985"/>
      <c r="F999" s="985"/>
      <c r="G999" s="985"/>
    </row>
    <row r="1000" spans="1:7">
      <c r="A1000" s="985"/>
      <c r="B1000" s="985"/>
      <c r="C1000" s="985"/>
      <c r="D1000" s="985"/>
      <c r="E1000" s="985"/>
      <c r="F1000" s="985"/>
      <c r="G1000" s="985"/>
    </row>
  </sheetData>
  <mergeCells count="10">
    <mergeCell ref="A23:E23"/>
    <mergeCell ref="A1:F1"/>
    <mergeCell ref="A2:F2"/>
    <mergeCell ref="A4:A6"/>
    <mergeCell ref="B4:B6"/>
    <mergeCell ref="C4:F4"/>
    <mergeCell ref="C5:C6"/>
    <mergeCell ref="D5:D6"/>
    <mergeCell ref="E5:E6"/>
    <mergeCell ref="F5:F6"/>
  </mergeCells>
  <pageMargins left="0.78740157480314965" right="0.78740157480314965" top="1.1811023622047245" bottom="0.78740157480314965" header="0" footer="0"/>
  <pageSetup paperSize="9" orientation="portrait" verticalDpi="2400" r:id="rId1"/>
  <headerFooter alignWithMargins="0"/>
</worksheet>
</file>

<file path=xl/worksheets/sheet68.xml><?xml version="1.0" encoding="utf-8"?>
<worksheet xmlns="http://schemas.openxmlformats.org/spreadsheetml/2006/main" xmlns:r="http://schemas.openxmlformats.org/officeDocument/2006/relationships">
  <sheetPr codeName="Sheet68"/>
  <dimension ref="A1:I338"/>
  <sheetViews>
    <sheetView showGridLines="0" workbookViewId="0">
      <selection sqref="A1:D1"/>
    </sheetView>
  </sheetViews>
  <sheetFormatPr defaultRowHeight="12.75"/>
  <cols>
    <col min="1" max="1" width="45.7109375" style="843" customWidth="1"/>
    <col min="2" max="2" width="13.85546875" style="843" customWidth="1"/>
    <col min="3" max="3" width="12.42578125" style="843" customWidth="1"/>
    <col min="4" max="4" width="15" style="843" customWidth="1"/>
    <col min="5" max="5" width="16.5703125" style="843" customWidth="1"/>
    <col min="6" max="8" width="20.7109375" style="843" customWidth="1"/>
    <col min="9" max="107" width="10.7109375" style="843" customWidth="1"/>
    <col min="108" max="16384" width="9.140625" style="843"/>
  </cols>
  <sheetData>
    <row r="1" spans="1:9" ht="16.5" customHeight="1">
      <c r="A1" s="2178" t="s">
        <v>956</v>
      </c>
      <c r="B1" s="2178"/>
      <c r="C1" s="2178"/>
      <c r="D1" s="2178"/>
    </row>
    <row r="2" spans="1:9" ht="23.25" customHeight="1">
      <c r="A2" s="2179" t="s">
        <v>957</v>
      </c>
      <c r="B2" s="2179"/>
      <c r="C2" s="2179"/>
      <c r="D2" s="2179"/>
      <c r="E2" s="2180"/>
      <c r="F2" s="2180"/>
      <c r="G2" s="2180"/>
      <c r="H2" s="2180"/>
      <c r="I2" s="2180"/>
    </row>
    <row r="3" spans="1:9" ht="12.95" customHeight="1">
      <c r="A3" s="996">
        <v>2017</v>
      </c>
      <c r="B3" s="997"/>
      <c r="C3" s="997"/>
      <c r="D3" s="998" t="s">
        <v>546</v>
      </c>
      <c r="E3" s="996"/>
      <c r="F3" s="997"/>
      <c r="G3" s="997"/>
      <c r="H3" s="998"/>
      <c r="I3" s="997"/>
    </row>
    <row r="4" spans="1:9" ht="15" customHeight="1">
      <c r="A4" s="2181" t="s">
        <v>573</v>
      </c>
      <c r="B4" s="2181" t="s">
        <v>958</v>
      </c>
      <c r="C4" s="2181"/>
      <c r="D4" s="2181"/>
      <c r="E4" s="998"/>
      <c r="F4" s="999"/>
      <c r="G4" s="999"/>
      <c r="H4" s="999"/>
      <c r="I4" s="999"/>
    </row>
    <row r="5" spans="1:9" ht="15" customHeight="1">
      <c r="A5" s="2181"/>
      <c r="B5" s="2181" t="s">
        <v>0</v>
      </c>
      <c r="C5" s="2181" t="s">
        <v>959</v>
      </c>
      <c r="D5" s="2182" t="s">
        <v>960</v>
      </c>
      <c r="E5" s="998"/>
      <c r="F5" s="999"/>
      <c r="G5" s="999"/>
      <c r="H5" s="999"/>
      <c r="I5" s="999"/>
    </row>
    <row r="6" spans="1:9" ht="15" customHeight="1">
      <c r="A6" s="2181"/>
      <c r="B6" s="2181"/>
      <c r="C6" s="2181"/>
      <c r="D6" s="2183"/>
      <c r="E6" s="996"/>
      <c r="F6" s="999"/>
      <c r="G6" s="999"/>
      <c r="H6" s="999"/>
      <c r="I6" s="999"/>
    </row>
    <row r="7" spans="1:9" ht="12.95" customHeight="1">
      <c r="E7" s="997"/>
      <c r="F7" s="997"/>
      <c r="G7" s="997"/>
      <c r="H7" s="997"/>
      <c r="I7" s="997"/>
    </row>
    <row r="8" spans="1:9" s="841" customFormat="1" ht="12.95" customHeight="1">
      <c r="A8" s="841" t="s">
        <v>258</v>
      </c>
      <c r="B8" s="1000">
        <f>B10+B18+B20</f>
        <v>1126</v>
      </c>
      <c r="C8" s="1000">
        <f>C10+C18+C20</f>
        <v>657</v>
      </c>
      <c r="D8" s="1000">
        <f>D10+D18+D20</f>
        <v>469</v>
      </c>
      <c r="E8" s="1001"/>
      <c r="F8" s="1002"/>
      <c r="G8" s="1002"/>
      <c r="H8" s="1002"/>
      <c r="I8" s="1002"/>
    </row>
    <row r="9" spans="1:9" ht="12.95" customHeight="1">
      <c r="E9" s="1001"/>
      <c r="F9" s="1002"/>
      <c r="G9" s="1002"/>
      <c r="H9" s="1002"/>
      <c r="I9" s="1002"/>
    </row>
    <row r="10" spans="1:9" s="841" customFormat="1" ht="12.95" customHeight="1">
      <c r="A10" s="841" t="s">
        <v>705</v>
      </c>
      <c r="B10" s="1000">
        <f>SUM(B12:B16)</f>
        <v>1069</v>
      </c>
      <c r="C10" s="1000">
        <f>SUM(C12:C16)</f>
        <v>633</v>
      </c>
      <c r="D10" s="1000">
        <f>SUM(D12:D16)</f>
        <v>436</v>
      </c>
      <c r="E10" s="1001" t="s">
        <v>192</v>
      </c>
      <c r="F10" s="1002"/>
      <c r="G10" s="1002"/>
      <c r="H10" s="1002"/>
      <c r="I10" s="1002"/>
    </row>
    <row r="11" spans="1:9" ht="12.95" customHeight="1">
      <c r="B11" s="1003"/>
      <c r="C11" s="1003"/>
      <c r="D11" s="1003"/>
      <c r="E11" s="997"/>
      <c r="F11" s="1002"/>
      <c r="G11" s="1002"/>
      <c r="H11" s="1002"/>
      <c r="I11" s="1002"/>
    </row>
    <row r="12" spans="1:9" ht="12.95" customHeight="1">
      <c r="A12" s="843" t="s">
        <v>391</v>
      </c>
      <c r="B12" s="1000">
        <v>264</v>
      </c>
      <c r="C12" s="1003">
        <v>169</v>
      </c>
      <c r="D12" s="1004">
        <v>95</v>
      </c>
      <c r="E12" s="1001">
        <v>0</v>
      </c>
      <c r="F12" s="1002"/>
      <c r="G12" s="1002"/>
      <c r="H12" s="1002"/>
      <c r="I12" s="1002"/>
    </row>
    <row r="13" spans="1:9" ht="12.95" customHeight="1">
      <c r="A13" s="843" t="s">
        <v>392</v>
      </c>
      <c r="B13" s="1000">
        <v>218</v>
      </c>
      <c r="C13" s="1003">
        <v>139</v>
      </c>
      <c r="D13" s="1003">
        <v>79</v>
      </c>
      <c r="E13" s="1001">
        <v>0</v>
      </c>
      <c r="F13" s="1005"/>
      <c r="G13" s="1005"/>
      <c r="H13" s="1005"/>
      <c r="I13" s="1005"/>
    </row>
    <row r="14" spans="1:9" ht="12.95" customHeight="1">
      <c r="A14" s="843" t="s">
        <v>953</v>
      </c>
      <c r="B14" s="1000">
        <v>524</v>
      </c>
      <c r="C14" s="1003">
        <v>288</v>
      </c>
      <c r="D14" s="1003">
        <v>236</v>
      </c>
      <c r="E14" s="1001">
        <v>0</v>
      </c>
      <c r="F14" s="1006"/>
      <c r="G14" s="1006"/>
      <c r="H14" s="1006"/>
      <c r="I14" s="1006"/>
    </row>
    <row r="15" spans="1:9" ht="12.95" customHeight="1">
      <c r="A15" s="843" t="s">
        <v>777</v>
      </c>
      <c r="B15" s="1000">
        <v>46</v>
      </c>
      <c r="C15" s="1003">
        <v>27</v>
      </c>
      <c r="D15" s="1004">
        <v>19</v>
      </c>
      <c r="E15" s="1001">
        <v>0</v>
      </c>
    </row>
    <row r="16" spans="1:9" ht="12.95" customHeight="1">
      <c r="A16" s="843" t="s">
        <v>783</v>
      </c>
      <c r="B16" s="1000">
        <v>17</v>
      </c>
      <c r="C16" s="1007">
        <v>10</v>
      </c>
      <c r="D16" s="1004">
        <v>7</v>
      </c>
      <c r="E16" s="1001">
        <v>0</v>
      </c>
    </row>
    <row r="17" spans="1:7" ht="12.95" customHeight="1">
      <c r="B17" s="1000"/>
      <c r="C17" s="1007"/>
      <c r="D17" s="1004"/>
      <c r="E17" s="1001"/>
    </row>
    <row r="18" spans="1:7" s="841" customFormat="1" ht="12.95" customHeight="1">
      <c r="A18" s="841" t="s">
        <v>954</v>
      </c>
      <c r="B18" s="1000">
        <v>30</v>
      </c>
      <c r="C18" s="1000">
        <v>19</v>
      </c>
      <c r="D18" s="1008">
        <v>11</v>
      </c>
      <c r="E18" s="1001" t="s">
        <v>192</v>
      </c>
    </row>
    <row r="19" spans="1:7" s="841" customFormat="1" ht="12.95" customHeight="1">
      <c r="E19" s="1001"/>
    </row>
    <row r="20" spans="1:7" s="841" customFormat="1" ht="12.95" customHeight="1">
      <c r="A20" s="841" t="s">
        <v>733</v>
      </c>
      <c r="B20" s="1000">
        <v>27</v>
      </c>
      <c r="C20" s="1000">
        <v>5</v>
      </c>
      <c r="D20" s="1008">
        <v>22</v>
      </c>
      <c r="E20" s="1001" t="s">
        <v>192</v>
      </c>
    </row>
    <row r="21" spans="1:7" s="841" customFormat="1" ht="6.95" customHeight="1" thickBot="1">
      <c r="A21" s="1679"/>
      <c r="B21" s="1679"/>
      <c r="C21" s="1679"/>
      <c r="D21" s="1679"/>
    </row>
    <row r="22" spans="1:7" s="841" customFormat="1" ht="3.75" customHeight="1" thickTop="1">
      <c r="A22" s="1009"/>
      <c r="B22" s="1009"/>
      <c r="C22" s="1009"/>
      <c r="D22" s="1009"/>
    </row>
    <row r="23" spans="1:7" ht="15" customHeight="1">
      <c r="A23" s="2164" t="s">
        <v>955</v>
      </c>
      <c r="B23" s="2164"/>
      <c r="C23" s="2164"/>
      <c r="D23" s="2164"/>
      <c r="E23" s="1010"/>
    </row>
    <row r="24" spans="1:7" ht="7.5" customHeight="1">
      <c r="B24" s="1003"/>
      <c r="C24" s="1003"/>
    </row>
    <row r="25" spans="1:7" s="981" customFormat="1" ht="12" customHeight="1">
      <c r="A25" s="768" t="s">
        <v>564</v>
      </c>
      <c r="B25" s="985"/>
      <c r="C25" s="985"/>
      <c r="D25" s="985"/>
      <c r="E25" s="985"/>
      <c r="F25" s="985"/>
      <c r="G25" s="985"/>
    </row>
    <row r="26" spans="1:7" s="981" customFormat="1" ht="12" customHeight="1">
      <c r="A26" s="1011" t="s">
        <v>961</v>
      </c>
      <c r="B26" s="985"/>
      <c r="C26" s="985"/>
      <c r="D26" s="985"/>
      <c r="E26" s="985"/>
      <c r="F26" s="985"/>
      <c r="G26" s="985"/>
    </row>
    <row r="27" spans="1:7" ht="15" customHeight="1">
      <c r="B27" s="1003"/>
      <c r="C27" s="1003"/>
    </row>
    <row r="28" spans="1:7" ht="15" customHeight="1">
      <c r="B28" s="1003"/>
      <c r="C28" s="1003"/>
    </row>
    <row r="29" spans="1:7" ht="15" customHeight="1">
      <c r="B29" s="1003"/>
      <c r="C29" s="1003"/>
    </row>
    <row r="30" spans="1:7" ht="15" customHeight="1">
      <c r="B30" s="1003"/>
      <c r="C30" s="1003"/>
    </row>
    <row r="31" spans="1:7" ht="9.9499999999999993" customHeight="1">
      <c r="A31" s="997"/>
      <c r="B31" s="997"/>
      <c r="C31" s="997"/>
    </row>
    <row r="32" spans="1:7" ht="15" customHeight="1">
      <c r="A32" s="997"/>
      <c r="B32" s="997"/>
      <c r="C32" s="997"/>
    </row>
    <row r="33" ht="15"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sheetData>
  <mergeCells count="9">
    <mergeCell ref="A23:D23"/>
    <mergeCell ref="A1:D1"/>
    <mergeCell ref="A2:D2"/>
    <mergeCell ref="E2:I2"/>
    <mergeCell ref="A4:A6"/>
    <mergeCell ref="B4:D4"/>
    <mergeCell ref="B5:B6"/>
    <mergeCell ref="C5:C6"/>
    <mergeCell ref="D5:D6"/>
  </mergeCells>
  <hyperlinks>
    <hyperlink ref="A26" r:id="rId1"/>
  </hyperlinks>
  <printOptions gridLinesSet="0"/>
  <pageMargins left="0.78740157480314965" right="0.78740157480314965" top="1.1811023622047245" bottom="0.78740157480314965" header="0" footer="0"/>
  <pageSetup paperSize="9" orientation="portrait" horizontalDpi="300" verticalDpi="300" r:id="rId2"/>
  <headerFooter alignWithMargins="0"/>
</worksheet>
</file>

<file path=xl/worksheets/sheet69.xml><?xml version="1.0" encoding="utf-8"?>
<worksheet xmlns="http://schemas.openxmlformats.org/spreadsheetml/2006/main" xmlns:r="http://schemas.openxmlformats.org/officeDocument/2006/relationships">
  <sheetPr codeName="Sheet69"/>
  <dimension ref="A1:H334"/>
  <sheetViews>
    <sheetView showGridLines="0" workbookViewId="0">
      <selection sqref="A1:D1"/>
    </sheetView>
  </sheetViews>
  <sheetFormatPr defaultRowHeight="12.75"/>
  <cols>
    <col min="1" max="1" width="45.7109375" style="843" customWidth="1"/>
    <col min="2" max="2" width="13.85546875" style="843" customWidth="1"/>
    <col min="3" max="3" width="12.42578125" style="843" customWidth="1"/>
    <col min="4" max="4" width="15" style="843" customWidth="1"/>
    <col min="5" max="5" width="20.7109375" style="843" customWidth="1"/>
    <col min="6" max="104" width="10.7109375" style="843" customWidth="1"/>
    <col min="105" max="16384" width="9.140625" style="843"/>
  </cols>
  <sheetData>
    <row r="1" spans="1:8" ht="21" customHeight="1">
      <c r="A1" s="2178" t="s">
        <v>962</v>
      </c>
      <c r="B1" s="2178"/>
      <c r="C1" s="2178"/>
      <c r="D1" s="2178"/>
    </row>
    <row r="2" spans="1:8" ht="24.75" customHeight="1">
      <c r="A2" s="2179" t="s">
        <v>963</v>
      </c>
      <c r="B2" s="2179"/>
      <c r="C2" s="2179"/>
      <c r="D2" s="2179"/>
      <c r="E2" s="2180"/>
      <c r="F2" s="2180"/>
    </row>
    <row r="3" spans="1:8" ht="12.75" customHeight="1">
      <c r="A3" s="996">
        <v>2017</v>
      </c>
      <c r="B3" s="997"/>
      <c r="C3" s="997"/>
      <c r="D3" s="998" t="s">
        <v>546</v>
      </c>
      <c r="E3" s="998"/>
      <c r="F3" s="997"/>
    </row>
    <row r="4" spans="1:8" ht="15" customHeight="1">
      <c r="A4" s="2181" t="s">
        <v>964</v>
      </c>
      <c r="B4" s="2181" t="s">
        <v>958</v>
      </c>
      <c r="C4" s="2181"/>
      <c r="D4" s="2181"/>
      <c r="E4" s="999"/>
      <c r="F4" s="999"/>
    </row>
    <row r="5" spans="1:8" ht="15" customHeight="1">
      <c r="A5" s="2181"/>
      <c r="B5" s="2181" t="s">
        <v>0</v>
      </c>
      <c r="C5" s="2181" t="s">
        <v>959</v>
      </c>
      <c r="D5" s="2182" t="s">
        <v>960</v>
      </c>
      <c r="E5" s="999"/>
      <c r="F5" s="999"/>
    </row>
    <row r="6" spans="1:8" ht="15" customHeight="1">
      <c r="A6" s="2181"/>
      <c r="B6" s="2181"/>
      <c r="C6" s="2181"/>
      <c r="D6" s="2183"/>
      <c r="E6" s="999"/>
      <c r="F6" s="999"/>
    </row>
    <row r="7" spans="1:8" ht="12.95" customHeight="1">
      <c r="E7" s="997"/>
      <c r="F7" s="997"/>
    </row>
    <row r="8" spans="1:8" s="841" customFormat="1" ht="12.95" customHeight="1">
      <c r="A8" s="994" t="s">
        <v>0</v>
      </c>
      <c r="B8" s="1012">
        <f>SUM(C8:D8)</f>
        <v>1126</v>
      </c>
      <c r="C8" s="1012">
        <f>SUM(C10:C14)</f>
        <v>657</v>
      </c>
      <c r="D8" s="1012">
        <f>SUM(D10:D14)</f>
        <v>469</v>
      </c>
      <c r="E8" s="1013"/>
      <c r="F8" s="1013"/>
      <c r="G8" s="1002"/>
      <c r="H8" s="1002"/>
    </row>
    <row r="9" spans="1:8" s="841" customFormat="1" ht="12.95" customHeight="1">
      <c r="A9" s="994"/>
      <c r="E9" s="1013"/>
      <c r="F9" s="1013"/>
      <c r="G9" s="1002"/>
      <c r="H9" s="1002"/>
    </row>
    <row r="10" spans="1:8" ht="12.95" customHeight="1">
      <c r="A10" s="843" t="s">
        <v>965</v>
      </c>
      <c r="B10" s="1012">
        <v>411</v>
      </c>
      <c r="C10" s="1014">
        <v>242</v>
      </c>
      <c r="D10" s="1014">
        <v>169</v>
      </c>
      <c r="E10" s="1013"/>
      <c r="F10" s="1002"/>
      <c r="G10" s="1002"/>
      <c r="H10" s="1002"/>
    </row>
    <row r="11" spans="1:8" s="841" customFormat="1" ht="12.95" customHeight="1">
      <c r="A11" s="843" t="s">
        <v>966</v>
      </c>
      <c r="B11" s="1012">
        <v>542</v>
      </c>
      <c r="C11" s="1003">
        <v>321</v>
      </c>
      <c r="D11" s="1003">
        <v>221</v>
      </c>
      <c r="E11" s="1002"/>
      <c r="F11" s="1002"/>
      <c r="G11" s="1002"/>
      <c r="H11" s="1002"/>
    </row>
    <row r="12" spans="1:8" ht="12.95" customHeight="1">
      <c r="A12" s="843" t="s">
        <v>967</v>
      </c>
      <c r="B12" s="1012">
        <v>129</v>
      </c>
      <c r="C12" s="1003">
        <v>73</v>
      </c>
      <c r="D12" s="1003">
        <v>56</v>
      </c>
      <c r="E12" s="1002"/>
      <c r="F12" s="1002"/>
      <c r="G12" s="1002"/>
      <c r="H12" s="1002"/>
    </row>
    <row r="13" spans="1:8" ht="12.95" customHeight="1">
      <c r="A13" s="843" t="s">
        <v>968</v>
      </c>
      <c r="B13" s="1012">
        <v>26</v>
      </c>
      <c r="C13" s="1003">
        <v>6</v>
      </c>
      <c r="D13" s="1003">
        <v>20</v>
      </c>
      <c r="E13" s="1005"/>
      <c r="F13" s="1005"/>
      <c r="G13" s="1005"/>
      <c r="H13" s="1005"/>
    </row>
    <row r="14" spans="1:8" ht="12.95" customHeight="1">
      <c r="A14" s="843" t="s">
        <v>969</v>
      </c>
      <c r="B14" s="1012">
        <v>18</v>
      </c>
      <c r="C14" s="1003">
        <v>15</v>
      </c>
      <c r="D14" s="1003">
        <v>3</v>
      </c>
      <c r="E14" s="1006"/>
      <c r="F14" s="1006"/>
      <c r="G14" s="1006"/>
      <c r="H14" s="1006"/>
    </row>
    <row r="15" spans="1:8" s="841" customFormat="1" ht="6.75" customHeight="1" thickBot="1">
      <c r="A15" s="1679"/>
      <c r="B15" s="1679"/>
      <c r="C15" s="1679"/>
      <c r="D15" s="1679"/>
    </row>
    <row r="16" spans="1:8" s="841" customFormat="1" ht="3.75" customHeight="1" thickTop="1">
      <c r="A16" s="1009"/>
      <c r="B16" s="1009"/>
      <c r="C16" s="1009"/>
      <c r="D16" s="1009"/>
    </row>
    <row r="17" spans="1:7" ht="15" customHeight="1">
      <c r="A17" s="2184" t="s">
        <v>955</v>
      </c>
      <c r="B17" s="2184"/>
      <c r="C17" s="2184"/>
      <c r="D17" s="2184"/>
      <c r="E17" s="1010"/>
    </row>
    <row r="18" spans="1:7" ht="6" customHeight="1">
      <c r="B18" s="1000"/>
      <c r="D18" s="1008"/>
    </row>
    <row r="19" spans="1:7" s="981" customFormat="1" ht="12" customHeight="1">
      <c r="A19" s="768" t="s">
        <v>564</v>
      </c>
      <c r="B19" s="985"/>
      <c r="C19" s="985"/>
      <c r="D19" s="985"/>
      <c r="E19" s="985"/>
      <c r="F19" s="985"/>
      <c r="G19" s="985"/>
    </row>
    <row r="20" spans="1:7" s="981" customFormat="1" ht="10.5" customHeight="1">
      <c r="A20" s="1011" t="s">
        <v>970</v>
      </c>
      <c r="B20" s="985"/>
      <c r="C20" s="985"/>
      <c r="D20" s="985"/>
      <c r="E20" s="985"/>
      <c r="F20" s="985"/>
      <c r="G20" s="985"/>
    </row>
    <row r="21" spans="1:7" ht="15" customHeight="1">
      <c r="B21" s="1003"/>
      <c r="C21" s="1003"/>
    </row>
    <row r="22" spans="1:7" ht="15" customHeight="1">
      <c r="B22" s="1003"/>
      <c r="C22" s="1003"/>
    </row>
    <row r="23" spans="1:7" ht="15" customHeight="1">
      <c r="B23" s="1003"/>
      <c r="C23" s="1003"/>
    </row>
    <row r="24" spans="1:7" ht="15" customHeight="1">
      <c r="B24" s="1003"/>
      <c r="C24" s="1003"/>
    </row>
    <row r="25" spans="1:7" ht="15" customHeight="1">
      <c r="B25" s="1003"/>
      <c r="C25" s="1003"/>
    </row>
    <row r="26" spans="1:7" ht="15" customHeight="1">
      <c r="B26" s="1003"/>
      <c r="C26" s="1003"/>
    </row>
    <row r="27" spans="1:7" ht="9.9499999999999993" customHeight="1">
      <c r="A27" s="997"/>
      <c r="B27" s="997"/>
      <c r="C27" s="997"/>
    </row>
    <row r="28" spans="1:7" ht="15" customHeight="1">
      <c r="A28" s="997"/>
      <c r="B28" s="997"/>
      <c r="C28" s="997"/>
    </row>
    <row r="29" spans="1:7" ht="15" customHeight="1"/>
    <row r="30" spans="1:7" ht="20.100000000000001" customHeight="1"/>
    <row r="31" spans="1:7" ht="20.100000000000001" customHeight="1"/>
    <row r="32" spans="1:7"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sheetData>
  <mergeCells count="9">
    <mergeCell ref="A17:D17"/>
    <mergeCell ref="A1:D1"/>
    <mergeCell ref="A2:D2"/>
    <mergeCell ref="E2:F2"/>
    <mergeCell ref="A4:A6"/>
    <mergeCell ref="B4:D4"/>
    <mergeCell ref="B5:B6"/>
    <mergeCell ref="C5:C6"/>
    <mergeCell ref="D5:D6"/>
  </mergeCells>
  <hyperlinks>
    <hyperlink ref="A20" r:id="rId1"/>
  </hyperlinks>
  <printOptions gridLinesSet="0"/>
  <pageMargins left="0.78740157480314965" right="0.78740157480314965" top="1.1811023622047245" bottom="0.78740157480314965" header="0" footer="0"/>
  <pageSetup paperSize="9" orientation="portrait" horizontalDpi="300" verticalDpi="300" r:id="rId2"/>
  <headerFooter alignWithMargins="0"/>
</worksheet>
</file>

<file path=xl/worksheets/sheet7.xml><?xml version="1.0" encoding="utf-8"?>
<worksheet xmlns="http://schemas.openxmlformats.org/spreadsheetml/2006/main" xmlns:r="http://schemas.openxmlformats.org/officeDocument/2006/relationships">
  <sheetPr codeName="Sheet7"/>
  <dimension ref="A1:K30"/>
  <sheetViews>
    <sheetView showGridLines="0" workbookViewId="0">
      <selection sqref="A1:D1"/>
    </sheetView>
  </sheetViews>
  <sheetFormatPr defaultColWidth="10.5703125" defaultRowHeight="12.75"/>
  <cols>
    <col min="1" max="1" width="10.5703125" style="541" customWidth="1"/>
    <col min="2" max="2" width="8" style="541" customWidth="1"/>
    <col min="3" max="3" width="7.7109375" style="541" customWidth="1"/>
    <col min="4" max="4" width="7.42578125" style="541" customWidth="1"/>
    <col min="5" max="6" width="7.28515625" style="541" customWidth="1"/>
    <col min="7" max="7" width="7.42578125" style="541" customWidth="1"/>
    <col min="8" max="8" width="6.7109375" style="541" customWidth="1"/>
    <col min="9" max="9" width="7.7109375" style="541" customWidth="1"/>
    <col min="10" max="10" width="8" style="541" customWidth="1"/>
    <col min="11" max="11" width="8.42578125" style="541" customWidth="1"/>
    <col min="12" max="16384" width="10.5703125" style="541"/>
  </cols>
  <sheetData>
    <row r="1" spans="1:11" ht="20.25" customHeight="1">
      <c r="A1" s="1959" t="s">
        <v>356</v>
      </c>
      <c r="B1" s="1959"/>
      <c r="C1" s="1959"/>
      <c r="D1" s="1959"/>
    </row>
    <row r="2" spans="1:11" ht="23.25" customHeight="1">
      <c r="A2" s="1944" t="s">
        <v>357</v>
      </c>
      <c r="B2" s="1944"/>
      <c r="C2" s="1944"/>
      <c r="D2" s="1944"/>
      <c r="E2" s="1960"/>
      <c r="F2" s="1960"/>
      <c r="G2" s="1960"/>
      <c r="H2" s="1960"/>
      <c r="I2" s="1960"/>
      <c r="J2" s="1960"/>
      <c r="K2" s="1960"/>
    </row>
    <row r="3" spans="1:11" ht="12.95" customHeight="1">
      <c r="A3" s="542">
        <v>2016</v>
      </c>
      <c r="B3" s="543"/>
      <c r="C3" s="543"/>
      <c r="D3" s="544"/>
    </row>
    <row r="4" spans="1:11" ht="20.25" customHeight="1">
      <c r="A4" s="1545"/>
      <c r="B4" s="1546"/>
      <c r="C4" s="1537"/>
      <c r="D4" s="1537"/>
      <c r="E4" s="1945" t="s">
        <v>330</v>
      </c>
      <c r="F4" s="1945"/>
      <c r="G4" s="1945"/>
      <c r="H4" s="1946" t="s">
        <v>331</v>
      </c>
      <c r="I4" s="1947"/>
      <c r="J4" s="1947"/>
      <c r="K4" s="1948" t="s">
        <v>332</v>
      </c>
    </row>
    <row r="5" spans="1:11">
      <c r="A5" s="1547"/>
      <c r="B5" s="1548"/>
      <c r="C5" s="1538"/>
      <c r="D5" s="1538"/>
      <c r="E5" s="1535"/>
      <c r="F5" s="1537"/>
      <c r="G5" s="1537"/>
      <c r="H5" s="1537"/>
      <c r="I5" s="1537"/>
      <c r="J5" s="1537"/>
      <c r="K5" s="1949"/>
    </row>
    <row r="6" spans="1:11">
      <c r="A6" s="1961" t="s">
        <v>333</v>
      </c>
      <c r="B6" s="1962"/>
      <c r="C6" s="1538" t="s">
        <v>334</v>
      </c>
      <c r="D6" s="1538" t="s">
        <v>335</v>
      </c>
      <c r="E6" s="1963" t="s">
        <v>336</v>
      </c>
      <c r="F6" s="1538" t="s">
        <v>337</v>
      </c>
      <c r="G6" s="1538" t="s">
        <v>338</v>
      </c>
      <c r="H6" s="1538" t="s">
        <v>0</v>
      </c>
      <c r="I6" s="1952" t="s">
        <v>339</v>
      </c>
      <c r="J6" s="1538" t="s">
        <v>340</v>
      </c>
      <c r="K6" s="1949"/>
    </row>
    <row r="7" spans="1:11">
      <c r="A7" s="1961" t="s">
        <v>358</v>
      </c>
      <c r="B7" s="1962"/>
      <c r="C7" s="1538"/>
      <c r="D7" s="1538" t="s">
        <v>342</v>
      </c>
      <c r="E7" s="1964"/>
      <c r="F7" s="1538"/>
      <c r="G7" s="1538"/>
      <c r="H7" s="1538"/>
      <c r="I7" s="1953"/>
      <c r="J7" s="1538" t="s">
        <v>343</v>
      </c>
      <c r="K7" s="1949"/>
    </row>
    <row r="8" spans="1:11">
      <c r="A8" s="1961" t="s">
        <v>359</v>
      </c>
      <c r="B8" s="1962"/>
      <c r="C8" s="1538"/>
      <c r="D8" s="1538" t="s">
        <v>345</v>
      </c>
      <c r="E8" s="1964"/>
      <c r="F8" s="1538"/>
      <c r="G8" s="1538"/>
      <c r="H8" s="1538"/>
      <c r="I8" s="1953"/>
      <c r="J8" s="1538" t="s">
        <v>346</v>
      </c>
      <c r="K8" s="1949"/>
    </row>
    <row r="9" spans="1:11">
      <c r="A9" s="1547"/>
      <c r="B9" s="1548"/>
      <c r="C9" s="1539"/>
      <c r="D9" s="1539"/>
      <c r="E9" s="1964"/>
      <c r="F9" s="1539"/>
      <c r="G9" s="1539"/>
      <c r="H9" s="1539"/>
      <c r="I9" s="1539"/>
      <c r="J9" s="1539"/>
      <c r="K9" s="1950"/>
    </row>
    <row r="10" spans="1:11" ht="15" customHeight="1">
      <c r="A10" s="1549"/>
      <c r="B10" s="1550"/>
      <c r="C10" s="1941" t="s">
        <v>347</v>
      </c>
      <c r="D10" s="1941"/>
      <c r="E10" s="1955" t="s">
        <v>348</v>
      </c>
      <c r="F10" s="1956"/>
      <c r="G10" s="1956"/>
      <c r="H10" s="1956"/>
      <c r="I10" s="1956"/>
      <c r="J10" s="1956"/>
      <c r="K10" s="1956"/>
    </row>
    <row r="11" spans="1:11" ht="9" customHeight="1">
      <c r="A11" s="545"/>
      <c r="B11" s="545"/>
      <c r="C11" s="545"/>
      <c r="D11" s="545"/>
    </row>
    <row r="12" spans="1:11" ht="12" customHeight="1">
      <c r="A12" s="546" t="s">
        <v>349</v>
      </c>
      <c r="B12" s="547"/>
      <c r="C12" s="547"/>
      <c r="D12" s="547"/>
    </row>
    <row r="13" spans="1:11" ht="9" customHeight="1">
      <c r="A13" s="547"/>
      <c r="B13" s="547"/>
      <c r="C13" s="547"/>
      <c r="D13" s="547"/>
    </row>
    <row r="14" spans="1:11" s="551" customFormat="1" ht="15" customHeight="1">
      <c r="A14" s="546" t="s">
        <v>258</v>
      </c>
      <c r="B14" s="563"/>
      <c r="C14" s="549">
        <f>+C16+C24+C26</f>
        <v>55422</v>
      </c>
      <c r="D14" s="549">
        <f t="shared" ref="D14:K14" si="0">+D16+D24+D26</f>
        <v>90306</v>
      </c>
      <c r="E14" s="549">
        <f t="shared" si="0"/>
        <v>896712.63100000005</v>
      </c>
      <c r="F14" s="549">
        <f t="shared" si="0"/>
        <v>1255357.699</v>
      </c>
      <c r="G14" s="549">
        <f t="shared" si="0"/>
        <v>2117374.5120000001</v>
      </c>
      <c r="H14" s="549">
        <f t="shared" si="0"/>
        <v>4906811.0099999988</v>
      </c>
      <c r="I14" s="549">
        <f t="shared" si="0"/>
        <v>1728270.2690000001</v>
      </c>
      <c r="J14" s="549">
        <f t="shared" si="0"/>
        <v>3178540.7409999995</v>
      </c>
      <c r="K14" s="549">
        <f t="shared" si="0"/>
        <v>379658.43699999998</v>
      </c>
    </row>
    <row r="15" spans="1:11" ht="9" customHeight="1">
      <c r="A15" s="546"/>
      <c r="B15" s="564"/>
      <c r="C15" s="552"/>
      <c r="D15" s="552"/>
      <c r="E15" s="552"/>
      <c r="F15" s="552"/>
      <c r="G15" s="552"/>
      <c r="H15" s="552"/>
      <c r="I15" s="552"/>
      <c r="J15" s="552"/>
      <c r="K15" s="552"/>
    </row>
    <row r="16" spans="1:11" ht="15" customHeight="1">
      <c r="A16" s="546" t="s">
        <v>360</v>
      </c>
      <c r="B16" s="564"/>
      <c r="C16" s="549">
        <f>SUM(C18:C22)</f>
        <v>53433</v>
      </c>
      <c r="D16" s="549">
        <f t="shared" ref="D16:K16" si="1">SUM(D18:D22)</f>
        <v>87454</v>
      </c>
      <c r="E16" s="549">
        <f t="shared" si="1"/>
        <v>879895.82900000003</v>
      </c>
      <c r="F16" s="549">
        <f t="shared" si="1"/>
        <v>1227244.118</v>
      </c>
      <c r="G16" s="549">
        <f t="shared" si="1"/>
        <v>2094579.7650000001</v>
      </c>
      <c r="H16" s="549">
        <f t="shared" si="1"/>
        <v>4827688.0859999992</v>
      </c>
      <c r="I16" s="549">
        <f t="shared" si="1"/>
        <v>1692125.98</v>
      </c>
      <c r="J16" s="549">
        <f t="shared" si="1"/>
        <v>3135562.1059999997</v>
      </c>
      <c r="K16" s="549">
        <f t="shared" si="1"/>
        <v>370465.92199999996</v>
      </c>
    </row>
    <row r="17" spans="1:11" ht="9" customHeight="1">
      <c r="A17" s="546"/>
      <c r="B17" s="564"/>
      <c r="C17" s="552"/>
      <c r="D17" s="552"/>
      <c r="E17" s="549"/>
      <c r="F17" s="549"/>
      <c r="G17" s="549"/>
      <c r="H17" s="549"/>
      <c r="I17" s="549"/>
      <c r="J17" s="549"/>
      <c r="K17" s="549"/>
    </row>
    <row r="18" spans="1:11" ht="15" customHeight="1">
      <c r="A18" s="565" t="s">
        <v>361</v>
      </c>
      <c r="B18" s="564"/>
      <c r="C18" s="554">
        <v>14556</v>
      </c>
      <c r="D18" s="554">
        <v>22836</v>
      </c>
      <c r="E18" s="554">
        <v>166029.58799999999</v>
      </c>
      <c r="F18" s="554">
        <v>335996.77600000001</v>
      </c>
      <c r="G18" s="554">
        <v>367859.9</v>
      </c>
      <c r="H18" s="554">
        <v>975380.91200000001</v>
      </c>
      <c r="I18" s="554">
        <v>505052.76199999999</v>
      </c>
      <c r="J18" s="554">
        <v>470328.15</v>
      </c>
      <c r="K18" s="554">
        <v>72816.789000000004</v>
      </c>
    </row>
    <row r="19" spans="1:11" ht="15" customHeight="1">
      <c r="A19" s="565" t="s">
        <v>362</v>
      </c>
      <c r="B19" s="564"/>
      <c r="C19" s="554">
        <v>8936</v>
      </c>
      <c r="D19" s="554">
        <v>12437</v>
      </c>
      <c r="E19" s="554">
        <v>65467.481</v>
      </c>
      <c r="F19" s="554">
        <v>176324.84599999999</v>
      </c>
      <c r="G19" s="554">
        <v>101211.219</v>
      </c>
      <c r="H19" s="554">
        <v>390014.46399999998</v>
      </c>
      <c r="I19" s="554">
        <v>219375.304</v>
      </c>
      <c r="J19" s="554">
        <v>170639.16</v>
      </c>
      <c r="K19" s="554">
        <v>35911.466999999997</v>
      </c>
    </row>
    <row r="20" spans="1:11" ht="15" customHeight="1">
      <c r="A20" s="565" t="s">
        <v>363</v>
      </c>
      <c r="B20" s="564"/>
      <c r="C20" s="554">
        <v>24788</v>
      </c>
      <c r="D20" s="554">
        <v>45189</v>
      </c>
      <c r="E20" s="554">
        <v>612061.84299999999</v>
      </c>
      <c r="F20" s="554">
        <v>597039.86499999999</v>
      </c>
      <c r="G20" s="554">
        <v>1563464.513</v>
      </c>
      <c r="H20" s="554">
        <v>3207323.679</v>
      </c>
      <c r="I20" s="554">
        <v>834377.27399999998</v>
      </c>
      <c r="J20" s="554">
        <v>2372946.4049999998</v>
      </c>
      <c r="K20" s="554">
        <v>231518.628</v>
      </c>
    </row>
    <row r="21" spans="1:11" ht="15" customHeight="1">
      <c r="A21" s="565" t="s">
        <v>364</v>
      </c>
      <c r="B21" s="564"/>
      <c r="C21" s="554">
        <v>2466</v>
      </c>
      <c r="D21" s="555">
        <v>3256</v>
      </c>
      <c r="E21" s="555">
        <v>15918.606</v>
      </c>
      <c r="F21" s="555">
        <v>51726.472999999998</v>
      </c>
      <c r="G21" s="555">
        <v>31122.29</v>
      </c>
      <c r="H21" s="555">
        <v>115717.999</v>
      </c>
      <c r="I21" s="555">
        <v>58924.489000000001</v>
      </c>
      <c r="J21" s="555">
        <v>56793.51</v>
      </c>
      <c r="K21" s="555">
        <v>13142.785</v>
      </c>
    </row>
    <row r="22" spans="1:11" ht="15" customHeight="1">
      <c r="A22" s="565" t="s">
        <v>365</v>
      </c>
      <c r="B22" s="564"/>
      <c r="C22" s="554">
        <v>2687</v>
      </c>
      <c r="D22" s="554">
        <v>3736</v>
      </c>
      <c r="E22" s="554">
        <v>20418.311000000002</v>
      </c>
      <c r="F22" s="554">
        <v>66156.157999999996</v>
      </c>
      <c r="G22" s="554">
        <v>30921.843000000001</v>
      </c>
      <c r="H22" s="554">
        <v>139251.03200000001</v>
      </c>
      <c r="I22" s="554">
        <v>74396.150999999998</v>
      </c>
      <c r="J22" s="554">
        <v>64854.881000000001</v>
      </c>
      <c r="K22" s="554">
        <v>17076.253000000001</v>
      </c>
    </row>
    <row r="23" spans="1:11" ht="9" customHeight="1">
      <c r="A23" s="565"/>
      <c r="B23" s="564"/>
    </row>
    <row r="24" spans="1:11" ht="12.75" customHeight="1">
      <c r="A24" s="566" t="s">
        <v>366</v>
      </c>
      <c r="B24" s="564"/>
      <c r="C24" s="554">
        <v>977</v>
      </c>
      <c r="D24" s="554">
        <v>1366</v>
      </c>
      <c r="E24" s="554">
        <v>7021.4620000000004</v>
      </c>
      <c r="F24" s="554">
        <v>10834.108</v>
      </c>
      <c r="G24" s="554">
        <v>10043.066999999999</v>
      </c>
      <c r="H24" s="554">
        <v>33316.146999999997</v>
      </c>
      <c r="I24" s="554">
        <v>14462.057000000001</v>
      </c>
      <c r="J24" s="554">
        <v>18854.09</v>
      </c>
      <c r="K24" s="554">
        <v>4174.2209999999995</v>
      </c>
    </row>
    <row r="25" spans="1:11" ht="12.75" customHeight="1">
      <c r="A25" s="566"/>
      <c r="B25" s="564"/>
      <c r="C25" s="549"/>
      <c r="D25" s="567"/>
      <c r="E25" s="567"/>
      <c r="F25" s="567"/>
      <c r="G25" s="567"/>
      <c r="H25" s="567"/>
      <c r="I25" s="567"/>
      <c r="J25" s="567"/>
      <c r="K25" s="567"/>
    </row>
    <row r="26" spans="1:11" ht="12.75" customHeight="1">
      <c r="A26" s="566" t="s">
        <v>367</v>
      </c>
      <c r="B26" s="564"/>
      <c r="C26" s="549">
        <v>1012</v>
      </c>
      <c r="D26" s="567">
        <v>1486</v>
      </c>
      <c r="E26" s="567">
        <v>9795.34</v>
      </c>
      <c r="F26" s="567">
        <v>17279.473000000002</v>
      </c>
      <c r="G26" s="567">
        <v>12751.68</v>
      </c>
      <c r="H26" s="567">
        <v>45806.777000000002</v>
      </c>
      <c r="I26" s="567">
        <v>21682.232</v>
      </c>
      <c r="J26" s="567">
        <v>24124.544999999998</v>
      </c>
      <c r="K26" s="567">
        <v>5018.2939999999999</v>
      </c>
    </row>
    <row r="27" spans="1:11" ht="4.5" customHeight="1" thickBot="1">
      <c r="A27" s="1544"/>
      <c r="B27" s="1544"/>
      <c r="C27" s="1544"/>
      <c r="D27" s="1544"/>
      <c r="E27" s="1544"/>
      <c r="F27" s="1544"/>
      <c r="G27" s="1544"/>
      <c r="H27" s="1544"/>
      <c r="I27" s="1544"/>
      <c r="J27" s="1544"/>
      <c r="K27" s="1544"/>
    </row>
    <row r="28" spans="1:11" ht="3.75" customHeight="1" thickTop="1">
      <c r="A28" s="544"/>
      <c r="B28" s="544"/>
      <c r="C28" s="544"/>
      <c r="D28" s="544"/>
    </row>
    <row r="29" spans="1:11" ht="25.5" customHeight="1">
      <c r="A29" s="1957" t="s">
        <v>354</v>
      </c>
      <c r="B29" s="1958"/>
      <c r="C29" s="1958"/>
      <c r="D29" s="1958"/>
      <c r="E29" s="1958"/>
      <c r="F29" s="1958"/>
      <c r="G29" s="1958"/>
      <c r="H29" s="1958"/>
      <c r="I29" s="1958"/>
      <c r="J29" s="1958"/>
      <c r="K29" s="1958"/>
    </row>
    <row r="30" spans="1:11" ht="12.95" customHeight="1">
      <c r="A30" s="561" t="s">
        <v>355</v>
      </c>
    </row>
  </sheetData>
  <mergeCells count="13">
    <mergeCell ref="C10:D10"/>
    <mergeCell ref="E10:K10"/>
    <mergeCell ref="A29:K29"/>
    <mergeCell ref="A1:D1"/>
    <mergeCell ref="A2:K2"/>
    <mergeCell ref="E4:G4"/>
    <mergeCell ref="H4:J4"/>
    <mergeCell ref="K4:K9"/>
    <mergeCell ref="A6:B6"/>
    <mergeCell ref="E6:E9"/>
    <mergeCell ref="I6:I8"/>
    <mergeCell ref="A7:B7"/>
    <mergeCell ref="A8:B8"/>
  </mergeCells>
  <pageMargins left="0.78740157480314965" right="0.78740157480314965" top="1.1811023622047243" bottom="0.78740157480314965" header="0" footer="0"/>
  <pageSetup paperSize="9" orientation="portrait" horizontalDpi="300" verticalDpi="300" r:id="rId1"/>
  <headerFooter alignWithMargins="0"/>
</worksheet>
</file>

<file path=xl/worksheets/sheet70.xml><?xml version="1.0" encoding="utf-8"?>
<worksheet xmlns="http://schemas.openxmlformats.org/spreadsheetml/2006/main" xmlns:r="http://schemas.openxmlformats.org/officeDocument/2006/relationships">
  <sheetPr codeName="Sheet70"/>
  <dimension ref="A1:G327"/>
  <sheetViews>
    <sheetView showGridLines="0" workbookViewId="0">
      <selection sqref="A1:F1"/>
    </sheetView>
  </sheetViews>
  <sheetFormatPr defaultRowHeight="12.75"/>
  <cols>
    <col min="1" max="1" width="21.28515625" style="843" customWidth="1"/>
    <col min="2" max="2" width="9.7109375" style="843" customWidth="1"/>
    <col min="3" max="3" width="10.140625" style="843" customWidth="1"/>
    <col min="4" max="4" width="10.28515625" style="843" customWidth="1"/>
    <col min="5" max="5" width="11.85546875" style="843" customWidth="1"/>
    <col min="6" max="6" width="11.28515625" style="843" customWidth="1"/>
    <col min="7" max="7" width="12.42578125" style="843" customWidth="1"/>
    <col min="8" max="104" width="10.7109375" style="843" customWidth="1"/>
    <col min="105" max="16384" width="9.140625" style="843"/>
  </cols>
  <sheetData>
    <row r="1" spans="1:7" ht="21" customHeight="1">
      <c r="A1" s="2178" t="s">
        <v>971</v>
      </c>
      <c r="B1" s="2178"/>
      <c r="C1" s="2178"/>
      <c r="D1" s="2178"/>
      <c r="E1" s="2178"/>
      <c r="F1" s="2178"/>
    </row>
    <row r="2" spans="1:7" ht="25.5" customHeight="1">
      <c r="A2" s="2179" t="s">
        <v>972</v>
      </c>
      <c r="B2" s="2179"/>
      <c r="C2" s="2179"/>
      <c r="D2" s="2179"/>
      <c r="E2" s="2179"/>
      <c r="F2" s="2179"/>
      <c r="G2" s="2179"/>
    </row>
    <row r="3" spans="1:7" ht="12.95" customHeight="1">
      <c r="A3" s="996"/>
      <c r="B3" s="997"/>
      <c r="C3" s="997"/>
      <c r="D3" s="997"/>
      <c r="G3" s="998" t="s">
        <v>546</v>
      </c>
    </row>
    <row r="4" spans="1:7" ht="40.5" customHeight="1">
      <c r="A4" s="1682" t="s">
        <v>573</v>
      </c>
      <c r="B4" s="1680" t="s">
        <v>973</v>
      </c>
      <c r="C4" s="1680" t="s">
        <v>974</v>
      </c>
      <c r="D4" s="1681" t="s">
        <v>975</v>
      </c>
      <c r="E4" s="1681" t="s">
        <v>976</v>
      </c>
      <c r="F4" s="1681" t="s">
        <v>977</v>
      </c>
      <c r="G4" s="1681" t="s">
        <v>978</v>
      </c>
    </row>
    <row r="5" spans="1:7" ht="12.95" customHeight="1">
      <c r="E5" s="997"/>
      <c r="G5" s="997"/>
    </row>
    <row r="6" spans="1:7" ht="15" customHeight="1">
      <c r="A6" s="1015" t="s">
        <v>979</v>
      </c>
      <c r="B6" s="1016" t="s">
        <v>980</v>
      </c>
      <c r="C6" s="1017" t="s">
        <v>981</v>
      </c>
      <c r="D6" s="1017" t="s">
        <v>982</v>
      </c>
      <c r="E6" s="1017" t="s">
        <v>983</v>
      </c>
      <c r="F6" s="1017" t="s">
        <v>984</v>
      </c>
      <c r="G6" s="1017" t="s">
        <v>985</v>
      </c>
    </row>
    <row r="7" spans="1:7" ht="15" customHeight="1">
      <c r="A7" s="1015" t="s">
        <v>986</v>
      </c>
      <c r="B7" s="1018">
        <v>1399</v>
      </c>
      <c r="C7" s="1017">
        <v>25398</v>
      </c>
      <c r="D7" s="1017">
        <v>518033072</v>
      </c>
      <c r="E7" s="1017">
        <v>395213546</v>
      </c>
      <c r="F7" s="1017">
        <v>276502783</v>
      </c>
      <c r="G7" s="1017">
        <v>118710763</v>
      </c>
    </row>
    <row r="8" spans="1:7" ht="15" customHeight="1">
      <c r="A8" s="1015" t="s">
        <v>987</v>
      </c>
      <c r="B8" s="1018">
        <v>1414</v>
      </c>
      <c r="C8" s="1017">
        <v>25450</v>
      </c>
      <c r="D8" s="1017">
        <v>610110189</v>
      </c>
      <c r="E8" s="1017">
        <v>494122245</v>
      </c>
      <c r="F8" s="1017">
        <v>265984925</v>
      </c>
      <c r="G8" s="1017">
        <v>228137320</v>
      </c>
    </row>
    <row r="9" spans="1:7" ht="15" customHeight="1">
      <c r="A9" s="1015" t="s">
        <v>256</v>
      </c>
      <c r="B9" s="1018">
        <v>1382</v>
      </c>
      <c r="C9" s="1017">
        <v>24675</v>
      </c>
      <c r="D9" s="1017">
        <v>560217455</v>
      </c>
      <c r="E9" s="1017">
        <v>449728451</v>
      </c>
      <c r="F9" s="1017">
        <v>250347023</v>
      </c>
      <c r="G9" s="1017">
        <v>199381428</v>
      </c>
    </row>
    <row r="10" spans="1:7" ht="15" customHeight="1">
      <c r="A10" s="1015" t="s">
        <v>255</v>
      </c>
      <c r="B10" s="1018">
        <v>1306</v>
      </c>
      <c r="C10" s="1017">
        <v>23854</v>
      </c>
      <c r="D10" s="1017">
        <v>514115362</v>
      </c>
      <c r="E10" s="1017">
        <v>412351153</v>
      </c>
      <c r="F10" s="1017">
        <v>234102102</v>
      </c>
      <c r="G10" s="1017">
        <v>178249051</v>
      </c>
    </row>
    <row r="11" spans="1:7" ht="15" customHeight="1">
      <c r="A11" s="1015" t="s">
        <v>254</v>
      </c>
      <c r="B11" s="1018">
        <v>1271</v>
      </c>
      <c r="C11" s="1017">
        <v>23035</v>
      </c>
      <c r="D11" s="1017">
        <v>420471116</v>
      </c>
      <c r="E11" s="1017">
        <v>322156032</v>
      </c>
      <c r="F11" s="1017">
        <v>192880082</v>
      </c>
      <c r="G11" s="1017">
        <v>129275950</v>
      </c>
    </row>
    <row r="12" spans="1:7" ht="15" customHeight="1">
      <c r="A12" s="1019">
        <v>2017</v>
      </c>
      <c r="E12" s="997"/>
      <c r="G12" s="997"/>
    </row>
    <row r="13" spans="1:7" s="841" customFormat="1" ht="12.95" customHeight="1">
      <c r="A13" s="1020" t="s">
        <v>258</v>
      </c>
      <c r="B13" s="1021">
        <f t="shared" ref="B13:G13" si="0">B15+B23+B25</f>
        <v>1126</v>
      </c>
      <c r="C13" s="1021">
        <f t="shared" si="0"/>
        <v>21880</v>
      </c>
      <c r="D13" s="1021">
        <f t="shared" si="0"/>
        <v>352474267.99999988</v>
      </c>
      <c r="E13" s="1021">
        <f t="shared" si="0"/>
        <v>256730570.00000009</v>
      </c>
      <c r="F13" s="1021">
        <f t="shared" si="0"/>
        <v>189193508.00000003</v>
      </c>
      <c r="G13" s="1021">
        <f t="shared" si="0"/>
        <v>67537062</v>
      </c>
    </row>
    <row r="14" spans="1:7" s="841" customFormat="1" ht="12.95" customHeight="1">
      <c r="C14" s="1000"/>
      <c r="D14" s="1000"/>
      <c r="E14" s="1000"/>
      <c r="F14" s="1000"/>
      <c r="G14" s="1000"/>
    </row>
    <row r="15" spans="1:7" s="841" customFormat="1" ht="12.95" customHeight="1">
      <c r="A15" s="841" t="s">
        <v>705</v>
      </c>
      <c r="B15" s="1000">
        <f>SUM(B17:B21)</f>
        <v>1069</v>
      </c>
      <c r="C15" s="1000">
        <f t="shared" ref="C15:G15" si="1">SUM(C17:C21)</f>
        <v>18919</v>
      </c>
      <c r="D15" s="1000">
        <f>SUM(D17:D21)</f>
        <v>339830165.99999988</v>
      </c>
      <c r="E15" s="1000">
        <f t="shared" si="1"/>
        <v>246493715.00000009</v>
      </c>
      <c r="F15" s="1000">
        <f t="shared" si="1"/>
        <v>179592336.00000003</v>
      </c>
      <c r="G15" s="1000">
        <f t="shared" si="1"/>
        <v>66901379.000000007</v>
      </c>
    </row>
    <row r="16" spans="1:7" s="841" customFormat="1" ht="12.95" customHeight="1">
      <c r="B16" s="1000"/>
      <c r="C16" s="1000"/>
      <c r="D16" s="1000"/>
      <c r="E16" s="1000"/>
      <c r="F16" s="1000"/>
      <c r="G16" s="1000"/>
    </row>
    <row r="17" spans="1:7" ht="12.95" customHeight="1">
      <c r="A17" s="843" t="s">
        <v>391</v>
      </c>
      <c r="B17" s="1000">
        <v>264</v>
      </c>
      <c r="C17" s="1003">
        <v>5416.0000000000009</v>
      </c>
      <c r="D17" s="1022">
        <v>67639858.00000003</v>
      </c>
      <c r="E17" s="1022">
        <v>52863251</v>
      </c>
      <c r="F17" s="1023">
        <v>37082755.000000007</v>
      </c>
      <c r="G17" s="1024">
        <v>15780495.999999985</v>
      </c>
    </row>
    <row r="18" spans="1:7" ht="12.95" customHeight="1">
      <c r="A18" s="843" t="s">
        <v>392</v>
      </c>
      <c r="B18" s="1000">
        <v>218</v>
      </c>
      <c r="C18" s="1003">
        <v>4798.9999999999982</v>
      </c>
      <c r="D18" s="1022">
        <v>19248198.000000004</v>
      </c>
      <c r="E18" s="1022">
        <v>17111203.999999993</v>
      </c>
      <c r="F18" s="1023">
        <v>12113179</v>
      </c>
      <c r="G18" s="1024">
        <v>4998025.0000000009</v>
      </c>
    </row>
    <row r="19" spans="1:7" ht="12.95" customHeight="1">
      <c r="A19" s="843" t="s">
        <v>953</v>
      </c>
      <c r="B19" s="1000">
        <v>524</v>
      </c>
      <c r="C19" s="1003">
        <v>7278.9999999999982</v>
      </c>
      <c r="D19" s="1022">
        <v>247729574.99999985</v>
      </c>
      <c r="E19" s="1022">
        <v>171868136.00000009</v>
      </c>
      <c r="F19" s="1023">
        <v>126831856.00000003</v>
      </c>
      <c r="G19" s="1024">
        <v>45036280.000000022</v>
      </c>
    </row>
    <row r="20" spans="1:7" ht="12.95" customHeight="1">
      <c r="A20" s="843" t="s">
        <v>777</v>
      </c>
      <c r="B20" s="1000">
        <v>46</v>
      </c>
      <c r="C20" s="1003">
        <v>1179.9999999999995</v>
      </c>
      <c r="D20" s="1022">
        <v>4340484.9999999991</v>
      </c>
      <c r="E20" s="1022">
        <v>3838981.0000000009</v>
      </c>
      <c r="F20" s="1023">
        <v>3209672</v>
      </c>
      <c r="G20" s="1024">
        <v>629308.99999999988</v>
      </c>
    </row>
    <row r="21" spans="1:7" ht="12.95" customHeight="1">
      <c r="A21" s="843" t="s">
        <v>783</v>
      </c>
      <c r="B21" s="1000">
        <v>17</v>
      </c>
      <c r="C21" s="1003">
        <v>245.00000000000003</v>
      </c>
      <c r="D21" s="1025">
        <v>872050</v>
      </c>
      <c r="E21" s="1022">
        <v>812143.00000000012</v>
      </c>
      <c r="F21" s="1023">
        <v>354873.99999999994</v>
      </c>
      <c r="G21" s="1024">
        <v>457269.00000000006</v>
      </c>
    </row>
    <row r="22" spans="1:7" ht="12.95" customHeight="1">
      <c r="B22" s="1000"/>
      <c r="C22" s="1003"/>
      <c r="D22" s="1025"/>
      <c r="E22" s="1022"/>
      <c r="F22" s="1023"/>
      <c r="G22" s="1024"/>
    </row>
    <row r="23" spans="1:7" s="841" customFormat="1" ht="12.95" customHeight="1">
      <c r="A23" s="841" t="s">
        <v>954</v>
      </c>
      <c r="B23" s="1000">
        <v>30</v>
      </c>
      <c r="C23" s="1000">
        <v>2080.0000000000005</v>
      </c>
      <c r="D23" s="1026">
        <v>6051230.0000000009</v>
      </c>
      <c r="E23" s="1027">
        <v>5373125.9999999981</v>
      </c>
      <c r="F23" s="1026">
        <v>5000765.9999999981</v>
      </c>
      <c r="G23" s="1028">
        <v>372360</v>
      </c>
    </row>
    <row r="24" spans="1:7" s="841" customFormat="1" ht="12.95" customHeight="1"/>
    <row r="25" spans="1:7" s="841" customFormat="1" ht="12.95" customHeight="1">
      <c r="A25" s="841" t="s">
        <v>733</v>
      </c>
      <c r="B25" s="1000">
        <v>27</v>
      </c>
      <c r="C25" s="1000">
        <v>881.00000000000011</v>
      </c>
      <c r="D25" s="1026">
        <v>6592871.9999999991</v>
      </c>
      <c r="E25" s="1027">
        <v>4863729</v>
      </c>
      <c r="F25" s="1026">
        <v>4600406</v>
      </c>
      <c r="G25" s="1028">
        <v>263323.00000000006</v>
      </c>
    </row>
    <row r="26" spans="1:7" s="841" customFormat="1" ht="6.95" customHeight="1" thickBot="1">
      <c r="A26" s="1679"/>
      <c r="B26" s="1679"/>
      <c r="C26" s="1679"/>
      <c r="D26" s="1679"/>
      <c r="E26" s="1679"/>
      <c r="F26" s="1679"/>
      <c r="G26" s="1679"/>
    </row>
    <row r="27" spans="1:7" s="841" customFormat="1" ht="3.75" customHeight="1" thickTop="1">
      <c r="A27" s="1009"/>
      <c r="B27" s="1009"/>
      <c r="C27" s="1009"/>
      <c r="D27" s="1009"/>
      <c r="E27" s="1009"/>
      <c r="F27" s="1009"/>
      <c r="G27" s="1009"/>
    </row>
    <row r="28" spans="1:7" ht="12" customHeight="1">
      <c r="A28" s="2185" t="s">
        <v>955</v>
      </c>
      <c r="B28" s="2185"/>
      <c r="C28" s="2185"/>
      <c r="D28" s="2185"/>
      <c r="E28" s="2185"/>
    </row>
    <row r="29" spans="1:7" ht="5.25" customHeight="1">
      <c r="B29" s="1003"/>
      <c r="C29" s="1003"/>
      <c r="D29" s="1003"/>
      <c r="E29" s="1003"/>
    </row>
    <row r="30" spans="1:7" s="981" customFormat="1" ht="12" customHeight="1">
      <c r="A30" s="768" t="s">
        <v>564</v>
      </c>
      <c r="B30" s="985"/>
      <c r="C30" s="985"/>
      <c r="D30" s="985"/>
      <c r="E30" s="985"/>
      <c r="F30" s="985"/>
      <c r="G30" s="985"/>
    </row>
    <row r="31" spans="1:7" s="981" customFormat="1" ht="12" customHeight="1">
      <c r="A31" s="1011" t="s">
        <v>961</v>
      </c>
      <c r="B31" s="985"/>
      <c r="C31" s="985"/>
      <c r="D31" s="985"/>
      <c r="E31" s="985"/>
      <c r="F31" s="985"/>
      <c r="G31" s="985"/>
    </row>
    <row r="32" spans="1:7" ht="12" customHeight="1">
      <c r="A32" s="1011" t="s">
        <v>988</v>
      </c>
      <c r="B32" s="1003"/>
      <c r="C32" s="1003"/>
      <c r="D32" s="1003"/>
      <c r="E32" s="1003"/>
    </row>
    <row r="33" spans="1:5" ht="12" customHeight="1">
      <c r="A33" s="1011" t="s">
        <v>989</v>
      </c>
      <c r="B33" s="1003"/>
      <c r="C33" s="1003"/>
      <c r="D33" s="1003"/>
      <c r="E33" s="1003"/>
    </row>
    <row r="34" spans="1:5" ht="12" customHeight="1">
      <c r="A34" s="1011" t="s">
        <v>990</v>
      </c>
      <c r="B34" s="1003"/>
      <c r="C34" s="1003"/>
      <c r="D34" s="1003"/>
      <c r="E34" s="1003"/>
    </row>
    <row r="35" spans="1:5" ht="12" customHeight="1">
      <c r="A35" s="1011" t="s">
        <v>991</v>
      </c>
      <c r="B35" s="1003"/>
      <c r="C35" s="1003"/>
      <c r="D35" s="1003"/>
      <c r="E35" s="1003"/>
    </row>
    <row r="36" spans="1:5" ht="15" customHeight="1">
      <c r="A36" s="1029"/>
      <c r="B36" s="1003"/>
      <c r="C36" s="1003"/>
      <c r="D36" s="1003"/>
      <c r="E36" s="1003"/>
    </row>
    <row r="37" spans="1:5" ht="20.100000000000001" customHeight="1">
      <c r="E37" s="997"/>
    </row>
    <row r="38" spans="1:5" ht="20.100000000000001" customHeight="1">
      <c r="E38" s="997"/>
    </row>
    <row r="39" spans="1:5" ht="20.100000000000001" customHeight="1">
      <c r="E39" s="997"/>
    </row>
    <row r="40" spans="1:5" ht="20.100000000000001" customHeight="1">
      <c r="E40" s="997"/>
    </row>
    <row r="41" spans="1:5" ht="20.100000000000001" customHeight="1">
      <c r="E41" s="997"/>
    </row>
    <row r="42" spans="1:5" ht="20.100000000000001" customHeight="1">
      <c r="E42" s="997"/>
    </row>
    <row r="43" spans="1:5" ht="20.100000000000001" customHeight="1">
      <c r="E43" s="997"/>
    </row>
    <row r="44" spans="1:5" ht="20.100000000000001" customHeight="1">
      <c r="E44" s="997"/>
    </row>
    <row r="45" spans="1:5" ht="20.100000000000001" customHeight="1">
      <c r="E45" s="997"/>
    </row>
    <row r="46" spans="1:5" ht="20.100000000000001" customHeight="1">
      <c r="E46" s="997"/>
    </row>
    <row r="47" spans="1:5" ht="20.100000000000001" customHeight="1">
      <c r="E47" s="997"/>
    </row>
    <row r="48" spans="1:5" ht="20.100000000000001" customHeight="1">
      <c r="E48" s="997"/>
    </row>
    <row r="49" spans="5:5" ht="20.100000000000001" customHeight="1">
      <c r="E49" s="997"/>
    </row>
    <row r="50" spans="5:5" ht="20.100000000000001" customHeight="1">
      <c r="E50" s="997"/>
    </row>
    <row r="51" spans="5:5" ht="20.100000000000001" customHeight="1">
      <c r="E51" s="997"/>
    </row>
    <row r="52" spans="5:5" ht="20.100000000000001" customHeight="1">
      <c r="E52" s="997"/>
    </row>
    <row r="53" spans="5:5" ht="20.100000000000001" customHeight="1">
      <c r="E53" s="997"/>
    </row>
    <row r="54" spans="5:5" ht="20.100000000000001" customHeight="1">
      <c r="E54" s="997"/>
    </row>
    <row r="55" spans="5:5" ht="20.100000000000001" customHeight="1">
      <c r="E55" s="997"/>
    </row>
    <row r="56" spans="5:5" ht="20.100000000000001" customHeight="1">
      <c r="E56" s="997"/>
    </row>
    <row r="57" spans="5:5" ht="20.100000000000001" customHeight="1">
      <c r="E57" s="997"/>
    </row>
    <row r="58" spans="5:5" ht="20.100000000000001" customHeight="1">
      <c r="E58" s="997"/>
    </row>
    <row r="59" spans="5:5" ht="20.100000000000001" customHeight="1">
      <c r="E59" s="997"/>
    </row>
    <row r="60" spans="5:5" ht="20.100000000000001" customHeight="1">
      <c r="E60" s="997"/>
    </row>
    <row r="61" spans="5:5" ht="20.100000000000001" customHeight="1">
      <c r="E61" s="997"/>
    </row>
    <row r="62" spans="5:5" ht="20.100000000000001" customHeight="1">
      <c r="E62" s="997"/>
    </row>
    <row r="63" spans="5:5" ht="20.100000000000001" customHeight="1">
      <c r="E63" s="997"/>
    </row>
    <row r="64" spans="5:5" ht="20.100000000000001" customHeight="1">
      <c r="E64" s="997"/>
    </row>
    <row r="65" spans="5:5" ht="20.100000000000001" customHeight="1">
      <c r="E65" s="997"/>
    </row>
    <row r="66" spans="5:5" ht="20.100000000000001" customHeight="1">
      <c r="E66" s="997"/>
    </row>
    <row r="67" spans="5:5" ht="20.100000000000001" customHeight="1">
      <c r="E67" s="997"/>
    </row>
    <row r="68" spans="5:5" ht="20.100000000000001" customHeight="1">
      <c r="E68" s="997"/>
    </row>
    <row r="69" spans="5:5" ht="20.100000000000001" customHeight="1">
      <c r="E69" s="997"/>
    </row>
    <row r="70" spans="5:5" ht="20.100000000000001" customHeight="1">
      <c r="E70" s="997"/>
    </row>
    <row r="71" spans="5:5" ht="20.100000000000001" customHeight="1">
      <c r="E71" s="997"/>
    </row>
    <row r="72" spans="5:5" ht="20.100000000000001" customHeight="1">
      <c r="E72" s="997"/>
    </row>
    <row r="73" spans="5:5" ht="20.100000000000001" customHeight="1">
      <c r="E73" s="997"/>
    </row>
    <row r="74" spans="5:5" ht="20.100000000000001" customHeight="1">
      <c r="E74" s="997"/>
    </row>
    <row r="75" spans="5:5" ht="20.100000000000001" customHeight="1">
      <c r="E75" s="997"/>
    </row>
    <row r="76" spans="5:5" ht="20.100000000000001" customHeight="1">
      <c r="E76" s="997"/>
    </row>
    <row r="77" spans="5:5" ht="20.100000000000001" customHeight="1">
      <c r="E77" s="997"/>
    </row>
    <row r="78" spans="5:5" ht="20.100000000000001" customHeight="1">
      <c r="E78" s="997"/>
    </row>
    <row r="79" spans="5:5" ht="20.100000000000001" customHeight="1">
      <c r="E79" s="997"/>
    </row>
    <row r="80" spans="5:5" ht="20.100000000000001" customHeight="1">
      <c r="E80" s="997"/>
    </row>
    <row r="81" spans="5:5" ht="20.100000000000001" customHeight="1">
      <c r="E81" s="997"/>
    </row>
    <row r="82" spans="5:5" ht="20.100000000000001" customHeight="1">
      <c r="E82" s="997"/>
    </row>
    <row r="83" spans="5:5" ht="20.100000000000001" customHeight="1">
      <c r="E83" s="997"/>
    </row>
    <row r="84" spans="5:5" ht="20.100000000000001" customHeight="1">
      <c r="E84" s="997"/>
    </row>
    <row r="85" spans="5:5" ht="20.100000000000001" customHeight="1">
      <c r="E85" s="997"/>
    </row>
    <row r="86" spans="5:5" ht="20.100000000000001" customHeight="1">
      <c r="E86" s="997"/>
    </row>
    <row r="87" spans="5:5" ht="20.100000000000001" customHeight="1">
      <c r="E87" s="997"/>
    </row>
    <row r="88" spans="5:5" ht="20.100000000000001" customHeight="1">
      <c r="E88" s="997"/>
    </row>
    <row r="89" spans="5:5" ht="20.100000000000001" customHeight="1">
      <c r="E89" s="997"/>
    </row>
    <row r="90" spans="5:5" ht="20.100000000000001" customHeight="1">
      <c r="E90" s="997"/>
    </row>
    <row r="91" spans="5:5" ht="20.100000000000001" customHeight="1">
      <c r="E91" s="997"/>
    </row>
    <row r="92" spans="5:5" ht="20.100000000000001" customHeight="1">
      <c r="E92" s="997"/>
    </row>
    <row r="93" spans="5:5" ht="20.100000000000001" customHeight="1">
      <c r="E93" s="997"/>
    </row>
    <row r="94" spans="5:5" ht="20.100000000000001" customHeight="1">
      <c r="E94" s="997"/>
    </row>
    <row r="95" spans="5:5" ht="20.100000000000001" customHeight="1">
      <c r="E95" s="997"/>
    </row>
    <row r="96" spans="5:5" ht="20.100000000000001" customHeight="1">
      <c r="E96" s="997"/>
    </row>
    <row r="97" spans="5:5" ht="20.100000000000001" customHeight="1">
      <c r="E97" s="997"/>
    </row>
    <row r="98" spans="5:5" ht="20.100000000000001" customHeight="1">
      <c r="E98" s="997"/>
    </row>
    <row r="99" spans="5:5" ht="20.100000000000001" customHeight="1">
      <c r="E99" s="997"/>
    </row>
    <row r="100" spans="5:5" ht="20.100000000000001" customHeight="1">
      <c r="E100" s="997"/>
    </row>
    <row r="101" spans="5:5" ht="20.100000000000001" customHeight="1">
      <c r="E101" s="997"/>
    </row>
    <row r="102" spans="5:5" ht="20.100000000000001" customHeight="1">
      <c r="E102" s="997"/>
    </row>
    <row r="103" spans="5:5" ht="20.100000000000001" customHeight="1">
      <c r="E103" s="997"/>
    </row>
    <row r="104" spans="5:5" ht="20.100000000000001" customHeight="1">
      <c r="E104" s="997"/>
    </row>
    <row r="105" spans="5:5" ht="20.100000000000001" customHeight="1">
      <c r="E105" s="997"/>
    </row>
    <row r="106" spans="5:5" ht="20.100000000000001" customHeight="1">
      <c r="E106" s="997"/>
    </row>
    <row r="107" spans="5:5" ht="20.100000000000001" customHeight="1">
      <c r="E107" s="997"/>
    </row>
    <row r="108" spans="5:5" ht="20.100000000000001" customHeight="1">
      <c r="E108" s="997"/>
    </row>
    <row r="109" spans="5:5" ht="20.100000000000001" customHeight="1">
      <c r="E109" s="997"/>
    </row>
    <row r="110" spans="5:5" ht="20.100000000000001" customHeight="1">
      <c r="E110" s="997"/>
    </row>
    <row r="111" spans="5:5" ht="20.100000000000001" customHeight="1">
      <c r="E111" s="997"/>
    </row>
    <row r="112" spans="5:5" ht="20.100000000000001" customHeight="1">
      <c r="E112" s="997"/>
    </row>
    <row r="113" spans="5:5" ht="20.100000000000001" customHeight="1">
      <c r="E113" s="997"/>
    </row>
    <row r="114" spans="5:5" ht="20.100000000000001" customHeight="1">
      <c r="E114" s="997"/>
    </row>
    <row r="115" spans="5:5" ht="20.100000000000001" customHeight="1">
      <c r="E115" s="997"/>
    </row>
    <row r="116" spans="5:5" ht="20.100000000000001" customHeight="1">
      <c r="E116" s="997"/>
    </row>
    <row r="117" spans="5:5" ht="20.100000000000001" customHeight="1">
      <c r="E117" s="997"/>
    </row>
    <row r="118" spans="5:5" ht="20.100000000000001" customHeight="1">
      <c r="E118" s="997"/>
    </row>
    <row r="119" spans="5:5" ht="20.100000000000001" customHeight="1">
      <c r="E119" s="997"/>
    </row>
    <row r="120" spans="5:5" ht="20.100000000000001" customHeight="1">
      <c r="E120" s="997"/>
    </row>
    <row r="121" spans="5:5" ht="20.100000000000001" customHeight="1">
      <c r="E121" s="997"/>
    </row>
    <row r="122" spans="5:5" ht="20.100000000000001" customHeight="1">
      <c r="E122" s="997"/>
    </row>
    <row r="123" spans="5:5" ht="20.100000000000001" customHeight="1">
      <c r="E123" s="997"/>
    </row>
    <row r="124" spans="5:5" ht="20.100000000000001" customHeight="1">
      <c r="E124" s="997"/>
    </row>
    <row r="125" spans="5:5" ht="20.100000000000001" customHeight="1">
      <c r="E125" s="997"/>
    </row>
    <row r="126" spans="5:5" ht="20.100000000000001" customHeight="1">
      <c r="E126" s="997"/>
    </row>
    <row r="127" spans="5:5" ht="20.100000000000001" customHeight="1">
      <c r="E127" s="997"/>
    </row>
    <row r="128" spans="5:5" ht="20.100000000000001" customHeight="1">
      <c r="E128" s="997"/>
    </row>
    <row r="129" spans="5:5" ht="20.100000000000001" customHeight="1">
      <c r="E129" s="997"/>
    </row>
    <row r="130" spans="5:5" ht="20.100000000000001" customHeight="1">
      <c r="E130" s="997"/>
    </row>
    <row r="131" spans="5:5" ht="20.100000000000001" customHeight="1">
      <c r="E131" s="997"/>
    </row>
    <row r="132" spans="5:5" ht="20.100000000000001" customHeight="1">
      <c r="E132" s="997"/>
    </row>
    <row r="133" spans="5:5" ht="20.100000000000001" customHeight="1">
      <c r="E133" s="997"/>
    </row>
    <row r="134" spans="5:5" ht="20.100000000000001" customHeight="1">
      <c r="E134" s="997"/>
    </row>
    <row r="135" spans="5:5" ht="20.100000000000001" customHeight="1">
      <c r="E135" s="997"/>
    </row>
    <row r="136" spans="5:5" ht="20.100000000000001" customHeight="1">
      <c r="E136" s="997"/>
    </row>
    <row r="137" spans="5:5" ht="20.100000000000001" customHeight="1">
      <c r="E137" s="997"/>
    </row>
    <row r="138" spans="5:5" ht="20.100000000000001" customHeight="1">
      <c r="E138" s="997"/>
    </row>
    <row r="139" spans="5:5" ht="20.100000000000001" customHeight="1">
      <c r="E139" s="997"/>
    </row>
    <row r="140" spans="5:5" ht="20.100000000000001" customHeight="1">
      <c r="E140" s="997"/>
    </row>
    <row r="141" spans="5:5" ht="20.100000000000001" customHeight="1">
      <c r="E141" s="997"/>
    </row>
    <row r="142" spans="5:5" ht="20.100000000000001" customHeight="1">
      <c r="E142" s="997"/>
    </row>
    <row r="143" spans="5:5" ht="20.100000000000001" customHeight="1">
      <c r="E143" s="997"/>
    </row>
    <row r="144" spans="5:5" ht="20.100000000000001" customHeight="1">
      <c r="E144" s="997"/>
    </row>
    <row r="145" spans="5:5" ht="20.100000000000001" customHeight="1">
      <c r="E145" s="997"/>
    </row>
    <row r="146" spans="5:5" ht="20.100000000000001" customHeight="1">
      <c r="E146" s="997"/>
    </row>
    <row r="147" spans="5:5" ht="20.100000000000001" customHeight="1">
      <c r="E147" s="997"/>
    </row>
    <row r="148" spans="5:5" ht="20.100000000000001" customHeight="1">
      <c r="E148" s="997"/>
    </row>
    <row r="149" spans="5:5" ht="20.100000000000001" customHeight="1"/>
    <row r="150" spans="5:5" ht="20.100000000000001" customHeight="1"/>
    <row r="151" spans="5:5" ht="20.100000000000001" customHeight="1"/>
    <row r="152" spans="5:5" ht="20.100000000000001" customHeight="1"/>
    <row r="153" spans="5:5" ht="20.100000000000001" customHeight="1"/>
    <row r="154" spans="5:5" ht="20.100000000000001" customHeight="1"/>
    <row r="155" spans="5:5" ht="20.100000000000001" customHeight="1"/>
    <row r="156" spans="5:5" ht="20.100000000000001" customHeight="1"/>
    <row r="157" spans="5:5" ht="20.100000000000001" customHeight="1"/>
    <row r="158" spans="5:5" ht="20.100000000000001" customHeight="1"/>
    <row r="159" spans="5:5" ht="20.100000000000001" customHeight="1"/>
    <row r="160" spans="5:5"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sheetData>
  <mergeCells count="3">
    <mergeCell ref="A1:F1"/>
    <mergeCell ref="A2:G2"/>
    <mergeCell ref="A28:E28"/>
  </mergeCells>
  <hyperlinks>
    <hyperlink ref="A31" r:id="rId1"/>
    <hyperlink ref="A32" r:id="rId2"/>
    <hyperlink ref="A34" r:id="rId3"/>
    <hyperlink ref="A35" r:id="rId4"/>
    <hyperlink ref="A33" r:id="rId5"/>
  </hyperlinks>
  <printOptions gridLinesSet="0"/>
  <pageMargins left="0.78740157480314965" right="0.78740157480314965" top="1.1811023622047245" bottom="0.78740157480314965" header="0" footer="0"/>
  <pageSetup paperSize="9" orientation="portrait" horizontalDpi="300" verticalDpi="300" r:id="rId6"/>
  <headerFooter alignWithMargins="0"/>
</worksheet>
</file>

<file path=xl/worksheets/sheet71.xml><?xml version="1.0" encoding="utf-8"?>
<worksheet xmlns="http://schemas.openxmlformats.org/spreadsheetml/2006/main" xmlns:r="http://schemas.openxmlformats.org/officeDocument/2006/relationships">
  <sheetPr codeName="Sheet71"/>
  <dimension ref="A1:G325"/>
  <sheetViews>
    <sheetView showGridLines="0" workbookViewId="0">
      <selection sqref="A1:F1"/>
    </sheetView>
  </sheetViews>
  <sheetFormatPr defaultRowHeight="12.75"/>
  <cols>
    <col min="1" max="1" width="15.28515625" style="843" customWidth="1"/>
    <col min="2" max="2" width="10.140625" style="843" customWidth="1"/>
    <col min="3" max="3" width="12.140625" style="843" customWidth="1"/>
    <col min="4" max="4" width="11.28515625" style="843" customWidth="1"/>
    <col min="5" max="5" width="12.28515625" style="843" customWidth="1"/>
    <col min="6" max="6" width="12.85546875" style="843" customWidth="1"/>
    <col min="7" max="7" width="12.7109375" style="843" customWidth="1"/>
    <col min="8" max="105" width="10.7109375" style="843" customWidth="1"/>
    <col min="106" max="16384" width="9.140625" style="843"/>
  </cols>
  <sheetData>
    <row r="1" spans="1:7" ht="21" customHeight="1">
      <c r="A1" s="2178" t="s">
        <v>992</v>
      </c>
      <c r="B1" s="2178"/>
      <c r="C1" s="2178"/>
      <c r="D1" s="2178"/>
      <c r="E1" s="2178"/>
      <c r="F1" s="2178"/>
    </row>
    <row r="2" spans="1:7" ht="23.25" customHeight="1">
      <c r="A2" s="2179" t="s">
        <v>993</v>
      </c>
      <c r="B2" s="2179"/>
      <c r="C2" s="2179"/>
      <c r="D2" s="2179"/>
      <c r="E2" s="2179"/>
      <c r="F2" s="2179"/>
      <c r="G2" s="2179"/>
    </row>
    <row r="3" spans="1:7" ht="12.95" customHeight="1">
      <c r="A3" s="996">
        <v>2017</v>
      </c>
      <c r="B3" s="997"/>
      <c r="C3" s="997"/>
      <c r="D3" s="997"/>
      <c r="G3" s="998" t="s">
        <v>546</v>
      </c>
    </row>
    <row r="4" spans="1:7" ht="40.5" customHeight="1">
      <c r="A4" s="1682" t="s">
        <v>964</v>
      </c>
      <c r="B4" s="1680" t="s">
        <v>973</v>
      </c>
      <c r="C4" s="1680" t="s">
        <v>974</v>
      </c>
      <c r="D4" s="1681" t="s">
        <v>975</v>
      </c>
      <c r="E4" s="1681" t="s">
        <v>976</v>
      </c>
      <c r="F4" s="1681" t="s">
        <v>977</v>
      </c>
      <c r="G4" s="1681" t="s">
        <v>978</v>
      </c>
    </row>
    <row r="5" spans="1:7" ht="12.95" customHeight="1">
      <c r="E5" s="997"/>
      <c r="G5" s="997"/>
    </row>
    <row r="6" spans="1:7" s="841" customFormat="1" ht="12.95" customHeight="1">
      <c r="A6" s="994" t="s">
        <v>0</v>
      </c>
      <c r="B6" s="1012">
        <f t="shared" ref="B6:G6" si="0">SUM(B8:B12)</f>
        <v>1126</v>
      </c>
      <c r="C6" s="1012">
        <f t="shared" si="0"/>
        <v>21879.999999999993</v>
      </c>
      <c r="D6" s="1012">
        <f t="shared" si="0"/>
        <v>352474268.00000018</v>
      </c>
      <c r="E6" s="1012">
        <f t="shared" si="0"/>
        <v>256730569.99999988</v>
      </c>
      <c r="F6" s="1012">
        <f t="shared" si="0"/>
        <v>189193508</v>
      </c>
      <c r="G6" s="1012">
        <f t="shared" si="0"/>
        <v>67537061.99999997</v>
      </c>
    </row>
    <row r="7" spans="1:7" s="841" customFormat="1" ht="12.95" customHeight="1">
      <c r="A7" s="994"/>
    </row>
    <row r="8" spans="1:7" ht="12.95" customHeight="1">
      <c r="A8" s="843" t="s">
        <v>965</v>
      </c>
      <c r="B8" s="1012">
        <v>411</v>
      </c>
      <c r="C8" s="1014">
        <v>16886.999999999996</v>
      </c>
      <c r="D8" s="1014">
        <v>233104963.00000018</v>
      </c>
      <c r="E8" s="1014">
        <v>167225118.99999985</v>
      </c>
      <c r="F8" s="1014">
        <v>130619357.99999997</v>
      </c>
      <c r="G8" s="1014">
        <v>36605760.999999993</v>
      </c>
    </row>
    <row r="9" spans="1:7" s="841" customFormat="1" ht="12.95" customHeight="1">
      <c r="A9" s="843" t="s">
        <v>966</v>
      </c>
      <c r="B9" s="1000">
        <v>542</v>
      </c>
      <c r="C9" s="1003">
        <v>4053.9999999999977</v>
      </c>
      <c r="D9" s="1003">
        <v>112479406.00000001</v>
      </c>
      <c r="E9" s="1003">
        <v>82806151.00000003</v>
      </c>
      <c r="F9" s="1004">
        <v>56020482.000000022</v>
      </c>
      <c r="G9" s="1001">
        <v>26785668.999999985</v>
      </c>
    </row>
    <row r="10" spans="1:7" ht="12.95" customHeight="1">
      <c r="A10" s="843" t="s">
        <v>967</v>
      </c>
      <c r="B10" s="1000">
        <v>129</v>
      </c>
      <c r="C10" s="1003">
        <v>861</v>
      </c>
      <c r="D10" s="1003">
        <v>6388311.0000000019</v>
      </c>
      <c r="E10" s="1003">
        <v>6202432.0000000009</v>
      </c>
      <c r="F10" s="1004">
        <v>2468787.9999999995</v>
      </c>
      <c r="G10" s="1001">
        <v>3733644</v>
      </c>
    </row>
    <row r="11" spans="1:7" ht="12.95" customHeight="1">
      <c r="A11" s="843" t="s">
        <v>968</v>
      </c>
      <c r="B11" s="1000">
        <v>26</v>
      </c>
      <c r="C11" s="1003">
        <v>33.000000000000007</v>
      </c>
      <c r="D11" s="1003">
        <v>278191.99999999994</v>
      </c>
      <c r="E11" s="1003">
        <v>276861</v>
      </c>
      <c r="F11" s="1004">
        <v>13008.000000000005</v>
      </c>
      <c r="G11" s="1001">
        <v>263853.00000000006</v>
      </c>
    </row>
    <row r="12" spans="1:7" ht="12.95" customHeight="1">
      <c r="A12" s="843" t="s">
        <v>969</v>
      </c>
      <c r="B12" s="1000">
        <v>18</v>
      </c>
      <c r="C12" s="1003">
        <v>45.000000000000007</v>
      </c>
      <c r="D12" s="1003">
        <v>223396.00000000003</v>
      </c>
      <c r="E12" s="1003">
        <v>220007</v>
      </c>
      <c r="F12" s="1004">
        <v>71872</v>
      </c>
      <c r="G12" s="1001">
        <v>148135</v>
      </c>
    </row>
    <row r="13" spans="1:7" s="841" customFormat="1" ht="6.95" customHeight="1" thickBot="1">
      <c r="A13" s="1679"/>
      <c r="B13" s="1679"/>
      <c r="C13" s="1679"/>
      <c r="D13" s="1683"/>
      <c r="E13" s="1679"/>
      <c r="F13" s="1679"/>
      <c r="G13" s="1679"/>
    </row>
    <row r="14" spans="1:7" s="841" customFormat="1" ht="3.75" customHeight="1" thickTop="1">
      <c r="A14" s="1009"/>
      <c r="B14" s="1009"/>
      <c r="C14" s="1009"/>
      <c r="D14" s="1030"/>
      <c r="E14" s="1009"/>
      <c r="F14" s="1009"/>
      <c r="G14" s="1009"/>
    </row>
    <row r="15" spans="1:7" s="993" customFormat="1" ht="12.95" customHeight="1">
      <c r="A15" s="2164" t="s">
        <v>955</v>
      </c>
      <c r="B15" s="2164"/>
      <c r="C15" s="2164"/>
      <c r="D15" s="2164"/>
      <c r="E15" s="2164"/>
    </row>
    <row r="16" spans="1:7" ht="10.5" customHeight="1">
      <c r="B16" s="1003"/>
      <c r="C16" s="1003"/>
      <c r="D16" s="1003"/>
      <c r="E16" s="1003"/>
    </row>
    <row r="17" spans="1:7" s="981" customFormat="1">
      <c r="A17" s="768" t="s">
        <v>564</v>
      </c>
      <c r="B17" s="985"/>
      <c r="C17" s="985"/>
      <c r="D17" s="985"/>
      <c r="E17" s="985"/>
      <c r="F17" s="985"/>
      <c r="G17" s="985"/>
    </row>
    <row r="18" spans="1:7" s="981" customFormat="1">
      <c r="A18" s="1011" t="s">
        <v>970</v>
      </c>
      <c r="B18" s="985"/>
      <c r="C18" s="985"/>
      <c r="D18" s="985"/>
      <c r="E18" s="985"/>
      <c r="F18" s="985"/>
      <c r="G18" s="985"/>
    </row>
    <row r="19" spans="1:7" ht="15" customHeight="1">
      <c r="A19" s="1011" t="s">
        <v>994</v>
      </c>
      <c r="B19" s="1003"/>
      <c r="C19" s="1003"/>
      <c r="D19" s="1003"/>
      <c r="E19" s="1003"/>
    </row>
    <row r="20" spans="1:7" ht="15" customHeight="1">
      <c r="A20" s="1011" t="s">
        <v>995</v>
      </c>
      <c r="B20" s="1003"/>
      <c r="C20" s="1003"/>
      <c r="D20" s="1003"/>
      <c r="E20" s="1003"/>
    </row>
    <row r="21" spans="1:7" ht="15" customHeight="1">
      <c r="A21" s="1011" t="s">
        <v>996</v>
      </c>
      <c r="B21" s="1003"/>
      <c r="C21" s="1003"/>
      <c r="D21" s="1003"/>
      <c r="E21" s="1003"/>
    </row>
    <row r="22" spans="1:7" ht="15" customHeight="1">
      <c r="A22" s="1011" t="s">
        <v>997</v>
      </c>
      <c r="B22" s="1003"/>
      <c r="C22" s="1003"/>
      <c r="D22" s="1003"/>
      <c r="E22" s="1003"/>
    </row>
    <row r="24" spans="1:7" ht="20.100000000000001" customHeight="1">
      <c r="E24" s="997"/>
    </row>
    <row r="25" spans="1:7" ht="20.100000000000001" customHeight="1">
      <c r="E25" s="997"/>
    </row>
    <row r="26" spans="1:7" ht="20.100000000000001" customHeight="1">
      <c r="E26" s="997"/>
    </row>
    <row r="27" spans="1:7" ht="20.100000000000001" customHeight="1">
      <c r="E27" s="997"/>
    </row>
    <row r="28" spans="1:7" ht="20.100000000000001" customHeight="1">
      <c r="E28" s="997"/>
    </row>
    <row r="29" spans="1:7" ht="20.100000000000001" customHeight="1">
      <c r="E29" s="997"/>
    </row>
    <row r="30" spans="1:7" ht="20.100000000000001" customHeight="1">
      <c r="E30" s="997"/>
    </row>
    <row r="31" spans="1:7" ht="20.100000000000001" customHeight="1">
      <c r="E31" s="997"/>
    </row>
    <row r="32" spans="1:7" ht="20.100000000000001" customHeight="1">
      <c r="E32" s="997"/>
    </row>
    <row r="33" spans="5:5" ht="20.100000000000001" customHeight="1">
      <c r="E33" s="997"/>
    </row>
    <row r="34" spans="5:5" ht="20.100000000000001" customHeight="1">
      <c r="E34" s="997"/>
    </row>
    <row r="35" spans="5:5" ht="20.100000000000001" customHeight="1">
      <c r="E35" s="997"/>
    </row>
    <row r="36" spans="5:5" ht="20.100000000000001" customHeight="1">
      <c r="E36" s="997"/>
    </row>
    <row r="37" spans="5:5" ht="20.100000000000001" customHeight="1">
      <c r="E37" s="997"/>
    </row>
    <row r="38" spans="5:5" ht="20.100000000000001" customHeight="1">
      <c r="E38" s="997"/>
    </row>
    <row r="39" spans="5:5" ht="20.100000000000001" customHeight="1">
      <c r="E39" s="997"/>
    </row>
    <row r="40" spans="5:5" ht="20.100000000000001" customHeight="1">
      <c r="E40" s="997"/>
    </row>
    <row r="41" spans="5:5" ht="20.100000000000001" customHeight="1">
      <c r="E41" s="997"/>
    </row>
    <row r="42" spans="5:5" ht="20.100000000000001" customHeight="1">
      <c r="E42" s="997"/>
    </row>
    <row r="43" spans="5:5" ht="20.100000000000001" customHeight="1">
      <c r="E43" s="997"/>
    </row>
    <row r="44" spans="5:5" ht="20.100000000000001" customHeight="1">
      <c r="E44" s="997"/>
    </row>
    <row r="45" spans="5:5" ht="20.100000000000001" customHeight="1">
      <c r="E45" s="997"/>
    </row>
    <row r="46" spans="5:5" ht="20.100000000000001" customHeight="1">
      <c r="E46" s="997"/>
    </row>
    <row r="47" spans="5:5" ht="20.100000000000001" customHeight="1">
      <c r="E47" s="997"/>
    </row>
    <row r="48" spans="5:5" ht="20.100000000000001" customHeight="1">
      <c r="E48" s="997"/>
    </row>
    <row r="49" spans="5:5" ht="20.100000000000001" customHeight="1">
      <c r="E49" s="997"/>
    </row>
    <row r="50" spans="5:5" ht="20.100000000000001" customHeight="1">
      <c r="E50" s="997"/>
    </row>
    <row r="51" spans="5:5" ht="20.100000000000001" customHeight="1">
      <c r="E51" s="997"/>
    </row>
    <row r="52" spans="5:5" ht="20.100000000000001" customHeight="1">
      <c r="E52" s="997"/>
    </row>
    <row r="53" spans="5:5" ht="20.100000000000001" customHeight="1">
      <c r="E53" s="997"/>
    </row>
    <row r="54" spans="5:5" ht="20.100000000000001" customHeight="1">
      <c r="E54" s="997"/>
    </row>
    <row r="55" spans="5:5" ht="20.100000000000001" customHeight="1">
      <c r="E55" s="997"/>
    </row>
    <row r="56" spans="5:5" ht="20.100000000000001" customHeight="1">
      <c r="E56" s="997"/>
    </row>
    <row r="57" spans="5:5" ht="20.100000000000001" customHeight="1">
      <c r="E57" s="997"/>
    </row>
    <row r="58" spans="5:5" ht="20.100000000000001" customHeight="1">
      <c r="E58" s="997"/>
    </row>
    <row r="59" spans="5:5" ht="20.100000000000001" customHeight="1">
      <c r="E59" s="997"/>
    </row>
    <row r="60" spans="5:5" ht="20.100000000000001" customHeight="1">
      <c r="E60" s="997"/>
    </row>
    <row r="61" spans="5:5" ht="20.100000000000001" customHeight="1">
      <c r="E61" s="997"/>
    </row>
    <row r="62" spans="5:5" ht="20.100000000000001" customHeight="1">
      <c r="E62" s="997"/>
    </row>
    <row r="63" spans="5:5" ht="20.100000000000001" customHeight="1">
      <c r="E63" s="997"/>
    </row>
    <row r="64" spans="5:5" ht="20.100000000000001" customHeight="1">
      <c r="E64" s="997"/>
    </row>
    <row r="65" spans="5:5" ht="20.100000000000001" customHeight="1">
      <c r="E65" s="997"/>
    </row>
    <row r="66" spans="5:5" ht="20.100000000000001" customHeight="1">
      <c r="E66" s="997"/>
    </row>
    <row r="67" spans="5:5" ht="20.100000000000001" customHeight="1">
      <c r="E67" s="997"/>
    </row>
    <row r="68" spans="5:5" ht="20.100000000000001" customHeight="1">
      <c r="E68" s="997"/>
    </row>
    <row r="69" spans="5:5" ht="20.100000000000001" customHeight="1">
      <c r="E69" s="997"/>
    </row>
    <row r="70" spans="5:5" ht="20.100000000000001" customHeight="1">
      <c r="E70" s="997"/>
    </row>
    <row r="71" spans="5:5" ht="20.100000000000001" customHeight="1">
      <c r="E71" s="997"/>
    </row>
    <row r="72" spans="5:5" ht="20.100000000000001" customHeight="1">
      <c r="E72" s="997"/>
    </row>
    <row r="73" spans="5:5" ht="20.100000000000001" customHeight="1">
      <c r="E73" s="997"/>
    </row>
    <row r="74" spans="5:5" ht="20.100000000000001" customHeight="1">
      <c r="E74" s="997"/>
    </row>
    <row r="75" spans="5:5" ht="20.100000000000001" customHeight="1">
      <c r="E75" s="997"/>
    </row>
    <row r="76" spans="5:5" ht="20.100000000000001" customHeight="1">
      <c r="E76" s="997"/>
    </row>
    <row r="77" spans="5:5" ht="20.100000000000001" customHeight="1">
      <c r="E77" s="997"/>
    </row>
    <row r="78" spans="5:5" ht="20.100000000000001" customHeight="1">
      <c r="E78" s="997"/>
    </row>
    <row r="79" spans="5:5" ht="20.100000000000001" customHeight="1">
      <c r="E79" s="997"/>
    </row>
    <row r="80" spans="5:5" ht="20.100000000000001" customHeight="1">
      <c r="E80" s="997"/>
    </row>
    <row r="81" spans="5:5" ht="20.100000000000001" customHeight="1">
      <c r="E81" s="997"/>
    </row>
    <row r="82" spans="5:5" ht="20.100000000000001" customHeight="1">
      <c r="E82" s="997"/>
    </row>
    <row r="83" spans="5:5" ht="20.100000000000001" customHeight="1">
      <c r="E83" s="997"/>
    </row>
    <row r="84" spans="5:5" ht="20.100000000000001" customHeight="1">
      <c r="E84" s="997"/>
    </row>
    <row r="85" spans="5:5" ht="20.100000000000001" customHeight="1">
      <c r="E85" s="997"/>
    </row>
    <row r="86" spans="5:5" ht="20.100000000000001" customHeight="1">
      <c r="E86" s="997"/>
    </row>
    <row r="87" spans="5:5" ht="20.100000000000001" customHeight="1">
      <c r="E87" s="997"/>
    </row>
    <row r="88" spans="5:5" ht="20.100000000000001" customHeight="1">
      <c r="E88" s="997"/>
    </row>
    <row r="89" spans="5:5" ht="20.100000000000001" customHeight="1">
      <c r="E89" s="997"/>
    </row>
    <row r="90" spans="5:5" ht="20.100000000000001" customHeight="1">
      <c r="E90" s="997"/>
    </row>
    <row r="91" spans="5:5" ht="20.100000000000001" customHeight="1">
      <c r="E91" s="997"/>
    </row>
    <row r="92" spans="5:5" ht="20.100000000000001" customHeight="1">
      <c r="E92" s="997"/>
    </row>
    <row r="93" spans="5:5" ht="20.100000000000001" customHeight="1">
      <c r="E93" s="997"/>
    </row>
    <row r="94" spans="5:5" ht="20.100000000000001" customHeight="1">
      <c r="E94" s="997"/>
    </row>
    <row r="95" spans="5:5" ht="20.100000000000001" customHeight="1">
      <c r="E95" s="997"/>
    </row>
    <row r="96" spans="5:5" ht="20.100000000000001" customHeight="1">
      <c r="E96" s="997"/>
    </row>
    <row r="97" spans="5:5" ht="20.100000000000001" customHeight="1">
      <c r="E97" s="997"/>
    </row>
    <row r="98" spans="5:5" ht="20.100000000000001" customHeight="1">
      <c r="E98" s="997"/>
    </row>
    <row r="99" spans="5:5" ht="20.100000000000001" customHeight="1">
      <c r="E99" s="997"/>
    </row>
    <row r="100" spans="5:5" ht="20.100000000000001" customHeight="1">
      <c r="E100" s="997"/>
    </row>
    <row r="101" spans="5:5" ht="20.100000000000001" customHeight="1">
      <c r="E101" s="997"/>
    </row>
    <row r="102" spans="5:5" ht="20.100000000000001" customHeight="1">
      <c r="E102" s="997"/>
    </row>
    <row r="103" spans="5:5" ht="20.100000000000001" customHeight="1">
      <c r="E103" s="997"/>
    </row>
    <row r="104" spans="5:5" ht="20.100000000000001" customHeight="1">
      <c r="E104" s="997"/>
    </row>
    <row r="105" spans="5:5" ht="20.100000000000001" customHeight="1">
      <c r="E105" s="997"/>
    </row>
    <row r="106" spans="5:5" ht="20.100000000000001" customHeight="1">
      <c r="E106" s="997"/>
    </row>
    <row r="107" spans="5:5" ht="20.100000000000001" customHeight="1">
      <c r="E107" s="997"/>
    </row>
    <row r="108" spans="5:5" ht="20.100000000000001" customHeight="1">
      <c r="E108" s="997"/>
    </row>
    <row r="109" spans="5:5" ht="20.100000000000001" customHeight="1">
      <c r="E109" s="997"/>
    </row>
    <row r="110" spans="5:5" ht="20.100000000000001" customHeight="1">
      <c r="E110" s="997"/>
    </row>
    <row r="111" spans="5:5" ht="20.100000000000001" customHeight="1">
      <c r="E111" s="997"/>
    </row>
    <row r="112" spans="5:5" ht="20.100000000000001" customHeight="1">
      <c r="E112" s="997"/>
    </row>
    <row r="113" spans="5:5" ht="20.100000000000001" customHeight="1">
      <c r="E113" s="997"/>
    </row>
    <row r="114" spans="5:5" ht="20.100000000000001" customHeight="1">
      <c r="E114" s="997"/>
    </row>
    <row r="115" spans="5:5" ht="20.100000000000001" customHeight="1">
      <c r="E115" s="997"/>
    </row>
    <row r="116" spans="5:5" ht="20.100000000000001" customHeight="1">
      <c r="E116" s="997"/>
    </row>
    <row r="117" spans="5:5" ht="20.100000000000001" customHeight="1">
      <c r="E117" s="997"/>
    </row>
    <row r="118" spans="5:5" ht="20.100000000000001" customHeight="1">
      <c r="E118" s="997"/>
    </row>
    <row r="119" spans="5:5" ht="20.100000000000001" customHeight="1">
      <c r="E119" s="997"/>
    </row>
    <row r="120" spans="5:5" ht="20.100000000000001" customHeight="1">
      <c r="E120" s="997"/>
    </row>
    <row r="121" spans="5:5" ht="20.100000000000001" customHeight="1">
      <c r="E121" s="997"/>
    </row>
    <row r="122" spans="5:5" ht="20.100000000000001" customHeight="1">
      <c r="E122" s="997"/>
    </row>
    <row r="123" spans="5:5" ht="20.100000000000001" customHeight="1">
      <c r="E123" s="997"/>
    </row>
    <row r="124" spans="5:5" ht="20.100000000000001" customHeight="1">
      <c r="E124" s="997"/>
    </row>
    <row r="125" spans="5:5" ht="20.100000000000001" customHeight="1">
      <c r="E125" s="997"/>
    </row>
    <row r="126" spans="5:5" ht="20.100000000000001" customHeight="1">
      <c r="E126" s="997"/>
    </row>
    <row r="127" spans="5:5" ht="20.100000000000001" customHeight="1">
      <c r="E127" s="997"/>
    </row>
    <row r="128" spans="5:5" ht="20.100000000000001" customHeight="1">
      <c r="E128" s="997"/>
    </row>
    <row r="129" spans="5:5" ht="20.100000000000001" customHeight="1">
      <c r="E129" s="997"/>
    </row>
    <row r="130" spans="5:5" ht="20.100000000000001" customHeight="1">
      <c r="E130" s="997"/>
    </row>
    <row r="131" spans="5:5" ht="20.100000000000001" customHeight="1">
      <c r="E131" s="997"/>
    </row>
    <row r="132" spans="5:5" ht="20.100000000000001" customHeight="1">
      <c r="E132" s="997"/>
    </row>
    <row r="133" spans="5:5" ht="20.100000000000001" customHeight="1">
      <c r="E133" s="997"/>
    </row>
    <row r="134" spans="5:5" ht="20.100000000000001" customHeight="1">
      <c r="E134" s="997"/>
    </row>
    <row r="135" spans="5:5" ht="20.100000000000001" customHeight="1">
      <c r="E135" s="997"/>
    </row>
    <row r="136" spans="5:5" ht="20.100000000000001" customHeight="1">
      <c r="E136" s="997"/>
    </row>
    <row r="137" spans="5:5" ht="20.100000000000001" customHeight="1">
      <c r="E137" s="997"/>
    </row>
    <row r="138" spans="5:5" ht="20.100000000000001" customHeight="1">
      <c r="E138" s="997"/>
    </row>
    <row r="139" spans="5:5" ht="20.100000000000001" customHeight="1">
      <c r="E139" s="997"/>
    </row>
    <row r="140" spans="5:5" ht="20.100000000000001" customHeight="1">
      <c r="E140" s="997"/>
    </row>
    <row r="141" spans="5:5" ht="20.100000000000001" customHeight="1">
      <c r="E141" s="997"/>
    </row>
    <row r="142" spans="5:5" ht="20.100000000000001" customHeight="1">
      <c r="E142" s="997"/>
    </row>
    <row r="143" spans="5:5" ht="20.100000000000001" customHeight="1">
      <c r="E143" s="997"/>
    </row>
    <row r="144" spans="5:5" ht="20.100000000000001" customHeight="1">
      <c r="E144" s="997"/>
    </row>
    <row r="145" spans="5:5" ht="20.100000000000001" customHeight="1">
      <c r="E145" s="997"/>
    </row>
    <row r="146" spans="5:5" ht="20.100000000000001" customHeight="1">
      <c r="E146" s="997"/>
    </row>
    <row r="147" spans="5:5" ht="20.100000000000001" customHeight="1"/>
    <row r="148" spans="5:5" ht="20.100000000000001" customHeight="1"/>
    <row r="149" spans="5:5" ht="20.100000000000001" customHeight="1"/>
    <row r="150" spans="5:5" ht="20.100000000000001" customHeight="1"/>
    <row r="151" spans="5:5" ht="20.100000000000001" customHeight="1"/>
    <row r="152" spans="5:5" ht="20.100000000000001" customHeight="1"/>
    <row r="153" spans="5:5" ht="20.100000000000001" customHeight="1"/>
    <row r="154" spans="5:5" ht="20.100000000000001" customHeight="1"/>
    <row r="155" spans="5:5" ht="20.100000000000001" customHeight="1"/>
    <row r="156" spans="5:5" ht="20.100000000000001" customHeight="1"/>
    <row r="157" spans="5:5" ht="20.100000000000001" customHeight="1"/>
    <row r="158" spans="5:5" ht="20.100000000000001" customHeight="1"/>
    <row r="159" spans="5:5" ht="20.100000000000001" customHeight="1"/>
    <row r="160" spans="5:5"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sheetData>
  <mergeCells count="3">
    <mergeCell ref="A1:F1"/>
    <mergeCell ref="A2:G2"/>
    <mergeCell ref="A15:E15"/>
  </mergeCells>
  <hyperlinks>
    <hyperlink ref="A18" r:id="rId1"/>
    <hyperlink ref="A22" r:id="rId2"/>
    <hyperlink ref="A19" r:id="rId3"/>
    <hyperlink ref="A20" r:id="rId4"/>
    <hyperlink ref="A21" r:id="rId5"/>
  </hyperlinks>
  <printOptions gridLinesSet="0"/>
  <pageMargins left="0.78740157480314965" right="0.78740157480314965" top="1.1811023622047245" bottom="0.78740157480314965" header="0" footer="0"/>
  <pageSetup paperSize="9" orientation="portrait" horizontalDpi="300" verticalDpi="300" r:id="rId6"/>
  <headerFooter alignWithMargins="0"/>
</worksheet>
</file>

<file path=xl/worksheets/sheet72.xml><?xml version="1.0" encoding="utf-8"?>
<worksheet xmlns="http://schemas.openxmlformats.org/spreadsheetml/2006/main" xmlns:r="http://schemas.openxmlformats.org/officeDocument/2006/relationships">
  <sheetPr codeName="Sheet72"/>
  <dimension ref="A1:J337"/>
  <sheetViews>
    <sheetView showGridLines="0" workbookViewId="0">
      <selection sqref="A1:E1"/>
    </sheetView>
  </sheetViews>
  <sheetFormatPr defaultRowHeight="12.75"/>
  <cols>
    <col min="1" max="1" width="21.85546875" style="843" customWidth="1"/>
    <col min="2" max="2" width="12.28515625" style="843" customWidth="1"/>
    <col min="3" max="3" width="12.5703125" style="843" customWidth="1"/>
    <col min="4" max="6" width="13.42578125" style="843" customWidth="1"/>
    <col min="7" max="9" width="20.7109375" style="843" customWidth="1"/>
    <col min="10" max="108" width="10.7109375" style="843" customWidth="1"/>
    <col min="109" max="16384" width="9.140625" style="843"/>
  </cols>
  <sheetData>
    <row r="1" spans="1:10" ht="21" customHeight="1">
      <c r="A1" s="2178" t="s">
        <v>998</v>
      </c>
      <c r="B1" s="2178"/>
      <c r="C1" s="2178"/>
      <c r="D1" s="2178"/>
      <c r="E1" s="2178"/>
    </row>
    <row r="2" spans="1:10" ht="24.75" customHeight="1">
      <c r="A2" s="2179" t="s">
        <v>999</v>
      </c>
      <c r="B2" s="2179"/>
      <c r="C2" s="2179"/>
      <c r="D2" s="2179"/>
      <c r="E2" s="2179"/>
      <c r="F2" s="2179"/>
    </row>
    <row r="3" spans="1:10" ht="12.95" customHeight="1">
      <c r="A3" s="996">
        <v>2017</v>
      </c>
      <c r="B3" s="997"/>
      <c r="C3" s="997"/>
      <c r="F3" s="998" t="s">
        <v>546</v>
      </c>
      <c r="G3" s="997"/>
      <c r="H3" s="997"/>
      <c r="I3" s="998"/>
      <c r="J3" s="997"/>
    </row>
    <row r="4" spans="1:10" ht="39" customHeight="1">
      <c r="A4" s="1682" t="s">
        <v>573</v>
      </c>
      <c r="B4" s="1680" t="s">
        <v>973</v>
      </c>
      <c r="C4" s="1680" t="s">
        <v>974</v>
      </c>
      <c r="D4" s="1681" t="s">
        <v>1000</v>
      </c>
      <c r="E4" s="1681" t="s">
        <v>1001</v>
      </c>
      <c r="F4" s="1681" t="s">
        <v>1002</v>
      </c>
      <c r="G4" s="1684"/>
      <c r="H4" s="999"/>
      <c r="I4" s="999"/>
      <c r="J4" s="999"/>
    </row>
    <row r="5" spans="1:10" ht="12.95" customHeight="1">
      <c r="D5" s="997"/>
      <c r="F5" s="997"/>
      <c r="G5" s="997"/>
      <c r="H5" s="997"/>
      <c r="I5" s="997"/>
      <c r="J5" s="997"/>
    </row>
    <row r="6" spans="1:10" s="841" customFormat="1" ht="12.95" customHeight="1">
      <c r="A6" s="841" t="s">
        <v>258</v>
      </c>
      <c r="B6" s="1000">
        <f>B8+B16+B18</f>
        <v>1126</v>
      </c>
      <c r="C6" s="1000">
        <f>C8+C16+C18</f>
        <v>21880</v>
      </c>
      <c r="D6" s="1000">
        <f>D8+D16+D18</f>
        <v>11367174.000000004</v>
      </c>
      <c r="E6" s="1000">
        <f>E8+E16+E18</f>
        <v>9305932.0000000037</v>
      </c>
      <c r="F6" s="1000">
        <f>F8+F16+F18</f>
        <v>4291605.8731759079</v>
      </c>
      <c r="G6" s="1002"/>
      <c r="H6" s="1002"/>
      <c r="I6" s="1002"/>
      <c r="J6" s="1002"/>
    </row>
    <row r="7" spans="1:10" s="841" customFormat="1" ht="12.95" customHeight="1">
      <c r="G7" s="1002"/>
      <c r="H7" s="1002"/>
      <c r="I7" s="1002"/>
      <c r="J7" s="1002"/>
    </row>
    <row r="8" spans="1:10" s="841" customFormat="1" ht="12.95" customHeight="1">
      <c r="A8" s="841" t="s">
        <v>705</v>
      </c>
      <c r="B8" s="1000">
        <f>SUM(B10:B14)</f>
        <v>1069</v>
      </c>
      <c r="C8" s="1000">
        <f>SUM(C10:C14)</f>
        <v>18919</v>
      </c>
      <c r="D8" s="1000">
        <f>SUM(D10:D14)</f>
        <v>11226774.000000004</v>
      </c>
      <c r="E8" s="1000">
        <f>SUM(E10:E14)</f>
        <v>9196309.0000000037</v>
      </c>
      <c r="F8" s="1000">
        <f>SUM(F10:F14)</f>
        <v>4235876.5105385454</v>
      </c>
      <c r="G8" s="1002"/>
      <c r="H8" s="1002"/>
      <c r="I8" s="1002"/>
      <c r="J8" s="1002"/>
    </row>
    <row r="9" spans="1:10" s="841" customFormat="1" ht="12.95" customHeight="1">
      <c r="G9" s="1002"/>
      <c r="H9" s="1002"/>
      <c r="I9" s="1002"/>
      <c r="J9" s="1002"/>
    </row>
    <row r="10" spans="1:10" ht="12.95" customHeight="1">
      <c r="A10" s="843" t="s">
        <v>391</v>
      </c>
      <c r="B10" s="1000">
        <v>264</v>
      </c>
      <c r="C10" s="1003">
        <v>5416.0000000000009</v>
      </c>
      <c r="D10" s="1003">
        <v>1746146.0000000016</v>
      </c>
      <c r="E10" s="1003">
        <v>1553685.9999999998</v>
      </c>
      <c r="F10" s="1003">
        <v>728006.1349096176</v>
      </c>
      <c r="G10" s="1002"/>
      <c r="H10" s="1002"/>
      <c r="I10" s="1002"/>
      <c r="J10" s="1002"/>
    </row>
    <row r="11" spans="1:10" ht="12.95" customHeight="1">
      <c r="A11" s="843" t="s">
        <v>392</v>
      </c>
      <c r="B11" s="1000">
        <v>218</v>
      </c>
      <c r="C11" s="1003">
        <v>4798.9999999999982</v>
      </c>
      <c r="D11" s="1003">
        <v>666783.00000000023</v>
      </c>
      <c r="E11" s="1003">
        <v>594224</v>
      </c>
      <c r="F11" s="1003">
        <v>251862.3826090853</v>
      </c>
      <c r="G11" s="1005"/>
      <c r="H11" s="1005"/>
      <c r="I11" s="1005"/>
      <c r="J11" s="1005"/>
    </row>
    <row r="12" spans="1:10" ht="12.95" customHeight="1">
      <c r="A12" s="843" t="s">
        <v>776</v>
      </c>
      <c r="B12" s="1000">
        <v>524</v>
      </c>
      <c r="C12" s="1003">
        <v>7278.9999999999982</v>
      </c>
      <c r="D12" s="1022">
        <v>8524398.0000000019</v>
      </c>
      <c r="E12" s="1022">
        <v>6778433.0000000047</v>
      </c>
      <c r="F12" s="1022">
        <v>3178226.8955652881</v>
      </c>
      <c r="G12" s="1006"/>
      <c r="H12" s="1006"/>
      <c r="I12" s="1006"/>
      <c r="J12" s="1006"/>
    </row>
    <row r="13" spans="1:10" ht="12.95" customHeight="1">
      <c r="A13" s="843" t="s">
        <v>777</v>
      </c>
      <c r="B13" s="1000">
        <v>46</v>
      </c>
      <c r="C13" s="1003">
        <v>1179.9999999999995</v>
      </c>
      <c r="D13" s="1022">
        <v>175017</v>
      </c>
      <c r="E13" s="1022">
        <v>161595.99999999997</v>
      </c>
      <c r="F13" s="1022">
        <v>63753.493532985056</v>
      </c>
    </row>
    <row r="14" spans="1:10" ht="12.95" customHeight="1">
      <c r="A14" s="843" t="s">
        <v>783</v>
      </c>
      <c r="B14" s="1000">
        <v>17</v>
      </c>
      <c r="C14" s="1003">
        <v>245.00000000000003</v>
      </c>
      <c r="D14" s="1022">
        <v>114430</v>
      </c>
      <c r="E14" s="1022">
        <v>108370</v>
      </c>
      <c r="F14" s="1022">
        <v>14027.603921568629</v>
      </c>
    </row>
    <row r="15" spans="1:10" ht="12.95" customHeight="1"/>
    <row r="16" spans="1:10" s="841" customFormat="1" ht="12.95" customHeight="1">
      <c r="A16" s="841" t="s">
        <v>954</v>
      </c>
      <c r="B16" s="1000">
        <v>30</v>
      </c>
      <c r="C16" s="1000">
        <v>2080.0000000000005</v>
      </c>
      <c r="D16" s="1027">
        <v>70660.000000000015</v>
      </c>
      <c r="E16" s="1027">
        <v>64643.000000000007</v>
      </c>
      <c r="F16" s="1027">
        <v>39011.551282051281</v>
      </c>
    </row>
    <row r="17" spans="1:7" s="841" customFormat="1" ht="12.95" customHeight="1"/>
    <row r="18" spans="1:7" s="841" customFormat="1" ht="12.95" customHeight="1">
      <c r="A18" s="841" t="s">
        <v>733</v>
      </c>
      <c r="B18" s="1000">
        <v>27</v>
      </c>
      <c r="C18" s="1000">
        <v>881.00000000000011</v>
      </c>
      <c r="D18" s="1027">
        <v>69740</v>
      </c>
      <c r="E18" s="1027">
        <v>44980.000000000007</v>
      </c>
      <c r="F18" s="1027">
        <v>16717.811355311354</v>
      </c>
    </row>
    <row r="19" spans="1:7" s="841" customFormat="1" ht="6.95" customHeight="1" thickBot="1">
      <c r="A19" s="1679"/>
      <c r="B19" s="1679"/>
      <c r="C19" s="1679"/>
      <c r="D19" s="1679"/>
      <c r="E19" s="1679"/>
      <c r="F19" s="1679"/>
    </row>
    <row r="20" spans="1:7" s="841" customFormat="1" ht="3.75" customHeight="1" thickTop="1">
      <c r="A20" s="1009"/>
      <c r="B20" s="1009"/>
      <c r="C20" s="1009"/>
      <c r="D20" s="1009"/>
      <c r="E20" s="1009"/>
      <c r="F20" s="1009"/>
    </row>
    <row r="21" spans="1:7" s="993" customFormat="1" ht="12.95" customHeight="1">
      <c r="A21" s="2164" t="s">
        <v>955</v>
      </c>
      <c r="B21" s="2164"/>
      <c r="C21" s="2164"/>
      <c r="D21" s="2164"/>
      <c r="E21" s="2164"/>
    </row>
    <row r="22" spans="1:7" ht="8.25" customHeight="1">
      <c r="B22" s="1003"/>
      <c r="C22" s="1003"/>
      <c r="D22" s="1003"/>
    </row>
    <row r="23" spans="1:7" s="981" customFormat="1">
      <c r="A23" s="768" t="s">
        <v>564</v>
      </c>
      <c r="B23" s="985"/>
      <c r="C23" s="985"/>
      <c r="D23" s="985"/>
      <c r="E23" s="985"/>
      <c r="F23" s="985"/>
      <c r="G23" s="985"/>
    </row>
    <row r="24" spans="1:7" s="981" customFormat="1">
      <c r="A24" s="1011" t="s">
        <v>961</v>
      </c>
      <c r="B24" s="985"/>
      <c r="C24" s="985"/>
      <c r="D24" s="985"/>
      <c r="E24" s="985"/>
      <c r="F24" s="985"/>
      <c r="G24" s="985"/>
    </row>
    <row r="25" spans="1:7" ht="15" customHeight="1">
      <c r="A25" s="1011" t="s">
        <v>988</v>
      </c>
      <c r="B25" s="1003"/>
      <c r="C25" s="1003"/>
      <c r="D25" s="1003"/>
      <c r="E25" s="1003"/>
    </row>
    <row r="26" spans="1:7" ht="15" customHeight="1">
      <c r="B26" s="1003"/>
      <c r="C26" s="1003"/>
      <c r="D26" s="1003"/>
    </row>
    <row r="27" spans="1:7" ht="15" customHeight="1">
      <c r="B27" s="1003"/>
      <c r="C27" s="1003"/>
      <c r="D27" s="1003"/>
    </row>
    <row r="28" spans="1:7" ht="15" customHeight="1">
      <c r="B28" s="1003"/>
      <c r="C28" s="1003"/>
      <c r="D28" s="1003"/>
    </row>
    <row r="29" spans="1:7" ht="15" customHeight="1">
      <c r="B29" s="1003"/>
      <c r="C29" s="1003"/>
      <c r="D29" s="1003"/>
    </row>
    <row r="30" spans="1:7" ht="9.9499999999999993" customHeight="1">
      <c r="A30" s="997"/>
      <c r="B30" s="997"/>
      <c r="C30" s="997"/>
      <c r="D30" s="997"/>
    </row>
    <row r="31" spans="1:7" ht="15" customHeight="1">
      <c r="A31" s="997"/>
      <c r="B31" s="997"/>
      <c r="C31" s="997"/>
      <c r="D31" s="997"/>
    </row>
    <row r="32" spans="1:7" ht="15" customHeight="1">
      <c r="D32" s="997"/>
    </row>
    <row r="33" spans="4:4" ht="20.100000000000001" customHeight="1">
      <c r="D33" s="997"/>
    </row>
    <row r="34" spans="4:4" ht="20.100000000000001" customHeight="1">
      <c r="D34" s="997"/>
    </row>
    <row r="35" spans="4:4" ht="20.100000000000001" customHeight="1">
      <c r="D35" s="997"/>
    </row>
    <row r="36" spans="4:4" ht="20.100000000000001" customHeight="1">
      <c r="D36" s="997"/>
    </row>
    <row r="37" spans="4:4" ht="20.100000000000001" customHeight="1">
      <c r="D37" s="997"/>
    </row>
    <row r="38" spans="4:4" ht="20.100000000000001" customHeight="1">
      <c r="D38" s="997"/>
    </row>
    <row r="39" spans="4:4" ht="20.100000000000001" customHeight="1">
      <c r="D39" s="997"/>
    </row>
    <row r="40" spans="4:4" ht="20.100000000000001" customHeight="1">
      <c r="D40" s="997"/>
    </row>
    <row r="41" spans="4:4" ht="20.100000000000001" customHeight="1">
      <c r="D41" s="997"/>
    </row>
    <row r="42" spans="4:4" ht="20.100000000000001" customHeight="1">
      <c r="D42" s="997"/>
    </row>
    <row r="43" spans="4:4" ht="20.100000000000001" customHeight="1">
      <c r="D43" s="997"/>
    </row>
    <row r="44" spans="4:4" ht="20.100000000000001" customHeight="1">
      <c r="D44" s="997"/>
    </row>
    <row r="45" spans="4:4" ht="20.100000000000001" customHeight="1">
      <c r="D45" s="997"/>
    </row>
    <row r="46" spans="4:4" ht="20.100000000000001" customHeight="1">
      <c r="D46" s="997"/>
    </row>
    <row r="47" spans="4:4" ht="20.100000000000001" customHeight="1">
      <c r="D47" s="997"/>
    </row>
    <row r="48" spans="4:4" ht="20.100000000000001" customHeight="1">
      <c r="D48" s="997"/>
    </row>
    <row r="49" spans="4:4" ht="20.100000000000001" customHeight="1">
      <c r="D49" s="997"/>
    </row>
    <row r="50" spans="4:4" ht="20.100000000000001" customHeight="1">
      <c r="D50" s="997"/>
    </row>
    <row r="51" spans="4:4" ht="20.100000000000001" customHeight="1">
      <c r="D51" s="997"/>
    </row>
    <row r="52" spans="4:4" ht="20.100000000000001" customHeight="1">
      <c r="D52" s="997"/>
    </row>
    <row r="53" spans="4:4" ht="20.100000000000001" customHeight="1">
      <c r="D53" s="997"/>
    </row>
    <row r="54" spans="4:4" ht="20.100000000000001" customHeight="1">
      <c r="D54" s="997"/>
    </row>
    <row r="55" spans="4:4" ht="20.100000000000001" customHeight="1">
      <c r="D55" s="997"/>
    </row>
    <row r="56" spans="4:4" ht="20.100000000000001" customHeight="1">
      <c r="D56" s="997"/>
    </row>
    <row r="57" spans="4:4" ht="20.100000000000001" customHeight="1">
      <c r="D57" s="997"/>
    </row>
    <row r="58" spans="4:4" ht="20.100000000000001" customHeight="1">
      <c r="D58" s="997"/>
    </row>
    <row r="59" spans="4:4" ht="20.100000000000001" customHeight="1">
      <c r="D59" s="997"/>
    </row>
    <row r="60" spans="4:4" ht="20.100000000000001" customHeight="1">
      <c r="D60" s="997"/>
    </row>
    <row r="61" spans="4:4" ht="20.100000000000001" customHeight="1">
      <c r="D61" s="997"/>
    </row>
    <row r="62" spans="4:4" ht="20.100000000000001" customHeight="1">
      <c r="D62" s="997"/>
    </row>
    <row r="63" spans="4:4" ht="20.100000000000001" customHeight="1">
      <c r="D63" s="997"/>
    </row>
    <row r="64" spans="4:4" ht="20.100000000000001" customHeight="1">
      <c r="D64" s="997"/>
    </row>
    <row r="65" spans="4:4" ht="20.100000000000001" customHeight="1">
      <c r="D65" s="997"/>
    </row>
    <row r="66" spans="4:4" ht="20.100000000000001" customHeight="1">
      <c r="D66" s="997"/>
    </row>
    <row r="67" spans="4:4" ht="20.100000000000001" customHeight="1">
      <c r="D67" s="997"/>
    </row>
    <row r="68" spans="4:4" ht="20.100000000000001" customHeight="1">
      <c r="D68" s="997"/>
    </row>
    <row r="69" spans="4:4" ht="20.100000000000001" customHeight="1">
      <c r="D69" s="997"/>
    </row>
    <row r="70" spans="4:4" ht="20.100000000000001" customHeight="1">
      <c r="D70" s="997"/>
    </row>
    <row r="71" spans="4:4" ht="20.100000000000001" customHeight="1">
      <c r="D71" s="997"/>
    </row>
    <row r="72" spans="4:4" ht="20.100000000000001" customHeight="1">
      <c r="D72" s="997"/>
    </row>
    <row r="73" spans="4:4" ht="20.100000000000001" customHeight="1">
      <c r="D73" s="997"/>
    </row>
    <row r="74" spans="4:4" ht="20.100000000000001" customHeight="1">
      <c r="D74" s="997"/>
    </row>
    <row r="75" spans="4:4" ht="20.100000000000001" customHeight="1">
      <c r="D75" s="997"/>
    </row>
    <row r="76" spans="4:4" ht="20.100000000000001" customHeight="1">
      <c r="D76" s="997"/>
    </row>
    <row r="77" spans="4:4" ht="20.100000000000001" customHeight="1">
      <c r="D77" s="997"/>
    </row>
    <row r="78" spans="4:4" ht="20.100000000000001" customHeight="1">
      <c r="D78" s="997"/>
    </row>
    <row r="79" spans="4:4" ht="20.100000000000001" customHeight="1">
      <c r="D79" s="997"/>
    </row>
    <row r="80" spans="4:4" ht="20.100000000000001" customHeight="1">
      <c r="D80" s="997"/>
    </row>
    <row r="81" spans="4:4" ht="20.100000000000001" customHeight="1">
      <c r="D81" s="997"/>
    </row>
    <row r="82" spans="4:4" ht="20.100000000000001" customHeight="1">
      <c r="D82" s="997"/>
    </row>
    <row r="83" spans="4:4" ht="20.100000000000001" customHeight="1">
      <c r="D83" s="997"/>
    </row>
    <row r="84" spans="4:4" ht="20.100000000000001" customHeight="1">
      <c r="D84" s="997"/>
    </row>
    <row r="85" spans="4:4" ht="20.100000000000001" customHeight="1">
      <c r="D85" s="997"/>
    </row>
    <row r="86" spans="4:4" ht="20.100000000000001" customHeight="1">
      <c r="D86" s="997"/>
    </row>
    <row r="87" spans="4:4" ht="20.100000000000001" customHeight="1">
      <c r="D87" s="997"/>
    </row>
    <row r="88" spans="4:4" ht="20.100000000000001" customHeight="1">
      <c r="D88" s="997"/>
    </row>
    <row r="89" spans="4:4" ht="20.100000000000001" customHeight="1">
      <c r="D89" s="997"/>
    </row>
    <row r="90" spans="4:4" ht="20.100000000000001" customHeight="1">
      <c r="D90" s="997"/>
    </row>
    <row r="91" spans="4:4" ht="20.100000000000001" customHeight="1">
      <c r="D91" s="997"/>
    </row>
    <row r="92" spans="4:4" ht="20.100000000000001" customHeight="1">
      <c r="D92" s="997"/>
    </row>
    <row r="93" spans="4:4" ht="20.100000000000001" customHeight="1">
      <c r="D93" s="997"/>
    </row>
    <row r="94" spans="4:4" ht="20.100000000000001" customHeight="1">
      <c r="D94" s="997"/>
    </row>
    <row r="95" spans="4:4" ht="20.100000000000001" customHeight="1">
      <c r="D95" s="997"/>
    </row>
    <row r="96" spans="4:4" ht="20.100000000000001" customHeight="1">
      <c r="D96" s="997"/>
    </row>
    <row r="97" spans="4:4" ht="20.100000000000001" customHeight="1">
      <c r="D97" s="997"/>
    </row>
    <row r="98" spans="4:4" ht="20.100000000000001" customHeight="1">
      <c r="D98" s="997"/>
    </row>
    <row r="99" spans="4:4" ht="20.100000000000001" customHeight="1">
      <c r="D99" s="997"/>
    </row>
    <row r="100" spans="4:4" ht="20.100000000000001" customHeight="1">
      <c r="D100" s="997"/>
    </row>
    <row r="101" spans="4:4" ht="20.100000000000001" customHeight="1">
      <c r="D101" s="997"/>
    </row>
    <row r="102" spans="4:4" ht="20.100000000000001" customHeight="1">
      <c r="D102" s="997"/>
    </row>
    <row r="103" spans="4:4" ht="20.100000000000001" customHeight="1">
      <c r="D103" s="997"/>
    </row>
    <row r="104" spans="4:4" ht="20.100000000000001" customHeight="1">
      <c r="D104" s="997"/>
    </row>
    <row r="105" spans="4:4" ht="20.100000000000001" customHeight="1">
      <c r="D105" s="997"/>
    </row>
    <row r="106" spans="4:4" ht="20.100000000000001" customHeight="1">
      <c r="D106" s="997"/>
    </row>
    <row r="107" spans="4:4" ht="20.100000000000001" customHeight="1">
      <c r="D107" s="997"/>
    </row>
    <row r="108" spans="4:4" ht="20.100000000000001" customHeight="1">
      <c r="D108" s="997"/>
    </row>
    <row r="109" spans="4:4" ht="20.100000000000001" customHeight="1">
      <c r="D109" s="997"/>
    </row>
    <row r="110" spans="4:4" ht="20.100000000000001" customHeight="1">
      <c r="D110" s="997"/>
    </row>
    <row r="111" spans="4:4" ht="20.100000000000001" customHeight="1">
      <c r="D111" s="997"/>
    </row>
    <row r="112" spans="4:4" ht="20.100000000000001" customHeight="1">
      <c r="D112" s="997"/>
    </row>
    <row r="113" spans="4:4" ht="20.100000000000001" customHeight="1">
      <c r="D113" s="997"/>
    </row>
    <row r="114" spans="4:4" ht="20.100000000000001" customHeight="1">
      <c r="D114" s="997"/>
    </row>
    <row r="115" spans="4:4" ht="20.100000000000001" customHeight="1">
      <c r="D115" s="997"/>
    </row>
    <row r="116" spans="4:4" ht="20.100000000000001" customHeight="1">
      <c r="D116" s="997"/>
    </row>
    <row r="117" spans="4:4" ht="20.100000000000001" customHeight="1">
      <c r="D117" s="997"/>
    </row>
    <row r="118" spans="4:4" ht="20.100000000000001" customHeight="1">
      <c r="D118" s="997"/>
    </row>
    <row r="119" spans="4:4" ht="20.100000000000001" customHeight="1">
      <c r="D119" s="997"/>
    </row>
    <row r="120" spans="4:4" ht="20.100000000000001" customHeight="1">
      <c r="D120" s="997"/>
    </row>
    <row r="121" spans="4:4" ht="20.100000000000001" customHeight="1">
      <c r="D121" s="997"/>
    </row>
    <row r="122" spans="4:4" ht="20.100000000000001" customHeight="1">
      <c r="D122" s="997"/>
    </row>
    <row r="123" spans="4:4" ht="20.100000000000001" customHeight="1">
      <c r="D123" s="997"/>
    </row>
    <row r="124" spans="4:4" ht="20.100000000000001" customHeight="1">
      <c r="D124" s="997"/>
    </row>
    <row r="125" spans="4:4" ht="20.100000000000001" customHeight="1">
      <c r="D125" s="997"/>
    </row>
    <row r="126" spans="4:4" ht="20.100000000000001" customHeight="1">
      <c r="D126" s="997"/>
    </row>
    <row r="127" spans="4:4" ht="20.100000000000001" customHeight="1">
      <c r="D127" s="997"/>
    </row>
    <row r="128" spans="4:4" ht="20.100000000000001" customHeight="1">
      <c r="D128" s="997"/>
    </row>
    <row r="129" spans="4:4" ht="20.100000000000001" customHeight="1">
      <c r="D129" s="997"/>
    </row>
    <row r="130" spans="4:4" ht="20.100000000000001" customHeight="1">
      <c r="D130" s="997"/>
    </row>
    <row r="131" spans="4:4" ht="20.100000000000001" customHeight="1">
      <c r="D131" s="997"/>
    </row>
    <row r="132" spans="4:4" ht="20.100000000000001" customHeight="1">
      <c r="D132" s="997"/>
    </row>
    <row r="133" spans="4:4" ht="20.100000000000001" customHeight="1">
      <c r="D133" s="997"/>
    </row>
    <row r="134" spans="4:4" ht="20.100000000000001" customHeight="1">
      <c r="D134" s="997"/>
    </row>
    <row r="135" spans="4:4" ht="20.100000000000001" customHeight="1">
      <c r="D135" s="997"/>
    </row>
    <row r="136" spans="4:4" ht="20.100000000000001" customHeight="1">
      <c r="D136" s="997"/>
    </row>
    <row r="137" spans="4:4" ht="20.100000000000001" customHeight="1">
      <c r="D137" s="997"/>
    </row>
    <row r="138" spans="4:4" ht="20.100000000000001" customHeight="1">
      <c r="D138" s="997"/>
    </row>
    <row r="139" spans="4:4" ht="20.100000000000001" customHeight="1">
      <c r="D139" s="997"/>
    </row>
    <row r="140" spans="4:4" ht="20.100000000000001" customHeight="1">
      <c r="D140" s="997"/>
    </row>
    <row r="141" spans="4:4" ht="20.100000000000001" customHeight="1">
      <c r="D141" s="997"/>
    </row>
    <row r="142" spans="4:4" ht="20.100000000000001" customHeight="1">
      <c r="D142" s="997"/>
    </row>
    <row r="143" spans="4:4" ht="20.100000000000001" customHeight="1">
      <c r="D143" s="997"/>
    </row>
    <row r="144" spans="4:4" ht="20.100000000000001" customHeight="1">
      <c r="D144" s="997"/>
    </row>
    <row r="145" spans="4:4" ht="20.100000000000001" customHeight="1">
      <c r="D145" s="997"/>
    </row>
    <row r="146" spans="4:4" ht="20.100000000000001" customHeight="1">
      <c r="D146" s="997"/>
    </row>
    <row r="147" spans="4:4" ht="20.100000000000001" customHeight="1">
      <c r="D147" s="997"/>
    </row>
    <row r="148" spans="4:4" ht="20.100000000000001" customHeight="1">
      <c r="D148" s="997"/>
    </row>
    <row r="149" spans="4:4" ht="20.100000000000001" customHeight="1">
      <c r="D149" s="997"/>
    </row>
    <row r="150" spans="4:4" ht="20.100000000000001" customHeight="1">
      <c r="D150" s="997"/>
    </row>
    <row r="151" spans="4:4" ht="20.100000000000001" customHeight="1">
      <c r="D151" s="997"/>
    </row>
    <row r="152" spans="4:4" ht="20.100000000000001" customHeight="1">
      <c r="D152" s="997"/>
    </row>
    <row r="153" spans="4:4" ht="20.100000000000001" customHeight="1">
      <c r="D153" s="997"/>
    </row>
    <row r="154" spans="4:4" ht="20.100000000000001" customHeight="1">
      <c r="D154" s="997"/>
    </row>
    <row r="155" spans="4:4" ht="20.100000000000001" customHeight="1">
      <c r="D155" s="997"/>
    </row>
    <row r="156" spans="4:4" ht="20.100000000000001" customHeight="1">
      <c r="D156" s="997"/>
    </row>
    <row r="157" spans="4:4" ht="20.100000000000001" customHeight="1">
      <c r="D157" s="997"/>
    </row>
    <row r="158" spans="4:4" ht="20.100000000000001" customHeight="1">
      <c r="D158" s="997"/>
    </row>
    <row r="159" spans="4:4" ht="20.100000000000001" customHeight="1"/>
    <row r="160" spans="4:4"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sheetData>
  <mergeCells count="3">
    <mergeCell ref="A1:E1"/>
    <mergeCell ref="A2:F2"/>
    <mergeCell ref="A21:E21"/>
  </mergeCells>
  <hyperlinks>
    <hyperlink ref="A24" r:id="rId1"/>
    <hyperlink ref="A25" r:id="rId2"/>
  </hyperlinks>
  <printOptions gridLinesSet="0"/>
  <pageMargins left="0.78740157480314965" right="0.78740157480314965" top="1.1811023622047245" bottom="0.78740157480314965" header="0" footer="0"/>
  <pageSetup paperSize="9" orientation="portrait" horizontalDpi="300" verticalDpi="300" r:id="rId3"/>
  <headerFooter alignWithMargins="0"/>
</worksheet>
</file>

<file path=xl/worksheets/sheet73.xml><?xml version="1.0" encoding="utf-8"?>
<worksheet xmlns="http://schemas.openxmlformats.org/spreadsheetml/2006/main" xmlns:r="http://schemas.openxmlformats.org/officeDocument/2006/relationships">
  <sheetPr codeName="Sheet73"/>
  <dimension ref="A1:J324"/>
  <sheetViews>
    <sheetView showGridLines="0" workbookViewId="0">
      <selection sqref="A1:E1"/>
    </sheetView>
  </sheetViews>
  <sheetFormatPr defaultRowHeight="12.75"/>
  <cols>
    <col min="1" max="1" width="21" style="843" customWidth="1"/>
    <col min="2" max="2" width="10.7109375" style="843" customWidth="1"/>
    <col min="3" max="3" width="11.85546875" style="843" customWidth="1"/>
    <col min="4" max="4" width="13.7109375" style="843" customWidth="1"/>
    <col min="5" max="5" width="14" style="843" customWidth="1"/>
    <col min="6" max="6" width="15.7109375" style="843" customWidth="1"/>
    <col min="7" max="9" width="20.7109375" style="843" customWidth="1"/>
    <col min="10" max="108" width="10.7109375" style="843" customWidth="1"/>
    <col min="109" max="16384" width="9.140625" style="843"/>
  </cols>
  <sheetData>
    <row r="1" spans="1:10" ht="21" customHeight="1">
      <c r="A1" s="2178" t="s">
        <v>1003</v>
      </c>
      <c r="B1" s="2178"/>
      <c r="C1" s="2178"/>
      <c r="D1" s="2178"/>
      <c r="E1" s="2178"/>
    </row>
    <row r="2" spans="1:10" ht="23.25" customHeight="1">
      <c r="A2" s="2179" t="s">
        <v>1004</v>
      </c>
      <c r="B2" s="2179"/>
      <c r="C2" s="2179"/>
      <c r="D2" s="2179"/>
      <c r="E2" s="2179"/>
      <c r="F2" s="2179"/>
    </row>
    <row r="3" spans="1:10" ht="12.95" customHeight="1">
      <c r="A3" s="996">
        <v>2017</v>
      </c>
      <c r="B3" s="997"/>
      <c r="C3" s="997"/>
      <c r="F3" s="998" t="s">
        <v>546</v>
      </c>
      <c r="G3" s="997"/>
      <c r="H3" s="997"/>
      <c r="I3" s="998"/>
      <c r="J3" s="997"/>
    </row>
    <row r="4" spans="1:10" ht="33" customHeight="1">
      <c r="A4" s="1682" t="s">
        <v>964</v>
      </c>
      <c r="B4" s="1680" t="s">
        <v>973</v>
      </c>
      <c r="C4" s="1680" t="s">
        <v>974</v>
      </c>
      <c r="D4" s="1681" t="s">
        <v>1000</v>
      </c>
      <c r="E4" s="1681" t="s">
        <v>1001</v>
      </c>
      <c r="F4" s="1681" t="s">
        <v>1002</v>
      </c>
      <c r="G4" s="1684"/>
      <c r="H4" s="999"/>
      <c r="I4" s="999"/>
      <c r="J4" s="999"/>
    </row>
    <row r="5" spans="1:10" ht="12.95" customHeight="1">
      <c r="D5" s="997"/>
      <c r="F5" s="997"/>
      <c r="G5" s="997"/>
      <c r="H5" s="997"/>
      <c r="I5" s="997"/>
      <c r="J5" s="997"/>
    </row>
    <row r="6" spans="1:10" s="841" customFormat="1" ht="12.95" customHeight="1">
      <c r="A6" s="994" t="s">
        <v>0</v>
      </c>
      <c r="B6" s="1012">
        <f>SUM(B8:B12)</f>
        <v>1126</v>
      </c>
      <c r="C6" s="1012">
        <f>SUM(C8:C12)</f>
        <v>21879.999999999993</v>
      </c>
      <c r="D6" s="1012">
        <f>SUM(D8:D12)</f>
        <v>11367173.999999998</v>
      </c>
      <c r="E6" s="1012">
        <f>SUM(E8:E12)</f>
        <v>9305932</v>
      </c>
      <c r="F6" s="1012">
        <f>SUM(F8:F12)</f>
        <v>4291606</v>
      </c>
      <c r="G6" s="1002"/>
      <c r="H6" s="1002"/>
      <c r="I6" s="1002"/>
      <c r="J6" s="1002"/>
    </row>
    <row r="7" spans="1:10" s="841" customFormat="1" ht="12.95" customHeight="1">
      <c r="A7" s="994"/>
      <c r="G7" s="1002"/>
      <c r="H7" s="1002"/>
      <c r="I7" s="1002"/>
      <c r="J7" s="1002"/>
    </row>
    <row r="8" spans="1:10" ht="12.95" customHeight="1">
      <c r="A8" s="843" t="s">
        <v>965</v>
      </c>
      <c r="B8" s="1012">
        <v>411</v>
      </c>
      <c r="C8" s="1014">
        <v>16886.999999999996</v>
      </c>
      <c r="D8" s="1014">
        <v>2228700.9999999995</v>
      </c>
      <c r="E8" s="1014">
        <v>1896899.0000000009</v>
      </c>
      <c r="F8" s="1014">
        <v>864928</v>
      </c>
      <c r="G8" s="1002"/>
      <c r="H8" s="1002"/>
      <c r="I8" s="1002"/>
      <c r="J8" s="1002"/>
    </row>
    <row r="9" spans="1:10" s="841" customFormat="1" ht="12.95" customHeight="1">
      <c r="A9" s="843" t="s">
        <v>966</v>
      </c>
      <c r="B9" s="1000">
        <v>542</v>
      </c>
      <c r="C9" s="1003">
        <v>4053.9999999999977</v>
      </c>
      <c r="D9" s="1003">
        <v>8095396.9999999981</v>
      </c>
      <c r="E9" s="1004">
        <v>6398650</v>
      </c>
      <c r="F9" s="1001">
        <v>3120772</v>
      </c>
      <c r="G9" s="1002"/>
      <c r="H9" s="1002"/>
      <c r="I9" s="1002"/>
      <c r="J9" s="1002"/>
    </row>
    <row r="10" spans="1:10" ht="12.95" customHeight="1">
      <c r="A10" s="843" t="s">
        <v>967</v>
      </c>
      <c r="B10" s="1000">
        <v>129</v>
      </c>
      <c r="C10" s="1003">
        <v>861</v>
      </c>
      <c r="D10" s="1003">
        <v>875343</v>
      </c>
      <c r="E10" s="1004">
        <v>846679.99999999977</v>
      </c>
      <c r="F10" s="1001">
        <v>221026</v>
      </c>
      <c r="G10" s="1002"/>
      <c r="H10" s="1002"/>
      <c r="I10" s="1002"/>
      <c r="J10" s="1002"/>
    </row>
    <row r="11" spans="1:10" ht="12.95" customHeight="1">
      <c r="A11" s="843" t="s">
        <v>968</v>
      </c>
      <c r="B11" s="1000">
        <v>26</v>
      </c>
      <c r="C11" s="1003">
        <v>33.000000000000007</v>
      </c>
      <c r="D11" s="1003">
        <v>69817</v>
      </c>
      <c r="E11" s="1004">
        <v>68486</v>
      </c>
      <c r="F11" s="1001">
        <v>13008.000000000005</v>
      </c>
      <c r="G11" s="1005"/>
      <c r="H11" s="1005"/>
      <c r="I11" s="1005"/>
      <c r="J11" s="1005"/>
    </row>
    <row r="12" spans="1:10" ht="12.95" customHeight="1">
      <c r="A12" s="843" t="s">
        <v>969</v>
      </c>
      <c r="B12" s="1000">
        <v>18</v>
      </c>
      <c r="C12" s="1003">
        <v>45.000000000000007</v>
      </c>
      <c r="D12" s="1003">
        <v>97916</v>
      </c>
      <c r="E12" s="1004">
        <v>95217.000000000015</v>
      </c>
      <c r="F12" s="1001">
        <v>71872</v>
      </c>
      <c r="G12" s="1006"/>
      <c r="H12" s="1006"/>
      <c r="I12" s="1006"/>
      <c r="J12" s="1006"/>
    </row>
    <row r="13" spans="1:10" s="841" customFormat="1" ht="6.95" customHeight="1" thickBot="1">
      <c r="A13" s="1679"/>
      <c r="B13" s="1679"/>
      <c r="C13" s="1679"/>
      <c r="D13" s="1683"/>
      <c r="E13" s="1679"/>
      <c r="F13" s="1679"/>
    </row>
    <row r="14" spans="1:10" s="841" customFormat="1" ht="3.75" customHeight="1" thickTop="1">
      <c r="A14" s="1009"/>
      <c r="B14" s="1009"/>
      <c r="C14" s="1009"/>
      <c r="D14" s="1030"/>
      <c r="E14" s="1009"/>
      <c r="F14" s="1009"/>
    </row>
    <row r="15" spans="1:10" s="993" customFormat="1" ht="12.95" customHeight="1">
      <c r="A15" s="1031" t="s">
        <v>955</v>
      </c>
      <c r="B15" s="1031"/>
      <c r="C15" s="1031"/>
      <c r="D15" s="1031"/>
      <c r="E15" s="1031"/>
    </row>
    <row r="16" spans="1:10" ht="9" customHeight="1">
      <c r="B16" s="1003"/>
      <c r="C16" s="1003"/>
      <c r="D16" s="1003"/>
    </row>
    <row r="17" spans="1:5" ht="12" customHeight="1">
      <c r="A17" s="768" t="s">
        <v>564</v>
      </c>
      <c r="B17" s="985"/>
      <c r="C17" s="985"/>
      <c r="D17" s="997"/>
    </row>
    <row r="18" spans="1:5" ht="11.25" customHeight="1">
      <c r="A18" s="1011" t="s">
        <v>970</v>
      </c>
      <c r="B18" s="985"/>
      <c r="C18" s="985"/>
      <c r="D18" s="997"/>
    </row>
    <row r="19" spans="1:5" ht="11.25" customHeight="1">
      <c r="A19" s="1011" t="s">
        <v>994</v>
      </c>
      <c r="B19" s="1003"/>
      <c r="C19" s="1003"/>
      <c r="D19" s="1003"/>
      <c r="E19" s="1003"/>
    </row>
    <row r="20" spans="1:5" ht="20.100000000000001" customHeight="1">
      <c r="D20" s="997"/>
    </row>
    <row r="21" spans="1:5" ht="20.100000000000001" customHeight="1">
      <c r="D21" s="997"/>
    </row>
    <row r="22" spans="1:5" ht="20.100000000000001" customHeight="1">
      <c r="D22" s="997"/>
    </row>
    <row r="23" spans="1:5" ht="20.100000000000001" customHeight="1">
      <c r="D23" s="997"/>
    </row>
    <row r="24" spans="1:5" ht="20.100000000000001" customHeight="1">
      <c r="D24" s="997"/>
    </row>
    <row r="25" spans="1:5" ht="20.100000000000001" customHeight="1">
      <c r="D25" s="997"/>
    </row>
    <row r="26" spans="1:5" ht="20.100000000000001" customHeight="1">
      <c r="D26" s="997"/>
    </row>
    <row r="27" spans="1:5" ht="20.100000000000001" customHeight="1">
      <c r="D27" s="997"/>
    </row>
    <row r="28" spans="1:5" ht="20.100000000000001" customHeight="1">
      <c r="D28" s="997"/>
    </row>
    <row r="29" spans="1:5" ht="20.100000000000001" customHeight="1">
      <c r="D29" s="997"/>
    </row>
    <row r="30" spans="1:5" ht="20.100000000000001" customHeight="1">
      <c r="D30" s="997"/>
    </row>
    <row r="31" spans="1:5" ht="20.100000000000001" customHeight="1">
      <c r="D31" s="997"/>
    </row>
    <row r="32" spans="1:5" ht="20.100000000000001" customHeight="1">
      <c r="D32" s="997"/>
    </row>
    <row r="33" spans="4:4" ht="20.100000000000001" customHeight="1">
      <c r="D33" s="997"/>
    </row>
    <row r="34" spans="4:4" ht="20.100000000000001" customHeight="1">
      <c r="D34" s="997"/>
    </row>
    <row r="35" spans="4:4" ht="20.100000000000001" customHeight="1">
      <c r="D35" s="997"/>
    </row>
    <row r="36" spans="4:4" ht="20.100000000000001" customHeight="1">
      <c r="D36" s="997"/>
    </row>
    <row r="37" spans="4:4" ht="20.100000000000001" customHeight="1">
      <c r="D37" s="997"/>
    </row>
    <row r="38" spans="4:4" ht="20.100000000000001" customHeight="1">
      <c r="D38" s="997"/>
    </row>
    <row r="39" spans="4:4" ht="20.100000000000001" customHeight="1">
      <c r="D39" s="997"/>
    </row>
    <row r="40" spans="4:4" ht="20.100000000000001" customHeight="1">
      <c r="D40" s="997"/>
    </row>
    <row r="41" spans="4:4" ht="20.100000000000001" customHeight="1">
      <c r="D41" s="997"/>
    </row>
    <row r="42" spans="4:4" ht="20.100000000000001" customHeight="1">
      <c r="D42" s="997"/>
    </row>
    <row r="43" spans="4:4" ht="20.100000000000001" customHeight="1">
      <c r="D43" s="997"/>
    </row>
    <row r="44" spans="4:4" ht="20.100000000000001" customHeight="1">
      <c r="D44" s="997"/>
    </row>
    <row r="45" spans="4:4" ht="20.100000000000001" customHeight="1">
      <c r="D45" s="997"/>
    </row>
    <row r="46" spans="4:4" ht="20.100000000000001" customHeight="1">
      <c r="D46" s="997"/>
    </row>
    <row r="47" spans="4:4" ht="20.100000000000001" customHeight="1">
      <c r="D47" s="997"/>
    </row>
    <row r="48" spans="4:4" ht="20.100000000000001" customHeight="1">
      <c r="D48" s="997"/>
    </row>
    <row r="49" spans="4:4" ht="20.100000000000001" customHeight="1">
      <c r="D49" s="997"/>
    </row>
    <row r="50" spans="4:4" ht="20.100000000000001" customHeight="1">
      <c r="D50" s="997"/>
    </row>
    <row r="51" spans="4:4" ht="20.100000000000001" customHeight="1">
      <c r="D51" s="997"/>
    </row>
    <row r="52" spans="4:4" ht="20.100000000000001" customHeight="1">
      <c r="D52" s="997"/>
    </row>
    <row r="53" spans="4:4" ht="20.100000000000001" customHeight="1">
      <c r="D53" s="997"/>
    </row>
    <row r="54" spans="4:4" ht="20.100000000000001" customHeight="1">
      <c r="D54" s="997"/>
    </row>
    <row r="55" spans="4:4" ht="20.100000000000001" customHeight="1">
      <c r="D55" s="997"/>
    </row>
    <row r="56" spans="4:4" ht="20.100000000000001" customHeight="1">
      <c r="D56" s="997"/>
    </row>
    <row r="57" spans="4:4" ht="20.100000000000001" customHeight="1">
      <c r="D57" s="997"/>
    </row>
    <row r="58" spans="4:4" ht="20.100000000000001" customHeight="1">
      <c r="D58" s="997"/>
    </row>
    <row r="59" spans="4:4" ht="20.100000000000001" customHeight="1">
      <c r="D59" s="997"/>
    </row>
    <row r="60" spans="4:4" ht="20.100000000000001" customHeight="1">
      <c r="D60" s="997"/>
    </row>
    <row r="61" spans="4:4" ht="20.100000000000001" customHeight="1">
      <c r="D61" s="997"/>
    </row>
    <row r="62" spans="4:4" ht="20.100000000000001" customHeight="1">
      <c r="D62" s="997"/>
    </row>
    <row r="63" spans="4:4" ht="20.100000000000001" customHeight="1">
      <c r="D63" s="997"/>
    </row>
    <row r="64" spans="4:4" ht="20.100000000000001" customHeight="1">
      <c r="D64" s="997"/>
    </row>
    <row r="65" spans="4:4" ht="20.100000000000001" customHeight="1">
      <c r="D65" s="997"/>
    </row>
    <row r="66" spans="4:4" ht="20.100000000000001" customHeight="1">
      <c r="D66" s="997"/>
    </row>
    <row r="67" spans="4:4" ht="20.100000000000001" customHeight="1">
      <c r="D67" s="997"/>
    </row>
    <row r="68" spans="4:4" ht="20.100000000000001" customHeight="1">
      <c r="D68" s="997"/>
    </row>
    <row r="69" spans="4:4" ht="20.100000000000001" customHeight="1">
      <c r="D69" s="997"/>
    </row>
    <row r="70" spans="4:4" ht="20.100000000000001" customHeight="1">
      <c r="D70" s="997"/>
    </row>
    <row r="71" spans="4:4" ht="20.100000000000001" customHeight="1">
      <c r="D71" s="997"/>
    </row>
    <row r="72" spans="4:4" ht="20.100000000000001" customHeight="1">
      <c r="D72" s="997"/>
    </row>
    <row r="73" spans="4:4" ht="20.100000000000001" customHeight="1">
      <c r="D73" s="997"/>
    </row>
    <row r="74" spans="4:4" ht="20.100000000000001" customHeight="1">
      <c r="D74" s="997"/>
    </row>
    <row r="75" spans="4:4" ht="20.100000000000001" customHeight="1">
      <c r="D75" s="997"/>
    </row>
    <row r="76" spans="4:4" ht="20.100000000000001" customHeight="1">
      <c r="D76" s="997"/>
    </row>
    <row r="77" spans="4:4" ht="20.100000000000001" customHeight="1">
      <c r="D77" s="997"/>
    </row>
    <row r="78" spans="4:4" ht="20.100000000000001" customHeight="1">
      <c r="D78" s="997"/>
    </row>
    <row r="79" spans="4:4" ht="20.100000000000001" customHeight="1">
      <c r="D79" s="997"/>
    </row>
    <row r="80" spans="4:4" ht="20.100000000000001" customHeight="1">
      <c r="D80" s="997"/>
    </row>
    <row r="81" spans="4:4" ht="20.100000000000001" customHeight="1">
      <c r="D81" s="997"/>
    </row>
    <row r="82" spans="4:4" ht="20.100000000000001" customHeight="1">
      <c r="D82" s="997"/>
    </row>
    <row r="83" spans="4:4" ht="20.100000000000001" customHeight="1">
      <c r="D83" s="997"/>
    </row>
    <row r="84" spans="4:4" ht="20.100000000000001" customHeight="1">
      <c r="D84" s="997"/>
    </row>
    <row r="85" spans="4:4" ht="20.100000000000001" customHeight="1">
      <c r="D85" s="997"/>
    </row>
    <row r="86" spans="4:4" ht="20.100000000000001" customHeight="1">
      <c r="D86" s="997"/>
    </row>
    <row r="87" spans="4:4" ht="20.100000000000001" customHeight="1">
      <c r="D87" s="997"/>
    </row>
    <row r="88" spans="4:4" ht="20.100000000000001" customHeight="1">
      <c r="D88" s="997"/>
    </row>
    <row r="89" spans="4:4" ht="20.100000000000001" customHeight="1">
      <c r="D89" s="997"/>
    </row>
    <row r="90" spans="4:4" ht="20.100000000000001" customHeight="1">
      <c r="D90" s="997"/>
    </row>
    <row r="91" spans="4:4" ht="20.100000000000001" customHeight="1">
      <c r="D91" s="997"/>
    </row>
    <row r="92" spans="4:4" ht="20.100000000000001" customHeight="1">
      <c r="D92" s="997"/>
    </row>
    <row r="93" spans="4:4" ht="20.100000000000001" customHeight="1">
      <c r="D93" s="997"/>
    </row>
    <row r="94" spans="4:4" ht="20.100000000000001" customHeight="1">
      <c r="D94" s="997"/>
    </row>
    <row r="95" spans="4:4" ht="20.100000000000001" customHeight="1">
      <c r="D95" s="997"/>
    </row>
    <row r="96" spans="4:4" ht="20.100000000000001" customHeight="1">
      <c r="D96" s="997"/>
    </row>
    <row r="97" spans="4:4" ht="20.100000000000001" customHeight="1">
      <c r="D97" s="997"/>
    </row>
    <row r="98" spans="4:4" ht="20.100000000000001" customHeight="1">
      <c r="D98" s="997"/>
    </row>
    <row r="99" spans="4:4" ht="20.100000000000001" customHeight="1">
      <c r="D99" s="997"/>
    </row>
    <row r="100" spans="4:4" ht="20.100000000000001" customHeight="1">
      <c r="D100" s="997"/>
    </row>
    <row r="101" spans="4:4" ht="20.100000000000001" customHeight="1">
      <c r="D101" s="997"/>
    </row>
    <row r="102" spans="4:4" ht="20.100000000000001" customHeight="1">
      <c r="D102" s="997"/>
    </row>
    <row r="103" spans="4:4" ht="20.100000000000001" customHeight="1">
      <c r="D103" s="997"/>
    </row>
    <row r="104" spans="4:4" ht="20.100000000000001" customHeight="1">
      <c r="D104" s="997"/>
    </row>
    <row r="105" spans="4:4" ht="20.100000000000001" customHeight="1">
      <c r="D105" s="997"/>
    </row>
    <row r="106" spans="4:4" ht="20.100000000000001" customHeight="1">
      <c r="D106" s="997"/>
    </row>
    <row r="107" spans="4:4" ht="20.100000000000001" customHeight="1">
      <c r="D107" s="997"/>
    </row>
    <row r="108" spans="4:4" ht="20.100000000000001" customHeight="1">
      <c r="D108" s="997"/>
    </row>
    <row r="109" spans="4:4" ht="20.100000000000001" customHeight="1">
      <c r="D109" s="997"/>
    </row>
    <row r="110" spans="4:4" ht="20.100000000000001" customHeight="1">
      <c r="D110" s="997"/>
    </row>
    <row r="111" spans="4:4" ht="20.100000000000001" customHeight="1">
      <c r="D111" s="997"/>
    </row>
    <row r="112" spans="4:4" ht="20.100000000000001" customHeight="1">
      <c r="D112" s="997"/>
    </row>
    <row r="113" spans="4:4" ht="20.100000000000001" customHeight="1">
      <c r="D113" s="997"/>
    </row>
    <row r="114" spans="4:4" ht="20.100000000000001" customHeight="1">
      <c r="D114" s="997"/>
    </row>
    <row r="115" spans="4:4" ht="20.100000000000001" customHeight="1">
      <c r="D115" s="997"/>
    </row>
    <row r="116" spans="4:4" ht="20.100000000000001" customHeight="1">
      <c r="D116" s="997"/>
    </row>
    <row r="117" spans="4:4" ht="20.100000000000001" customHeight="1">
      <c r="D117" s="997"/>
    </row>
    <row r="118" spans="4:4" ht="20.100000000000001" customHeight="1">
      <c r="D118" s="997"/>
    </row>
    <row r="119" spans="4:4" ht="20.100000000000001" customHeight="1">
      <c r="D119" s="997"/>
    </row>
    <row r="120" spans="4:4" ht="20.100000000000001" customHeight="1">
      <c r="D120" s="997"/>
    </row>
    <row r="121" spans="4:4" ht="20.100000000000001" customHeight="1">
      <c r="D121" s="997"/>
    </row>
    <row r="122" spans="4:4" ht="20.100000000000001" customHeight="1">
      <c r="D122" s="997"/>
    </row>
    <row r="123" spans="4:4" ht="20.100000000000001" customHeight="1">
      <c r="D123" s="997"/>
    </row>
    <row r="124" spans="4:4" ht="20.100000000000001" customHeight="1">
      <c r="D124" s="997"/>
    </row>
    <row r="125" spans="4:4" ht="20.100000000000001" customHeight="1">
      <c r="D125" s="997"/>
    </row>
    <row r="126" spans="4:4" ht="20.100000000000001" customHeight="1">
      <c r="D126" s="997"/>
    </row>
    <row r="127" spans="4:4" ht="20.100000000000001" customHeight="1">
      <c r="D127" s="997"/>
    </row>
    <row r="128" spans="4:4" ht="20.100000000000001" customHeight="1">
      <c r="D128" s="997"/>
    </row>
    <row r="129" spans="4:4" ht="20.100000000000001" customHeight="1">
      <c r="D129" s="997"/>
    </row>
    <row r="130" spans="4:4" ht="20.100000000000001" customHeight="1">
      <c r="D130" s="997"/>
    </row>
    <row r="131" spans="4:4" ht="20.100000000000001" customHeight="1">
      <c r="D131" s="997"/>
    </row>
    <row r="132" spans="4:4" ht="20.100000000000001" customHeight="1">
      <c r="D132" s="997"/>
    </row>
    <row r="133" spans="4:4" ht="20.100000000000001" customHeight="1">
      <c r="D133" s="997"/>
    </row>
    <row r="134" spans="4:4" ht="20.100000000000001" customHeight="1">
      <c r="D134" s="997"/>
    </row>
    <row r="135" spans="4:4" ht="20.100000000000001" customHeight="1">
      <c r="D135" s="997"/>
    </row>
    <row r="136" spans="4:4" ht="20.100000000000001" customHeight="1">
      <c r="D136" s="997"/>
    </row>
    <row r="137" spans="4:4" ht="20.100000000000001" customHeight="1">
      <c r="D137" s="997"/>
    </row>
    <row r="138" spans="4:4" ht="20.100000000000001" customHeight="1">
      <c r="D138" s="997"/>
    </row>
    <row r="139" spans="4:4" ht="20.100000000000001" customHeight="1">
      <c r="D139" s="997"/>
    </row>
    <row r="140" spans="4:4" ht="20.100000000000001" customHeight="1">
      <c r="D140" s="997"/>
    </row>
    <row r="141" spans="4:4" ht="20.100000000000001" customHeight="1">
      <c r="D141" s="997"/>
    </row>
    <row r="142" spans="4:4" ht="20.100000000000001" customHeight="1">
      <c r="D142" s="997"/>
    </row>
    <row r="143" spans="4:4" ht="20.100000000000001" customHeight="1">
      <c r="D143" s="997"/>
    </row>
    <row r="144" spans="4:4" ht="20.100000000000001" customHeight="1">
      <c r="D144" s="997"/>
    </row>
    <row r="145" spans="4:4" ht="20.100000000000001" customHeight="1">
      <c r="D145" s="997"/>
    </row>
    <row r="146" spans="4:4" ht="20.100000000000001" customHeight="1"/>
    <row r="147" spans="4:4" ht="20.100000000000001" customHeight="1"/>
    <row r="148" spans="4:4" ht="20.100000000000001" customHeight="1"/>
    <row r="149" spans="4:4" ht="20.100000000000001" customHeight="1"/>
    <row r="150" spans="4:4" ht="20.100000000000001" customHeight="1"/>
    <row r="151" spans="4:4" ht="20.100000000000001" customHeight="1"/>
    <row r="152" spans="4:4" ht="20.100000000000001" customHeight="1"/>
    <row r="153" spans="4:4" ht="20.100000000000001" customHeight="1"/>
    <row r="154" spans="4:4" ht="20.100000000000001" customHeight="1"/>
    <row r="155" spans="4:4" ht="20.100000000000001" customHeight="1"/>
    <row r="156" spans="4:4" ht="20.100000000000001" customHeight="1"/>
    <row r="157" spans="4:4" ht="20.100000000000001" customHeight="1"/>
    <row r="158" spans="4:4" ht="20.100000000000001" customHeight="1"/>
    <row r="159" spans="4:4" ht="20.100000000000001" customHeight="1"/>
    <row r="160" spans="4:4"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sheetData>
  <mergeCells count="2">
    <mergeCell ref="A1:E1"/>
    <mergeCell ref="A2:F2"/>
  </mergeCells>
  <hyperlinks>
    <hyperlink ref="A18" r:id="rId1"/>
    <hyperlink ref="A19" r:id="rId2"/>
  </hyperlinks>
  <printOptions gridLinesSet="0"/>
  <pageMargins left="0.78740157480314965" right="0.78740157480314965" top="1.1811023622047245" bottom="0.78740157480314965" header="0" footer="0"/>
  <pageSetup paperSize="9" orientation="portrait" horizontalDpi="300" verticalDpi="300" r:id="rId3"/>
  <headerFooter alignWithMargins="0"/>
</worksheet>
</file>

<file path=xl/worksheets/sheet74.xml><?xml version="1.0" encoding="utf-8"?>
<worksheet xmlns="http://schemas.openxmlformats.org/spreadsheetml/2006/main" xmlns:r="http://schemas.openxmlformats.org/officeDocument/2006/relationships">
  <sheetPr codeName="Sheet74"/>
  <dimension ref="A1:T1000"/>
  <sheetViews>
    <sheetView workbookViewId="0">
      <selection sqref="A1:J1"/>
    </sheetView>
  </sheetViews>
  <sheetFormatPr defaultRowHeight="12.75"/>
  <cols>
    <col min="1" max="1" width="19" style="981" customWidth="1"/>
    <col min="2" max="2" width="8.42578125" style="981" customWidth="1"/>
    <col min="3" max="3" width="7.5703125" style="981" customWidth="1"/>
    <col min="4" max="4" width="6" style="981" customWidth="1"/>
    <col min="5" max="5" width="8.5703125" style="981" customWidth="1"/>
    <col min="6" max="6" width="7.42578125" style="981" customWidth="1"/>
    <col min="7" max="7" width="7.28515625" style="981" customWidth="1"/>
    <col min="8" max="8" width="6.7109375" style="981" customWidth="1"/>
    <col min="9" max="9" width="8.42578125" style="981" customWidth="1"/>
    <col min="10" max="10" width="7.5703125" style="981" customWidth="1"/>
    <col min="11" max="11" width="4.85546875" style="981" customWidth="1"/>
    <col min="12" max="16384" width="9.140625" style="981"/>
  </cols>
  <sheetData>
    <row r="1" spans="1:20" ht="16.5" customHeight="1">
      <c r="A1" s="2165" t="s">
        <v>1005</v>
      </c>
      <c r="B1" s="2165"/>
      <c r="C1" s="2165"/>
      <c r="D1" s="2165"/>
      <c r="E1" s="2165"/>
      <c r="F1" s="2165"/>
      <c r="G1" s="2165"/>
      <c r="H1" s="2165"/>
      <c r="I1" s="2165"/>
      <c r="J1" s="2165"/>
    </row>
    <row r="2" spans="1:20" ht="25.5" customHeight="1">
      <c r="A2" s="2179" t="s">
        <v>1006</v>
      </c>
      <c r="B2" s="2179"/>
      <c r="C2" s="2179"/>
      <c r="D2" s="2179"/>
      <c r="E2" s="2179"/>
      <c r="F2" s="2179"/>
      <c r="G2" s="2179"/>
      <c r="H2" s="2179"/>
      <c r="I2" s="2179"/>
      <c r="J2" s="2179"/>
    </row>
    <row r="3" spans="1:20" ht="12.95" customHeight="1">
      <c r="A3" s="982">
        <v>2017</v>
      </c>
      <c r="B3" s="982"/>
      <c r="C3" s="983"/>
      <c r="D3" s="983"/>
      <c r="E3" s="983"/>
      <c r="F3" s="983"/>
      <c r="G3" s="983"/>
      <c r="H3" s="983"/>
      <c r="I3" s="983"/>
      <c r="J3" s="984" t="s">
        <v>546</v>
      </c>
      <c r="K3" s="985"/>
    </row>
    <row r="4" spans="1:20" ht="15" customHeight="1">
      <c r="A4" s="2167" t="s">
        <v>573</v>
      </c>
      <c r="B4" s="2170" t="s">
        <v>973</v>
      </c>
      <c r="C4" s="2173" t="s">
        <v>1000</v>
      </c>
      <c r="D4" s="2174"/>
      <c r="E4" s="2174"/>
      <c r="F4" s="2175"/>
      <c r="G4" s="2173" t="s">
        <v>1001</v>
      </c>
      <c r="H4" s="2174"/>
      <c r="I4" s="2174"/>
      <c r="J4" s="2175"/>
      <c r="K4" s="986"/>
    </row>
    <row r="5" spans="1:20" ht="7.5" customHeight="1">
      <c r="A5" s="2168"/>
      <c r="B5" s="2171"/>
      <c r="C5" s="2167" t="s">
        <v>0</v>
      </c>
      <c r="D5" s="2176" t="s">
        <v>1007</v>
      </c>
      <c r="E5" s="2167" t="s">
        <v>1008</v>
      </c>
      <c r="F5" s="2176" t="s">
        <v>888</v>
      </c>
      <c r="G5" s="2167" t="s">
        <v>0</v>
      </c>
      <c r="H5" s="2176" t="s">
        <v>1007</v>
      </c>
      <c r="I5" s="2167" t="s">
        <v>1008</v>
      </c>
      <c r="J5" s="2167" t="s">
        <v>888</v>
      </c>
      <c r="K5" s="987"/>
    </row>
    <row r="6" spans="1:20" ht="45" customHeight="1">
      <c r="A6" s="2169"/>
      <c r="B6" s="2172"/>
      <c r="C6" s="2169"/>
      <c r="D6" s="2177"/>
      <c r="E6" s="2169"/>
      <c r="F6" s="2177"/>
      <c r="G6" s="2169"/>
      <c r="H6" s="2177"/>
      <c r="I6" s="2169"/>
      <c r="J6" s="2169"/>
      <c r="K6" s="988"/>
    </row>
    <row r="7" spans="1:20" s="992" customFormat="1" ht="12.95" customHeight="1">
      <c r="A7" s="989"/>
      <c r="B7" s="990"/>
      <c r="C7" s="989"/>
      <c r="D7" s="989"/>
      <c r="E7" s="989"/>
      <c r="F7" s="989"/>
      <c r="G7" s="989"/>
      <c r="H7" s="989"/>
      <c r="I7" s="989"/>
      <c r="J7" s="989"/>
      <c r="K7" s="991"/>
    </row>
    <row r="8" spans="1:20" s="1067" customFormat="1" ht="12.95" customHeight="1">
      <c r="A8" s="1067" t="s">
        <v>258</v>
      </c>
      <c r="B8" s="1032">
        <f>B10+B18+B20</f>
        <v>1126</v>
      </c>
      <c r="C8" s="1032">
        <f t="shared" ref="C8:J8" si="0">C10+C18+C20</f>
        <v>11367174.000000004</v>
      </c>
      <c r="D8" s="1032">
        <f t="shared" si="0"/>
        <v>571401</v>
      </c>
      <c r="E8" s="1032">
        <f t="shared" si="0"/>
        <v>1725387</v>
      </c>
      <c r="F8" s="1032">
        <f t="shared" si="0"/>
        <v>9070386</v>
      </c>
      <c r="G8" s="1032">
        <f t="shared" si="0"/>
        <v>9305932.0000000037</v>
      </c>
      <c r="H8" s="1032">
        <f t="shared" si="0"/>
        <v>402683</v>
      </c>
      <c r="I8" s="1032">
        <f t="shared" si="0"/>
        <v>1272306</v>
      </c>
      <c r="J8" s="1032">
        <f t="shared" si="0"/>
        <v>7630942.9999999991</v>
      </c>
    </row>
    <row r="9" spans="1:20" s="1067" customFormat="1" ht="12.95" customHeight="1"/>
    <row r="10" spans="1:20" s="1067" customFormat="1" ht="12.95" customHeight="1">
      <c r="A10" s="1067" t="s">
        <v>705</v>
      </c>
      <c r="B10" s="1032">
        <f>SUM(B12:B16)</f>
        <v>1069</v>
      </c>
      <c r="C10" s="1032">
        <f t="shared" ref="C10:J10" si="1">SUM(C12:C16)</f>
        <v>11226774.000000004</v>
      </c>
      <c r="D10" s="1032">
        <f t="shared" si="1"/>
        <v>539499</v>
      </c>
      <c r="E10" s="1032">
        <f t="shared" si="1"/>
        <v>1703037</v>
      </c>
      <c r="F10" s="1032">
        <f t="shared" si="1"/>
        <v>8984238</v>
      </c>
      <c r="G10" s="1032">
        <f t="shared" si="1"/>
        <v>9196309.0000000037</v>
      </c>
      <c r="H10" s="1032">
        <f t="shared" si="1"/>
        <v>375843</v>
      </c>
      <c r="I10" s="1032">
        <f t="shared" si="1"/>
        <v>1258323</v>
      </c>
      <c r="J10" s="1032">
        <f t="shared" si="1"/>
        <v>7562142.9999999991</v>
      </c>
    </row>
    <row r="11" spans="1:20" s="1067" customFormat="1" ht="12.95" customHeight="1"/>
    <row r="12" spans="1:20" s="1034" customFormat="1" ht="12.95" customHeight="1">
      <c r="A12" s="1034" t="s">
        <v>391</v>
      </c>
      <c r="B12" s="1032">
        <v>264</v>
      </c>
      <c r="C12" s="1033">
        <v>1746146.0000000016</v>
      </c>
      <c r="D12" s="1033">
        <v>108390</v>
      </c>
      <c r="E12" s="1033">
        <v>299860.99999999994</v>
      </c>
      <c r="F12" s="1033">
        <v>1337895</v>
      </c>
      <c r="G12" s="1033">
        <v>1553685.9999999998</v>
      </c>
      <c r="H12" s="1033">
        <v>78901</v>
      </c>
      <c r="I12" s="1033">
        <v>242121</v>
      </c>
      <c r="J12" s="1033">
        <v>1232663.9999999993</v>
      </c>
      <c r="L12" s="1067"/>
      <c r="M12" s="1067"/>
      <c r="N12" s="1067"/>
      <c r="O12" s="1067"/>
      <c r="P12" s="1067"/>
      <c r="Q12" s="1067"/>
      <c r="R12" s="1067"/>
      <c r="S12" s="1067"/>
      <c r="T12" s="1067"/>
    </row>
    <row r="13" spans="1:20" s="1034" customFormat="1" ht="12.95" customHeight="1">
      <c r="A13" s="1034" t="s">
        <v>392</v>
      </c>
      <c r="B13" s="1032">
        <v>218</v>
      </c>
      <c r="C13" s="1033">
        <v>666783.00000000023</v>
      </c>
      <c r="D13" s="1033">
        <v>23237</v>
      </c>
      <c r="E13" s="1033">
        <v>139251.99999999997</v>
      </c>
      <c r="F13" s="1033">
        <v>504293.99999999988</v>
      </c>
      <c r="G13" s="1033">
        <v>594224</v>
      </c>
      <c r="H13" s="1033">
        <v>20944</v>
      </c>
      <c r="I13" s="1033">
        <v>119899</v>
      </c>
      <c r="J13" s="1033">
        <v>453381.00000000006</v>
      </c>
      <c r="L13" s="1067"/>
      <c r="M13" s="1067"/>
      <c r="N13" s="1067"/>
      <c r="O13" s="1067"/>
      <c r="P13" s="1067"/>
      <c r="Q13" s="1067"/>
      <c r="R13" s="1067"/>
      <c r="S13" s="1067"/>
      <c r="T13" s="1067"/>
    </row>
    <row r="14" spans="1:20" s="1034" customFormat="1" ht="12.95" customHeight="1">
      <c r="A14" s="1034" t="s">
        <v>953</v>
      </c>
      <c r="B14" s="1032">
        <v>524</v>
      </c>
      <c r="C14" s="1033">
        <v>8524398.0000000019</v>
      </c>
      <c r="D14" s="1033">
        <v>403872</v>
      </c>
      <c r="E14" s="1673">
        <v>1220273</v>
      </c>
      <c r="F14" s="1685">
        <v>6900252.9999999991</v>
      </c>
      <c r="G14" s="1033">
        <v>6778433.0000000047</v>
      </c>
      <c r="H14" s="1686">
        <v>272598</v>
      </c>
      <c r="I14" s="1686">
        <v>855728</v>
      </c>
      <c r="J14" s="1686">
        <v>5650107</v>
      </c>
      <c r="L14" s="1067"/>
      <c r="M14" s="1067"/>
      <c r="N14" s="1067"/>
      <c r="O14" s="1067"/>
      <c r="P14" s="1067"/>
      <c r="Q14" s="1067"/>
      <c r="R14" s="1067"/>
      <c r="S14" s="1067"/>
      <c r="T14" s="1067"/>
    </row>
    <row r="15" spans="1:20" s="1034" customFormat="1" ht="12.95" customHeight="1">
      <c r="A15" s="1034" t="s">
        <v>777</v>
      </c>
      <c r="B15" s="1032">
        <v>46</v>
      </c>
      <c r="C15" s="1033">
        <v>175017</v>
      </c>
      <c r="D15" s="1033">
        <v>4000</v>
      </c>
      <c r="E15" s="1673">
        <v>36151</v>
      </c>
      <c r="F15" s="1685">
        <v>134866</v>
      </c>
      <c r="G15" s="1033">
        <v>161595.99999999997</v>
      </c>
      <c r="H15" s="1686">
        <v>3400</v>
      </c>
      <c r="I15" s="1686">
        <v>33369</v>
      </c>
      <c r="J15" s="1686">
        <v>124826.99999999997</v>
      </c>
      <c r="L15" s="1067"/>
      <c r="M15" s="1067"/>
      <c r="N15" s="1067"/>
      <c r="O15" s="1067"/>
      <c r="P15" s="1067"/>
      <c r="Q15" s="1067"/>
      <c r="R15" s="1067"/>
      <c r="S15" s="1067"/>
      <c r="T15" s="1067"/>
    </row>
    <row r="16" spans="1:20" s="1034" customFormat="1" ht="12.95" customHeight="1">
      <c r="A16" s="1034" t="s">
        <v>783</v>
      </c>
      <c r="B16" s="1032">
        <v>17</v>
      </c>
      <c r="C16" s="1033">
        <v>114430</v>
      </c>
      <c r="D16" s="1687">
        <v>0</v>
      </c>
      <c r="E16" s="1673">
        <v>7500</v>
      </c>
      <c r="F16" s="1685">
        <v>106930</v>
      </c>
      <c r="G16" s="1033">
        <v>108370</v>
      </c>
      <c r="H16" s="1688">
        <v>0</v>
      </c>
      <c r="I16" s="1686">
        <v>7206</v>
      </c>
      <c r="J16" s="1686">
        <v>101164.00000000001</v>
      </c>
      <c r="L16" s="1067"/>
      <c r="M16" s="1067"/>
      <c r="N16" s="1067"/>
      <c r="O16" s="1067"/>
      <c r="P16" s="1067"/>
      <c r="Q16" s="1067"/>
      <c r="R16" s="1067"/>
      <c r="S16" s="1067"/>
      <c r="T16" s="1067"/>
    </row>
    <row r="17" spans="1:20" s="1034" customFormat="1" ht="12.95" customHeight="1">
      <c r="B17" s="1032"/>
      <c r="C17" s="1674"/>
      <c r="D17" s="1098"/>
      <c r="E17" s="1673"/>
      <c r="F17" s="1685"/>
      <c r="G17" s="1689"/>
      <c r="H17" s="1098"/>
      <c r="I17" s="1689"/>
      <c r="J17" s="1689"/>
      <c r="L17" s="1067"/>
      <c r="M17" s="1067"/>
      <c r="N17" s="1067"/>
      <c r="O17" s="1067"/>
      <c r="P17" s="1067"/>
      <c r="Q17" s="1067"/>
      <c r="R17" s="1067"/>
      <c r="S17" s="1067"/>
      <c r="T17" s="1067"/>
    </row>
    <row r="18" spans="1:20" s="1067" customFormat="1" ht="12.95" customHeight="1">
      <c r="A18" s="1067" t="s">
        <v>954</v>
      </c>
      <c r="B18" s="1032">
        <v>30</v>
      </c>
      <c r="C18" s="1032">
        <v>70660.000000000015</v>
      </c>
      <c r="D18" s="1032">
        <v>15560</v>
      </c>
      <c r="E18" s="1068">
        <v>15350</v>
      </c>
      <c r="F18" s="1690">
        <v>39750</v>
      </c>
      <c r="G18" s="1691">
        <v>64643.000000000007</v>
      </c>
      <c r="H18" s="1691">
        <v>13920</v>
      </c>
      <c r="I18" s="1691">
        <v>13452.999999999998</v>
      </c>
      <c r="J18" s="1691">
        <v>37270</v>
      </c>
    </row>
    <row r="19" spans="1:20" s="1067" customFormat="1" ht="12.95" customHeight="1"/>
    <row r="20" spans="1:20" s="1067" customFormat="1" ht="12.95" customHeight="1">
      <c r="A20" s="1067" t="s">
        <v>733</v>
      </c>
      <c r="B20" s="1032">
        <v>27</v>
      </c>
      <c r="C20" s="1692">
        <v>69740</v>
      </c>
      <c r="D20" s="1099">
        <v>16342</v>
      </c>
      <c r="E20" s="1068">
        <v>7000</v>
      </c>
      <c r="F20" s="1690">
        <v>46397.999999999993</v>
      </c>
      <c r="G20" s="1691">
        <v>44980.000000000007</v>
      </c>
      <c r="H20" s="1099">
        <v>12920</v>
      </c>
      <c r="I20" s="1691">
        <v>530</v>
      </c>
      <c r="J20" s="1691">
        <v>31530</v>
      </c>
    </row>
    <row r="21" spans="1:20" s="1067" customFormat="1" ht="6.95" customHeight="1" thickBot="1">
      <c r="A21" s="1677"/>
      <c r="B21" s="1678"/>
      <c r="C21" s="1678"/>
      <c r="D21" s="1678"/>
      <c r="E21" s="1678"/>
      <c r="F21" s="1678"/>
      <c r="G21" s="1693" t="s">
        <v>192</v>
      </c>
      <c r="H21" s="1693"/>
      <c r="I21" s="1693"/>
      <c r="J21" s="1693"/>
    </row>
    <row r="22" spans="1:20" ht="3.75" customHeight="1" thickTop="1">
      <c r="A22" s="985"/>
      <c r="B22" s="985"/>
      <c r="C22" s="985"/>
      <c r="D22" s="985"/>
      <c r="E22" s="985"/>
      <c r="F22" s="985"/>
      <c r="G22" s="983"/>
      <c r="H22" s="983"/>
      <c r="I22" s="983"/>
      <c r="J22" s="983"/>
      <c r="K22" s="983"/>
    </row>
    <row r="23" spans="1:20" s="993" customFormat="1" ht="12.95" customHeight="1">
      <c r="A23" s="1031" t="s">
        <v>955</v>
      </c>
      <c r="B23" s="1031"/>
      <c r="C23" s="1031"/>
      <c r="D23" s="1031"/>
      <c r="E23" s="1031"/>
    </row>
    <row r="24" spans="1:20" ht="9.75" customHeight="1">
      <c r="A24" s="994"/>
      <c r="B24" s="994"/>
      <c r="C24" s="985"/>
      <c r="D24" s="985"/>
      <c r="E24" s="985"/>
      <c r="F24" s="985"/>
      <c r="G24" s="983"/>
      <c r="H24" s="983"/>
      <c r="I24" s="983"/>
      <c r="J24" s="983"/>
      <c r="K24" s="983"/>
    </row>
    <row r="25" spans="1:20">
      <c r="A25" s="768" t="s">
        <v>564</v>
      </c>
      <c r="B25" s="985"/>
      <c r="C25" s="985"/>
      <c r="D25" s="985"/>
      <c r="E25" s="985"/>
      <c r="F25" s="985"/>
      <c r="G25" s="985"/>
    </row>
    <row r="26" spans="1:20">
      <c r="A26" s="1011" t="s">
        <v>961</v>
      </c>
      <c r="B26" s="985"/>
      <c r="C26" s="985"/>
      <c r="D26" s="985"/>
      <c r="E26" s="985"/>
      <c r="F26" s="985"/>
      <c r="G26" s="985"/>
    </row>
    <row r="27" spans="1:20">
      <c r="A27" s="1011" t="s">
        <v>1009</v>
      </c>
      <c r="B27" s="985"/>
      <c r="C27" s="985"/>
      <c r="D27" s="985"/>
      <c r="E27" s="985"/>
      <c r="F27" s="985"/>
      <c r="G27" s="985"/>
    </row>
    <row r="28" spans="1:20">
      <c r="A28" s="985"/>
      <c r="B28" s="985"/>
      <c r="C28" s="985"/>
      <c r="D28" s="985"/>
      <c r="E28" s="985"/>
      <c r="F28" s="985"/>
      <c r="G28" s="985"/>
      <c r="H28" s="985"/>
      <c r="I28" s="985"/>
      <c r="J28" s="985"/>
      <c r="K28" s="985"/>
    </row>
    <row r="29" spans="1:20">
      <c r="A29" s="985"/>
      <c r="B29" s="985"/>
      <c r="C29" s="985"/>
      <c r="D29" s="985"/>
      <c r="E29" s="985"/>
      <c r="F29" s="985"/>
      <c r="G29" s="985"/>
      <c r="H29" s="985"/>
      <c r="I29" s="985"/>
      <c r="J29" s="985"/>
      <c r="K29" s="985"/>
    </row>
    <row r="30" spans="1:20">
      <c r="A30" s="985"/>
      <c r="B30" s="985"/>
      <c r="C30" s="985"/>
      <c r="D30" s="985"/>
      <c r="E30" s="985"/>
      <c r="F30" s="985"/>
      <c r="G30" s="985"/>
      <c r="H30" s="985"/>
      <c r="I30" s="985"/>
      <c r="J30" s="985"/>
      <c r="K30" s="985"/>
    </row>
    <row r="31" spans="1:20">
      <c r="A31" s="985"/>
      <c r="B31" s="985"/>
      <c r="C31" s="985"/>
      <c r="D31" s="985"/>
      <c r="E31" s="985"/>
      <c r="F31" s="985"/>
      <c r="G31" s="985"/>
      <c r="H31" s="985"/>
      <c r="I31" s="985"/>
      <c r="J31" s="985"/>
      <c r="K31" s="985"/>
    </row>
    <row r="32" spans="1:20">
      <c r="A32" s="985"/>
      <c r="B32" s="985"/>
      <c r="C32" s="985"/>
      <c r="D32" s="985"/>
      <c r="E32" s="985"/>
      <c r="F32" s="985"/>
      <c r="G32" s="985"/>
      <c r="H32" s="985"/>
      <c r="I32" s="985"/>
      <c r="J32" s="985"/>
      <c r="K32" s="985"/>
    </row>
    <row r="33" spans="1:11">
      <c r="A33" s="985"/>
      <c r="B33" s="985"/>
      <c r="C33" s="985"/>
      <c r="D33" s="985"/>
      <c r="E33" s="985"/>
      <c r="F33" s="985"/>
      <c r="G33" s="985"/>
      <c r="H33" s="985"/>
      <c r="I33" s="985"/>
      <c r="J33" s="985"/>
      <c r="K33" s="985"/>
    </row>
    <row r="34" spans="1:11">
      <c r="A34" s="985"/>
      <c r="B34" s="985"/>
      <c r="C34" s="985"/>
      <c r="D34" s="985"/>
      <c r="E34" s="985"/>
      <c r="F34" s="985"/>
      <c r="G34" s="985"/>
      <c r="H34" s="985"/>
      <c r="I34" s="985"/>
      <c r="J34" s="985"/>
      <c r="K34" s="985"/>
    </row>
    <row r="35" spans="1:11">
      <c r="A35" s="985"/>
      <c r="B35" s="985"/>
      <c r="C35" s="985"/>
      <c r="D35" s="985"/>
      <c r="E35" s="985"/>
      <c r="F35" s="985"/>
      <c r="G35" s="985"/>
      <c r="H35" s="985"/>
      <c r="I35" s="985"/>
      <c r="J35" s="985"/>
      <c r="K35" s="985"/>
    </row>
    <row r="36" spans="1:11">
      <c r="A36" s="985"/>
      <c r="B36" s="985"/>
      <c r="C36" s="985"/>
      <c r="D36" s="985"/>
      <c r="E36" s="985"/>
      <c r="F36" s="985"/>
      <c r="G36" s="985"/>
      <c r="H36" s="985"/>
      <c r="I36" s="985"/>
      <c r="J36" s="985"/>
      <c r="K36" s="985"/>
    </row>
    <row r="37" spans="1:11">
      <c r="A37" s="985"/>
      <c r="B37" s="985"/>
      <c r="C37" s="985"/>
      <c r="D37" s="985"/>
      <c r="E37" s="985"/>
      <c r="F37" s="985"/>
      <c r="G37" s="985"/>
      <c r="H37" s="985"/>
      <c r="I37" s="985"/>
      <c r="J37" s="985"/>
      <c r="K37" s="985"/>
    </row>
    <row r="38" spans="1:11">
      <c r="A38" s="985"/>
      <c r="B38" s="985"/>
      <c r="C38" s="985"/>
      <c r="D38" s="985"/>
      <c r="E38" s="985"/>
      <c r="F38" s="985"/>
      <c r="G38" s="985"/>
      <c r="H38" s="985"/>
      <c r="I38" s="985"/>
      <c r="J38" s="985"/>
      <c r="K38" s="985"/>
    </row>
    <row r="39" spans="1:11">
      <c r="A39" s="985"/>
      <c r="B39" s="985"/>
      <c r="C39" s="985"/>
      <c r="D39" s="985"/>
      <c r="E39" s="985"/>
      <c r="F39" s="985"/>
      <c r="G39" s="985"/>
      <c r="H39" s="985"/>
      <c r="I39" s="985"/>
      <c r="J39" s="985"/>
      <c r="K39" s="985"/>
    </row>
    <row r="40" spans="1:11">
      <c r="A40" s="985"/>
      <c r="B40" s="985"/>
      <c r="C40" s="985"/>
      <c r="D40" s="985"/>
      <c r="E40" s="985"/>
      <c r="F40" s="985"/>
      <c r="G40" s="985"/>
      <c r="H40" s="985"/>
      <c r="I40" s="985"/>
      <c r="J40" s="985"/>
      <c r="K40" s="985"/>
    </row>
    <row r="41" spans="1:11">
      <c r="A41" s="985"/>
      <c r="B41" s="985"/>
      <c r="C41" s="985"/>
      <c r="D41" s="985"/>
      <c r="E41" s="985"/>
      <c r="F41" s="985"/>
      <c r="G41" s="985"/>
      <c r="H41" s="985"/>
      <c r="I41" s="985"/>
      <c r="J41" s="985"/>
      <c r="K41" s="985"/>
    </row>
    <row r="42" spans="1:11">
      <c r="A42" s="985"/>
      <c r="B42" s="985"/>
      <c r="C42" s="985"/>
      <c r="D42" s="985"/>
      <c r="E42" s="985"/>
      <c r="F42" s="985"/>
      <c r="G42" s="985"/>
      <c r="H42" s="985"/>
      <c r="I42" s="985"/>
      <c r="J42" s="985"/>
      <c r="K42" s="985"/>
    </row>
    <row r="43" spans="1:11">
      <c r="A43" s="985"/>
      <c r="B43" s="985"/>
      <c r="C43" s="985"/>
      <c r="D43" s="985"/>
      <c r="E43" s="985"/>
      <c r="F43" s="985"/>
      <c r="G43" s="985"/>
      <c r="H43" s="985"/>
      <c r="I43" s="985"/>
      <c r="J43" s="985"/>
      <c r="K43" s="985"/>
    </row>
    <row r="44" spans="1:11">
      <c r="A44" s="985"/>
      <c r="B44" s="985"/>
      <c r="C44" s="985"/>
      <c r="D44" s="985"/>
      <c r="E44" s="985"/>
      <c r="F44" s="985"/>
      <c r="G44" s="985"/>
      <c r="H44" s="985"/>
      <c r="I44" s="985"/>
      <c r="J44" s="985"/>
      <c r="K44" s="985"/>
    </row>
    <row r="45" spans="1:11">
      <c r="A45" s="985"/>
      <c r="B45" s="985"/>
      <c r="C45" s="985"/>
      <c r="D45" s="985"/>
      <c r="E45" s="985"/>
      <c r="F45" s="985"/>
      <c r="G45" s="985"/>
      <c r="H45" s="985"/>
      <c r="I45" s="985"/>
      <c r="J45" s="985"/>
      <c r="K45" s="985"/>
    </row>
    <row r="46" spans="1:11">
      <c r="A46" s="985"/>
      <c r="B46" s="985"/>
      <c r="C46" s="985"/>
      <c r="D46" s="985"/>
      <c r="E46" s="985"/>
      <c r="F46" s="985"/>
      <c r="G46" s="985"/>
      <c r="H46" s="985"/>
      <c r="I46" s="985"/>
      <c r="J46" s="985"/>
      <c r="K46" s="985"/>
    </row>
    <row r="47" spans="1:11">
      <c r="A47" s="985"/>
      <c r="B47" s="985"/>
      <c r="C47" s="985"/>
      <c r="D47" s="985"/>
      <c r="E47" s="985"/>
      <c r="F47" s="985"/>
      <c r="G47" s="985"/>
      <c r="H47" s="985"/>
      <c r="I47" s="985"/>
      <c r="J47" s="985"/>
      <c r="K47" s="985"/>
    </row>
    <row r="48" spans="1:11">
      <c r="A48" s="985"/>
      <c r="B48" s="985"/>
      <c r="C48" s="985"/>
      <c r="D48" s="985"/>
      <c r="E48" s="985"/>
      <c r="F48" s="985"/>
      <c r="G48" s="985"/>
      <c r="H48" s="985"/>
      <c r="I48" s="985"/>
      <c r="J48" s="985"/>
      <c r="K48" s="985"/>
    </row>
    <row r="49" spans="1:11">
      <c r="A49" s="985"/>
      <c r="B49" s="985"/>
      <c r="C49" s="985"/>
      <c r="D49" s="985"/>
      <c r="E49" s="985"/>
      <c r="F49" s="985"/>
      <c r="G49" s="985"/>
      <c r="H49" s="985"/>
      <c r="I49" s="985"/>
      <c r="J49" s="985"/>
      <c r="K49" s="985"/>
    </row>
    <row r="50" spans="1:11">
      <c r="A50" s="985"/>
      <c r="B50" s="985"/>
      <c r="C50" s="985"/>
      <c r="D50" s="985"/>
      <c r="E50" s="985"/>
      <c r="F50" s="985"/>
      <c r="G50" s="985"/>
      <c r="H50" s="985"/>
      <c r="I50" s="985"/>
      <c r="J50" s="985"/>
      <c r="K50" s="985"/>
    </row>
    <row r="51" spans="1:11">
      <c r="A51" s="985"/>
      <c r="B51" s="985"/>
      <c r="C51" s="985"/>
      <c r="D51" s="985"/>
      <c r="E51" s="985"/>
      <c r="F51" s="985"/>
      <c r="G51" s="985"/>
      <c r="H51" s="985"/>
      <c r="I51" s="985"/>
      <c r="J51" s="985"/>
      <c r="K51" s="985"/>
    </row>
    <row r="52" spans="1:11">
      <c r="A52" s="985"/>
      <c r="B52" s="985"/>
      <c r="C52" s="985"/>
      <c r="D52" s="985"/>
      <c r="E52" s="985"/>
      <c r="F52" s="985"/>
      <c r="G52" s="985"/>
      <c r="H52" s="985"/>
      <c r="I52" s="985"/>
      <c r="J52" s="985"/>
      <c r="K52" s="985"/>
    </row>
    <row r="53" spans="1:11">
      <c r="A53" s="985"/>
      <c r="B53" s="985"/>
      <c r="C53" s="985"/>
      <c r="D53" s="985"/>
      <c r="E53" s="985"/>
      <c r="F53" s="985"/>
      <c r="G53" s="985"/>
      <c r="H53" s="985"/>
      <c r="I53" s="985"/>
      <c r="J53" s="985"/>
      <c r="K53" s="985"/>
    </row>
    <row r="54" spans="1:11">
      <c r="A54" s="985"/>
      <c r="B54" s="985"/>
      <c r="C54" s="985"/>
      <c r="D54" s="985"/>
      <c r="E54" s="985"/>
      <c r="F54" s="985"/>
      <c r="G54" s="985"/>
      <c r="H54" s="985"/>
      <c r="I54" s="985"/>
      <c r="J54" s="985"/>
      <c r="K54" s="985"/>
    </row>
    <row r="55" spans="1:11">
      <c r="A55" s="985"/>
      <c r="B55" s="985"/>
      <c r="C55" s="985"/>
      <c r="D55" s="985"/>
      <c r="E55" s="985"/>
      <c r="F55" s="985"/>
      <c r="G55" s="985"/>
      <c r="H55" s="985"/>
      <c r="I55" s="985"/>
      <c r="J55" s="985"/>
      <c r="K55" s="985"/>
    </row>
    <row r="56" spans="1:11">
      <c r="A56" s="985"/>
      <c r="B56" s="985"/>
      <c r="C56" s="985"/>
      <c r="D56" s="985"/>
      <c r="E56" s="985"/>
      <c r="F56" s="985"/>
      <c r="G56" s="985"/>
      <c r="H56" s="985"/>
      <c r="I56" s="985"/>
      <c r="J56" s="985"/>
      <c r="K56" s="985"/>
    </row>
    <row r="57" spans="1:11">
      <c r="A57" s="985"/>
      <c r="B57" s="985"/>
      <c r="C57" s="985"/>
      <c r="D57" s="985"/>
      <c r="E57" s="985"/>
      <c r="F57" s="985"/>
      <c r="G57" s="985"/>
      <c r="H57" s="985"/>
      <c r="I57" s="985"/>
      <c r="J57" s="985"/>
      <c r="K57" s="985"/>
    </row>
    <row r="58" spans="1:11">
      <c r="A58" s="985"/>
      <c r="B58" s="985"/>
      <c r="C58" s="985"/>
      <c r="D58" s="985"/>
      <c r="E58" s="985"/>
      <c r="F58" s="985"/>
      <c r="G58" s="985"/>
      <c r="H58" s="985"/>
      <c r="I58" s="985"/>
      <c r="J58" s="985"/>
      <c r="K58" s="985"/>
    </row>
    <row r="59" spans="1:11">
      <c r="A59" s="985"/>
      <c r="B59" s="985"/>
      <c r="C59" s="985"/>
      <c r="D59" s="985"/>
      <c r="E59" s="985"/>
      <c r="F59" s="985"/>
      <c r="G59" s="985"/>
      <c r="H59" s="985"/>
      <c r="I59" s="985"/>
      <c r="J59" s="985"/>
      <c r="K59" s="985"/>
    </row>
    <row r="60" spans="1:11">
      <c r="A60" s="985"/>
      <c r="B60" s="985"/>
      <c r="C60" s="985"/>
      <c r="D60" s="985"/>
      <c r="E60" s="985"/>
      <c r="F60" s="985"/>
      <c r="G60" s="985"/>
      <c r="H60" s="985"/>
      <c r="I60" s="985"/>
      <c r="J60" s="985"/>
      <c r="K60" s="985"/>
    </row>
    <row r="61" spans="1:11">
      <c r="A61" s="985"/>
      <c r="B61" s="985"/>
      <c r="C61" s="985"/>
      <c r="D61" s="985"/>
      <c r="E61" s="985"/>
      <c r="F61" s="985"/>
      <c r="G61" s="985"/>
      <c r="H61" s="985"/>
      <c r="I61" s="985"/>
      <c r="J61" s="985"/>
      <c r="K61" s="985"/>
    </row>
    <row r="62" spans="1:11">
      <c r="A62" s="985"/>
      <c r="B62" s="985"/>
      <c r="C62" s="985"/>
      <c r="D62" s="985"/>
      <c r="E62" s="985"/>
      <c r="F62" s="985"/>
      <c r="G62" s="985"/>
      <c r="H62" s="985"/>
      <c r="I62" s="985"/>
      <c r="J62" s="985"/>
      <c r="K62" s="985"/>
    </row>
    <row r="63" spans="1:11">
      <c r="A63" s="985"/>
      <c r="B63" s="985"/>
      <c r="C63" s="985"/>
      <c r="D63" s="985"/>
      <c r="E63" s="985"/>
      <c r="F63" s="985"/>
      <c r="G63" s="985"/>
      <c r="H63" s="985"/>
      <c r="I63" s="985"/>
      <c r="J63" s="985"/>
      <c r="K63" s="985"/>
    </row>
    <row r="64" spans="1:11">
      <c r="A64" s="985"/>
      <c r="B64" s="985"/>
      <c r="C64" s="985"/>
      <c r="D64" s="985"/>
      <c r="E64" s="985"/>
      <c r="F64" s="985"/>
      <c r="G64" s="985"/>
      <c r="H64" s="985"/>
      <c r="I64" s="985"/>
      <c r="J64" s="985"/>
      <c r="K64" s="985"/>
    </row>
    <row r="65" spans="1:11">
      <c r="A65" s="985"/>
      <c r="B65" s="985"/>
      <c r="C65" s="985"/>
      <c r="D65" s="985"/>
      <c r="E65" s="985"/>
      <c r="F65" s="985"/>
      <c r="G65" s="985"/>
      <c r="H65" s="985"/>
      <c r="I65" s="985"/>
      <c r="J65" s="985"/>
      <c r="K65" s="985"/>
    </row>
    <row r="66" spans="1:11">
      <c r="A66" s="985"/>
      <c r="B66" s="985"/>
      <c r="C66" s="985"/>
      <c r="D66" s="985"/>
      <c r="E66" s="985"/>
      <c r="F66" s="985"/>
      <c r="G66" s="985"/>
      <c r="H66" s="985"/>
      <c r="I66" s="985"/>
      <c r="J66" s="985"/>
      <c r="K66" s="985"/>
    </row>
    <row r="67" spans="1:11">
      <c r="A67" s="985"/>
      <c r="B67" s="985"/>
      <c r="C67" s="985"/>
      <c r="D67" s="985"/>
      <c r="E67" s="985"/>
      <c r="F67" s="985"/>
      <c r="G67" s="985"/>
      <c r="H67" s="985"/>
      <c r="I67" s="985"/>
      <c r="J67" s="985"/>
      <c r="K67" s="985"/>
    </row>
    <row r="68" spans="1:11">
      <c r="A68" s="985"/>
      <c r="B68" s="985"/>
      <c r="C68" s="985"/>
      <c r="D68" s="985"/>
      <c r="E68" s="985"/>
      <c r="F68" s="985"/>
      <c r="G68" s="985"/>
      <c r="H68" s="985"/>
      <c r="I68" s="985"/>
      <c r="J68" s="985"/>
      <c r="K68" s="985"/>
    </row>
    <row r="69" spans="1:11">
      <c r="A69" s="985"/>
      <c r="B69" s="985"/>
      <c r="C69" s="985"/>
      <c r="D69" s="985"/>
      <c r="E69" s="985"/>
      <c r="F69" s="985"/>
      <c r="G69" s="985"/>
      <c r="H69" s="985"/>
      <c r="I69" s="985"/>
      <c r="J69" s="985"/>
      <c r="K69" s="985"/>
    </row>
    <row r="70" spans="1:11">
      <c r="A70" s="985"/>
      <c r="B70" s="985"/>
      <c r="C70" s="985"/>
      <c r="D70" s="985"/>
      <c r="E70" s="985"/>
      <c r="F70" s="985"/>
      <c r="G70" s="985"/>
      <c r="H70" s="985"/>
      <c r="I70" s="985"/>
      <c r="J70" s="985"/>
      <c r="K70" s="985"/>
    </row>
    <row r="71" spans="1:11">
      <c r="A71" s="985"/>
      <c r="B71" s="985"/>
      <c r="C71" s="985"/>
      <c r="D71" s="985"/>
      <c r="E71" s="985"/>
      <c r="F71" s="985"/>
      <c r="G71" s="985"/>
      <c r="H71" s="985"/>
      <c r="I71" s="985"/>
      <c r="J71" s="985"/>
      <c r="K71" s="985"/>
    </row>
    <row r="72" spans="1:11">
      <c r="A72" s="985"/>
      <c r="B72" s="985"/>
      <c r="C72" s="985"/>
      <c r="D72" s="985"/>
      <c r="E72" s="985"/>
      <c r="F72" s="985"/>
      <c r="G72" s="985"/>
      <c r="H72" s="985"/>
      <c r="I72" s="985"/>
      <c r="J72" s="985"/>
      <c r="K72" s="985"/>
    </row>
    <row r="73" spans="1:11">
      <c r="A73" s="985"/>
      <c r="B73" s="985"/>
      <c r="C73" s="985"/>
      <c r="D73" s="985"/>
      <c r="E73" s="985"/>
      <c r="F73" s="985"/>
      <c r="G73" s="985"/>
      <c r="H73" s="985"/>
      <c r="I73" s="985"/>
      <c r="J73" s="985"/>
      <c r="K73" s="985"/>
    </row>
    <row r="74" spans="1:11">
      <c r="A74" s="985"/>
      <c r="B74" s="985"/>
      <c r="C74" s="985"/>
      <c r="D74" s="985"/>
      <c r="E74" s="985"/>
      <c r="F74" s="985"/>
      <c r="G74" s="985"/>
      <c r="H74" s="985"/>
      <c r="I74" s="985"/>
      <c r="J74" s="985"/>
      <c r="K74" s="985"/>
    </row>
    <row r="75" spans="1:11">
      <c r="A75" s="985"/>
      <c r="B75" s="985"/>
      <c r="C75" s="985"/>
      <c r="D75" s="985"/>
      <c r="E75" s="985"/>
      <c r="F75" s="985"/>
      <c r="G75" s="985"/>
      <c r="H75" s="985"/>
      <c r="I75" s="985"/>
      <c r="J75" s="985"/>
      <c r="K75" s="985"/>
    </row>
    <row r="76" spans="1:11">
      <c r="A76" s="985"/>
      <c r="B76" s="985"/>
      <c r="C76" s="985"/>
      <c r="D76" s="985"/>
      <c r="E76" s="985"/>
      <c r="F76" s="985"/>
      <c r="G76" s="985"/>
      <c r="H76" s="985"/>
      <c r="I76" s="985"/>
      <c r="J76" s="985"/>
      <c r="K76" s="985"/>
    </row>
    <row r="77" spans="1:11">
      <c r="A77" s="985"/>
      <c r="B77" s="985"/>
      <c r="C77" s="985"/>
      <c r="D77" s="985"/>
      <c r="E77" s="985"/>
      <c r="F77" s="985"/>
      <c r="G77" s="985"/>
      <c r="H77" s="985"/>
      <c r="I77" s="985"/>
      <c r="J77" s="985"/>
      <c r="K77" s="985"/>
    </row>
    <row r="78" spans="1:11">
      <c r="A78" s="985"/>
      <c r="B78" s="985"/>
      <c r="C78" s="985"/>
      <c r="D78" s="985"/>
      <c r="E78" s="985"/>
      <c r="F78" s="985"/>
      <c r="G78" s="985"/>
      <c r="H78" s="985"/>
      <c r="I78" s="985"/>
      <c r="J78" s="985"/>
      <c r="K78" s="985"/>
    </row>
    <row r="79" spans="1:11">
      <c r="A79" s="985"/>
      <c r="B79" s="985"/>
      <c r="C79" s="985"/>
      <c r="D79" s="985"/>
      <c r="E79" s="985"/>
      <c r="F79" s="985"/>
      <c r="G79" s="985"/>
      <c r="H79" s="985"/>
      <c r="I79" s="985"/>
      <c r="J79" s="985"/>
      <c r="K79" s="985"/>
    </row>
    <row r="80" spans="1:11">
      <c r="A80" s="985"/>
      <c r="B80" s="985"/>
      <c r="C80" s="985"/>
      <c r="D80" s="985"/>
      <c r="E80" s="985"/>
      <c r="F80" s="985"/>
      <c r="G80" s="985"/>
      <c r="H80" s="985"/>
      <c r="I80" s="985"/>
      <c r="J80" s="985"/>
      <c r="K80" s="985"/>
    </row>
    <row r="81" spans="1:11">
      <c r="A81" s="985"/>
      <c r="B81" s="985"/>
      <c r="C81" s="985"/>
      <c r="D81" s="985"/>
      <c r="E81" s="985"/>
      <c r="F81" s="985"/>
      <c r="G81" s="985"/>
      <c r="H81" s="985"/>
      <c r="I81" s="985"/>
      <c r="J81" s="985"/>
      <c r="K81" s="985"/>
    </row>
    <row r="82" spans="1:11">
      <c r="A82" s="985"/>
      <c r="B82" s="985"/>
      <c r="C82" s="985"/>
      <c r="D82" s="985"/>
      <c r="E82" s="985"/>
      <c r="F82" s="985"/>
      <c r="G82" s="985"/>
      <c r="H82" s="985"/>
      <c r="I82" s="985"/>
      <c r="J82" s="985"/>
      <c r="K82" s="985"/>
    </row>
    <row r="83" spans="1:11">
      <c r="A83" s="985"/>
      <c r="B83" s="985"/>
      <c r="C83" s="985"/>
      <c r="D83" s="985"/>
      <c r="E83" s="985"/>
      <c r="F83" s="985"/>
      <c r="G83" s="985"/>
      <c r="H83" s="985"/>
      <c r="I83" s="985"/>
      <c r="J83" s="985"/>
      <c r="K83" s="985"/>
    </row>
    <row r="84" spans="1:11">
      <c r="A84" s="985"/>
      <c r="B84" s="985"/>
      <c r="C84" s="985"/>
      <c r="D84" s="985"/>
      <c r="E84" s="985"/>
      <c r="F84" s="985"/>
      <c r="G84" s="985"/>
      <c r="H84" s="985"/>
      <c r="I84" s="985"/>
      <c r="J84" s="985"/>
      <c r="K84" s="985"/>
    </row>
    <row r="85" spans="1:11">
      <c r="A85" s="985"/>
      <c r="B85" s="985"/>
      <c r="C85" s="985"/>
      <c r="D85" s="985"/>
      <c r="E85" s="985"/>
      <c r="F85" s="985"/>
      <c r="G85" s="985"/>
      <c r="H85" s="985"/>
      <c r="I85" s="985"/>
      <c r="J85" s="985"/>
      <c r="K85" s="985"/>
    </row>
    <row r="86" spans="1:11">
      <c r="A86" s="985"/>
      <c r="B86" s="985"/>
      <c r="C86" s="985"/>
      <c r="D86" s="985"/>
      <c r="E86" s="985"/>
      <c r="F86" s="985"/>
      <c r="G86" s="985"/>
      <c r="H86" s="985"/>
      <c r="I86" s="985"/>
      <c r="J86" s="985"/>
      <c r="K86" s="985"/>
    </row>
    <row r="87" spans="1:11">
      <c r="A87" s="985"/>
      <c r="B87" s="985"/>
      <c r="C87" s="985"/>
      <c r="D87" s="985"/>
      <c r="E87" s="985"/>
      <c r="F87" s="985"/>
      <c r="G87" s="985"/>
      <c r="H87" s="985"/>
      <c r="I87" s="985"/>
      <c r="J87" s="985"/>
      <c r="K87" s="985"/>
    </row>
    <row r="88" spans="1:11">
      <c r="A88" s="985"/>
      <c r="B88" s="985"/>
      <c r="C88" s="985"/>
      <c r="D88" s="985"/>
      <c r="E88" s="985"/>
      <c r="F88" s="985"/>
      <c r="G88" s="985"/>
      <c r="H88" s="985"/>
      <c r="I88" s="985"/>
      <c r="J88" s="985"/>
      <c r="K88" s="985"/>
    </row>
    <row r="89" spans="1:11">
      <c r="A89" s="985"/>
      <c r="B89" s="985"/>
      <c r="C89" s="985"/>
      <c r="D89" s="985"/>
      <c r="E89" s="985"/>
      <c r="F89" s="985"/>
      <c r="G89" s="985"/>
      <c r="H89" s="985"/>
      <c r="I89" s="985"/>
      <c r="J89" s="985"/>
      <c r="K89" s="985"/>
    </row>
    <row r="90" spans="1:11">
      <c r="A90" s="985"/>
      <c r="B90" s="985"/>
      <c r="C90" s="985"/>
      <c r="D90" s="985"/>
      <c r="E90" s="985"/>
      <c r="F90" s="985"/>
      <c r="G90" s="985"/>
      <c r="H90" s="985"/>
      <c r="I90" s="985"/>
      <c r="J90" s="985"/>
      <c r="K90" s="985"/>
    </row>
    <row r="91" spans="1:11">
      <c r="A91" s="985"/>
      <c r="B91" s="985"/>
      <c r="C91" s="985"/>
      <c r="D91" s="985"/>
      <c r="E91" s="985"/>
      <c r="F91" s="985"/>
      <c r="G91" s="985"/>
      <c r="H91" s="985"/>
      <c r="I91" s="985"/>
      <c r="J91" s="985"/>
      <c r="K91" s="985"/>
    </row>
    <row r="92" spans="1:11">
      <c r="A92" s="985"/>
      <c r="B92" s="985"/>
      <c r="C92" s="985"/>
      <c r="D92" s="985"/>
      <c r="E92" s="985"/>
      <c r="F92" s="985"/>
      <c r="G92" s="985"/>
      <c r="H92" s="985"/>
      <c r="I92" s="985"/>
      <c r="J92" s="985"/>
      <c r="K92" s="985"/>
    </row>
    <row r="93" spans="1:11">
      <c r="A93" s="985"/>
      <c r="B93" s="985"/>
      <c r="C93" s="985"/>
      <c r="D93" s="985"/>
      <c r="E93" s="985"/>
      <c r="F93" s="985"/>
      <c r="G93" s="985"/>
      <c r="H93" s="985"/>
      <c r="I93" s="985"/>
      <c r="J93" s="985"/>
      <c r="K93" s="985"/>
    </row>
    <row r="94" spans="1:11">
      <c r="A94" s="985"/>
      <c r="B94" s="985"/>
      <c r="C94" s="985"/>
      <c r="D94" s="985"/>
      <c r="E94" s="985"/>
      <c r="F94" s="985"/>
      <c r="G94" s="985"/>
      <c r="H94" s="985"/>
      <c r="I94" s="985"/>
      <c r="J94" s="985"/>
      <c r="K94" s="985"/>
    </row>
    <row r="95" spans="1:11">
      <c r="A95" s="985"/>
      <c r="B95" s="985"/>
      <c r="C95" s="985"/>
      <c r="D95" s="985"/>
      <c r="E95" s="985"/>
      <c r="F95" s="985"/>
      <c r="G95" s="985"/>
      <c r="H95" s="985"/>
      <c r="I95" s="985"/>
      <c r="J95" s="985"/>
      <c r="K95" s="985"/>
    </row>
    <row r="96" spans="1:11">
      <c r="A96" s="985"/>
      <c r="B96" s="985"/>
      <c r="C96" s="985"/>
      <c r="D96" s="985"/>
      <c r="E96" s="985"/>
      <c r="F96" s="985"/>
      <c r="G96" s="985"/>
      <c r="H96" s="985"/>
      <c r="I96" s="985"/>
      <c r="J96" s="985"/>
      <c r="K96" s="985"/>
    </row>
    <row r="97" spans="1:11">
      <c r="A97" s="985"/>
      <c r="B97" s="985"/>
      <c r="C97" s="985"/>
      <c r="D97" s="985"/>
      <c r="E97" s="985"/>
      <c r="F97" s="985"/>
      <c r="G97" s="985"/>
      <c r="H97" s="985"/>
      <c r="I97" s="985"/>
      <c r="J97" s="985"/>
      <c r="K97" s="985"/>
    </row>
    <row r="98" spans="1:11">
      <c r="A98" s="985"/>
      <c r="B98" s="985"/>
      <c r="C98" s="985"/>
      <c r="D98" s="985"/>
      <c r="E98" s="985"/>
      <c r="F98" s="985"/>
      <c r="G98" s="985"/>
      <c r="H98" s="985"/>
      <c r="I98" s="985"/>
      <c r="J98" s="985"/>
      <c r="K98" s="985"/>
    </row>
    <row r="99" spans="1:11">
      <c r="A99" s="985"/>
      <c r="B99" s="985"/>
      <c r="C99" s="985"/>
      <c r="D99" s="985"/>
      <c r="E99" s="985"/>
      <c r="F99" s="985"/>
      <c r="G99" s="985"/>
      <c r="H99" s="985"/>
      <c r="I99" s="985"/>
      <c r="J99" s="985"/>
      <c r="K99" s="985"/>
    </row>
    <row r="100" spans="1:11">
      <c r="A100" s="985"/>
      <c r="B100" s="985"/>
      <c r="C100" s="985"/>
      <c r="D100" s="985"/>
      <c r="E100" s="985"/>
      <c r="F100" s="985"/>
      <c r="G100" s="985"/>
      <c r="H100" s="985"/>
      <c r="I100" s="985"/>
      <c r="J100" s="985"/>
      <c r="K100" s="985"/>
    </row>
    <row r="101" spans="1:11">
      <c r="A101" s="985"/>
      <c r="B101" s="985"/>
      <c r="C101" s="985"/>
      <c r="D101" s="985"/>
      <c r="E101" s="985"/>
      <c r="F101" s="985"/>
      <c r="G101" s="985"/>
      <c r="H101" s="985"/>
      <c r="I101" s="985"/>
      <c r="J101" s="985"/>
      <c r="K101" s="985"/>
    </row>
    <row r="102" spans="1:11">
      <c r="A102" s="985"/>
      <c r="B102" s="985"/>
      <c r="C102" s="985"/>
      <c r="D102" s="985"/>
      <c r="E102" s="985"/>
      <c r="F102" s="985"/>
      <c r="G102" s="985"/>
      <c r="H102" s="985"/>
      <c r="I102" s="985"/>
      <c r="J102" s="985"/>
      <c r="K102" s="985"/>
    </row>
    <row r="103" spans="1:11">
      <c r="A103" s="985"/>
      <c r="B103" s="985"/>
      <c r="C103" s="985"/>
      <c r="D103" s="985"/>
      <c r="E103" s="985"/>
      <c r="F103" s="985"/>
      <c r="G103" s="985"/>
      <c r="H103" s="985"/>
      <c r="I103" s="985"/>
      <c r="J103" s="985"/>
      <c r="K103" s="985"/>
    </row>
    <row r="104" spans="1:11">
      <c r="A104" s="985"/>
      <c r="B104" s="985"/>
      <c r="C104" s="985"/>
      <c r="D104" s="985"/>
      <c r="E104" s="985"/>
      <c r="F104" s="985"/>
      <c r="G104" s="985"/>
      <c r="H104" s="985"/>
      <c r="I104" s="985"/>
      <c r="J104" s="985"/>
      <c r="K104" s="985"/>
    </row>
    <row r="105" spans="1:11">
      <c r="A105" s="985"/>
      <c r="B105" s="985"/>
      <c r="C105" s="985"/>
      <c r="D105" s="985"/>
      <c r="E105" s="985"/>
      <c r="F105" s="985"/>
      <c r="G105" s="985"/>
      <c r="H105" s="985"/>
      <c r="I105" s="985"/>
      <c r="J105" s="985"/>
      <c r="K105" s="985"/>
    </row>
    <row r="106" spans="1:11">
      <c r="A106" s="985"/>
      <c r="B106" s="985"/>
      <c r="C106" s="985"/>
      <c r="D106" s="985"/>
      <c r="E106" s="985"/>
      <c r="F106" s="985"/>
      <c r="G106" s="985"/>
      <c r="H106" s="985"/>
      <c r="I106" s="985"/>
      <c r="J106" s="985"/>
      <c r="K106" s="985"/>
    </row>
    <row r="107" spans="1:11">
      <c r="A107" s="985"/>
      <c r="B107" s="985"/>
      <c r="C107" s="985"/>
      <c r="D107" s="985"/>
      <c r="E107" s="985"/>
      <c r="F107" s="985"/>
      <c r="G107" s="985"/>
      <c r="H107" s="985"/>
      <c r="I107" s="985"/>
      <c r="J107" s="985"/>
      <c r="K107" s="985"/>
    </row>
    <row r="108" spans="1:11">
      <c r="A108" s="985"/>
      <c r="B108" s="985"/>
      <c r="C108" s="985"/>
      <c r="D108" s="985"/>
      <c r="E108" s="985"/>
      <c r="F108" s="985"/>
      <c r="G108" s="985"/>
      <c r="H108" s="985"/>
      <c r="I108" s="985"/>
      <c r="J108" s="985"/>
      <c r="K108" s="985"/>
    </row>
    <row r="109" spans="1:11">
      <c r="A109" s="985"/>
      <c r="B109" s="985"/>
      <c r="C109" s="985"/>
      <c r="D109" s="985"/>
      <c r="E109" s="985"/>
      <c r="F109" s="985"/>
      <c r="G109" s="985"/>
      <c r="H109" s="985"/>
      <c r="I109" s="985"/>
      <c r="J109" s="985"/>
      <c r="K109" s="985"/>
    </row>
    <row r="110" spans="1:11">
      <c r="A110" s="985"/>
      <c r="B110" s="985"/>
      <c r="C110" s="985"/>
      <c r="D110" s="985"/>
      <c r="E110" s="985"/>
      <c r="F110" s="985"/>
      <c r="G110" s="985"/>
      <c r="H110" s="985"/>
      <c r="I110" s="985"/>
      <c r="J110" s="985"/>
      <c r="K110" s="985"/>
    </row>
    <row r="111" spans="1:11">
      <c r="A111" s="985"/>
      <c r="B111" s="985"/>
      <c r="C111" s="985"/>
      <c r="D111" s="985"/>
      <c r="E111" s="985"/>
      <c r="F111" s="985"/>
      <c r="G111" s="985"/>
      <c r="H111" s="985"/>
      <c r="I111" s="985"/>
      <c r="J111" s="985"/>
      <c r="K111" s="985"/>
    </row>
    <row r="112" spans="1:11">
      <c r="A112" s="985"/>
      <c r="B112" s="985"/>
      <c r="C112" s="985"/>
      <c r="D112" s="985"/>
      <c r="E112" s="985"/>
      <c r="F112" s="985"/>
      <c r="G112" s="985"/>
      <c r="H112" s="985"/>
      <c r="I112" s="985"/>
      <c r="J112" s="985"/>
      <c r="K112" s="985"/>
    </row>
    <row r="113" spans="1:11">
      <c r="A113" s="985"/>
      <c r="B113" s="985"/>
      <c r="C113" s="985"/>
      <c r="D113" s="985"/>
      <c r="E113" s="985"/>
      <c r="F113" s="985"/>
      <c r="G113" s="985"/>
      <c r="H113" s="985"/>
      <c r="I113" s="985"/>
      <c r="J113" s="985"/>
      <c r="K113" s="985"/>
    </row>
    <row r="114" spans="1:11">
      <c r="A114" s="985"/>
      <c r="B114" s="985"/>
      <c r="C114" s="985"/>
      <c r="D114" s="985"/>
      <c r="E114" s="985"/>
      <c r="F114" s="985"/>
      <c r="G114" s="985"/>
      <c r="H114" s="985"/>
      <c r="I114" s="985"/>
      <c r="J114" s="985"/>
      <c r="K114" s="985"/>
    </row>
    <row r="115" spans="1:11">
      <c r="A115" s="985"/>
      <c r="B115" s="985"/>
      <c r="C115" s="985"/>
      <c r="D115" s="985"/>
      <c r="E115" s="985"/>
      <c r="F115" s="985"/>
      <c r="G115" s="985"/>
      <c r="H115" s="985"/>
      <c r="I115" s="985"/>
      <c r="J115" s="985"/>
      <c r="K115" s="985"/>
    </row>
    <row r="116" spans="1:11">
      <c r="A116" s="985"/>
      <c r="B116" s="985"/>
      <c r="C116" s="985"/>
      <c r="D116" s="985"/>
      <c r="E116" s="985"/>
      <c r="F116" s="985"/>
      <c r="G116" s="985"/>
      <c r="H116" s="985"/>
      <c r="I116" s="985"/>
      <c r="J116" s="985"/>
      <c r="K116" s="985"/>
    </row>
    <row r="117" spans="1:11">
      <c r="A117" s="985"/>
      <c r="B117" s="985"/>
      <c r="C117" s="985"/>
      <c r="D117" s="985"/>
      <c r="E117" s="985"/>
      <c r="F117" s="985"/>
      <c r="G117" s="985"/>
      <c r="H117" s="985"/>
      <c r="I117" s="985"/>
      <c r="J117" s="985"/>
      <c r="K117" s="985"/>
    </row>
    <row r="118" spans="1:11">
      <c r="A118" s="985"/>
      <c r="B118" s="985"/>
      <c r="C118" s="985"/>
      <c r="D118" s="985"/>
      <c r="E118" s="985"/>
      <c r="F118" s="985"/>
      <c r="G118" s="985"/>
      <c r="H118" s="985"/>
      <c r="I118" s="985"/>
      <c r="J118" s="985"/>
      <c r="K118" s="985"/>
    </row>
    <row r="119" spans="1:11">
      <c r="A119" s="985"/>
      <c r="B119" s="985"/>
      <c r="C119" s="985"/>
      <c r="D119" s="985"/>
      <c r="E119" s="985"/>
      <c r="F119" s="985"/>
      <c r="G119" s="985"/>
      <c r="H119" s="985"/>
      <c r="I119" s="985"/>
      <c r="J119" s="985"/>
      <c r="K119" s="985"/>
    </row>
    <row r="120" spans="1:11">
      <c r="A120" s="985"/>
      <c r="B120" s="985"/>
      <c r="C120" s="985"/>
      <c r="D120" s="985"/>
      <c r="E120" s="985"/>
      <c r="F120" s="985"/>
      <c r="G120" s="985"/>
      <c r="H120" s="985"/>
      <c r="I120" s="985"/>
      <c r="J120" s="985"/>
      <c r="K120" s="985"/>
    </row>
    <row r="121" spans="1:11">
      <c r="A121" s="985"/>
      <c r="B121" s="985"/>
      <c r="C121" s="985"/>
      <c r="D121" s="985"/>
      <c r="E121" s="985"/>
      <c r="F121" s="985"/>
      <c r="G121" s="985"/>
      <c r="H121" s="985"/>
      <c r="I121" s="985"/>
      <c r="J121" s="985"/>
      <c r="K121" s="985"/>
    </row>
    <row r="122" spans="1:11">
      <c r="A122" s="985"/>
      <c r="B122" s="985"/>
      <c r="C122" s="985"/>
      <c r="D122" s="985"/>
      <c r="E122" s="985"/>
      <c r="F122" s="985"/>
      <c r="G122" s="985"/>
      <c r="H122" s="985"/>
      <c r="I122" s="985"/>
      <c r="J122" s="985"/>
      <c r="K122" s="985"/>
    </row>
    <row r="123" spans="1:11">
      <c r="A123" s="985"/>
      <c r="B123" s="985"/>
      <c r="C123" s="985"/>
      <c r="D123" s="985"/>
      <c r="E123" s="985"/>
      <c r="F123" s="985"/>
      <c r="G123" s="985"/>
      <c r="H123" s="985"/>
      <c r="I123" s="985"/>
      <c r="J123" s="985"/>
      <c r="K123" s="985"/>
    </row>
    <row r="124" spans="1:11">
      <c r="A124" s="985"/>
      <c r="B124" s="985"/>
      <c r="C124" s="985"/>
      <c r="D124" s="985"/>
      <c r="E124" s="985"/>
      <c r="F124" s="985"/>
      <c r="G124" s="985"/>
      <c r="H124" s="985"/>
      <c r="I124" s="985"/>
      <c r="J124" s="985"/>
      <c r="K124" s="985"/>
    </row>
    <row r="125" spans="1:11">
      <c r="A125" s="985"/>
      <c r="B125" s="985"/>
      <c r="C125" s="985"/>
      <c r="D125" s="985"/>
      <c r="E125" s="985"/>
      <c r="F125" s="985"/>
      <c r="G125" s="985"/>
      <c r="H125" s="985"/>
      <c r="I125" s="985"/>
      <c r="J125" s="985"/>
      <c r="K125" s="985"/>
    </row>
    <row r="126" spans="1:11">
      <c r="A126" s="985"/>
      <c r="B126" s="985"/>
      <c r="C126" s="985"/>
      <c r="D126" s="985"/>
      <c r="E126" s="985"/>
      <c r="F126" s="985"/>
      <c r="G126" s="985"/>
      <c r="H126" s="985"/>
      <c r="I126" s="985"/>
      <c r="J126" s="985"/>
      <c r="K126" s="985"/>
    </row>
    <row r="127" spans="1:11">
      <c r="A127" s="985"/>
      <c r="B127" s="985"/>
      <c r="C127" s="985"/>
      <c r="D127" s="985"/>
      <c r="E127" s="985"/>
      <c r="F127" s="985"/>
      <c r="G127" s="985"/>
      <c r="H127" s="985"/>
      <c r="I127" s="985"/>
      <c r="J127" s="985"/>
      <c r="K127" s="985"/>
    </row>
    <row r="128" spans="1:11">
      <c r="A128" s="985"/>
      <c r="B128" s="985"/>
      <c r="C128" s="985"/>
      <c r="D128" s="985"/>
      <c r="E128" s="985"/>
      <c r="F128" s="985"/>
      <c r="G128" s="985"/>
      <c r="H128" s="985"/>
      <c r="I128" s="985"/>
      <c r="J128" s="985"/>
      <c r="K128" s="985"/>
    </row>
    <row r="129" spans="1:11">
      <c r="A129" s="985"/>
      <c r="B129" s="985"/>
      <c r="C129" s="985"/>
      <c r="D129" s="985"/>
      <c r="E129" s="985"/>
      <c r="F129" s="985"/>
      <c r="G129" s="985"/>
      <c r="H129" s="985"/>
      <c r="I129" s="985"/>
      <c r="J129" s="985"/>
      <c r="K129" s="985"/>
    </row>
    <row r="130" spans="1:11">
      <c r="A130" s="985"/>
      <c r="B130" s="985"/>
      <c r="C130" s="985"/>
      <c r="D130" s="985"/>
      <c r="E130" s="985"/>
      <c r="F130" s="985"/>
      <c r="G130" s="985"/>
      <c r="H130" s="985"/>
      <c r="I130" s="985"/>
      <c r="J130" s="985"/>
      <c r="K130" s="985"/>
    </row>
    <row r="131" spans="1:11">
      <c r="A131" s="985"/>
      <c r="B131" s="985"/>
      <c r="C131" s="985"/>
      <c r="D131" s="985"/>
      <c r="E131" s="985"/>
      <c r="F131" s="985"/>
      <c r="G131" s="985"/>
      <c r="H131" s="985"/>
      <c r="I131" s="985"/>
      <c r="J131" s="985"/>
      <c r="K131" s="985"/>
    </row>
    <row r="132" spans="1:11">
      <c r="A132" s="985"/>
      <c r="B132" s="985"/>
      <c r="C132" s="985"/>
      <c r="D132" s="985"/>
      <c r="E132" s="985"/>
      <c r="F132" s="985"/>
      <c r="G132" s="985"/>
      <c r="H132" s="985"/>
      <c r="I132" s="985"/>
      <c r="J132" s="985"/>
      <c r="K132" s="985"/>
    </row>
    <row r="133" spans="1:11">
      <c r="A133" s="985"/>
      <c r="B133" s="985"/>
      <c r="C133" s="985"/>
      <c r="D133" s="985"/>
      <c r="E133" s="985"/>
      <c r="F133" s="985"/>
      <c r="G133" s="985"/>
      <c r="H133" s="985"/>
      <c r="I133" s="985"/>
      <c r="J133" s="985"/>
      <c r="K133" s="985"/>
    </row>
    <row r="134" spans="1:11">
      <c r="A134" s="985"/>
      <c r="B134" s="985"/>
      <c r="C134" s="985"/>
      <c r="D134" s="985"/>
      <c r="E134" s="985"/>
      <c r="F134" s="985"/>
      <c r="G134" s="985"/>
      <c r="H134" s="985"/>
      <c r="I134" s="985"/>
      <c r="J134" s="985"/>
      <c r="K134" s="985"/>
    </row>
    <row r="135" spans="1:11">
      <c r="A135" s="985"/>
      <c r="B135" s="985"/>
      <c r="C135" s="985"/>
      <c r="D135" s="985"/>
      <c r="E135" s="985"/>
      <c r="F135" s="985"/>
      <c r="G135" s="985"/>
      <c r="H135" s="985"/>
      <c r="I135" s="985"/>
      <c r="J135" s="985"/>
      <c r="K135" s="985"/>
    </row>
    <row r="136" spans="1:11">
      <c r="A136" s="985"/>
      <c r="B136" s="985"/>
      <c r="C136" s="985"/>
      <c r="D136" s="985"/>
      <c r="E136" s="985"/>
      <c r="F136" s="985"/>
      <c r="G136" s="985"/>
      <c r="H136" s="985"/>
      <c r="I136" s="985"/>
      <c r="J136" s="985"/>
      <c r="K136" s="985"/>
    </row>
    <row r="137" spans="1:11">
      <c r="A137" s="985"/>
      <c r="B137" s="985"/>
      <c r="C137" s="985"/>
      <c r="D137" s="985"/>
      <c r="E137" s="985"/>
      <c r="F137" s="985"/>
      <c r="G137" s="985"/>
      <c r="H137" s="985"/>
      <c r="I137" s="985"/>
      <c r="J137" s="985"/>
      <c r="K137" s="985"/>
    </row>
    <row r="138" spans="1:11">
      <c r="A138" s="985"/>
      <c r="B138" s="985"/>
      <c r="C138" s="985"/>
      <c r="D138" s="985"/>
      <c r="E138" s="985"/>
      <c r="F138" s="985"/>
      <c r="G138" s="985"/>
      <c r="H138" s="985"/>
      <c r="I138" s="985"/>
      <c r="J138" s="985"/>
      <c r="K138" s="985"/>
    </row>
    <row r="139" spans="1:11">
      <c r="A139" s="985"/>
      <c r="B139" s="985"/>
      <c r="C139" s="985"/>
      <c r="D139" s="985"/>
      <c r="E139" s="985"/>
      <c r="F139" s="985"/>
      <c r="G139" s="985"/>
      <c r="H139" s="985"/>
      <c r="I139" s="985"/>
      <c r="J139" s="985"/>
      <c r="K139" s="985"/>
    </row>
    <row r="140" spans="1:11">
      <c r="A140" s="985"/>
      <c r="B140" s="985"/>
      <c r="C140" s="985"/>
      <c r="D140" s="985"/>
      <c r="E140" s="985"/>
      <c r="F140" s="985"/>
      <c r="G140" s="985"/>
      <c r="H140" s="985"/>
      <c r="I140" s="985"/>
      <c r="J140" s="985"/>
      <c r="K140" s="985"/>
    </row>
    <row r="141" spans="1:11">
      <c r="A141" s="985"/>
      <c r="B141" s="985"/>
      <c r="C141" s="985"/>
      <c r="D141" s="985"/>
      <c r="E141" s="985"/>
      <c r="F141" s="985"/>
      <c r="G141" s="985"/>
      <c r="H141" s="985"/>
      <c r="I141" s="985"/>
      <c r="J141" s="985"/>
      <c r="K141" s="985"/>
    </row>
    <row r="142" spans="1:11">
      <c r="A142" s="985"/>
      <c r="B142" s="985"/>
      <c r="C142" s="985"/>
      <c r="D142" s="985"/>
      <c r="E142" s="985"/>
      <c r="F142" s="985"/>
      <c r="G142" s="985"/>
      <c r="H142" s="985"/>
      <c r="I142" s="985"/>
      <c r="J142" s="985"/>
      <c r="K142" s="985"/>
    </row>
    <row r="143" spans="1:11">
      <c r="A143" s="985"/>
      <c r="B143" s="985"/>
      <c r="C143" s="985"/>
      <c r="D143" s="985"/>
      <c r="E143" s="985"/>
      <c r="F143" s="985"/>
      <c r="G143" s="985"/>
      <c r="H143" s="985"/>
      <c r="I143" s="985"/>
      <c r="J143" s="985"/>
      <c r="K143" s="985"/>
    </row>
    <row r="144" spans="1:11">
      <c r="A144" s="985"/>
      <c r="B144" s="985"/>
      <c r="C144" s="985"/>
      <c r="D144" s="985"/>
      <c r="E144" s="985"/>
      <c r="F144" s="985"/>
      <c r="G144" s="985"/>
      <c r="H144" s="985"/>
      <c r="I144" s="985"/>
      <c r="J144" s="985"/>
      <c r="K144" s="985"/>
    </row>
    <row r="145" spans="1:11">
      <c r="A145" s="985"/>
      <c r="B145" s="985"/>
      <c r="C145" s="985"/>
      <c r="D145" s="985"/>
      <c r="E145" s="985"/>
      <c r="F145" s="985"/>
      <c r="G145" s="985"/>
      <c r="H145" s="985"/>
      <c r="I145" s="985"/>
      <c r="J145" s="985"/>
      <c r="K145" s="985"/>
    </row>
    <row r="146" spans="1:11">
      <c r="A146" s="985"/>
      <c r="B146" s="985"/>
      <c r="C146" s="985"/>
      <c r="D146" s="985"/>
      <c r="E146" s="985"/>
      <c r="F146" s="985"/>
      <c r="G146" s="985"/>
      <c r="H146" s="985"/>
      <c r="I146" s="985"/>
      <c r="J146" s="985"/>
      <c r="K146" s="985"/>
    </row>
    <row r="147" spans="1:11">
      <c r="A147" s="985"/>
      <c r="B147" s="985"/>
      <c r="C147" s="985"/>
      <c r="D147" s="985"/>
      <c r="E147" s="985"/>
      <c r="F147" s="985"/>
      <c r="G147" s="985"/>
      <c r="H147" s="985"/>
      <c r="I147" s="985"/>
      <c r="J147" s="985"/>
      <c r="K147" s="985"/>
    </row>
    <row r="148" spans="1:11">
      <c r="A148" s="985"/>
      <c r="B148" s="985"/>
      <c r="C148" s="985"/>
      <c r="D148" s="985"/>
      <c r="E148" s="985"/>
      <c r="F148" s="985"/>
      <c r="G148" s="985"/>
      <c r="H148" s="985"/>
      <c r="I148" s="985"/>
      <c r="J148" s="985"/>
      <c r="K148" s="985"/>
    </row>
    <row r="149" spans="1:11">
      <c r="A149" s="985"/>
      <c r="B149" s="985"/>
      <c r="C149" s="985"/>
      <c r="D149" s="985"/>
      <c r="E149" s="985"/>
      <c r="F149" s="985"/>
      <c r="G149" s="985"/>
      <c r="H149" s="985"/>
      <c r="I149" s="985"/>
      <c r="J149" s="985"/>
      <c r="K149" s="985"/>
    </row>
    <row r="150" spans="1:11">
      <c r="A150" s="985"/>
      <c r="B150" s="985"/>
      <c r="C150" s="985"/>
      <c r="D150" s="985"/>
      <c r="E150" s="985"/>
      <c r="F150" s="985"/>
      <c r="G150" s="985"/>
      <c r="H150" s="985"/>
      <c r="I150" s="985"/>
      <c r="J150" s="985"/>
      <c r="K150" s="985"/>
    </row>
    <row r="151" spans="1:11">
      <c r="A151" s="985"/>
      <c r="B151" s="985"/>
      <c r="C151" s="985"/>
      <c r="D151" s="985"/>
      <c r="E151" s="985"/>
      <c r="F151" s="985"/>
      <c r="G151" s="985"/>
      <c r="H151" s="985"/>
      <c r="I151" s="985"/>
      <c r="J151" s="985"/>
      <c r="K151" s="985"/>
    </row>
    <row r="152" spans="1:11">
      <c r="A152" s="985"/>
      <c r="B152" s="985"/>
      <c r="C152" s="985"/>
      <c r="D152" s="985"/>
      <c r="E152" s="985"/>
      <c r="F152" s="985"/>
      <c r="G152" s="985"/>
      <c r="H152" s="985"/>
      <c r="I152" s="985"/>
      <c r="J152" s="985"/>
      <c r="K152" s="985"/>
    </row>
    <row r="153" spans="1:11">
      <c r="A153" s="985"/>
      <c r="B153" s="985"/>
      <c r="C153" s="985"/>
      <c r="D153" s="985"/>
      <c r="E153" s="985"/>
      <c r="F153" s="985"/>
      <c r="G153" s="985"/>
      <c r="H153" s="985"/>
      <c r="I153" s="985"/>
      <c r="J153" s="985"/>
      <c r="K153" s="985"/>
    </row>
    <row r="154" spans="1:11">
      <c r="A154" s="985"/>
      <c r="B154" s="985"/>
      <c r="C154" s="985"/>
      <c r="D154" s="985"/>
      <c r="E154" s="985"/>
      <c r="F154" s="985"/>
      <c r="G154" s="985"/>
      <c r="H154" s="985"/>
      <c r="I154" s="985"/>
      <c r="J154" s="985"/>
      <c r="K154" s="985"/>
    </row>
    <row r="155" spans="1:11">
      <c r="A155" s="985"/>
      <c r="B155" s="985"/>
      <c r="C155" s="985"/>
      <c r="D155" s="985"/>
      <c r="E155" s="985"/>
      <c r="F155" s="985"/>
      <c r="G155" s="985"/>
      <c r="H155" s="985"/>
      <c r="I155" s="985"/>
      <c r="J155" s="985"/>
      <c r="K155" s="985"/>
    </row>
    <row r="156" spans="1:11">
      <c r="A156" s="985"/>
      <c r="B156" s="985"/>
      <c r="C156" s="985"/>
      <c r="D156" s="985"/>
      <c r="E156" s="985"/>
      <c r="F156" s="985"/>
      <c r="G156" s="985"/>
      <c r="H156" s="985"/>
      <c r="I156" s="985"/>
      <c r="J156" s="985"/>
      <c r="K156" s="985"/>
    </row>
    <row r="157" spans="1:11">
      <c r="A157" s="985"/>
      <c r="B157" s="985"/>
      <c r="C157" s="985"/>
      <c r="D157" s="985"/>
      <c r="E157" s="985"/>
      <c r="F157" s="985"/>
      <c r="G157" s="985"/>
      <c r="H157" s="985"/>
      <c r="I157" s="985"/>
      <c r="J157" s="985"/>
      <c r="K157" s="985"/>
    </row>
    <row r="158" spans="1:11">
      <c r="A158" s="985"/>
      <c r="B158" s="985"/>
      <c r="C158" s="985"/>
      <c r="D158" s="985"/>
      <c r="E158" s="985"/>
      <c r="F158" s="985"/>
      <c r="G158" s="985"/>
      <c r="H158" s="985"/>
      <c r="I158" s="985"/>
      <c r="J158" s="985"/>
      <c r="K158" s="985"/>
    </row>
    <row r="159" spans="1:11">
      <c r="A159" s="985"/>
      <c r="B159" s="985"/>
      <c r="C159" s="985"/>
      <c r="D159" s="985"/>
      <c r="E159" s="985"/>
      <c r="F159" s="985"/>
      <c r="G159" s="985"/>
      <c r="H159" s="985"/>
      <c r="I159" s="985"/>
      <c r="J159" s="985"/>
      <c r="K159" s="985"/>
    </row>
    <row r="160" spans="1:11">
      <c r="A160" s="985"/>
      <c r="B160" s="985"/>
      <c r="C160" s="985"/>
      <c r="D160" s="985"/>
      <c r="E160" s="985"/>
      <c r="F160" s="985"/>
      <c r="G160" s="985"/>
      <c r="H160" s="985"/>
      <c r="I160" s="985"/>
      <c r="J160" s="985"/>
      <c r="K160" s="985"/>
    </row>
    <row r="161" spans="1:11">
      <c r="A161" s="985"/>
      <c r="B161" s="985"/>
      <c r="C161" s="985"/>
      <c r="D161" s="985"/>
      <c r="E161" s="985"/>
      <c r="F161" s="985"/>
      <c r="G161" s="985"/>
      <c r="H161" s="985"/>
      <c r="I161" s="985"/>
      <c r="J161" s="985"/>
      <c r="K161" s="985"/>
    </row>
    <row r="162" spans="1:11">
      <c r="A162" s="985"/>
      <c r="B162" s="985"/>
      <c r="C162" s="985"/>
      <c r="D162" s="985"/>
      <c r="E162" s="985"/>
      <c r="F162" s="985"/>
      <c r="G162" s="985"/>
      <c r="H162" s="985"/>
      <c r="I162" s="985"/>
      <c r="J162" s="985"/>
      <c r="K162" s="985"/>
    </row>
    <row r="163" spans="1:11">
      <c r="A163" s="985"/>
      <c r="B163" s="985"/>
      <c r="C163" s="985"/>
      <c r="D163" s="985"/>
      <c r="E163" s="985"/>
      <c r="F163" s="985"/>
      <c r="G163" s="985"/>
      <c r="H163" s="985"/>
      <c r="I163" s="985"/>
      <c r="J163" s="985"/>
      <c r="K163" s="985"/>
    </row>
    <row r="164" spans="1:11">
      <c r="A164" s="985"/>
      <c r="B164" s="985"/>
      <c r="C164" s="985"/>
      <c r="D164" s="985"/>
      <c r="E164" s="985"/>
      <c r="F164" s="985"/>
      <c r="G164" s="985"/>
      <c r="H164" s="985"/>
      <c r="I164" s="985"/>
      <c r="J164" s="985"/>
      <c r="K164" s="985"/>
    </row>
    <row r="165" spans="1:11">
      <c r="A165" s="985"/>
      <c r="B165" s="985"/>
      <c r="C165" s="985"/>
      <c r="D165" s="985"/>
      <c r="E165" s="985"/>
      <c r="F165" s="985"/>
      <c r="G165" s="985"/>
      <c r="H165" s="985"/>
      <c r="I165" s="985"/>
      <c r="J165" s="985"/>
      <c r="K165" s="985"/>
    </row>
    <row r="166" spans="1:11">
      <c r="A166" s="985"/>
      <c r="B166" s="985"/>
      <c r="C166" s="985"/>
      <c r="D166" s="985"/>
      <c r="E166" s="985"/>
      <c r="F166" s="985"/>
      <c r="G166" s="985"/>
      <c r="H166" s="985"/>
      <c r="I166" s="985"/>
      <c r="J166" s="985"/>
      <c r="K166" s="985"/>
    </row>
    <row r="167" spans="1:11">
      <c r="A167" s="985"/>
      <c r="B167" s="985"/>
      <c r="C167" s="985"/>
      <c r="D167" s="985"/>
      <c r="E167" s="985"/>
      <c r="F167" s="985"/>
      <c r="G167" s="985"/>
      <c r="H167" s="985"/>
      <c r="I167" s="985"/>
      <c r="J167" s="985"/>
      <c r="K167" s="985"/>
    </row>
    <row r="168" spans="1:11">
      <c r="A168" s="985"/>
      <c r="B168" s="985"/>
      <c r="C168" s="985"/>
      <c r="D168" s="985"/>
      <c r="E168" s="985"/>
      <c r="F168" s="985"/>
      <c r="G168" s="985"/>
      <c r="H168" s="985"/>
      <c r="I168" s="985"/>
      <c r="J168" s="985"/>
      <c r="K168" s="985"/>
    </row>
    <row r="169" spans="1:11">
      <c r="A169" s="985"/>
      <c r="B169" s="985"/>
      <c r="C169" s="985"/>
      <c r="D169" s="985"/>
      <c r="E169" s="985"/>
      <c r="F169" s="985"/>
      <c r="G169" s="985"/>
      <c r="H169" s="985"/>
      <c r="I169" s="985"/>
      <c r="J169" s="985"/>
      <c r="K169" s="985"/>
    </row>
    <row r="170" spans="1:11">
      <c r="A170" s="985"/>
      <c r="B170" s="985"/>
      <c r="C170" s="985"/>
      <c r="D170" s="985"/>
      <c r="E170" s="985"/>
      <c r="F170" s="985"/>
      <c r="G170" s="985"/>
      <c r="H170" s="985"/>
      <c r="I170" s="985"/>
      <c r="J170" s="985"/>
      <c r="K170" s="985"/>
    </row>
    <row r="171" spans="1:11">
      <c r="A171" s="985"/>
      <c r="B171" s="985"/>
      <c r="C171" s="985"/>
      <c r="D171" s="985"/>
      <c r="E171" s="985"/>
      <c r="F171" s="985"/>
      <c r="G171" s="985"/>
      <c r="H171" s="985"/>
      <c r="I171" s="985"/>
      <c r="J171" s="985"/>
      <c r="K171" s="985"/>
    </row>
    <row r="172" spans="1:11">
      <c r="A172" s="985"/>
      <c r="B172" s="985"/>
      <c r="C172" s="985"/>
      <c r="D172" s="985"/>
      <c r="E172" s="985"/>
      <c r="F172" s="985"/>
      <c r="G172" s="985"/>
      <c r="H172" s="985"/>
      <c r="I172" s="985"/>
      <c r="J172" s="985"/>
      <c r="K172" s="985"/>
    </row>
    <row r="173" spans="1:11">
      <c r="A173" s="985"/>
      <c r="B173" s="985"/>
      <c r="C173" s="985"/>
      <c r="D173" s="985"/>
      <c r="E173" s="985"/>
      <c r="F173" s="985"/>
      <c r="G173" s="985"/>
      <c r="H173" s="985"/>
      <c r="I173" s="985"/>
      <c r="J173" s="985"/>
      <c r="K173" s="985"/>
    </row>
    <row r="174" spans="1:11">
      <c r="A174" s="985"/>
      <c r="B174" s="985"/>
      <c r="C174" s="985"/>
      <c r="D174" s="985"/>
      <c r="E174" s="985"/>
      <c r="F174" s="985"/>
      <c r="G174" s="985"/>
      <c r="H174" s="985"/>
      <c r="I174" s="985"/>
      <c r="J174" s="985"/>
      <c r="K174" s="985"/>
    </row>
    <row r="175" spans="1:11">
      <c r="A175" s="985"/>
      <c r="B175" s="985"/>
      <c r="C175" s="985"/>
      <c r="D175" s="985"/>
      <c r="E175" s="985"/>
      <c r="F175" s="985"/>
      <c r="G175" s="985"/>
      <c r="H175" s="985"/>
      <c r="I175" s="985"/>
      <c r="J175" s="985"/>
      <c r="K175" s="985"/>
    </row>
    <row r="176" spans="1:11">
      <c r="A176" s="985"/>
      <c r="B176" s="985"/>
      <c r="C176" s="985"/>
      <c r="D176" s="985"/>
      <c r="E176" s="985"/>
      <c r="F176" s="985"/>
      <c r="G176" s="985"/>
      <c r="H176" s="985"/>
      <c r="I176" s="985"/>
      <c r="J176" s="985"/>
      <c r="K176" s="985"/>
    </row>
    <row r="177" spans="1:11">
      <c r="A177" s="985"/>
      <c r="B177" s="985"/>
      <c r="C177" s="985"/>
      <c r="D177" s="985"/>
      <c r="E177" s="985"/>
      <c r="F177" s="985"/>
      <c r="G177" s="985"/>
      <c r="H177" s="985"/>
      <c r="I177" s="985"/>
      <c r="J177" s="985"/>
      <c r="K177" s="985"/>
    </row>
    <row r="178" spans="1:11">
      <c r="A178" s="985"/>
      <c r="B178" s="985"/>
      <c r="C178" s="985"/>
      <c r="D178" s="985"/>
      <c r="E178" s="985"/>
      <c r="F178" s="985"/>
      <c r="G178" s="985"/>
      <c r="H178" s="985"/>
      <c r="I178" s="985"/>
      <c r="J178" s="985"/>
      <c r="K178" s="985"/>
    </row>
    <row r="179" spans="1:11">
      <c r="A179" s="985"/>
      <c r="B179" s="985"/>
      <c r="C179" s="985"/>
      <c r="D179" s="985"/>
      <c r="E179" s="985"/>
      <c r="F179" s="985"/>
      <c r="G179" s="985"/>
      <c r="H179" s="985"/>
      <c r="I179" s="985"/>
      <c r="J179" s="985"/>
      <c r="K179" s="985"/>
    </row>
    <row r="180" spans="1:11">
      <c r="A180" s="985"/>
      <c r="B180" s="985"/>
      <c r="C180" s="985"/>
      <c r="D180" s="985"/>
      <c r="E180" s="985"/>
      <c r="F180" s="985"/>
      <c r="G180" s="985"/>
      <c r="H180" s="985"/>
      <c r="I180" s="985"/>
      <c r="J180" s="985"/>
      <c r="K180" s="985"/>
    </row>
    <row r="181" spans="1:11">
      <c r="A181" s="985"/>
      <c r="B181" s="985"/>
      <c r="C181" s="985"/>
      <c r="D181" s="985"/>
      <c r="E181" s="985"/>
      <c r="F181" s="985"/>
      <c r="G181" s="985"/>
      <c r="H181" s="985"/>
      <c r="I181" s="985"/>
      <c r="J181" s="985"/>
      <c r="K181" s="985"/>
    </row>
    <row r="182" spans="1:11">
      <c r="A182" s="985"/>
      <c r="B182" s="985"/>
      <c r="C182" s="985"/>
      <c r="D182" s="985"/>
      <c r="E182" s="985"/>
      <c r="F182" s="985"/>
      <c r="G182" s="985"/>
      <c r="H182" s="985"/>
      <c r="I182" s="985"/>
      <c r="J182" s="985"/>
      <c r="K182" s="985"/>
    </row>
    <row r="183" spans="1:11">
      <c r="A183" s="985"/>
      <c r="B183" s="985"/>
      <c r="C183" s="985"/>
      <c r="D183" s="985"/>
      <c r="E183" s="985"/>
      <c r="F183" s="985"/>
      <c r="G183" s="985"/>
      <c r="H183" s="985"/>
      <c r="I183" s="985"/>
      <c r="J183" s="985"/>
      <c r="K183" s="985"/>
    </row>
    <row r="184" spans="1:11">
      <c r="A184" s="985"/>
      <c r="B184" s="985"/>
      <c r="C184" s="985"/>
      <c r="D184" s="985"/>
      <c r="E184" s="985"/>
      <c r="F184" s="985"/>
      <c r="G184" s="985"/>
      <c r="H184" s="985"/>
      <c r="I184" s="985"/>
      <c r="J184" s="985"/>
      <c r="K184" s="985"/>
    </row>
    <row r="185" spans="1:11">
      <c r="A185" s="985"/>
      <c r="B185" s="985"/>
      <c r="C185" s="985"/>
      <c r="D185" s="985"/>
      <c r="E185" s="985"/>
      <c r="F185" s="985"/>
      <c r="G185" s="985"/>
      <c r="H185" s="985"/>
      <c r="I185" s="985"/>
      <c r="J185" s="985"/>
      <c r="K185" s="985"/>
    </row>
    <row r="186" spans="1:11">
      <c r="A186" s="985"/>
      <c r="B186" s="985"/>
      <c r="C186" s="985"/>
      <c r="D186" s="985"/>
      <c r="E186" s="985"/>
      <c r="F186" s="985"/>
      <c r="G186" s="985"/>
      <c r="H186" s="985"/>
      <c r="I186" s="985"/>
      <c r="J186" s="985"/>
      <c r="K186" s="985"/>
    </row>
    <row r="187" spans="1:11">
      <c r="A187" s="985"/>
      <c r="B187" s="985"/>
      <c r="C187" s="985"/>
      <c r="D187" s="985"/>
      <c r="E187" s="985"/>
      <c r="F187" s="985"/>
      <c r="G187" s="985"/>
      <c r="H187" s="985"/>
      <c r="I187" s="985"/>
      <c r="J187" s="985"/>
      <c r="K187" s="985"/>
    </row>
    <row r="188" spans="1:11">
      <c r="A188" s="985"/>
      <c r="B188" s="985"/>
      <c r="C188" s="985"/>
      <c r="D188" s="985"/>
      <c r="E188" s="985"/>
      <c r="F188" s="985"/>
      <c r="G188" s="985"/>
      <c r="H188" s="985"/>
      <c r="I188" s="985"/>
      <c r="J188" s="985"/>
      <c r="K188" s="985"/>
    </row>
    <row r="189" spans="1:11">
      <c r="A189" s="985"/>
      <c r="B189" s="985"/>
      <c r="C189" s="985"/>
      <c r="D189" s="985"/>
      <c r="E189" s="985"/>
      <c r="F189" s="985"/>
      <c r="G189" s="985"/>
      <c r="H189" s="985"/>
      <c r="I189" s="985"/>
      <c r="J189" s="985"/>
      <c r="K189" s="985"/>
    </row>
    <row r="190" spans="1:11">
      <c r="A190" s="985"/>
      <c r="B190" s="985"/>
      <c r="C190" s="985"/>
      <c r="D190" s="985"/>
      <c r="E190" s="985"/>
      <c r="F190" s="985"/>
      <c r="G190" s="985"/>
      <c r="H190" s="985"/>
      <c r="I190" s="985"/>
      <c r="J190" s="985"/>
      <c r="K190" s="985"/>
    </row>
    <row r="191" spans="1:11">
      <c r="A191" s="985"/>
      <c r="B191" s="985"/>
      <c r="C191" s="985"/>
      <c r="D191" s="985"/>
      <c r="E191" s="985"/>
      <c r="F191" s="985"/>
      <c r="G191" s="985"/>
      <c r="H191" s="985"/>
      <c r="I191" s="985"/>
      <c r="J191" s="985"/>
      <c r="K191" s="985"/>
    </row>
    <row r="192" spans="1:11">
      <c r="A192" s="985"/>
      <c r="B192" s="985"/>
      <c r="C192" s="985"/>
      <c r="D192" s="985"/>
      <c r="E192" s="985"/>
      <c r="F192" s="985"/>
      <c r="G192" s="985"/>
      <c r="H192" s="985"/>
      <c r="I192" s="985"/>
      <c r="J192" s="985"/>
      <c r="K192" s="985"/>
    </row>
    <row r="193" spans="1:11">
      <c r="A193" s="985"/>
      <c r="B193" s="985"/>
      <c r="C193" s="985"/>
      <c r="D193" s="985"/>
      <c r="E193" s="985"/>
      <c r="F193" s="985"/>
      <c r="G193" s="985"/>
      <c r="H193" s="985"/>
      <c r="I193" s="985"/>
      <c r="J193" s="985"/>
      <c r="K193" s="985"/>
    </row>
    <row r="194" spans="1:11">
      <c r="A194" s="985"/>
      <c r="B194" s="985"/>
      <c r="C194" s="985"/>
      <c r="D194" s="985"/>
      <c r="E194" s="985"/>
      <c r="F194" s="985"/>
      <c r="G194" s="985"/>
      <c r="H194" s="985"/>
      <c r="I194" s="985"/>
      <c r="J194" s="985"/>
      <c r="K194" s="985"/>
    </row>
    <row r="195" spans="1:11">
      <c r="A195" s="985"/>
      <c r="B195" s="985"/>
      <c r="C195" s="985"/>
      <c r="D195" s="985"/>
      <c r="E195" s="985"/>
      <c r="F195" s="985"/>
      <c r="G195" s="985"/>
      <c r="H195" s="985"/>
      <c r="I195" s="985"/>
      <c r="J195" s="985"/>
      <c r="K195" s="985"/>
    </row>
    <row r="196" spans="1:11">
      <c r="A196" s="985"/>
      <c r="B196" s="985"/>
      <c r="C196" s="985"/>
      <c r="D196" s="985"/>
      <c r="E196" s="985"/>
      <c r="F196" s="985"/>
      <c r="G196" s="985"/>
      <c r="H196" s="985"/>
      <c r="I196" s="985"/>
      <c r="J196" s="985"/>
      <c r="K196" s="985"/>
    </row>
    <row r="197" spans="1:11">
      <c r="A197" s="985"/>
      <c r="B197" s="985"/>
      <c r="C197" s="985"/>
      <c r="D197" s="985"/>
      <c r="E197" s="985"/>
      <c r="F197" s="985"/>
      <c r="G197" s="985"/>
      <c r="H197" s="985"/>
      <c r="I197" s="985"/>
      <c r="J197" s="985"/>
      <c r="K197" s="985"/>
    </row>
    <row r="198" spans="1:11">
      <c r="A198" s="985"/>
      <c r="B198" s="985"/>
      <c r="C198" s="985"/>
      <c r="D198" s="985"/>
      <c r="E198" s="985"/>
      <c r="F198" s="985"/>
      <c r="G198" s="985"/>
      <c r="H198" s="985"/>
      <c r="I198" s="985"/>
      <c r="J198" s="985"/>
      <c r="K198" s="985"/>
    </row>
    <row r="199" spans="1:11">
      <c r="A199" s="985"/>
      <c r="B199" s="985"/>
      <c r="C199" s="985"/>
      <c r="D199" s="985"/>
      <c r="E199" s="985"/>
      <c r="F199" s="985"/>
      <c r="G199" s="985"/>
      <c r="H199" s="985"/>
      <c r="I199" s="985"/>
      <c r="J199" s="985"/>
      <c r="K199" s="985"/>
    </row>
    <row r="200" spans="1:11">
      <c r="A200" s="985"/>
      <c r="B200" s="985"/>
      <c r="C200" s="985"/>
      <c r="D200" s="985"/>
      <c r="E200" s="985"/>
      <c r="F200" s="985"/>
      <c r="G200" s="985"/>
      <c r="H200" s="985"/>
      <c r="I200" s="985"/>
      <c r="J200" s="985"/>
      <c r="K200" s="985"/>
    </row>
    <row r="201" spans="1:11">
      <c r="A201" s="985"/>
      <c r="B201" s="985"/>
      <c r="C201" s="985"/>
      <c r="D201" s="985"/>
      <c r="E201" s="985"/>
      <c r="F201" s="985"/>
      <c r="G201" s="985"/>
      <c r="H201" s="985"/>
      <c r="I201" s="985"/>
      <c r="J201" s="985"/>
      <c r="K201" s="985"/>
    </row>
    <row r="202" spans="1:11">
      <c r="A202" s="985"/>
      <c r="B202" s="985"/>
      <c r="C202" s="985"/>
      <c r="D202" s="985"/>
      <c r="E202" s="985"/>
      <c r="F202" s="985"/>
      <c r="G202" s="985"/>
      <c r="H202" s="985"/>
      <c r="I202" s="985"/>
      <c r="J202" s="985"/>
      <c r="K202" s="985"/>
    </row>
    <row r="203" spans="1:11">
      <c r="A203" s="985"/>
      <c r="B203" s="985"/>
      <c r="C203" s="985"/>
      <c r="D203" s="985"/>
      <c r="E203" s="985"/>
      <c r="F203" s="985"/>
      <c r="G203" s="985"/>
      <c r="H203" s="985"/>
      <c r="I203" s="985"/>
      <c r="J203" s="985"/>
      <c r="K203" s="985"/>
    </row>
    <row r="204" spans="1:11">
      <c r="A204" s="985"/>
      <c r="B204" s="985"/>
      <c r="C204" s="985"/>
      <c r="D204" s="985"/>
      <c r="E204" s="985"/>
      <c r="F204" s="985"/>
      <c r="G204" s="985"/>
      <c r="H204" s="985"/>
      <c r="I204" s="985"/>
      <c r="J204" s="985"/>
      <c r="K204" s="985"/>
    </row>
    <row r="205" spans="1:11">
      <c r="A205" s="985"/>
      <c r="B205" s="985"/>
      <c r="C205" s="985"/>
      <c r="D205" s="985"/>
      <c r="E205" s="985"/>
      <c r="F205" s="985"/>
      <c r="G205" s="985"/>
      <c r="H205" s="985"/>
      <c r="I205" s="985"/>
      <c r="J205" s="985"/>
      <c r="K205" s="985"/>
    </row>
    <row r="206" spans="1:11">
      <c r="A206" s="985"/>
      <c r="B206" s="985"/>
      <c r="C206" s="985"/>
      <c r="D206" s="985"/>
      <c r="E206" s="985"/>
      <c r="F206" s="985"/>
      <c r="G206" s="985"/>
      <c r="H206" s="985"/>
      <c r="I206" s="985"/>
      <c r="J206" s="985"/>
      <c r="K206" s="985"/>
    </row>
    <row r="207" spans="1:11">
      <c r="A207" s="985"/>
      <c r="B207" s="985"/>
      <c r="C207" s="985"/>
      <c r="D207" s="985"/>
      <c r="E207" s="985"/>
      <c r="F207" s="985"/>
      <c r="G207" s="985"/>
      <c r="H207" s="985"/>
      <c r="I207" s="985"/>
      <c r="J207" s="985"/>
      <c r="K207" s="985"/>
    </row>
    <row r="208" spans="1:11">
      <c r="A208" s="985"/>
      <c r="B208" s="985"/>
      <c r="C208" s="985"/>
      <c r="D208" s="985"/>
      <c r="E208" s="985"/>
      <c r="F208" s="985"/>
      <c r="G208" s="985"/>
      <c r="H208" s="985"/>
      <c r="I208" s="985"/>
      <c r="J208" s="985"/>
      <c r="K208" s="985"/>
    </row>
    <row r="209" spans="1:11">
      <c r="A209" s="985"/>
      <c r="B209" s="985"/>
      <c r="C209" s="985"/>
      <c r="D209" s="985"/>
      <c r="E209" s="985"/>
      <c r="F209" s="985"/>
      <c r="G209" s="985"/>
      <c r="H209" s="985"/>
      <c r="I209" s="985"/>
      <c r="J209" s="985"/>
      <c r="K209" s="985"/>
    </row>
    <row r="210" spans="1:11">
      <c r="A210" s="985"/>
      <c r="B210" s="985"/>
      <c r="C210" s="985"/>
      <c r="D210" s="985"/>
      <c r="E210" s="985"/>
      <c r="F210" s="985"/>
      <c r="G210" s="985"/>
      <c r="H210" s="985"/>
      <c r="I210" s="985"/>
      <c r="J210" s="985"/>
      <c r="K210" s="985"/>
    </row>
    <row r="211" spans="1:11">
      <c r="A211" s="985"/>
      <c r="B211" s="985"/>
      <c r="C211" s="985"/>
      <c r="D211" s="985"/>
      <c r="E211" s="985"/>
      <c r="F211" s="985"/>
      <c r="G211" s="985"/>
      <c r="H211" s="985"/>
      <c r="I211" s="985"/>
      <c r="J211" s="985"/>
      <c r="K211" s="985"/>
    </row>
    <row r="212" spans="1:11">
      <c r="A212" s="985"/>
      <c r="B212" s="985"/>
      <c r="C212" s="985"/>
      <c r="D212" s="985"/>
      <c r="E212" s="985"/>
      <c r="F212" s="985"/>
      <c r="G212" s="985"/>
      <c r="H212" s="985"/>
      <c r="I212" s="985"/>
      <c r="J212" s="985"/>
      <c r="K212" s="985"/>
    </row>
    <row r="213" spans="1:11">
      <c r="A213" s="985"/>
      <c r="B213" s="985"/>
      <c r="C213" s="985"/>
      <c r="D213" s="985"/>
      <c r="E213" s="985"/>
      <c r="F213" s="985"/>
      <c r="G213" s="985"/>
      <c r="H213" s="985"/>
      <c r="I213" s="985"/>
      <c r="J213" s="985"/>
      <c r="K213" s="985"/>
    </row>
    <row r="214" spans="1:11">
      <c r="A214" s="985"/>
      <c r="B214" s="985"/>
      <c r="C214" s="985"/>
      <c r="D214" s="985"/>
      <c r="E214" s="985"/>
      <c r="F214" s="985"/>
      <c r="G214" s="985"/>
      <c r="H214" s="985"/>
      <c r="I214" s="985"/>
      <c r="J214" s="985"/>
      <c r="K214" s="985"/>
    </row>
    <row r="215" spans="1:11">
      <c r="A215" s="985"/>
      <c r="B215" s="985"/>
      <c r="C215" s="985"/>
      <c r="D215" s="985"/>
      <c r="E215" s="985"/>
      <c r="F215" s="985"/>
      <c r="G215" s="985"/>
      <c r="H215" s="985"/>
      <c r="I215" s="985"/>
      <c r="J215" s="985"/>
      <c r="K215" s="985"/>
    </row>
    <row r="216" spans="1:11">
      <c r="A216" s="985"/>
      <c r="B216" s="985"/>
      <c r="C216" s="985"/>
      <c r="D216" s="985"/>
      <c r="E216" s="985"/>
      <c r="F216" s="985"/>
      <c r="G216" s="985"/>
      <c r="H216" s="985"/>
      <c r="I216" s="985"/>
      <c r="J216" s="985"/>
      <c r="K216" s="985"/>
    </row>
    <row r="217" spans="1:11">
      <c r="A217" s="985"/>
      <c r="B217" s="985"/>
      <c r="C217" s="985"/>
      <c r="D217" s="985"/>
      <c r="E217" s="985"/>
      <c r="F217" s="985"/>
      <c r="G217" s="985"/>
      <c r="H217" s="985"/>
      <c r="I217" s="985"/>
      <c r="J217" s="985"/>
      <c r="K217" s="985"/>
    </row>
    <row r="218" spans="1:11">
      <c r="A218" s="985"/>
      <c r="B218" s="985"/>
      <c r="C218" s="985"/>
      <c r="D218" s="985"/>
      <c r="E218" s="985"/>
      <c r="F218" s="985"/>
      <c r="G218" s="985"/>
      <c r="H218" s="985"/>
      <c r="I218" s="985"/>
      <c r="J218" s="985"/>
      <c r="K218" s="985"/>
    </row>
    <row r="219" spans="1:11">
      <c r="A219" s="985"/>
      <c r="B219" s="985"/>
      <c r="C219" s="985"/>
      <c r="D219" s="985"/>
      <c r="E219" s="985"/>
      <c r="F219" s="985"/>
      <c r="G219" s="985"/>
      <c r="H219" s="985"/>
      <c r="I219" s="985"/>
      <c r="J219" s="985"/>
      <c r="K219" s="985"/>
    </row>
    <row r="220" spans="1:11">
      <c r="A220" s="985"/>
      <c r="B220" s="985"/>
      <c r="C220" s="985"/>
      <c r="D220" s="985"/>
      <c r="E220" s="985"/>
      <c r="F220" s="985"/>
      <c r="G220" s="985"/>
      <c r="H220" s="985"/>
      <c r="I220" s="985"/>
      <c r="J220" s="985"/>
      <c r="K220" s="985"/>
    </row>
    <row r="221" spans="1:11">
      <c r="A221" s="985"/>
      <c r="B221" s="985"/>
      <c r="C221" s="985"/>
      <c r="D221" s="985"/>
      <c r="E221" s="985"/>
      <c r="F221" s="985"/>
      <c r="G221" s="985"/>
      <c r="H221" s="985"/>
      <c r="I221" s="985"/>
      <c r="J221" s="985"/>
      <c r="K221" s="985"/>
    </row>
    <row r="222" spans="1:11">
      <c r="A222" s="985"/>
      <c r="B222" s="985"/>
      <c r="C222" s="985"/>
      <c r="D222" s="985"/>
      <c r="E222" s="985"/>
      <c r="F222" s="985"/>
      <c r="G222" s="985"/>
      <c r="H222" s="985"/>
      <c r="I222" s="985"/>
      <c r="J222" s="985"/>
      <c r="K222" s="985"/>
    </row>
    <row r="223" spans="1:11">
      <c r="A223" s="985"/>
      <c r="B223" s="985"/>
      <c r="C223" s="985"/>
      <c r="D223" s="985"/>
      <c r="E223" s="985"/>
      <c r="F223" s="985"/>
      <c r="G223" s="985"/>
      <c r="H223" s="985"/>
      <c r="I223" s="985"/>
      <c r="J223" s="985"/>
      <c r="K223" s="985"/>
    </row>
    <row r="224" spans="1:11">
      <c r="A224" s="985"/>
      <c r="B224" s="985"/>
      <c r="C224" s="985"/>
      <c r="D224" s="985"/>
      <c r="E224" s="985"/>
      <c r="F224" s="985"/>
      <c r="G224" s="985"/>
      <c r="H224" s="985"/>
      <c r="I224" s="985"/>
      <c r="J224" s="985"/>
      <c r="K224" s="985"/>
    </row>
    <row r="225" spans="1:11">
      <c r="A225" s="985"/>
      <c r="B225" s="985"/>
      <c r="C225" s="985"/>
      <c r="D225" s="985"/>
      <c r="E225" s="985"/>
      <c r="F225" s="985"/>
      <c r="G225" s="985"/>
      <c r="H225" s="985"/>
      <c r="I225" s="985"/>
      <c r="J225" s="985"/>
      <c r="K225" s="985"/>
    </row>
    <row r="226" spans="1:11">
      <c r="A226" s="985"/>
      <c r="B226" s="985"/>
      <c r="C226" s="985"/>
      <c r="D226" s="985"/>
      <c r="E226" s="985"/>
      <c r="F226" s="985"/>
      <c r="G226" s="985"/>
      <c r="H226" s="985"/>
      <c r="I226" s="985"/>
      <c r="J226" s="985"/>
      <c r="K226" s="985"/>
    </row>
    <row r="227" spans="1:11">
      <c r="A227" s="985"/>
      <c r="B227" s="985"/>
      <c r="C227" s="985"/>
      <c r="D227" s="985"/>
      <c r="E227" s="985"/>
      <c r="F227" s="985"/>
      <c r="G227" s="985"/>
      <c r="H227" s="985"/>
      <c r="I227" s="985"/>
      <c r="J227" s="985"/>
      <c r="K227" s="985"/>
    </row>
    <row r="228" spans="1:11">
      <c r="A228" s="985"/>
      <c r="B228" s="985"/>
      <c r="C228" s="985"/>
      <c r="D228" s="985"/>
      <c r="E228" s="985"/>
      <c r="F228" s="985"/>
      <c r="G228" s="985"/>
      <c r="H228" s="985"/>
      <c r="I228" s="985"/>
      <c r="J228" s="985"/>
      <c r="K228" s="985"/>
    </row>
    <row r="229" spans="1:11">
      <c r="A229" s="985"/>
      <c r="B229" s="985"/>
      <c r="C229" s="985"/>
      <c r="D229" s="985"/>
      <c r="E229" s="985"/>
      <c r="F229" s="985"/>
      <c r="G229" s="985"/>
      <c r="H229" s="985"/>
      <c r="I229" s="985"/>
      <c r="J229" s="985"/>
      <c r="K229" s="985"/>
    </row>
    <row r="230" spans="1:11">
      <c r="A230" s="985"/>
      <c r="B230" s="985"/>
      <c r="C230" s="985"/>
      <c r="D230" s="985"/>
      <c r="E230" s="985"/>
      <c r="F230" s="985"/>
      <c r="G230" s="985"/>
      <c r="H230" s="985"/>
      <c r="I230" s="985"/>
      <c r="J230" s="985"/>
      <c r="K230" s="985"/>
    </row>
    <row r="231" spans="1:11">
      <c r="A231" s="985"/>
      <c r="B231" s="985"/>
      <c r="C231" s="985"/>
      <c r="D231" s="985"/>
      <c r="E231" s="985"/>
      <c r="F231" s="985"/>
      <c r="G231" s="985"/>
      <c r="H231" s="985"/>
      <c r="I231" s="985"/>
      <c r="J231" s="985"/>
      <c r="K231" s="985"/>
    </row>
    <row r="232" spans="1:11">
      <c r="A232" s="985"/>
      <c r="B232" s="985"/>
      <c r="C232" s="985"/>
      <c r="D232" s="985"/>
      <c r="E232" s="985"/>
      <c r="F232" s="985"/>
      <c r="G232" s="985"/>
      <c r="H232" s="985"/>
      <c r="I232" s="985"/>
      <c r="J232" s="985"/>
      <c r="K232" s="985"/>
    </row>
    <row r="233" spans="1:11">
      <c r="A233" s="985"/>
      <c r="B233" s="985"/>
      <c r="C233" s="985"/>
      <c r="D233" s="985"/>
      <c r="E233" s="985"/>
      <c r="F233" s="985"/>
      <c r="G233" s="985"/>
      <c r="H233" s="985"/>
      <c r="I233" s="985"/>
      <c r="J233" s="985"/>
      <c r="K233" s="985"/>
    </row>
    <row r="234" spans="1:11">
      <c r="A234" s="985"/>
      <c r="B234" s="985"/>
      <c r="C234" s="985"/>
      <c r="D234" s="985"/>
      <c r="E234" s="985"/>
      <c r="F234" s="985"/>
      <c r="G234" s="985"/>
      <c r="H234" s="985"/>
      <c r="I234" s="985"/>
      <c r="J234" s="985"/>
      <c r="K234" s="985"/>
    </row>
    <row r="235" spans="1:11">
      <c r="A235" s="985"/>
      <c r="B235" s="985"/>
      <c r="C235" s="985"/>
      <c r="D235" s="985"/>
      <c r="E235" s="985"/>
      <c r="F235" s="985"/>
      <c r="G235" s="985"/>
      <c r="H235" s="985"/>
      <c r="I235" s="985"/>
      <c r="J235" s="985"/>
      <c r="K235" s="985"/>
    </row>
    <row r="236" spans="1:11">
      <c r="A236" s="985"/>
      <c r="B236" s="985"/>
      <c r="C236" s="985"/>
      <c r="D236" s="985"/>
      <c r="E236" s="985"/>
      <c r="F236" s="985"/>
      <c r="G236" s="985"/>
      <c r="H236" s="985"/>
      <c r="I236" s="985"/>
      <c r="J236" s="985"/>
      <c r="K236" s="985"/>
    </row>
    <row r="237" spans="1:11">
      <c r="A237" s="985"/>
      <c r="B237" s="985"/>
      <c r="C237" s="985"/>
      <c r="D237" s="985"/>
      <c r="E237" s="985"/>
      <c r="F237" s="985"/>
      <c r="G237" s="985"/>
      <c r="H237" s="985"/>
      <c r="I237" s="985"/>
      <c r="J237" s="985"/>
      <c r="K237" s="985"/>
    </row>
    <row r="238" spans="1:11">
      <c r="A238" s="985"/>
      <c r="B238" s="985"/>
      <c r="C238" s="985"/>
      <c r="D238" s="985"/>
      <c r="E238" s="985"/>
      <c r="F238" s="985"/>
      <c r="G238" s="985"/>
      <c r="H238" s="985"/>
      <c r="I238" s="985"/>
      <c r="J238" s="985"/>
      <c r="K238" s="985"/>
    </row>
    <row r="239" spans="1:11">
      <c r="A239" s="985"/>
      <c r="B239" s="985"/>
      <c r="C239" s="985"/>
      <c r="D239" s="985"/>
      <c r="E239" s="985"/>
      <c r="F239" s="985"/>
      <c r="G239" s="985"/>
      <c r="H239" s="985"/>
      <c r="I239" s="985"/>
      <c r="J239" s="985"/>
      <c r="K239" s="985"/>
    </row>
    <row r="240" spans="1:11">
      <c r="A240" s="985"/>
      <c r="B240" s="985"/>
      <c r="C240" s="985"/>
      <c r="D240" s="985"/>
      <c r="E240" s="985"/>
      <c r="F240" s="985"/>
      <c r="G240" s="985"/>
      <c r="H240" s="985"/>
      <c r="I240" s="985"/>
      <c r="J240" s="985"/>
      <c r="K240" s="985"/>
    </row>
    <row r="241" spans="1:11">
      <c r="A241" s="985"/>
      <c r="B241" s="985"/>
      <c r="C241" s="985"/>
      <c r="D241" s="985"/>
      <c r="E241" s="985"/>
      <c r="F241" s="985"/>
      <c r="G241" s="985"/>
      <c r="H241" s="985"/>
      <c r="I241" s="985"/>
      <c r="J241" s="985"/>
      <c r="K241" s="985"/>
    </row>
    <row r="242" spans="1:11">
      <c r="A242" s="985"/>
      <c r="B242" s="985"/>
      <c r="C242" s="985"/>
      <c r="D242" s="985"/>
      <c r="E242" s="985"/>
      <c r="F242" s="985"/>
      <c r="G242" s="985"/>
      <c r="H242" s="985"/>
      <c r="I242" s="985"/>
      <c r="J242" s="985"/>
      <c r="K242" s="985"/>
    </row>
    <row r="243" spans="1:11">
      <c r="A243" s="985"/>
      <c r="B243" s="985"/>
      <c r="C243" s="985"/>
      <c r="D243" s="985"/>
      <c r="E243" s="985"/>
      <c r="F243" s="985"/>
      <c r="G243" s="985"/>
      <c r="H243" s="985"/>
      <c r="I243" s="985"/>
      <c r="J243" s="985"/>
      <c r="K243" s="985"/>
    </row>
    <row r="244" spans="1:11">
      <c r="A244" s="985"/>
      <c r="B244" s="985"/>
      <c r="C244" s="985"/>
      <c r="D244" s="985"/>
      <c r="E244" s="985"/>
      <c r="F244" s="985"/>
      <c r="G244" s="985"/>
      <c r="H244" s="985"/>
      <c r="I244" s="985"/>
      <c r="J244" s="985"/>
      <c r="K244" s="985"/>
    </row>
    <row r="245" spans="1:11">
      <c r="A245" s="985"/>
      <c r="B245" s="985"/>
      <c r="C245" s="985"/>
      <c r="D245" s="985"/>
      <c r="E245" s="985"/>
      <c r="F245" s="985"/>
      <c r="G245" s="985"/>
      <c r="H245" s="985"/>
      <c r="I245" s="985"/>
      <c r="J245" s="985"/>
      <c r="K245" s="985"/>
    </row>
    <row r="246" spans="1:11">
      <c r="A246" s="985"/>
      <c r="B246" s="985"/>
      <c r="C246" s="985"/>
      <c r="D246" s="985"/>
      <c r="E246" s="985"/>
      <c r="F246" s="985"/>
      <c r="G246" s="985"/>
      <c r="H246" s="985"/>
      <c r="I246" s="985"/>
      <c r="J246" s="985"/>
      <c r="K246" s="985"/>
    </row>
    <row r="247" spans="1:11">
      <c r="A247" s="985"/>
      <c r="B247" s="985"/>
      <c r="C247" s="985"/>
      <c r="D247" s="985"/>
      <c r="E247" s="985"/>
      <c r="F247" s="985"/>
      <c r="G247" s="985"/>
      <c r="H247" s="985"/>
      <c r="I247" s="985"/>
      <c r="J247" s="985"/>
      <c r="K247" s="985"/>
    </row>
    <row r="248" spans="1:11">
      <c r="A248" s="985"/>
      <c r="B248" s="985"/>
      <c r="C248" s="985"/>
      <c r="D248" s="985"/>
      <c r="E248" s="985"/>
      <c r="F248" s="985"/>
      <c r="G248" s="985"/>
      <c r="H248" s="985"/>
      <c r="I248" s="985"/>
      <c r="J248" s="985"/>
      <c r="K248" s="985"/>
    </row>
    <row r="249" spans="1:11">
      <c r="A249" s="985"/>
      <c r="B249" s="985"/>
      <c r="C249" s="985"/>
      <c r="D249" s="985"/>
      <c r="E249" s="985"/>
      <c r="F249" s="985"/>
      <c r="G249" s="985"/>
      <c r="H249" s="985"/>
      <c r="I249" s="985"/>
      <c r="J249" s="985"/>
      <c r="K249" s="985"/>
    </row>
    <row r="250" spans="1:11">
      <c r="A250" s="985"/>
      <c r="B250" s="985"/>
      <c r="C250" s="985"/>
      <c r="D250" s="985"/>
      <c r="E250" s="985"/>
      <c r="F250" s="985"/>
      <c r="G250" s="985"/>
      <c r="H250" s="985"/>
      <c r="I250" s="985"/>
      <c r="J250" s="985"/>
      <c r="K250" s="985"/>
    </row>
    <row r="251" spans="1:11">
      <c r="A251" s="985"/>
      <c r="B251" s="985"/>
      <c r="C251" s="985"/>
      <c r="D251" s="985"/>
      <c r="E251" s="985"/>
      <c r="F251" s="985"/>
      <c r="G251" s="985"/>
      <c r="H251" s="985"/>
      <c r="I251" s="985"/>
      <c r="J251" s="985"/>
      <c r="K251" s="985"/>
    </row>
    <row r="252" spans="1:11">
      <c r="A252" s="985"/>
      <c r="B252" s="985"/>
      <c r="C252" s="985"/>
      <c r="D252" s="985"/>
      <c r="E252" s="985"/>
      <c r="F252" s="985"/>
      <c r="G252" s="985"/>
      <c r="H252" s="985"/>
      <c r="I252" s="985"/>
      <c r="J252" s="985"/>
      <c r="K252" s="985"/>
    </row>
    <row r="253" spans="1:11">
      <c r="A253" s="985"/>
      <c r="B253" s="985"/>
      <c r="C253" s="985"/>
      <c r="D253" s="985"/>
      <c r="E253" s="985"/>
      <c r="F253" s="985"/>
      <c r="G253" s="985"/>
      <c r="H253" s="985"/>
      <c r="I253" s="985"/>
      <c r="J253" s="985"/>
      <c r="K253" s="985"/>
    </row>
    <row r="254" spans="1:11">
      <c r="A254" s="985"/>
      <c r="B254" s="985"/>
      <c r="C254" s="985"/>
      <c r="D254" s="985"/>
      <c r="E254" s="985"/>
      <c r="F254" s="985"/>
      <c r="G254" s="985"/>
      <c r="H254" s="985"/>
      <c r="I254" s="985"/>
      <c r="J254" s="985"/>
      <c r="K254" s="985"/>
    </row>
    <row r="255" spans="1:11">
      <c r="A255" s="985"/>
      <c r="B255" s="985"/>
      <c r="C255" s="985"/>
      <c r="D255" s="985"/>
      <c r="E255" s="985"/>
      <c r="F255" s="985"/>
      <c r="G255" s="985"/>
      <c r="H255" s="985"/>
      <c r="I255" s="985"/>
      <c r="J255" s="985"/>
      <c r="K255" s="985"/>
    </row>
    <row r="256" spans="1:11">
      <c r="A256" s="985"/>
      <c r="B256" s="985"/>
      <c r="C256" s="985"/>
      <c r="D256" s="985"/>
      <c r="E256" s="985"/>
      <c r="F256" s="985"/>
      <c r="G256" s="985"/>
      <c r="H256" s="985"/>
      <c r="I256" s="985"/>
      <c r="J256" s="985"/>
      <c r="K256" s="985"/>
    </row>
    <row r="257" spans="1:11">
      <c r="A257" s="985"/>
      <c r="B257" s="985"/>
      <c r="C257" s="985"/>
      <c r="D257" s="985"/>
      <c r="E257" s="985"/>
      <c r="F257" s="985"/>
      <c r="G257" s="985"/>
      <c r="H257" s="985"/>
      <c r="I257" s="985"/>
      <c r="J257" s="985"/>
      <c r="K257" s="985"/>
    </row>
    <row r="258" spans="1:11">
      <c r="A258" s="985"/>
      <c r="B258" s="985"/>
      <c r="C258" s="985"/>
      <c r="D258" s="985"/>
      <c r="E258" s="985"/>
      <c r="F258" s="985"/>
      <c r="G258" s="985"/>
      <c r="H258" s="985"/>
      <c r="I258" s="985"/>
      <c r="J258" s="985"/>
      <c r="K258" s="985"/>
    </row>
    <row r="259" spans="1:11">
      <c r="A259" s="985"/>
      <c r="B259" s="985"/>
      <c r="C259" s="985"/>
      <c r="D259" s="985"/>
      <c r="E259" s="985"/>
      <c r="F259" s="985"/>
      <c r="G259" s="985"/>
      <c r="H259" s="985"/>
      <c r="I259" s="985"/>
      <c r="J259" s="985"/>
      <c r="K259" s="985"/>
    </row>
    <row r="260" spans="1:11">
      <c r="A260" s="985"/>
      <c r="B260" s="985"/>
      <c r="C260" s="985"/>
      <c r="D260" s="985"/>
      <c r="E260" s="985"/>
      <c r="F260" s="985"/>
      <c r="G260" s="985"/>
      <c r="H260" s="985"/>
      <c r="I260" s="985"/>
      <c r="J260" s="985"/>
      <c r="K260" s="985"/>
    </row>
    <row r="261" spans="1:11">
      <c r="A261" s="985"/>
      <c r="B261" s="985"/>
      <c r="C261" s="985"/>
      <c r="D261" s="985"/>
      <c r="E261" s="985"/>
      <c r="F261" s="985"/>
      <c r="G261" s="985"/>
      <c r="H261" s="985"/>
      <c r="I261" s="985"/>
      <c r="J261" s="985"/>
      <c r="K261" s="985"/>
    </row>
    <row r="262" spans="1:11">
      <c r="A262" s="985"/>
      <c r="B262" s="985"/>
      <c r="C262" s="985"/>
      <c r="D262" s="985"/>
      <c r="E262" s="985"/>
      <c r="F262" s="985"/>
      <c r="G262" s="985"/>
      <c r="H262" s="985"/>
      <c r="I262" s="985"/>
      <c r="J262" s="985"/>
      <c r="K262" s="985"/>
    </row>
    <row r="263" spans="1:11">
      <c r="A263" s="985"/>
      <c r="B263" s="985"/>
      <c r="C263" s="985"/>
      <c r="D263" s="985"/>
      <c r="E263" s="985"/>
      <c r="F263" s="985"/>
      <c r="G263" s="985"/>
      <c r="H263" s="985"/>
      <c r="I263" s="985"/>
      <c r="J263" s="985"/>
      <c r="K263" s="985"/>
    </row>
    <row r="264" spans="1:11">
      <c r="A264" s="985"/>
      <c r="B264" s="985"/>
      <c r="C264" s="985"/>
      <c r="D264" s="985"/>
      <c r="E264" s="985"/>
      <c r="F264" s="985"/>
      <c r="G264" s="985"/>
      <c r="H264" s="985"/>
      <c r="I264" s="985"/>
      <c r="J264" s="985"/>
      <c r="K264" s="985"/>
    </row>
    <row r="265" spans="1:11">
      <c r="A265" s="985"/>
      <c r="B265" s="985"/>
      <c r="C265" s="985"/>
      <c r="D265" s="985"/>
      <c r="E265" s="985"/>
      <c r="F265" s="985"/>
      <c r="G265" s="985"/>
      <c r="H265" s="985"/>
      <c r="I265" s="985"/>
      <c r="J265" s="985"/>
      <c r="K265" s="985"/>
    </row>
    <row r="266" spans="1:11">
      <c r="A266" s="985"/>
      <c r="B266" s="985"/>
      <c r="C266" s="985"/>
      <c r="D266" s="985"/>
      <c r="E266" s="985"/>
      <c r="F266" s="985"/>
      <c r="G266" s="985"/>
      <c r="H266" s="985"/>
      <c r="I266" s="985"/>
      <c r="J266" s="985"/>
      <c r="K266" s="985"/>
    </row>
    <row r="267" spans="1:11">
      <c r="A267" s="985"/>
      <c r="B267" s="985"/>
      <c r="C267" s="985"/>
      <c r="D267" s="985"/>
      <c r="E267" s="985"/>
      <c r="F267" s="985"/>
      <c r="G267" s="985"/>
      <c r="H267" s="985"/>
      <c r="I267" s="985"/>
      <c r="J267" s="985"/>
      <c r="K267" s="985"/>
    </row>
    <row r="268" spans="1:11">
      <c r="A268" s="985"/>
      <c r="B268" s="985"/>
      <c r="C268" s="985"/>
      <c r="D268" s="985"/>
      <c r="E268" s="985"/>
      <c r="F268" s="985"/>
      <c r="G268" s="985"/>
      <c r="H268" s="985"/>
      <c r="I268" s="985"/>
      <c r="J268" s="985"/>
      <c r="K268" s="985"/>
    </row>
    <row r="269" spans="1:11">
      <c r="A269" s="985"/>
      <c r="B269" s="985"/>
      <c r="C269" s="985"/>
      <c r="D269" s="985"/>
      <c r="E269" s="985"/>
      <c r="F269" s="985"/>
      <c r="G269" s="985"/>
      <c r="H269" s="985"/>
      <c r="I269" s="985"/>
      <c r="J269" s="985"/>
      <c r="K269" s="985"/>
    </row>
    <row r="270" spans="1:11">
      <c r="A270" s="985"/>
      <c r="B270" s="985"/>
      <c r="C270" s="985"/>
      <c r="D270" s="985"/>
      <c r="E270" s="985"/>
      <c r="F270" s="985"/>
      <c r="G270" s="985"/>
      <c r="H270" s="985"/>
      <c r="I270" s="985"/>
      <c r="J270" s="985"/>
      <c r="K270" s="985"/>
    </row>
    <row r="271" spans="1:11">
      <c r="A271" s="985"/>
      <c r="B271" s="985"/>
      <c r="C271" s="985"/>
      <c r="D271" s="985"/>
      <c r="E271" s="985"/>
      <c r="F271" s="985"/>
      <c r="G271" s="985"/>
      <c r="H271" s="985"/>
      <c r="I271" s="985"/>
      <c r="J271" s="985"/>
      <c r="K271" s="985"/>
    </row>
    <row r="272" spans="1:11">
      <c r="A272" s="985"/>
      <c r="B272" s="985"/>
      <c r="C272" s="985"/>
      <c r="D272" s="985"/>
      <c r="E272" s="985"/>
      <c r="F272" s="985"/>
      <c r="G272" s="985"/>
      <c r="H272" s="985"/>
      <c r="I272" s="985"/>
      <c r="J272" s="985"/>
      <c r="K272" s="985"/>
    </row>
    <row r="273" spans="1:11">
      <c r="A273" s="985"/>
      <c r="B273" s="985"/>
      <c r="C273" s="985"/>
      <c r="D273" s="985"/>
      <c r="E273" s="985"/>
      <c r="F273" s="985"/>
      <c r="G273" s="985"/>
      <c r="H273" s="985"/>
      <c r="I273" s="985"/>
      <c r="J273" s="985"/>
      <c r="K273" s="985"/>
    </row>
    <row r="274" spans="1:11">
      <c r="A274" s="985"/>
      <c r="B274" s="985"/>
      <c r="C274" s="985"/>
      <c r="D274" s="985"/>
      <c r="E274" s="985"/>
      <c r="F274" s="985"/>
      <c r="G274" s="985"/>
      <c r="H274" s="985"/>
      <c r="I274" s="985"/>
      <c r="J274" s="985"/>
      <c r="K274" s="985"/>
    </row>
    <row r="275" spans="1:11">
      <c r="A275" s="985"/>
      <c r="B275" s="985"/>
      <c r="C275" s="985"/>
      <c r="D275" s="985"/>
      <c r="E275" s="985"/>
      <c r="F275" s="985"/>
      <c r="G275" s="985"/>
      <c r="H275" s="985"/>
      <c r="I275" s="985"/>
      <c r="J275" s="985"/>
      <c r="K275" s="985"/>
    </row>
    <row r="276" spans="1:11">
      <c r="A276" s="985"/>
      <c r="B276" s="985"/>
      <c r="C276" s="985"/>
      <c r="D276" s="985"/>
      <c r="E276" s="985"/>
      <c r="F276" s="985"/>
      <c r="G276" s="985"/>
      <c r="H276" s="985"/>
      <c r="I276" s="985"/>
      <c r="J276" s="985"/>
      <c r="K276" s="985"/>
    </row>
    <row r="277" spans="1:11">
      <c r="A277" s="985"/>
      <c r="B277" s="985"/>
      <c r="C277" s="985"/>
      <c r="D277" s="985"/>
      <c r="E277" s="985"/>
      <c r="F277" s="985"/>
      <c r="G277" s="985"/>
      <c r="H277" s="985"/>
      <c r="I277" s="985"/>
      <c r="J277" s="985"/>
      <c r="K277" s="985"/>
    </row>
    <row r="278" spans="1:11">
      <c r="A278" s="985"/>
      <c r="B278" s="985"/>
      <c r="C278" s="985"/>
      <c r="D278" s="985"/>
      <c r="E278" s="985"/>
      <c r="F278" s="985"/>
      <c r="G278" s="985"/>
      <c r="H278" s="985"/>
      <c r="I278" s="985"/>
      <c r="J278" s="985"/>
      <c r="K278" s="985"/>
    </row>
    <row r="279" spans="1:11">
      <c r="A279" s="985"/>
      <c r="B279" s="985"/>
      <c r="C279" s="985"/>
      <c r="D279" s="985"/>
      <c r="E279" s="985"/>
      <c r="F279" s="985"/>
      <c r="G279" s="985"/>
      <c r="H279" s="985"/>
      <c r="I279" s="985"/>
      <c r="J279" s="985"/>
      <c r="K279" s="985"/>
    </row>
    <row r="280" spans="1:11">
      <c r="A280" s="985"/>
      <c r="B280" s="985"/>
      <c r="C280" s="985"/>
      <c r="D280" s="985"/>
      <c r="E280" s="985"/>
      <c r="F280" s="985"/>
      <c r="G280" s="985"/>
      <c r="H280" s="985"/>
      <c r="I280" s="985"/>
      <c r="J280" s="985"/>
      <c r="K280" s="985"/>
    </row>
    <row r="281" spans="1:11">
      <c r="A281" s="985"/>
      <c r="B281" s="985"/>
      <c r="C281" s="985"/>
      <c r="D281" s="985"/>
      <c r="E281" s="985"/>
      <c r="F281" s="985"/>
      <c r="G281" s="985"/>
      <c r="H281" s="985"/>
      <c r="I281" s="985"/>
      <c r="J281" s="985"/>
      <c r="K281" s="985"/>
    </row>
    <row r="282" spans="1:11">
      <c r="A282" s="985"/>
      <c r="B282" s="985"/>
      <c r="C282" s="985"/>
      <c r="D282" s="985"/>
      <c r="E282" s="985"/>
      <c r="F282" s="985"/>
      <c r="G282" s="985"/>
      <c r="H282" s="985"/>
      <c r="I282" s="985"/>
      <c r="J282" s="985"/>
      <c r="K282" s="985"/>
    </row>
    <row r="283" spans="1:11">
      <c r="A283" s="985"/>
      <c r="B283" s="985"/>
      <c r="C283" s="985"/>
      <c r="D283" s="985"/>
      <c r="E283" s="985"/>
      <c r="F283" s="985"/>
      <c r="G283" s="985"/>
      <c r="H283" s="985"/>
      <c r="I283" s="985"/>
      <c r="J283" s="985"/>
      <c r="K283" s="985"/>
    </row>
    <row r="284" spans="1:11">
      <c r="A284" s="985"/>
      <c r="B284" s="985"/>
      <c r="C284" s="985"/>
      <c r="D284" s="985"/>
      <c r="E284" s="985"/>
      <c r="F284" s="985"/>
      <c r="G284" s="985"/>
      <c r="H284" s="985"/>
      <c r="I284" s="985"/>
      <c r="J284" s="985"/>
      <c r="K284" s="985"/>
    </row>
    <row r="285" spans="1:11">
      <c r="A285" s="985"/>
      <c r="B285" s="985"/>
      <c r="C285" s="985"/>
      <c r="D285" s="985"/>
      <c r="E285" s="985"/>
      <c r="F285" s="985"/>
      <c r="G285" s="985"/>
      <c r="H285" s="985"/>
      <c r="I285" s="985"/>
      <c r="J285" s="985"/>
      <c r="K285" s="985"/>
    </row>
    <row r="286" spans="1:11">
      <c r="A286" s="985"/>
      <c r="B286" s="985"/>
      <c r="C286" s="985"/>
      <c r="D286" s="985"/>
      <c r="E286" s="985"/>
      <c r="F286" s="985"/>
      <c r="G286" s="985"/>
      <c r="H286" s="985"/>
      <c r="I286" s="985"/>
      <c r="J286" s="985"/>
      <c r="K286" s="985"/>
    </row>
    <row r="287" spans="1:11">
      <c r="A287" s="985"/>
      <c r="B287" s="985"/>
      <c r="C287" s="985"/>
      <c r="D287" s="985"/>
      <c r="E287" s="985"/>
      <c r="F287" s="985"/>
      <c r="G287" s="985"/>
      <c r="H287" s="985"/>
      <c r="I287" s="985"/>
      <c r="J287" s="985"/>
      <c r="K287" s="985"/>
    </row>
    <row r="288" spans="1:11">
      <c r="A288" s="985"/>
      <c r="B288" s="985"/>
      <c r="C288" s="985"/>
      <c r="D288" s="985"/>
      <c r="E288" s="985"/>
      <c r="F288" s="985"/>
      <c r="G288" s="985"/>
      <c r="H288" s="985"/>
      <c r="I288" s="985"/>
      <c r="J288" s="985"/>
      <c r="K288" s="985"/>
    </row>
    <row r="289" spans="1:11">
      <c r="A289" s="985"/>
      <c r="B289" s="985"/>
      <c r="C289" s="985"/>
      <c r="D289" s="985"/>
      <c r="E289" s="985"/>
      <c r="F289" s="985"/>
      <c r="G289" s="985"/>
      <c r="H289" s="985"/>
      <c r="I289" s="985"/>
      <c r="J289" s="985"/>
      <c r="K289" s="985"/>
    </row>
    <row r="290" spans="1:11">
      <c r="A290" s="985"/>
      <c r="B290" s="985"/>
      <c r="C290" s="985"/>
      <c r="D290" s="985"/>
      <c r="E290" s="985"/>
      <c r="F290" s="985"/>
      <c r="G290" s="985"/>
      <c r="H290" s="985"/>
      <c r="I290" s="985"/>
      <c r="J290" s="985"/>
      <c r="K290" s="985"/>
    </row>
    <row r="291" spans="1:11">
      <c r="A291" s="985"/>
      <c r="B291" s="985"/>
      <c r="C291" s="985"/>
      <c r="D291" s="985"/>
      <c r="E291" s="985"/>
      <c r="F291" s="985"/>
      <c r="G291" s="985"/>
      <c r="H291" s="985"/>
      <c r="I291" s="985"/>
      <c r="J291" s="985"/>
      <c r="K291" s="985"/>
    </row>
    <row r="292" spans="1:11">
      <c r="A292" s="985"/>
      <c r="B292" s="985"/>
      <c r="C292" s="985"/>
      <c r="D292" s="985"/>
      <c r="E292" s="985"/>
      <c r="F292" s="985"/>
      <c r="G292" s="985"/>
      <c r="H292" s="985"/>
      <c r="I292" s="985"/>
      <c r="J292" s="985"/>
      <c r="K292" s="985"/>
    </row>
    <row r="293" spans="1:11">
      <c r="A293" s="985"/>
      <c r="B293" s="985"/>
      <c r="C293" s="985"/>
      <c r="D293" s="985"/>
      <c r="E293" s="985"/>
      <c r="F293" s="985"/>
      <c r="G293" s="985"/>
      <c r="H293" s="985"/>
      <c r="I293" s="985"/>
      <c r="J293" s="985"/>
      <c r="K293" s="985"/>
    </row>
    <row r="294" spans="1:11">
      <c r="A294" s="985"/>
      <c r="B294" s="985"/>
      <c r="C294" s="985"/>
      <c r="D294" s="985"/>
      <c r="E294" s="985"/>
      <c r="F294" s="985"/>
      <c r="G294" s="985"/>
      <c r="H294" s="985"/>
      <c r="I294" s="985"/>
      <c r="J294" s="985"/>
      <c r="K294" s="985"/>
    </row>
    <row r="295" spans="1:11">
      <c r="A295" s="985"/>
      <c r="B295" s="985"/>
      <c r="C295" s="985"/>
      <c r="D295" s="985"/>
      <c r="E295" s="985"/>
      <c r="F295" s="985"/>
      <c r="G295" s="985"/>
      <c r="H295" s="985"/>
      <c r="I295" s="985"/>
      <c r="J295" s="985"/>
      <c r="K295" s="985"/>
    </row>
    <row r="296" spans="1:11">
      <c r="A296" s="985"/>
      <c r="B296" s="985"/>
      <c r="C296" s="985"/>
      <c r="D296" s="985"/>
      <c r="E296" s="985"/>
      <c r="F296" s="985"/>
      <c r="G296" s="985"/>
      <c r="H296" s="985"/>
      <c r="I296" s="985"/>
      <c r="J296" s="985"/>
      <c r="K296" s="985"/>
    </row>
    <row r="297" spans="1:11">
      <c r="A297" s="985"/>
      <c r="B297" s="985"/>
      <c r="C297" s="985"/>
      <c r="D297" s="985"/>
      <c r="E297" s="985"/>
      <c r="F297" s="985"/>
      <c r="G297" s="985"/>
      <c r="H297" s="985"/>
      <c r="I297" s="985"/>
      <c r="J297" s="985"/>
      <c r="K297" s="985"/>
    </row>
    <row r="298" spans="1:11">
      <c r="A298" s="985"/>
      <c r="B298" s="985"/>
      <c r="C298" s="985"/>
      <c r="D298" s="985"/>
      <c r="E298" s="985"/>
      <c r="F298" s="985"/>
      <c r="G298" s="985"/>
      <c r="H298" s="985"/>
      <c r="I298" s="985"/>
      <c r="J298" s="985"/>
      <c r="K298" s="985"/>
    </row>
    <row r="299" spans="1:11">
      <c r="A299" s="985"/>
      <c r="B299" s="985"/>
      <c r="C299" s="985"/>
      <c r="D299" s="985"/>
      <c r="E299" s="985"/>
      <c r="F299" s="985"/>
      <c r="G299" s="985"/>
      <c r="H299" s="985"/>
      <c r="I299" s="985"/>
      <c r="J299" s="985"/>
      <c r="K299" s="985"/>
    </row>
    <row r="300" spans="1:11">
      <c r="A300" s="985"/>
      <c r="B300" s="985"/>
      <c r="C300" s="985"/>
      <c r="D300" s="985"/>
      <c r="E300" s="985"/>
      <c r="F300" s="985"/>
      <c r="G300" s="985"/>
      <c r="H300" s="985"/>
      <c r="I300" s="985"/>
      <c r="J300" s="985"/>
      <c r="K300" s="985"/>
    </row>
    <row r="301" spans="1:11">
      <c r="A301" s="985"/>
      <c r="B301" s="985"/>
      <c r="C301" s="985"/>
      <c r="D301" s="985"/>
      <c r="E301" s="985"/>
      <c r="F301" s="985"/>
      <c r="G301" s="985"/>
      <c r="H301" s="985"/>
      <c r="I301" s="985"/>
      <c r="J301" s="985"/>
      <c r="K301" s="985"/>
    </row>
    <row r="302" spans="1:11">
      <c r="A302" s="985"/>
      <c r="B302" s="985"/>
      <c r="C302" s="985"/>
      <c r="D302" s="985"/>
      <c r="E302" s="985"/>
      <c r="F302" s="985"/>
      <c r="G302" s="985"/>
      <c r="H302" s="985"/>
      <c r="I302" s="985"/>
      <c r="J302" s="985"/>
      <c r="K302" s="985"/>
    </row>
    <row r="303" spans="1:11">
      <c r="A303" s="985"/>
      <c r="B303" s="985"/>
      <c r="C303" s="985"/>
      <c r="D303" s="985"/>
      <c r="E303" s="985"/>
      <c r="F303" s="985"/>
      <c r="G303" s="985"/>
      <c r="H303" s="985"/>
      <c r="I303" s="985"/>
      <c r="J303" s="985"/>
      <c r="K303" s="985"/>
    </row>
    <row r="304" spans="1:11">
      <c r="A304" s="985"/>
      <c r="B304" s="985"/>
      <c r="C304" s="985"/>
      <c r="D304" s="985"/>
      <c r="E304" s="985"/>
      <c r="F304" s="985"/>
      <c r="G304" s="985"/>
      <c r="H304" s="985"/>
      <c r="I304" s="985"/>
      <c r="J304" s="985"/>
      <c r="K304" s="985"/>
    </row>
    <row r="305" spans="1:11">
      <c r="A305" s="985"/>
      <c r="B305" s="985"/>
      <c r="C305" s="985"/>
      <c r="D305" s="985"/>
      <c r="E305" s="985"/>
      <c r="F305" s="985"/>
      <c r="G305" s="985"/>
      <c r="H305" s="985"/>
      <c r="I305" s="985"/>
      <c r="J305" s="985"/>
      <c r="K305" s="985"/>
    </row>
    <row r="306" spans="1:11">
      <c r="A306" s="985"/>
      <c r="B306" s="985"/>
      <c r="C306" s="985"/>
      <c r="D306" s="985"/>
      <c r="E306" s="985"/>
      <c r="F306" s="985"/>
      <c r="G306" s="985"/>
      <c r="H306" s="985"/>
      <c r="I306" s="985"/>
      <c r="J306" s="985"/>
      <c r="K306" s="985"/>
    </row>
    <row r="307" spans="1:11">
      <c r="A307" s="985"/>
      <c r="B307" s="985"/>
      <c r="C307" s="985"/>
      <c r="D307" s="985"/>
      <c r="E307" s="985"/>
      <c r="F307" s="985"/>
      <c r="G307" s="985"/>
      <c r="H307" s="985"/>
      <c r="I307" s="985"/>
      <c r="J307" s="985"/>
      <c r="K307" s="985"/>
    </row>
    <row r="308" spans="1:11">
      <c r="A308" s="985"/>
      <c r="B308" s="985"/>
      <c r="C308" s="985"/>
      <c r="D308" s="985"/>
      <c r="E308" s="985"/>
      <c r="F308" s="985"/>
      <c r="G308" s="985"/>
      <c r="H308" s="985"/>
      <c r="I308" s="985"/>
      <c r="J308" s="985"/>
      <c r="K308" s="985"/>
    </row>
    <row r="309" spans="1:11">
      <c r="A309" s="985"/>
      <c r="B309" s="985"/>
      <c r="C309" s="985"/>
      <c r="D309" s="985"/>
      <c r="E309" s="985"/>
      <c r="F309" s="985"/>
      <c r="G309" s="985"/>
      <c r="H309" s="985"/>
      <c r="I309" s="985"/>
      <c r="J309" s="985"/>
      <c r="K309" s="985"/>
    </row>
    <row r="310" spans="1:11">
      <c r="A310" s="985"/>
      <c r="B310" s="985"/>
      <c r="C310" s="985"/>
      <c r="D310" s="985"/>
      <c r="E310" s="985"/>
      <c r="F310" s="985"/>
      <c r="G310" s="985"/>
      <c r="H310" s="985"/>
      <c r="I310" s="985"/>
      <c r="J310" s="985"/>
      <c r="K310" s="985"/>
    </row>
    <row r="311" spans="1:11">
      <c r="A311" s="985"/>
      <c r="B311" s="985"/>
      <c r="C311" s="985"/>
      <c r="D311" s="985"/>
      <c r="E311" s="985"/>
      <c r="F311" s="985"/>
      <c r="G311" s="985"/>
      <c r="H311" s="985"/>
      <c r="I311" s="985"/>
      <c r="J311" s="985"/>
      <c r="K311" s="985"/>
    </row>
    <row r="312" spans="1:11">
      <c r="A312" s="985"/>
      <c r="B312" s="985"/>
      <c r="C312" s="985"/>
      <c r="D312" s="985"/>
      <c r="E312" s="985"/>
      <c r="F312" s="985"/>
      <c r="G312" s="985"/>
      <c r="H312" s="985"/>
      <c r="I312" s="985"/>
      <c r="J312" s="985"/>
      <c r="K312" s="985"/>
    </row>
    <row r="313" spans="1:11">
      <c r="A313" s="985"/>
      <c r="B313" s="985"/>
      <c r="C313" s="985"/>
      <c r="D313" s="985"/>
      <c r="E313" s="985"/>
      <c r="F313" s="985"/>
      <c r="G313" s="985"/>
      <c r="H313" s="985"/>
      <c r="I313" s="985"/>
      <c r="J313" s="985"/>
      <c r="K313" s="985"/>
    </row>
    <row r="314" spans="1:11">
      <c r="A314" s="985"/>
      <c r="B314" s="985"/>
      <c r="C314" s="985"/>
      <c r="D314" s="985"/>
      <c r="E314" s="985"/>
      <c r="F314" s="985"/>
      <c r="G314" s="985"/>
      <c r="H314" s="985"/>
      <c r="I314" s="985"/>
      <c r="J314" s="985"/>
      <c r="K314" s="985"/>
    </row>
    <row r="315" spans="1:11">
      <c r="A315" s="985"/>
      <c r="B315" s="985"/>
      <c r="C315" s="985"/>
      <c r="D315" s="985"/>
      <c r="E315" s="985"/>
      <c r="F315" s="985"/>
      <c r="G315" s="985"/>
      <c r="H315" s="985"/>
      <c r="I315" s="985"/>
      <c r="J315" s="985"/>
      <c r="K315" s="985"/>
    </row>
    <row r="316" spans="1:11">
      <c r="A316" s="985"/>
      <c r="B316" s="985"/>
      <c r="C316" s="985"/>
      <c r="D316" s="985"/>
      <c r="E316" s="985"/>
      <c r="F316" s="985"/>
      <c r="G316" s="985"/>
      <c r="H316" s="985"/>
      <c r="I316" s="985"/>
      <c r="J316" s="985"/>
      <c r="K316" s="985"/>
    </row>
    <row r="317" spans="1:11">
      <c r="A317" s="985"/>
      <c r="B317" s="985"/>
      <c r="C317" s="985"/>
      <c r="D317" s="985"/>
      <c r="E317" s="985"/>
      <c r="F317" s="985"/>
      <c r="G317" s="985"/>
      <c r="H317" s="985"/>
      <c r="I317" s="985"/>
      <c r="J317" s="985"/>
      <c r="K317" s="985"/>
    </row>
    <row r="318" spans="1:11">
      <c r="A318" s="985"/>
      <c r="B318" s="985"/>
      <c r="C318" s="985"/>
      <c r="D318" s="985"/>
      <c r="E318" s="985"/>
      <c r="F318" s="985"/>
      <c r="G318" s="985"/>
      <c r="H318" s="985"/>
      <c r="I318" s="985"/>
      <c r="J318" s="985"/>
      <c r="K318" s="985"/>
    </row>
    <row r="319" spans="1:11">
      <c r="A319" s="985"/>
      <c r="B319" s="985"/>
      <c r="C319" s="985"/>
      <c r="D319" s="985"/>
      <c r="E319" s="985"/>
      <c r="F319" s="985"/>
      <c r="G319" s="985"/>
      <c r="H319" s="985"/>
      <c r="I319" s="985"/>
      <c r="J319" s="985"/>
      <c r="K319" s="985"/>
    </row>
    <row r="320" spans="1:11">
      <c r="A320" s="985"/>
      <c r="B320" s="985"/>
      <c r="C320" s="985"/>
      <c r="D320" s="985"/>
      <c r="E320" s="985"/>
      <c r="F320" s="985"/>
      <c r="G320" s="985"/>
      <c r="H320" s="985"/>
      <c r="I320" s="985"/>
      <c r="J320" s="985"/>
      <c r="K320" s="985"/>
    </row>
    <row r="321" spans="1:11">
      <c r="A321" s="985"/>
      <c r="B321" s="985"/>
      <c r="C321" s="985"/>
      <c r="D321" s="985"/>
      <c r="E321" s="985"/>
      <c r="F321" s="985"/>
      <c r="G321" s="985"/>
      <c r="H321" s="985"/>
      <c r="I321" s="985"/>
      <c r="J321" s="985"/>
      <c r="K321" s="985"/>
    </row>
    <row r="322" spans="1:11">
      <c r="A322" s="985"/>
      <c r="B322" s="985"/>
      <c r="C322" s="985"/>
      <c r="D322" s="985"/>
      <c r="E322" s="985"/>
      <c r="F322" s="985"/>
      <c r="G322" s="985"/>
      <c r="H322" s="985"/>
      <c r="I322" s="985"/>
      <c r="J322" s="985"/>
      <c r="K322" s="985"/>
    </row>
    <row r="323" spans="1:11">
      <c r="A323" s="985"/>
      <c r="B323" s="985"/>
      <c r="C323" s="985"/>
      <c r="D323" s="985"/>
      <c r="E323" s="985"/>
      <c r="F323" s="985"/>
      <c r="G323" s="985"/>
      <c r="H323" s="985"/>
      <c r="I323" s="985"/>
      <c r="J323" s="985"/>
      <c r="K323" s="985"/>
    </row>
    <row r="324" spans="1:11">
      <c r="A324" s="985"/>
      <c r="B324" s="985"/>
      <c r="C324" s="985"/>
      <c r="D324" s="985"/>
      <c r="E324" s="985"/>
      <c r="F324" s="985"/>
      <c r="G324" s="985"/>
      <c r="H324" s="985"/>
      <c r="I324" s="985"/>
      <c r="J324" s="985"/>
      <c r="K324" s="985"/>
    </row>
    <row r="325" spans="1:11">
      <c r="A325" s="985"/>
      <c r="B325" s="985"/>
      <c r="C325" s="985"/>
      <c r="D325" s="985"/>
      <c r="E325" s="985"/>
      <c r="F325" s="985"/>
      <c r="G325" s="985"/>
      <c r="H325" s="985"/>
      <c r="I325" s="985"/>
      <c r="J325" s="985"/>
      <c r="K325" s="985"/>
    </row>
    <row r="326" spans="1:11">
      <c r="A326" s="985"/>
      <c r="B326" s="985"/>
      <c r="C326" s="985"/>
      <c r="D326" s="985"/>
      <c r="E326" s="985"/>
      <c r="F326" s="985"/>
      <c r="G326" s="985"/>
      <c r="H326" s="985"/>
      <c r="I326" s="985"/>
      <c r="J326" s="985"/>
      <c r="K326" s="985"/>
    </row>
    <row r="327" spans="1:11">
      <c r="A327" s="985"/>
      <c r="B327" s="985"/>
      <c r="C327" s="985"/>
      <c r="D327" s="985"/>
      <c r="E327" s="985"/>
      <c r="F327" s="985"/>
      <c r="G327" s="985"/>
      <c r="H327" s="985"/>
      <c r="I327" s="985"/>
      <c r="J327" s="985"/>
      <c r="K327" s="985"/>
    </row>
    <row r="328" spans="1:11">
      <c r="A328" s="985"/>
      <c r="B328" s="985"/>
      <c r="C328" s="985"/>
      <c r="D328" s="985"/>
      <c r="E328" s="985"/>
      <c r="F328" s="985"/>
      <c r="G328" s="985"/>
      <c r="H328" s="985"/>
      <c r="I328" s="985"/>
      <c r="J328" s="985"/>
      <c r="K328" s="985"/>
    </row>
    <row r="329" spans="1:11">
      <c r="A329" s="985"/>
      <c r="B329" s="985"/>
      <c r="C329" s="985"/>
      <c r="D329" s="985"/>
      <c r="E329" s="985"/>
      <c r="F329" s="985"/>
      <c r="G329" s="985"/>
      <c r="H329" s="985"/>
      <c r="I329" s="985"/>
      <c r="J329" s="985"/>
      <c r="K329" s="985"/>
    </row>
    <row r="330" spans="1:11">
      <c r="A330" s="985"/>
      <c r="B330" s="985"/>
      <c r="C330" s="985"/>
      <c r="D330" s="985"/>
      <c r="E330" s="985"/>
      <c r="F330" s="985"/>
      <c r="G330" s="985"/>
      <c r="H330" s="985"/>
      <c r="I330" s="985"/>
      <c r="J330" s="985"/>
      <c r="K330" s="985"/>
    </row>
    <row r="331" spans="1:11">
      <c r="A331" s="985"/>
      <c r="B331" s="985"/>
      <c r="C331" s="985"/>
      <c r="D331" s="985"/>
      <c r="E331" s="985"/>
      <c r="F331" s="985"/>
      <c r="G331" s="985"/>
      <c r="H331" s="985"/>
      <c r="I331" s="985"/>
      <c r="J331" s="985"/>
      <c r="K331" s="985"/>
    </row>
    <row r="332" spans="1:11">
      <c r="A332" s="985"/>
      <c r="B332" s="985"/>
      <c r="C332" s="985"/>
      <c r="D332" s="985"/>
      <c r="E332" s="985"/>
      <c r="F332" s="985"/>
      <c r="G332" s="985"/>
      <c r="H332" s="985"/>
      <c r="I332" s="985"/>
      <c r="J332" s="985"/>
      <c r="K332" s="985"/>
    </row>
    <row r="333" spans="1:11">
      <c r="A333" s="985"/>
      <c r="B333" s="985"/>
      <c r="C333" s="985"/>
      <c r="D333" s="985"/>
      <c r="E333" s="985"/>
      <c r="F333" s="985"/>
      <c r="G333" s="985"/>
      <c r="H333" s="985"/>
      <c r="I333" s="985"/>
      <c r="J333" s="985"/>
      <c r="K333" s="985"/>
    </row>
    <row r="334" spans="1:11">
      <c r="A334" s="985"/>
      <c r="B334" s="985"/>
      <c r="C334" s="985"/>
      <c r="D334" s="985"/>
      <c r="E334" s="985"/>
      <c r="F334" s="985"/>
      <c r="G334" s="985"/>
      <c r="H334" s="985"/>
      <c r="I334" s="985"/>
      <c r="J334" s="985"/>
      <c r="K334" s="985"/>
    </row>
    <row r="335" spans="1:11">
      <c r="A335" s="985"/>
      <c r="B335" s="985"/>
      <c r="C335" s="985"/>
      <c r="D335" s="985"/>
      <c r="E335" s="985"/>
      <c r="F335" s="985"/>
      <c r="G335" s="985"/>
      <c r="H335" s="985"/>
      <c r="I335" s="985"/>
      <c r="J335" s="985"/>
      <c r="K335" s="985"/>
    </row>
    <row r="336" spans="1:11">
      <c r="A336" s="985"/>
      <c r="B336" s="985"/>
      <c r="C336" s="985"/>
      <c r="D336" s="985"/>
      <c r="E336" s="985"/>
      <c r="F336" s="985"/>
      <c r="G336" s="985"/>
      <c r="H336" s="985"/>
      <c r="I336" s="985"/>
      <c r="J336" s="985"/>
      <c r="K336" s="985"/>
    </row>
    <row r="337" spans="1:11">
      <c r="A337" s="985"/>
      <c r="B337" s="985"/>
      <c r="C337" s="985"/>
      <c r="D337" s="985"/>
      <c r="E337" s="985"/>
      <c r="F337" s="985"/>
      <c r="G337" s="985"/>
      <c r="H337" s="985"/>
      <c r="I337" s="985"/>
      <c r="J337" s="985"/>
      <c r="K337" s="985"/>
    </row>
    <row r="338" spans="1:11">
      <c r="A338" s="985"/>
      <c r="B338" s="985"/>
      <c r="C338" s="985"/>
      <c r="D338" s="985"/>
      <c r="E338" s="985"/>
      <c r="F338" s="985"/>
      <c r="G338" s="985"/>
      <c r="H338" s="985"/>
      <c r="I338" s="985"/>
      <c r="J338" s="985"/>
      <c r="K338" s="985"/>
    </row>
    <row r="339" spans="1:11">
      <c r="A339" s="985"/>
      <c r="B339" s="985"/>
      <c r="C339" s="985"/>
      <c r="D339" s="985"/>
      <c r="E339" s="985"/>
      <c r="F339" s="985"/>
      <c r="G339" s="985"/>
      <c r="H339" s="985"/>
      <c r="I339" s="985"/>
      <c r="J339" s="985"/>
      <c r="K339" s="985"/>
    </row>
    <row r="340" spans="1:11">
      <c r="A340" s="985"/>
      <c r="B340" s="985"/>
      <c r="C340" s="985"/>
      <c r="D340" s="985"/>
      <c r="E340" s="985"/>
      <c r="F340" s="985"/>
      <c r="G340" s="985"/>
      <c r="H340" s="985"/>
      <c r="I340" s="985"/>
      <c r="J340" s="985"/>
      <c r="K340" s="985"/>
    </row>
    <row r="341" spans="1:11">
      <c r="A341" s="985"/>
      <c r="B341" s="985"/>
      <c r="C341" s="985"/>
      <c r="D341" s="985"/>
      <c r="E341" s="985"/>
      <c r="F341" s="985"/>
      <c r="G341" s="985"/>
      <c r="H341" s="985"/>
      <c r="I341" s="985"/>
      <c r="J341" s="985"/>
      <c r="K341" s="985"/>
    </row>
    <row r="342" spans="1:11">
      <c r="A342" s="985"/>
      <c r="B342" s="985"/>
      <c r="C342" s="985"/>
      <c r="D342" s="985"/>
      <c r="E342" s="985"/>
      <c r="F342" s="985"/>
      <c r="G342" s="985"/>
      <c r="H342" s="985"/>
      <c r="I342" s="985"/>
      <c r="J342" s="985"/>
      <c r="K342" s="985"/>
    </row>
    <row r="343" spans="1:11">
      <c r="A343" s="985"/>
      <c r="B343" s="985"/>
      <c r="C343" s="985"/>
      <c r="D343" s="985"/>
      <c r="E343" s="985"/>
      <c r="F343" s="985"/>
      <c r="G343" s="985"/>
      <c r="H343" s="985"/>
      <c r="I343" s="985"/>
      <c r="J343" s="985"/>
      <c r="K343" s="985"/>
    </row>
    <row r="344" spans="1:11">
      <c r="A344" s="985"/>
      <c r="B344" s="985"/>
      <c r="C344" s="985"/>
      <c r="D344" s="985"/>
      <c r="E344" s="985"/>
      <c r="F344" s="985"/>
      <c r="G344" s="985"/>
      <c r="H344" s="985"/>
      <c r="I344" s="985"/>
      <c r="J344" s="985"/>
      <c r="K344" s="985"/>
    </row>
    <row r="345" spans="1:11">
      <c r="A345" s="985"/>
      <c r="B345" s="985"/>
      <c r="C345" s="985"/>
      <c r="D345" s="985"/>
      <c r="E345" s="985"/>
      <c r="F345" s="985"/>
      <c r="G345" s="985"/>
      <c r="H345" s="985"/>
      <c r="I345" s="985"/>
      <c r="J345" s="985"/>
      <c r="K345" s="985"/>
    </row>
    <row r="346" spans="1:11">
      <c r="A346" s="985"/>
      <c r="B346" s="985"/>
      <c r="C346" s="985"/>
      <c r="D346" s="985"/>
      <c r="E346" s="985"/>
      <c r="F346" s="985"/>
      <c r="G346" s="985"/>
      <c r="H346" s="985"/>
      <c r="I346" s="985"/>
      <c r="J346" s="985"/>
      <c r="K346" s="985"/>
    </row>
    <row r="347" spans="1:11">
      <c r="A347" s="985"/>
      <c r="B347" s="985"/>
      <c r="C347" s="985"/>
      <c r="D347" s="985"/>
      <c r="E347" s="985"/>
      <c r="F347" s="985"/>
      <c r="G347" s="985"/>
      <c r="H347" s="985"/>
      <c r="I347" s="985"/>
      <c r="J347" s="985"/>
      <c r="K347" s="985"/>
    </row>
    <row r="348" spans="1:11">
      <c r="A348" s="985"/>
      <c r="B348" s="985"/>
      <c r="C348" s="985"/>
      <c r="D348" s="985"/>
      <c r="E348" s="985"/>
      <c r="F348" s="985"/>
      <c r="G348" s="985"/>
      <c r="H348" s="985"/>
      <c r="I348" s="985"/>
      <c r="J348" s="985"/>
      <c r="K348" s="985"/>
    </row>
    <row r="349" spans="1:11">
      <c r="A349" s="985"/>
      <c r="B349" s="985"/>
      <c r="C349" s="985"/>
      <c r="D349" s="985"/>
      <c r="E349" s="985"/>
      <c r="F349" s="985"/>
      <c r="G349" s="985"/>
      <c r="H349" s="985"/>
      <c r="I349" s="985"/>
      <c r="J349" s="985"/>
      <c r="K349" s="985"/>
    </row>
    <row r="350" spans="1:11">
      <c r="A350" s="985"/>
      <c r="B350" s="985"/>
      <c r="C350" s="985"/>
      <c r="D350" s="985"/>
      <c r="E350" s="985"/>
      <c r="F350" s="985"/>
      <c r="G350" s="985"/>
      <c r="H350" s="985"/>
      <c r="I350" s="985"/>
      <c r="J350" s="985"/>
      <c r="K350" s="985"/>
    </row>
    <row r="351" spans="1:11">
      <c r="A351" s="985"/>
      <c r="B351" s="985"/>
      <c r="C351" s="985"/>
      <c r="D351" s="985"/>
      <c r="E351" s="985"/>
      <c r="F351" s="985"/>
      <c r="G351" s="985"/>
      <c r="H351" s="985"/>
      <c r="I351" s="985"/>
      <c r="J351" s="985"/>
      <c r="K351" s="985"/>
    </row>
    <row r="352" spans="1:11">
      <c r="A352" s="985"/>
      <c r="B352" s="985"/>
      <c r="C352" s="985"/>
      <c r="D352" s="985"/>
      <c r="E352" s="985"/>
      <c r="F352" s="985"/>
      <c r="G352" s="985"/>
      <c r="H352" s="985"/>
      <c r="I352" s="985"/>
      <c r="J352" s="985"/>
      <c r="K352" s="985"/>
    </row>
    <row r="353" spans="1:11">
      <c r="A353" s="985"/>
      <c r="B353" s="985"/>
      <c r="C353" s="985"/>
      <c r="D353" s="985"/>
      <c r="E353" s="985"/>
      <c r="F353" s="985"/>
      <c r="G353" s="985"/>
      <c r="H353" s="985"/>
      <c r="I353" s="985"/>
      <c r="J353" s="985"/>
      <c r="K353" s="985"/>
    </row>
    <row r="354" spans="1:11">
      <c r="A354" s="985"/>
      <c r="B354" s="985"/>
      <c r="C354" s="985"/>
      <c r="D354" s="985"/>
      <c r="E354" s="985"/>
      <c r="F354" s="985"/>
      <c r="G354" s="985"/>
      <c r="H354" s="985"/>
      <c r="I354" s="985"/>
      <c r="J354" s="985"/>
      <c r="K354" s="985"/>
    </row>
    <row r="355" spans="1:11">
      <c r="A355" s="985"/>
      <c r="B355" s="985"/>
      <c r="C355" s="985"/>
      <c r="D355" s="985"/>
      <c r="E355" s="985"/>
      <c r="F355" s="985"/>
      <c r="G355" s="985"/>
      <c r="H355" s="985"/>
      <c r="I355" s="985"/>
      <c r="J355" s="985"/>
      <c r="K355" s="985"/>
    </row>
    <row r="356" spans="1:11">
      <c r="A356" s="985"/>
      <c r="B356" s="985"/>
      <c r="C356" s="985"/>
      <c r="D356" s="985"/>
      <c r="E356" s="985"/>
      <c r="F356" s="985"/>
      <c r="G356" s="985"/>
      <c r="H356" s="985"/>
      <c r="I356" s="985"/>
      <c r="J356" s="985"/>
      <c r="K356" s="985"/>
    </row>
    <row r="357" spans="1:11">
      <c r="A357" s="985"/>
      <c r="B357" s="985"/>
      <c r="C357" s="985"/>
      <c r="D357" s="985"/>
      <c r="E357" s="985"/>
      <c r="F357" s="985"/>
      <c r="G357" s="985"/>
      <c r="H357" s="985"/>
      <c r="I357" s="985"/>
      <c r="J357" s="985"/>
      <c r="K357" s="985"/>
    </row>
    <row r="358" spans="1:11">
      <c r="A358" s="985"/>
      <c r="B358" s="985"/>
      <c r="C358" s="985"/>
      <c r="D358" s="985"/>
      <c r="E358" s="985"/>
      <c r="F358" s="985"/>
      <c r="G358" s="985"/>
      <c r="H358" s="985"/>
      <c r="I358" s="985"/>
      <c r="J358" s="985"/>
      <c r="K358" s="985"/>
    </row>
    <row r="359" spans="1:11">
      <c r="A359" s="985"/>
      <c r="B359" s="985"/>
      <c r="C359" s="985"/>
      <c r="D359" s="985"/>
      <c r="E359" s="985"/>
      <c r="F359" s="985"/>
      <c r="G359" s="985"/>
      <c r="H359" s="985"/>
      <c r="I359" s="985"/>
      <c r="J359" s="985"/>
      <c r="K359" s="985"/>
    </row>
    <row r="360" spans="1:11">
      <c r="A360" s="985"/>
      <c r="B360" s="985"/>
      <c r="C360" s="985"/>
      <c r="D360" s="985"/>
      <c r="E360" s="985"/>
      <c r="F360" s="985"/>
      <c r="G360" s="985"/>
      <c r="H360" s="985"/>
      <c r="I360" s="985"/>
      <c r="J360" s="985"/>
      <c r="K360" s="985"/>
    </row>
    <row r="361" spans="1:11">
      <c r="A361" s="985"/>
      <c r="B361" s="985"/>
      <c r="C361" s="985"/>
      <c r="D361" s="985"/>
      <c r="E361" s="985"/>
      <c r="F361" s="985"/>
      <c r="G361" s="985"/>
      <c r="H361" s="985"/>
      <c r="I361" s="985"/>
      <c r="J361" s="985"/>
      <c r="K361" s="985"/>
    </row>
    <row r="362" spans="1:11">
      <c r="A362" s="985"/>
      <c r="B362" s="985"/>
      <c r="C362" s="985"/>
      <c r="D362" s="985"/>
      <c r="E362" s="985"/>
      <c r="F362" s="985"/>
      <c r="G362" s="985"/>
      <c r="H362" s="985"/>
      <c r="I362" s="985"/>
      <c r="J362" s="985"/>
      <c r="K362" s="985"/>
    </row>
    <row r="363" spans="1:11">
      <c r="A363" s="985"/>
      <c r="B363" s="985"/>
      <c r="C363" s="985"/>
      <c r="D363" s="985"/>
      <c r="E363" s="985"/>
      <c r="F363" s="985"/>
      <c r="G363" s="985"/>
      <c r="H363" s="985"/>
      <c r="I363" s="985"/>
      <c r="J363" s="985"/>
      <c r="K363" s="985"/>
    </row>
    <row r="364" spans="1:11">
      <c r="A364" s="985"/>
      <c r="B364" s="985"/>
      <c r="C364" s="985"/>
      <c r="D364" s="985"/>
      <c r="E364" s="985"/>
      <c r="F364" s="985"/>
      <c r="G364" s="985"/>
      <c r="H364" s="985"/>
      <c r="I364" s="985"/>
      <c r="J364" s="985"/>
      <c r="K364" s="985"/>
    </row>
    <row r="365" spans="1:11">
      <c r="A365" s="985"/>
      <c r="B365" s="985"/>
      <c r="C365" s="985"/>
      <c r="D365" s="985"/>
      <c r="E365" s="985"/>
      <c r="F365" s="985"/>
      <c r="G365" s="985"/>
      <c r="H365" s="985"/>
      <c r="I365" s="985"/>
      <c r="J365" s="985"/>
      <c r="K365" s="985"/>
    </row>
    <row r="366" spans="1:11">
      <c r="A366" s="985"/>
      <c r="B366" s="985"/>
      <c r="C366" s="985"/>
      <c r="D366" s="985"/>
      <c r="E366" s="985"/>
      <c r="F366" s="985"/>
      <c r="G366" s="985"/>
      <c r="H366" s="985"/>
      <c r="I366" s="985"/>
      <c r="J366" s="985"/>
      <c r="K366" s="985"/>
    </row>
    <row r="367" spans="1:11">
      <c r="A367" s="985"/>
      <c r="B367" s="985"/>
      <c r="C367" s="985"/>
      <c r="D367" s="985"/>
      <c r="E367" s="985"/>
      <c r="F367" s="985"/>
      <c r="G367" s="985"/>
      <c r="H367" s="985"/>
      <c r="I367" s="985"/>
      <c r="J367" s="985"/>
      <c r="K367" s="985"/>
    </row>
    <row r="368" spans="1:11">
      <c r="A368" s="985"/>
      <c r="B368" s="985"/>
      <c r="C368" s="985"/>
      <c r="D368" s="985"/>
      <c r="E368" s="985"/>
      <c r="F368" s="985"/>
      <c r="G368" s="985"/>
      <c r="H368" s="985"/>
      <c r="I368" s="985"/>
      <c r="J368" s="985"/>
      <c r="K368" s="985"/>
    </row>
    <row r="369" spans="1:11">
      <c r="A369" s="985"/>
      <c r="B369" s="985"/>
      <c r="C369" s="985"/>
      <c r="D369" s="985"/>
      <c r="E369" s="985"/>
      <c r="F369" s="985"/>
      <c r="G369" s="985"/>
      <c r="H369" s="985"/>
      <c r="I369" s="985"/>
      <c r="J369" s="985"/>
      <c r="K369" s="985"/>
    </row>
    <row r="370" spans="1:11">
      <c r="A370" s="985"/>
      <c r="B370" s="985"/>
      <c r="C370" s="985"/>
      <c r="D370" s="985"/>
      <c r="E370" s="985"/>
      <c r="F370" s="985"/>
      <c r="G370" s="985"/>
      <c r="H370" s="985"/>
      <c r="I370" s="985"/>
      <c r="J370" s="985"/>
      <c r="K370" s="985"/>
    </row>
    <row r="371" spans="1:11">
      <c r="A371" s="985"/>
      <c r="B371" s="985"/>
      <c r="C371" s="985"/>
      <c r="D371" s="985"/>
      <c r="E371" s="985"/>
      <c r="F371" s="985"/>
      <c r="G371" s="985"/>
      <c r="H371" s="985"/>
      <c r="I371" s="985"/>
      <c r="J371" s="985"/>
      <c r="K371" s="985"/>
    </row>
    <row r="372" spans="1:11">
      <c r="A372" s="985"/>
      <c r="B372" s="985"/>
      <c r="C372" s="985"/>
      <c r="D372" s="985"/>
      <c r="E372" s="985"/>
      <c r="F372" s="985"/>
      <c r="G372" s="985"/>
      <c r="H372" s="985"/>
      <c r="I372" s="985"/>
      <c r="J372" s="985"/>
      <c r="K372" s="985"/>
    </row>
    <row r="373" spans="1:11">
      <c r="A373" s="985"/>
      <c r="B373" s="985"/>
      <c r="C373" s="985"/>
      <c r="D373" s="985"/>
      <c r="E373" s="985"/>
      <c r="F373" s="985"/>
      <c r="G373" s="985"/>
      <c r="H373" s="985"/>
      <c r="I373" s="985"/>
      <c r="J373" s="985"/>
      <c r="K373" s="985"/>
    </row>
    <row r="374" spans="1:11">
      <c r="A374" s="985"/>
      <c r="B374" s="985"/>
      <c r="C374" s="985"/>
      <c r="D374" s="985"/>
      <c r="E374" s="985"/>
      <c r="F374" s="985"/>
      <c r="G374" s="985"/>
      <c r="H374" s="985"/>
      <c r="I374" s="985"/>
      <c r="J374" s="985"/>
      <c r="K374" s="985"/>
    </row>
    <row r="375" spans="1:11">
      <c r="A375" s="985"/>
      <c r="B375" s="985"/>
      <c r="C375" s="985"/>
      <c r="D375" s="985"/>
      <c r="E375" s="985"/>
      <c r="F375" s="985"/>
      <c r="G375" s="985"/>
      <c r="H375" s="985"/>
      <c r="I375" s="985"/>
      <c r="J375" s="985"/>
      <c r="K375" s="985"/>
    </row>
    <row r="376" spans="1:11">
      <c r="A376" s="985"/>
      <c r="B376" s="985"/>
      <c r="C376" s="985"/>
      <c r="D376" s="985"/>
      <c r="E376" s="985"/>
      <c r="F376" s="985"/>
      <c r="G376" s="985"/>
      <c r="H376" s="985"/>
      <c r="I376" s="985"/>
      <c r="J376" s="985"/>
      <c r="K376" s="985"/>
    </row>
    <row r="377" spans="1:11">
      <c r="A377" s="985"/>
      <c r="B377" s="985"/>
      <c r="C377" s="985"/>
      <c r="D377" s="985"/>
      <c r="E377" s="985"/>
      <c r="F377" s="985"/>
      <c r="G377" s="985"/>
      <c r="H377" s="985"/>
      <c r="I377" s="985"/>
      <c r="J377" s="985"/>
      <c r="K377" s="985"/>
    </row>
    <row r="378" spans="1:11">
      <c r="A378" s="985"/>
      <c r="B378" s="985"/>
      <c r="C378" s="985"/>
      <c r="D378" s="985"/>
      <c r="E378" s="985"/>
      <c r="F378" s="985"/>
      <c r="G378" s="985"/>
      <c r="H378" s="985"/>
      <c r="I378" s="985"/>
      <c r="J378" s="985"/>
      <c r="K378" s="985"/>
    </row>
    <row r="379" spans="1:11">
      <c r="A379" s="985"/>
      <c r="B379" s="985"/>
      <c r="C379" s="985"/>
      <c r="D379" s="985"/>
      <c r="E379" s="985"/>
      <c r="F379" s="985"/>
      <c r="G379" s="985"/>
      <c r="H379" s="985"/>
      <c r="I379" s="985"/>
      <c r="J379" s="985"/>
      <c r="K379" s="985"/>
    </row>
    <row r="380" spans="1:11">
      <c r="A380" s="985"/>
      <c r="B380" s="985"/>
      <c r="C380" s="985"/>
      <c r="D380" s="985"/>
      <c r="E380" s="985"/>
      <c r="F380" s="985"/>
      <c r="G380" s="985"/>
      <c r="H380" s="985"/>
      <c r="I380" s="985"/>
      <c r="J380" s="985"/>
      <c r="K380" s="985"/>
    </row>
    <row r="381" spans="1:11">
      <c r="A381" s="985"/>
      <c r="B381" s="985"/>
      <c r="C381" s="985"/>
      <c r="D381" s="985"/>
      <c r="E381" s="985"/>
      <c r="F381" s="985"/>
      <c r="G381" s="985"/>
      <c r="H381" s="985"/>
      <c r="I381" s="985"/>
      <c r="J381" s="985"/>
      <c r="K381" s="985"/>
    </row>
    <row r="382" spans="1:11">
      <c r="A382" s="985"/>
      <c r="B382" s="985"/>
      <c r="C382" s="985"/>
      <c r="D382" s="985"/>
      <c r="E382" s="985"/>
      <c r="F382" s="985"/>
      <c r="G382" s="985"/>
      <c r="H382" s="985"/>
      <c r="I382" s="985"/>
      <c r="J382" s="985"/>
      <c r="K382" s="985"/>
    </row>
    <row r="383" spans="1:11">
      <c r="A383" s="985"/>
      <c r="B383" s="985"/>
      <c r="C383" s="985"/>
      <c r="D383" s="985"/>
      <c r="E383" s="985"/>
      <c r="F383" s="985"/>
      <c r="G383" s="985"/>
      <c r="H383" s="985"/>
      <c r="I383" s="985"/>
      <c r="J383" s="985"/>
      <c r="K383" s="985"/>
    </row>
    <row r="384" spans="1:11">
      <c r="A384" s="985"/>
      <c r="B384" s="985"/>
      <c r="C384" s="985"/>
      <c r="D384" s="985"/>
      <c r="E384" s="985"/>
      <c r="F384" s="985"/>
      <c r="G384" s="985"/>
      <c r="H384" s="985"/>
      <c r="I384" s="985"/>
      <c r="J384" s="985"/>
      <c r="K384" s="985"/>
    </row>
    <row r="385" spans="1:11">
      <c r="A385" s="985"/>
      <c r="B385" s="985"/>
      <c r="C385" s="985"/>
      <c r="D385" s="985"/>
      <c r="E385" s="985"/>
      <c r="F385" s="985"/>
      <c r="G385" s="985"/>
      <c r="H385" s="985"/>
      <c r="I385" s="985"/>
      <c r="J385" s="985"/>
      <c r="K385" s="985"/>
    </row>
    <row r="386" spans="1:11">
      <c r="A386" s="985"/>
      <c r="B386" s="985"/>
      <c r="C386" s="985"/>
      <c r="D386" s="985"/>
      <c r="E386" s="985"/>
      <c r="F386" s="985"/>
      <c r="G386" s="985"/>
      <c r="H386" s="985"/>
      <c r="I386" s="985"/>
      <c r="J386" s="985"/>
      <c r="K386" s="985"/>
    </row>
    <row r="387" spans="1:11">
      <c r="A387" s="985"/>
      <c r="B387" s="985"/>
      <c r="C387" s="985"/>
      <c r="D387" s="985"/>
      <c r="E387" s="985"/>
      <c r="F387" s="985"/>
      <c r="G387" s="985"/>
      <c r="H387" s="985"/>
      <c r="I387" s="985"/>
      <c r="J387" s="985"/>
      <c r="K387" s="985"/>
    </row>
    <row r="388" spans="1:11">
      <c r="A388" s="985"/>
      <c r="B388" s="985"/>
      <c r="C388" s="985"/>
      <c r="D388" s="985"/>
      <c r="E388" s="985"/>
      <c r="F388" s="985"/>
      <c r="G388" s="985"/>
      <c r="H388" s="985"/>
      <c r="I388" s="985"/>
      <c r="J388" s="985"/>
      <c r="K388" s="985"/>
    </row>
    <row r="389" spans="1:11">
      <c r="A389" s="985"/>
      <c r="B389" s="985"/>
      <c r="C389" s="985"/>
      <c r="D389" s="985"/>
      <c r="E389" s="985"/>
      <c r="F389" s="985"/>
      <c r="G389" s="985"/>
      <c r="H389" s="985"/>
      <c r="I389" s="985"/>
      <c r="J389" s="985"/>
      <c r="K389" s="985"/>
    </row>
    <row r="390" spans="1:11">
      <c r="A390" s="985"/>
      <c r="B390" s="985"/>
      <c r="C390" s="985"/>
      <c r="D390" s="985"/>
      <c r="E390" s="985"/>
      <c r="F390" s="985"/>
      <c r="G390" s="985"/>
      <c r="H390" s="985"/>
      <c r="I390" s="985"/>
      <c r="J390" s="985"/>
      <c r="K390" s="985"/>
    </row>
    <row r="391" spans="1:11">
      <c r="A391" s="985"/>
      <c r="B391" s="985"/>
      <c r="C391" s="985"/>
      <c r="D391" s="985"/>
      <c r="E391" s="985"/>
      <c r="F391" s="985"/>
      <c r="G391" s="985"/>
      <c r="H391" s="985"/>
      <c r="I391" s="985"/>
      <c r="J391" s="985"/>
      <c r="K391" s="985"/>
    </row>
    <row r="392" spans="1:11">
      <c r="A392" s="985"/>
      <c r="B392" s="985"/>
      <c r="C392" s="985"/>
      <c r="D392" s="985"/>
      <c r="E392" s="985"/>
      <c r="F392" s="985"/>
      <c r="G392" s="985"/>
      <c r="H392" s="985"/>
      <c r="I392" s="985"/>
      <c r="J392" s="985"/>
      <c r="K392" s="985"/>
    </row>
    <row r="393" spans="1:11">
      <c r="A393" s="985"/>
      <c r="B393" s="985"/>
      <c r="C393" s="985"/>
      <c r="D393" s="985"/>
      <c r="E393" s="985"/>
      <c r="F393" s="985"/>
      <c r="G393" s="985"/>
      <c r="H393" s="985"/>
      <c r="I393" s="985"/>
      <c r="J393" s="985"/>
      <c r="K393" s="985"/>
    </row>
    <row r="394" spans="1:11">
      <c r="A394" s="985"/>
      <c r="B394" s="985"/>
      <c r="C394" s="985"/>
      <c r="D394" s="985"/>
      <c r="E394" s="985"/>
      <c r="F394" s="985"/>
      <c r="G394" s="985"/>
      <c r="H394" s="985"/>
      <c r="I394" s="985"/>
      <c r="J394" s="985"/>
      <c r="K394" s="985"/>
    </row>
    <row r="395" spans="1:11">
      <c r="A395" s="985"/>
      <c r="B395" s="985"/>
      <c r="C395" s="985"/>
      <c r="D395" s="985"/>
      <c r="E395" s="985"/>
      <c r="F395" s="985"/>
      <c r="G395" s="985"/>
      <c r="H395" s="985"/>
      <c r="I395" s="985"/>
      <c r="J395" s="985"/>
      <c r="K395" s="985"/>
    </row>
    <row r="396" spans="1:11">
      <c r="A396" s="985"/>
      <c r="B396" s="985"/>
      <c r="C396" s="985"/>
      <c r="D396" s="985"/>
      <c r="E396" s="985"/>
      <c r="F396" s="985"/>
      <c r="G396" s="985"/>
      <c r="H396" s="985"/>
      <c r="I396" s="985"/>
      <c r="J396" s="985"/>
      <c r="K396" s="985"/>
    </row>
    <row r="397" spans="1:11">
      <c r="A397" s="985"/>
      <c r="B397" s="985"/>
      <c r="C397" s="985"/>
      <c r="D397" s="985"/>
      <c r="E397" s="985"/>
      <c r="F397" s="985"/>
      <c r="G397" s="985"/>
      <c r="H397" s="985"/>
      <c r="I397" s="985"/>
      <c r="J397" s="985"/>
      <c r="K397" s="985"/>
    </row>
    <row r="398" spans="1:11">
      <c r="A398" s="985"/>
      <c r="B398" s="985"/>
      <c r="C398" s="985"/>
      <c r="D398" s="985"/>
      <c r="E398" s="985"/>
      <c r="F398" s="985"/>
      <c r="G398" s="985"/>
      <c r="H398" s="985"/>
      <c r="I398" s="985"/>
      <c r="J398" s="985"/>
      <c r="K398" s="985"/>
    </row>
    <row r="399" spans="1:11">
      <c r="A399" s="985"/>
      <c r="B399" s="985"/>
      <c r="C399" s="985"/>
      <c r="D399" s="985"/>
      <c r="E399" s="985"/>
      <c r="F399" s="985"/>
      <c r="G399" s="985"/>
      <c r="H399" s="985"/>
      <c r="I399" s="985"/>
      <c r="J399" s="985"/>
      <c r="K399" s="985"/>
    </row>
    <row r="400" spans="1:11">
      <c r="A400" s="985"/>
      <c r="B400" s="985"/>
      <c r="C400" s="985"/>
      <c r="D400" s="985"/>
      <c r="E400" s="985"/>
      <c r="F400" s="985"/>
      <c r="G400" s="985"/>
      <c r="H400" s="985"/>
      <c r="I400" s="985"/>
      <c r="J400" s="985"/>
      <c r="K400" s="985"/>
    </row>
    <row r="401" spans="1:11">
      <c r="A401" s="985"/>
      <c r="B401" s="985"/>
      <c r="C401" s="985"/>
      <c r="D401" s="985"/>
      <c r="E401" s="985"/>
      <c r="F401" s="985"/>
      <c r="G401" s="985"/>
      <c r="H401" s="985"/>
      <c r="I401" s="985"/>
      <c r="J401" s="985"/>
      <c r="K401" s="985"/>
    </row>
    <row r="402" spans="1:11">
      <c r="A402" s="985"/>
      <c r="B402" s="985"/>
      <c r="C402" s="985"/>
      <c r="D402" s="985"/>
      <c r="E402" s="985"/>
      <c r="F402" s="985"/>
      <c r="G402" s="985"/>
      <c r="H402" s="985"/>
      <c r="I402" s="985"/>
      <c r="J402" s="985"/>
      <c r="K402" s="985"/>
    </row>
    <row r="403" spans="1:11">
      <c r="A403" s="985"/>
      <c r="B403" s="985"/>
      <c r="C403" s="985"/>
      <c r="D403" s="985"/>
      <c r="E403" s="985"/>
      <c r="F403" s="985"/>
      <c r="G403" s="985"/>
      <c r="H403" s="985"/>
      <c r="I403" s="985"/>
      <c r="J403" s="985"/>
      <c r="K403" s="985"/>
    </row>
    <row r="404" spans="1:11">
      <c r="A404" s="985"/>
      <c r="B404" s="985"/>
      <c r="C404" s="985"/>
      <c r="D404" s="985"/>
      <c r="E404" s="985"/>
      <c r="F404" s="985"/>
      <c r="G404" s="985"/>
      <c r="H404" s="985"/>
      <c r="I404" s="985"/>
      <c r="J404" s="985"/>
      <c r="K404" s="985"/>
    </row>
    <row r="405" spans="1:11">
      <c r="A405" s="985"/>
      <c r="B405" s="985"/>
      <c r="C405" s="985"/>
      <c r="D405" s="985"/>
      <c r="E405" s="985"/>
      <c r="F405" s="985"/>
      <c r="G405" s="985"/>
      <c r="H405" s="985"/>
      <c r="I405" s="985"/>
      <c r="J405" s="985"/>
      <c r="K405" s="985"/>
    </row>
    <row r="406" spans="1:11">
      <c r="A406" s="985"/>
      <c r="B406" s="985"/>
      <c r="C406" s="985"/>
      <c r="D406" s="985"/>
      <c r="E406" s="985"/>
      <c r="F406" s="985"/>
      <c r="G406" s="985"/>
      <c r="H406" s="985"/>
      <c r="I406" s="985"/>
      <c r="J406" s="985"/>
      <c r="K406" s="985"/>
    </row>
    <row r="407" spans="1:11">
      <c r="A407" s="985"/>
      <c r="B407" s="985"/>
      <c r="C407" s="985"/>
      <c r="D407" s="985"/>
      <c r="E407" s="985"/>
      <c r="F407" s="985"/>
      <c r="G407" s="985"/>
      <c r="H407" s="985"/>
      <c r="I407" s="985"/>
      <c r="J407" s="985"/>
      <c r="K407" s="985"/>
    </row>
    <row r="408" spans="1:11">
      <c r="A408" s="985"/>
      <c r="B408" s="985"/>
      <c r="C408" s="985"/>
      <c r="D408" s="985"/>
      <c r="E408" s="985"/>
      <c r="F408" s="985"/>
      <c r="G408" s="985"/>
      <c r="H408" s="985"/>
      <c r="I408" s="985"/>
      <c r="J408" s="985"/>
      <c r="K408" s="985"/>
    </row>
    <row r="409" spans="1:11">
      <c r="A409" s="985"/>
      <c r="B409" s="985"/>
      <c r="C409" s="985"/>
      <c r="D409" s="985"/>
      <c r="E409" s="985"/>
      <c r="F409" s="985"/>
      <c r="G409" s="985"/>
      <c r="H409" s="985"/>
      <c r="I409" s="985"/>
      <c r="J409" s="985"/>
      <c r="K409" s="985"/>
    </row>
    <row r="410" spans="1:11">
      <c r="A410" s="985"/>
      <c r="B410" s="985"/>
      <c r="C410" s="985"/>
      <c r="D410" s="985"/>
      <c r="E410" s="985"/>
      <c r="F410" s="985"/>
      <c r="G410" s="985"/>
      <c r="H410" s="985"/>
      <c r="I410" s="985"/>
      <c r="J410" s="985"/>
      <c r="K410" s="985"/>
    </row>
    <row r="411" spans="1:11">
      <c r="A411" s="985"/>
      <c r="B411" s="985"/>
      <c r="C411" s="985"/>
      <c r="D411" s="985"/>
      <c r="E411" s="985"/>
      <c r="F411" s="985"/>
      <c r="G411" s="985"/>
      <c r="H411" s="985"/>
      <c r="I411" s="985"/>
      <c r="J411" s="985"/>
      <c r="K411" s="985"/>
    </row>
    <row r="412" spans="1:11">
      <c r="A412" s="985"/>
      <c r="B412" s="985"/>
      <c r="C412" s="985"/>
      <c r="D412" s="985"/>
      <c r="E412" s="985"/>
      <c r="F412" s="985"/>
      <c r="G412" s="985"/>
      <c r="H412" s="985"/>
      <c r="I412" s="985"/>
      <c r="J412" s="985"/>
      <c r="K412" s="985"/>
    </row>
    <row r="413" spans="1:11">
      <c r="A413" s="985"/>
      <c r="B413" s="985"/>
      <c r="C413" s="985"/>
      <c r="D413" s="985"/>
      <c r="E413" s="985"/>
      <c r="F413" s="985"/>
      <c r="G413" s="985"/>
      <c r="H413" s="985"/>
      <c r="I413" s="985"/>
      <c r="J413" s="985"/>
      <c r="K413" s="985"/>
    </row>
    <row r="414" spans="1:11">
      <c r="A414" s="985"/>
      <c r="B414" s="985"/>
      <c r="C414" s="985"/>
      <c r="D414" s="985"/>
      <c r="E414" s="985"/>
      <c r="F414" s="985"/>
      <c r="G414" s="985"/>
      <c r="H414" s="985"/>
      <c r="I414" s="985"/>
      <c r="J414" s="985"/>
      <c r="K414" s="985"/>
    </row>
    <row r="415" spans="1:11">
      <c r="A415" s="985"/>
      <c r="B415" s="985"/>
      <c r="C415" s="985"/>
      <c r="D415" s="985"/>
      <c r="E415" s="985"/>
      <c r="F415" s="985"/>
      <c r="G415" s="985"/>
      <c r="H415" s="985"/>
      <c r="I415" s="985"/>
      <c r="J415" s="985"/>
      <c r="K415" s="985"/>
    </row>
    <row r="416" spans="1:11">
      <c r="A416" s="985"/>
      <c r="B416" s="985"/>
      <c r="C416" s="985"/>
      <c r="D416" s="985"/>
      <c r="E416" s="985"/>
      <c r="F416" s="985"/>
      <c r="G416" s="985"/>
      <c r="H416" s="985"/>
      <c r="I416" s="985"/>
      <c r="J416" s="985"/>
      <c r="K416" s="985"/>
    </row>
    <row r="417" spans="1:11">
      <c r="A417" s="985"/>
      <c r="B417" s="985"/>
      <c r="C417" s="985"/>
      <c r="D417" s="985"/>
      <c r="E417" s="985"/>
      <c r="F417" s="985"/>
      <c r="G417" s="985"/>
      <c r="H417" s="985"/>
      <c r="I417" s="985"/>
      <c r="J417" s="985"/>
      <c r="K417" s="985"/>
    </row>
    <row r="418" spans="1:11">
      <c r="A418" s="985"/>
      <c r="B418" s="985"/>
      <c r="C418" s="985"/>
      <c r="D418" s="985"/>
      <c r="E418" s="985"/>
      <c r="F418" s="985"/>
      <c r="G418" s="985"/>
      <c r="H418" s="985"/>
      <c r="I418" s="985"/>
      <c r="J418" s="985"/>
      <c r="K418" s="985"/>
    </row>
    <row r="419" spans="1:11">
      <c r="A419" s="985"/>
      <c r="B419" s="985"/>
      <c r="C419" s="985"/>
      <c r="D419" s="985"/>
      <c r="E419" s="985"/>
      <c r="F419" s="985"/>
      <c r="G419" s="985"/>
      <c r="H419" s="985"/>
      <c r="I419" s="985"/>
      <c r="J419" s="985"/>
      <c r="K419" s="985"/>
    </row>
    <row r="420" spans="1:11">
      <c r="A420" s="985"/>
      <c r="B420" s="985"/>
      <c r="C420" s="985"/>
      <c r="D420" s="985"/>
      <c r="E420" s="985"/>
      <c r="F420" s="985"/>
      <c r="G420" s="985"/>
      <c r="H420" s="985"/>
      <c r="I420" s="985"/>
      <c r="J420" s="985"/>
      <c r="K420" s="985"/>
    </row>
    <row r="421" spans="1:11">
      <c r="A421" s="985"/>
      <c r="B421" s="985"/>
      <c r="C421" s="985"/>
      <c r="D421" s="985"/>
      <c r="E421" s="985"/>
      <c r="F421" s="985"/>
      <c r="G421" s="985"/>
      <c r="H421" s="985"/>
      <c r="I421" s="985"/>
      <c r="J421" s="985"/>
      <c r="K421" s="985"/>
    </row>
    <row r="422" spans="1:11">
      <c r="A422" s="985"/>
      <c r="B422" s="985"/>
      <c r="C422" s="985"/>
      <c r="D422" s="985"/>
      <c r="E422" s="985"/>
      <c r="F422" s="985"/>
      <c r="G422" s="985"/>
      <c r="H422" s="985"/>
      <c r="I422" s="985"/>
      <c r="J422" s="985"/>
      <c r="K422" s="985"/>
    </row>
    <row r="423" spans="1:11">
      <c r="A423" s="985"/>
      <c r="B423" s="985"/>
      <c r="C423" s="985"/>
      <c r="D423" s="985"/>
      <c r="E423" s="985"/>
      <c r="F423" s="985"/>
      <c r="G423" s="985"/>
      <c r="H423" s="985"/>
      <c r="I423" s="985"/>
      <c r="J423" s="985"/>
      <c r="K423" s="985"/>
    </row>
    <row r="424" spans="1:11">
      <c r="A424" s="985"/>
      <c r="B424" s="985"/>
      <c r="C424" s="985"/>
      <c r="D424" s="985"/>
      <c r="E424" s="985"/>
      <c r="F424" s="985"/>
      <c r="G424" s="985"/>
      <c r="H424" s="985"/>
      <c r="I424" s="985"/>
      <c r="J424" s="985"/>
      <c r="K424" s="985"/>
    </row>
    <row r="425" spans="1:11">
      <c r="A425" s="985"/>
      <c r="B425" s="985"/>
      <c r="C425" s="985"/>
      <c r="D425" s="985"/>
      <c r="E425" s="985"/>
      <c r="F425" s="985"/>
      <c r="G425" s="985"/>
      <c r="H425" s="985"/>
      <c r="I425" s="985"/>
      <c r="J425" s="985"/>
      <c r="K425" s="985"/>
    </row>
    <row r="426" spans="1:11">
      <c r="A426" s="985"/>
      <c r="B426" s="985"/>
      <c r="C426" s="985"/>
      <c r="D426" s="985"/>
      <c r="E426" s="985"/>
      <c r="F426" s="985"/>
      <c r="G426" s="985"/>
      <c r="H426" s="985"/>
      <c r="I426" s="985"/>
      <c r="J426" s="985"/>
      <c r="K426" s="985"/>
    </row>
    <row r="427" spans="1:11">
      <c r="A427" s="985"/>
      <c r="B427" s="985"/>
      <c r="C427" s="985"/>
      <c r="D427" s="985"/>
      <c r="E427" s="985"/>
      <c r="F427" s="985"/>
      <c r="G427" s="985"/>
      <c r="H427" s="985"/>
      <c r="I427" s="985"/>
      <c r="J427" s="985"/>
      <c r="K427" s="985"/>
    </row>
    <row r="428" spans="1:11">
      <c r="A428" s="985"/>
      <c r="B428" s="985"/>
      <c r="C428" s="985"/>
      <c r="D428" s="985"/>
      <c r="E428" s="985"/>
      <c r="F428" s="985"/>
      <c r="G428" s="985"/>
      <c r="H428" s="985"/>
      <c r="I428" s="985"/>
      <c r="J428" s="985"/>
      <c r="K428" s="985"/>
    </row>
    <row r="429" spans="1:11">
      <c r="A429" s="985"/>
      <c r="B429" s="985"/>
      <c r="C429" s="985"/>
      <c r="D429" s="985"/>
      <c r="E429" s="985"/>
      <c r="F429" s="985"/>
      <c r="G429" s="985"/>
      <c r="H429" s="985"/>
      <c r="I429" s="985"/>
      <c r="J429" s="985"/>
      <c r="K429" s="985"/>
    </row>
    <row r="430" spans="1:11">
      <c r="A430" s="985"/>
      <c r="B430" s="985"/>
      <c r="C430" s="985"/>
      <c r="D430" s="985"/>
      <c r="E430" s="985"/>
      <c r="F430" s="985"/>
      <c r="G430" s="985"/>
      <c r="H430" s="985"/>
      <c r="I430" s="985"/>
      <c r="J430" s="985"/>
      <c r="K430" s="985"/>
    </row>
    <row r="431" spans="1:11">
      <c r="A431" s="985"/>
      <c r="B431" s="985"/>
      <c r="C431" s="985"/>
      <c r="D431" s="985"/>
      <c r="E431" s="985"/>
      <c r="F431" s="985"/>
      <c r="G431" s="985"/>
      <c r="H431" s="985"/>
      <c r="I431" s="985"/>
      <c r="J431" s="985"/>
      <c r="K431" s="985"/>
    </row>
    <row r="432" spans="1:11">
      <c r="A432" s="985"/>
      <c r="B432" s="985"/>
      <c r="C432" s="985"/>
      <c r="D432" s="985"/>
      <c r="E432" s="985"/>
      <c r="F432" s="985"/>
      <c r="G432" s="985"/>
      <c r="H432" s="985"/>
      <c r="I432" s="985"/>
      <c r="J432" s="985"/>
      <c r="K432" s="985"/>
    </row>
    <row r="433" spans="1:11">
      <c r="A433" s="985"/>
      <c r="B433" s="985"/>
      <c r="C433" s="985"/>
      <c r="D433" s="985"/>
      <c r="E433" s="985"/>
      <c r="F433" s="985"/>
      <c r="G433" s="985"/>
      <c r="H433" s="985"/>
      <c r="I433" s="985"/>
      <c r="J433" s="985"/>
      <c r="K433" s="985"/>
    </row>
    <row r="434" spans="1:11">
      <c r="A434" s="985"/>
      <c r="B434" s="985"/>
      <c r="C434" s="985"/>
      <c r="D434" s="985"/>
      <c r="E434" s="985"/>
      <c r="F434" s="985"/>
      <c r="G434" s="985"/>
      <c r="H434" s="985"/>
      <c r="I434" s="985"/>
      <c r="J434" s="985"/>
      <c r="K434" s="985"/>
    </row>
    <row r="435" spans="1:11">
      <c r="A435" s="985"/>
      <c r="B435" s="985"/>
      <c r="C435" s="985"/>
      <c r="D435" s="985"/>
      <c r="E435" s="985"/>
      <c r="F435" s="985"/>
      <c r="G435" s="985"/>
      <c r="H435" s="985"/>
      <c r="I435" s="985"/>
      <c r="J435" s="985"/>
      <c r="K435" s="985"/>
    </row>
    <row r="436" spans="1:11">
      <c r="A436" s="985"/>
      <c r="B436" s="985"/>
      <c r="C436" s="985"/>
      <c r="D436" s="985"/>
      <c r="E436" s="985"/>
      <c r="F436" s="985"/>
      <c r="G436" s="985"/>
      <c r="H436" s="985"/>
      <c r="I436" s="985"/>
      <c r="J436" s="985"/>
      <c r="K436" s="985"/>
    </row>
    <row r="437" spans="1:11">
      <c r="A437" s="985"/>
      <c r="B437" s="985"/>
      <c r="C437" s="985"/>
      <c r="D437" s="985"/>
      <c r="E437" s="985"/>
      <c r="F437" s="985"/>
      <c r="G437" s="985"/>
      <c r="H437" s="985"/>
      <c r="I437" s="985"/>
      <c r="J437" s="985"/>
      <c r="K437" s="985"/>
    </row>
    <row r="438" spans="1:11">
      <c r="A438" s="985"/>
      <c r="B438" s="985"/>
      <c r="C438" s="985"/>
      <c r="D438" s="985"/>
      <c r="E438" s="985"/>
      <c r="F438" s="985"/>
      <c r="G438" s="985"/>
      <c r="H438" s="985"/>
      <c r="I438" s="985"/>
      <c r="J438" s="985"/>
      <c r="K438" s="985"/>
    </row>
    <row r="439" spans="1:11">
      <c r="A439" s="985"/>
      <c r="B439" s="985"/>
      <c r="C439" s="985"/>
      <c r="D439" s="985"/>
      <c r="E439" s="985"/>
      <c r="F439" s="985"/>
      <c r="G439" s="985"/>
      <c r="H439" s="985"/>
      <c r="I439" s="985"/>
      <c r="J439" s="985"/>
      <c r="K439" s="985"/>
    </row>
    <row r="440" spans="1:11">
      <c r="A440" s="985"/>
      <c r="B440" s="985"/>
      <c r="C440" s="985"/>
      <c r="D440" s="985"/>
      <c r="E440" s="985"/>
      <c r="F440" s="985"/>
      <c r="G440" s="985"/>
      <c r="H440" s="985"/>
      <c r="I440" s="985"/>
      <c r="J440" s="985"/>
      <c r="K440" s="985"/>
    </row>
    <row r="441" spans="1:11">
      <c r="A441" s="985"/>
      <c r="B441" s="985"/>
      <c r="C441" s="985"/>
      <c r="D441" s="985"/>
      <c r="E441" s="985"/>
      <c r="F441" s="985"/>
      <c r="G441" s="985"/>
      <c r="H441" s="985"/>
      <c r="I441" s="985"/>
      <c r="J441" s="985"/>
      <c r="K441" s="985"/>
    </row>
    <row r="442" spans="1:11">
      <c r="A442" s="985"/>
      <c r="B442" s="985"/>
      <c r="C442" s="985"/>
      <c r="D442" s="985"/>
      <c r="E442" s="985"/>
      <c r="F442" s="985"/>
      <c r="G442" s="985"/>
      <c r="H442" s="985"/>
      <c r="I442" s="985"/>
      <c r="J442" s="985"/>
      <c r="K442" s="985"/>
    </row>
    <row r="443" spans="1:11">
      <c r="A443" s="985"/>
      <c r="B443" s="985"/>
      <c r="C443" s="985"/>
      <c r="D443" s="985"/>
      <c r="E443" s="985"/>
      <c r="F443" s="985"/>
      <c r="G443" s="985"/>
      <c r="H443" s="985"/>
      <c r="I443" s="985"/>
      <c r="J443" s="985"/>
      <c r="K443" s="985"/>
    </row>
    <row r="444" spans="1:11">
      <c r="A444" s="985"/>
      <c r="B444" s="985"/>
      <c r="C444" s="985"/>
      <c r="D444" s="985"/>
      <c r="E444" s="985"/>
      <c r="F444" s="985"/>
      <c r="G444" s="985"/>
      <c r="H444" s="985"/>
      <c r="I444" s="985"/>
      <c r="J444" s="985"/>
      <c r="K444" s="985"/>
    </row>
    <row r="445" spans="1:11">
      <c r="A445" s="985"/>
      <c r="B445" s="985"/>
      <c r="C445" s="985"/>
      <c r="D445" s="985"/>
      <c r="E445" s="985"/>
      <c r="F445" s="985"/>
      <c r="G445" s="985"/>
      <c r="H445" s="985"/>
      <c r="I445" s="985"/>
      <c r="J445" s="985"/>
      <c r="K445" s="985"/>
    </row>
    <row r="446" spans="1:11">
      <c r="A446" s="985"/>
      <c r="B446" s="985"/>
      <c r="C446" s="985"/>
      <c r="D446" s="985"/>
      <c r="E446" s="985"/>
      <c r="F446" s="985"/>
      <c r="G446" s="985"/>
      <c r="H446" s="985"/>
      <c r="I446" s="985"/>
      <c r="J446" s="985"/>
      <c r="K446" s="985"/>
    </row>
    <row r="447" spans="1:11">
      <c r="A447" s="985"/>
      <c r="B447" s="985"/>
      <c r="C447" s="985"/>
      <c r="D447" s="985"/>
      <c r="E447" s="985"/>
      <c r="F447" s="985"/>
      <c r="G447" s="985"/>
      <c r="H447" s="985"/>
      <c r="I447" s="985"/>
      <c r="J447" s="985"/>
      <c r="K447" s="985"/>
    </row>
    <row r="448" spans="1:11">
      <c r="A448" s="985"/>
      <c r="B448" s="985"/>
      <c r="C448" s="985"/>
      <c r="D448" s="985"/>
      <c r="E448" s="985"/>
      <c r="F448" s="985"/>
      <c r="G448" s="985"/>
      <c r="H448" s="985"/>
      <c r="I448" s="985"/>
      <c r="J448" s="985"/>
      <c r="K448" s="985"/>
    </row>
    <row r="449" spans="1:11">
      <c r="A449" s="985"/>
      <c r="B449" s="985"/>
      <c r="C449" s="985"/>
      <c r="D449" s="985"/>
      <c r="E449" s="985"/>
      <c r="F449" s="985"/>
      <c r="G449" s="985"/>
      <c r="H449" s="985"/>
      <c r="I449" s="985"/>
      <c r="J449" s="985"/>
      <c r="K449" s="985"/>
    </row>
    <row r="450" spans="1:11">
      <c r="A450" s="985"/>
      <c r="B450" s="985"/>
      <c r="C450" s="985"/>
      <c r="D450" s="985"/>
      <c r="E450" s="985"/>
      <c r="F450" s="985"/>
      <c r="G450" s="985"/>
      <c r="H450" s="985"/>
      <c r="I450" s="985"/>
      <c r="J450" s="985"/>
      <c r="K450" s="985"/>
    </row>
    <row r="451" spans="1:11">
      <c r="A451" s="985"/>
      <c r="B451" s="985"/>
      <c r="C451" s="985"/>
      <c r="D451" s="985"/>
      <c r="E451" s="985"/>
      <c r="F451" s="985"/>
      <c r="G451" s="985"/>
      <c r="H451" s="985"/>
      <c r="I451" s="985"/>
      <c r="J451" s="985"/>
      <c r="K451" s="985"/>
    </row>
    <row r="452" spans="1:11">
      <c r="A452" s="985"/>
      <c r="B452" s="985"/>
      <c r="C452" s="985"/>
      <c r="D452" s="985"/>
      <c r="E452" s="985"/>
      <c r="F452" s="985"/>
      <c r="G452" s="985"/>
      <c r="H452" s="985"/>
      <c r="I452" s="985"/>
      <c r="J452" s="985"/>
      <c r="K452" s="985"/>
    </row>
    <row r="453" spans="1:11">
      <c r="A453" s="985"/>
      <c r="B453" s="985"/>
      <c r="C453" s="985"/>
      <c r="D453" s="985"/>
      <c r="E453" s="985"/>
      <c r="F453" s="985"/>
      <c r="G453" s="985"/>
      <c r="H453" s="985"/>
      <c r="I453" s="985"/>
      <c r="J453" s="985"/>
      <c r="K453" s="985"/>
    </row>
    <row r="454" spans="1:11">
      <c r="A454" s="985"/>
      <c r="B454" s="985"/>
      <c r="C454" s="985"/>
      <c r="D454" s="985"/>
      <c r="E454" s="985"/>
      <c r="F454" s="985"/>
      <c r="G454" s="985"/>
      <c r="H454" s="985"/>
      <c r="I454" s="985"/>
      <c r="J454" s="985"/>
      <c r="K454" s="985"/>
    </row>
    <row r="455" spans="1:11">
      <c r="A455" s="985"/>
      <c r="B455" s="985"/>
      <c r="C455" s="985"/>
      <c r="D455" s="985"/>
      <c r="E455" s="985"/>
      <c r="F455" s="985"/>
      <c r="G455" s="985"/>
      <c r="H455" s="985"/>
      <c r="I455" s="985"/>
      <c r="J455" s="985"/>
      <c r="K455" s="985"/>
    </row>
    <row r="456" spans="1:11">
      <c r="A456" s="985"/>
      <c r="B456" s="985"/>
      <c r="C456" s="985"/>
      <c r="D456" s="985"/>
      <c r="E456" s="985"/>
      <c r="F456" s="985"/>
      <c r="G456" s="985"/>
      <c r="H456" s="985"/>
      <c r="I456" s="985"/>
      <c r="J456" s="985"/>
      <c r="K456" s="985"/>
    </row>
    <row r="457" spans="1:11">
      <c r="A457" s="985"/>
      <c r="B457" s="985"/>
      <c r="C457" s="985"/>
      <c r="D457" s="985"/>
      <c r="E457" s="985"/>
      <c r="F457" s="985"/>
      <c r="G457" s="985"/>
      <c r="H457" s="985"/>
      <c r="I457" s="985"/>
      <c r="J457" s="985"/>
      <c r="K457" s="985"/>
    </row>
    <row r="458" spans="1:11">
      <c r="A458" s="985"/>
      <c r="B458" s="985"/>
      <c r="C458" s="985"/>
      <c r="D458" s="985"/>
      <c r="E458" s="985"/>
      <c r="F458" s="985"/>
      <c r="G458" s="985"/>
      <c r="H458" s="985"/>
      <c r="I458" s="985"/>
      <c r="J458" s="985"/>
      <c r="K458" s="985"/>
    </row>
    <row r="459" spans="1:11">
      <c r="A459" s="985"/>
      <c r="B459" s="985"/>
      <c r="C459" s="985"/>
      <c r="D459" s="985"/>
      <c r="E459" s="985"/>
      <c r="F459" s="985"/>
      <c r="G459" s="985"/>
      <c r="H459" s="985"/>
      <c r="I459" s="985"/>
      <c r="J459" s="985"/>
      <c r="K459" s="985"/>
    </row>
    <row r="460" spans="1:11">
      <c r="A460" s="985"/>
      <c r="B460" s="985"/>
      <c r="C460" s="985"/>
      <c r="D460" s="985"/>
      <c r="E460" s="985"/>
      <c r="F460" s="985"/>
      <c r="G460" s="985"/>
      <c r="H460" s="985"/>
      <c r="I460" s="985"/>
      <c r="J460" s="985"/>
      <c r="K460" s="985"/>
    </row>
    <row r="461" spans="1:11">
      <c r="A461" s="985"/>
      <c r="B461" s="985"/>
      <c r="C461" s="985"/>
      <c r="D461" s="985"/>
      <c r="E461" s="985"/>
      <c r="F461" s="985"/>
      <c r="G461" s="985"/>
      <c r="H461" s="985"/>
      <c r="I461" s="985"/>
      <c r="J461" s="985"/>
      <c r="K461" s="985"/>
    </row>
    <row r="462" spans="1:11">
      <c r="A462" s="985"/>
      <c r="B462" s="985"/>
      <c r="C462" s="985"/>
      <c r="D462" s="985"/>
      <c r="E462" s="985"/>
      <c r="F462" s="985"/>
      <c r="G462" s="985"/>
      <c r="H462" s="985"/>
      <c r="I462" s="985"/>
      <c r="J462" s="985"/>
      <c r="K462" s="985"/>
    </row>
    <row r="463" spans="1:11">
      <c r="A463" s="985"/>
      <c r="B463" s="985"/>
      <c r="C463" s="985"/>
      <c r="D463" s="985"/>
      <c r="E463" s="985"/>
      <c r="F463" s="985"/>
      <c r="G463" s="985"/>
      <c r="H463" s="985"/>
      <c r="I463" s="985"/>
      <c r="J463" s="985"/>
      <c r="K463" s="985"/>
    </row>
    <row r="464" spans="1:11">
      <c r="A464" s="985"/>
      <c r="B464" s="985"/>
      <c r="C464" s="985"/>
      <c r="D464" s="985"/>
      <c r="E464" s="985"/>
      <c r="F464" s="985"/>
      <c r="G464" s="985"/>
      <c r="H464" s="985"/>
      <c r="I464" s="985"/>
      <c r="J464" s="985"/>
      <c r="K464" s="985"/>
    </row>
    <row r="465" spans="1:11">
      <c r="A465" s="985"/>
      <c r="B465" s="985"/>
      <c r="C465" s="985"/>
      <c r="D465" s="985"/>
      <c r="E465" s="985"/>
      <c r="F465" s="985"/>
      <c r="G465" s="985"/>
      <c r="H465" s="985"/>
      <c r="I465" s="985"/>
      <c r="J465" s="985"/>
      <c r="K465" s="985"/>
    </row>
    <row r="466" spans="1:11">
      <c r="A466" s="985"/>
      <c r="B466" s="985"/>
      <c r="C466" s="985"/>
      <c r="D466" s="985"/>
      <c r="E466" s="985"/>
      <c r="F466" s="985"/>
      <c r="G466" s="985"/>
      <c r="H466" s="985"/>
      <c r="I466" s="985"/>
      <c r="J466" s="985"/>
      <c r="K466" s="985"/>
    </row>
    <row r="467" spans="1:11">
      <c r="A467" s="985"/>
      <c r="B467" s="985"/>
      <c r="C467" s="985"/>
      <c r="D467" s="985"/>
      <c r="E467" s="985"/>
      <c r="F467" s="985"/>
      <c r="G467" s="985"/>
      <c r="H467" s="985"/>
      <c r="I467" s="985"/>
      <c r="J467" s="985"/>
      <c r="K467" s="985"/>
    </row>
    <row r="468" spans="1:11">
      <c r="A468" s="985"/>
      <c r="B468" s="985"/>
      <c r="C468" s="985"/>
      <c r="D468" s="985"/>
      <c r="E468" s="985"/>
      <c r="F468" s="985"/>
      <c r="G468" s="985"/>
      <c r="H468" s="985"/>
      <c r="I468" s="985"/>
      <c r="J468" s="985"/>
      <c r="K468" s="985"/>
    </row>
    <row r="469" spans="1:11">
      <c r="A469" s="985"/>
      <c r="B469" s="985"/>
      <c r="C469" s="985"/>
      <c r="D469" s="985"/>
      <c r="E469" s="985"/>
      <c r="F469" s="985"/>
      <c r="G469" s="985"/>
      <c r="H469" s="985"/>
      <c r="I469" s="985"/>
      <c r="J469" s="985"/>
      <c r="K469" s="985"/>
    </row>
    <row r="470" spans="1:11">
      <c r="A470" s="985"/>
      <c r="B470" s="985"/>
      <c r="C470" s="985"/>
      <c r="D470" s="985"/>
      <c r="E470" s="985"/>
      <c r="F470" s="985"/>
      <c r="G470" s="985"/>
      <c r="H470" s="985"/>
      <c r="I470" s="985"/>
      <c r="J470" s="985"/>
      <c r="K470" s="985"/>
    </row>
    <row r="471" spans="1:11">
      <c r="A471" s="985"/>
      <c r="B471" s="985"/>
      <c r="C471" s="985"/>
      <c r="D471" s="985"/>
      <c r="E471" s="985"/>
      <c r="F471" s="985"/>
      <c r="G471" s="985"/>
      <c r="H471" s="985"/>
      <c r="I471" s="985"/>
      <c r="J471" s="985"/>
      <c r="K471" s="985"/>
    </row>
    <row r="472" spans="1:11">
      <c r="A472" s="985"/>
      <c r="B472" s="985"/>
      <c r="C472" s="985"/>
      <c r="D472" s="985"/>
      <c r="E472" s="985"/>
      <c r="F472" s="985"/>
      <c r="G472" s="985"/>
      <c r="H472" s="985"/>
      <c r="I472" s="985"/>
      <c r="J472" s="985"/>
      <c r="K472" s="985"/>
    </row>
    <row r="473" spans="1:11">
      <c r="A473" s="985"/>
      <c r="B473" s="985"/>
      <c r="C473" s="985"/>
      <c r="D473" s="985"/>
      <c r="E473" s="985"/>
      <c r="F473" s="985"/>
      <c r="G473" s="985"/>
      <c r="H473" s="985"/>
      <c r="I473" s="985"/>
      <c r="J473" s="985"/>
      <c r="K473" s="985"/>
    </row>
    <row r="474" spans="1:11">
      <c r="A474" s="985"/>
      <c r="B474" s="985"/>
      <c r="C474" s="985"/>
      <c r="D474" s="985"/>
      <c r="E474" s="985"/>
      <c r="F474" s="985"/>
      <c r="G474" s="985"/>
      <c r="H474" s="985"/>
      <c r="I474" s="985"/>
      <c r="J474" s="985"/>
      <c r="K474" s="985"/>
    </row>
    <row r="475" spans="1:11">
      <c r="A475" s="985"/>
      <c r="B475" s="985"/>
      <c r="C475" s="985"/>
      <c r="D475" s="985"/>
      <c r="E475" s="985"/>
      <c r="F475" s="985"/>
      <c r="G475" s="985"/>
      <c r="H475" s="985"/>
      <c r="I475" s="985"/>
      <c r="J475" s="985"/>
      <c r="K475" s="985"/>
    </row>
    <row r="476" spans="1:11">
      <c r="A476" s="985"/>
      <c r="B476" s="985"/>
      <c r="C476" s="985"/>
      <c r="D476" s="985"/>
      <c r="E476" s="985"/>
      <c r="F476" s="985"/>
      <c r="G476" s="985"/>
      <c r="H476" s="985"/>
      <c r="I476" s="985"/>
      <c r="J476" s="985"/>
      <c r="K476" s="985"/>
    </row>
    <row r="477" spans="1:11">
      <c r="A477" s="985"/>
      <c r="B477" s="985"/>
      <c r="C477" s="985"/>
      <c r="D477" s="985"/>
      <c r="E477" s="985"/>
      <c r="F477" s="985"/>
      <c r="G477" s="985"/>
      <c r="H477" s="985"/>
      <c r="I477" s="985"/>
      <c r="J477" s="985"/>
      <c r="K477" s="985"/>
    </row>
    <row r="478" spans="1:11">
      <c r="A478" s="985"/>
      <c r="B478" s="985"/>
      <c r="C478" s="985"/>
      <c r="D478" s="985"/>
      <c r="E478" s="985"/>
      <c r="F478" s="985"/>
      <c r="G478" s="985"/>
      <c r="H478" s="985"/>
      <c r="I478" s="985"/>
      <c r="J478" s="985"/>
      <c r="K478" s="985"/>
    </row>
    <row r="479" spans="1:11">
      <c r="A479" s="985"/>
      <c r="B479" s="985"/>
      <c r="C479" s="985"/>
      <c r="D479" s="985"/>
      <c r="E479" s="985"/>
      <c r="F479" s="985"/>
      <c r="G479" s="985"/>
      <c r="H479" s="985"/>
      <c r="I479" s="985"/>
      <c r="J479" s="985"/>
      <c r="K479" s="985"/>
    </row>
    <row r="480" spans="1:11">
      <c r="A480" s="985"/>
      <c r="B480" s="985"/>
      <c r="C480" s="985"/>
      <c r="D480" s="985"/>
      <c r="E480" s="985"/>
      <c r="F480" s="985"/>
      <c r="G480" s="985"/>
      <c r="H480" s="985"/>
      <c r="I480" s="985"/>
      <c r="J480" s="985"/>
      <c r="K480" s="985"/>
    </row>
    <row r="481" spans="1:11">
      <c r="A481" s="985"/>
      <c r="B481" s="985"/>
      <c r="C481" s="985"/>
      <c r="D481" s="985"/>
      <c r="E481" s="985"/>
      <c r="F481" s="985"/>
      <c r="G481" s="985"/>
      <c r="H481" s="985"/>
      <c r="I481" s="985"/>
      <c r="J481" s="985"/>
      <c r="K481" s="985"/>
    </row>
    <row r="482" spans="1:11">
      <c r="A482" s="985"/>
      <c r="B482" s="985"/>
      <c r="C482" s="985"/>
      <c r="D482" s="985"/>
      <c r="E482" s="985"/>
      <c r="F482" s="985"/>
      <c r="G482" s="985"/>
      <c r="H482" s="985"/>
      <c r="I482" s="985"/>
      <c r="J482" s="985"/>
      <c r="K482" s="985"/>
    </row>
    <row r="483" spans="1:11">
      <c r="A483" s="985"/>
      <c r="B483" s="985"/>
      <c r="C483" s="985"/>
      <c r="D483" s="985"/>
      <c r="E483" s="985"/>
      <c r="F483" s="985"/>
      <c r="G483" s="985"/>
      <c r="H483" s="985"/>
      <c r="I483" s="985"/>
      <c r="J483" s="985"/>
      <c r="K483" s="985"/>
    </row>
    <row r="484" spans="1:11">
      <c r="A484" s="985"/>
      <c r="B484" s="985"/>
      <c r="C484" s="985"/>
      <c r="D484" s="985"/>
      <c r="E484" s="985"/>
      <c r="F484" s="985"/>
      <c r="G484" s="985"/>
      <c r="H484" s="985"/>
      <c r="I484" s="985"/>
      <c r="J484" s="985"/>
      <c r="K484" s="985"/>
    </row>
    <row r="485" spans="1:11">
      <c r="A485" s="985"/>
      <c r="B485" s="985"/>
      <c r="C485" s="985"/>
      <c r="D485" s="985"/>
      <c r="E485" s="985"/>
      <c r="F485" s="985"/>
      <c r="G485" s="985"/>
      <c r="H485" s="985"/>
      <c r="I485" s="985"/>
      <c r="J485" s="985"/>
      <c r="K485" s="985"/>
    </row>
    <row r="486" spans="1:11">
      <c r="A486" s="985"/>
      <c r="B486" s="985"/>
      <c r="C486" s="985"/>
      <c r="D486" s="985"/>
      <c r="E486" s="985"/>
      <c r="F486" s="985"/>
      <c r="G486" s="985"/>
      <c r="H486" s="985"/>
      <c r="I486" s="985"/>
      <c r="J486" s="985"/>
      <c r="K486" s="985"/>
    </row>
    <row r="487" spans="1:11">
      <c r="A487" s="985"/>
      <c r="B487" s="985"/>
      <c r="C487" s="985"/>
      <c r="D487" s="985"/>
      <c r="E487" s="985"/>
      <c r="F487" s="985"/>
      <c r="G487" s="985"/>
      <c r="H487" s="985"/>
      <c r="I487" s="985"/>
      <c r="J487" s="985"/>
      <c r="K487" s="985"/>
    </row>
    <row r="488" spans="1:11">
      <c r="A488" s="985"/>
      <c r="B488" s="985"/>
      <c r="C488" s="985"/>
      <c r="D488" s="985"/>
      <c r="E488" s="985"/>
      <c r="F488" s="985"/>
      <c r="G488" s="985"/>
      <c r="H488" s="985"/>
      <c r="I488" s="985"/>
      <c r="J488" s="985"/>
      <c r="K488" s="985"/>
    </row>
    <row r="489" spans="1:11">
      <c r="A489" s="985"/>
      <c r="B489" s="985"/>
      <c r="C489" s="985"/>
      <c r="D489" s="985"/>
      <c r="E489" s="985"/>
      <c r="F489" s="985"/>
      <c r="G489" s="985"/>
      <c r="H489" s="985"/>
      <c r="I489" s="985"/>
      <c r="J489" s="985"/>
      <c r="K489" s="985"/>
    </row>
    <row r="490" spans="1:11">
      <c r="A490" s="985"/>
      <c r="B490" s="985"/>
      <c r="C490" s="985"/>
      <c r="D490" s="985"/>
      <c r="E490" s="985"/>
      <c r="F490" s="985"/>
      <c r="G490" s="985"/>
      <c r="H490" s="985"/>
      <c r="I490" s="985"/>
      <c r="J490" s="985"/>
      <c r="K490" s="985"/>
    </row>
    <row r="491" spans="1:11">
      <c r="A491" s="985"/>
      <c r="B491" s="985"/>
      <c r="C491" s="985"/>
      <c r="D491" s="985"/>
      <c r="E491" s="985"/>
      <c r="F491" s="985"/>
      <c r="G491" s="985"/>
      <c r="H491" s="985"/>
      <c r="I491" s="985"/>
      <c r="J491" s="985"/>
      <c r="K491" s="985"/>
    </row>
    <row r="492" spans="1:11">
      <c r="A492" s="985"/>
      <c r="B492" s="985"/>
      <c r="C492" s="985"/>
      <c r="D492" s="985"/>
      <c r="E492" s="985"/>
      <c r="F492" s="985"/>
      <c r="G492" s="985"/>
      <c r="H492" s="985"/>
      <c r="I492" s="985"/>
      <c r="J492" s="985"/>
      <c r="K492" s="985"/>
    </row>
    <row r="493" spans="1:11">
      <c r="A493" s="985"/>
      <c r="B493" s="985"/>
      <c r="C493" s="985"/>
      <c r="D493" s="985"/>
      <c r="E493" s="985"/>
      <c r="F493" s="985"/>
      <c r="G493" s="985"/>
      <c r="H493" s="985"/>
      <c r="I493" s="985"/>
      <c r="J493" s="985"/>
      <c r="K493" s="985"/>
    </row>
    <row r="494" spans="1:11">
      <c r="A494" s="985"/>
      <c r="B494" s="985"/>
      <c r="C494" s="985"/>
      <c r="D494" s="985"/>
      <c r="E494" s="985"/>
      <c r="F494" s="985"/>
      <c r="G494" s="985"/>
      <c r="H494" s="985"/>
      <c r="I494" s="985"/>
      <c r="J494" s="985"/>
      <c r="K494" s="985"/>
    </row>
    <row r="495" spans="1:11">
      <c r="A495" s="985"/>
      <c r="B495" s="985"/>
      <c r="C495" s="985"/>
      <c r="D495" s="985"/>
      <c r="E495" s="985"/>
      <c r="F495" s="985"/>
      <c r="G495" s="985"/>
      <c r="H495" s="985"/>
      <c r="I495" s="985"/>
      <c r="J495" s="985"/>
      <c r="K495" s="985"/>
    </row>
    <row r="496" spans="1:11">
      <c r="A496" s="985"/>
      <c r="B496" s="985"/>
      <c r="C496" s="985"/>
      <c r="D496" s="985"/>
      <c r="E496" s="985"/>
      <c r="F496" s="985"/>
      <c r="G496" s="985"/>
      <c r="H496" s="985"/>
      <c r="I496" s="985"/>
      <c r="J496" s="985"/>
      <c r="K496" s="985"/>
    </row>
    <row r="497" spans="1:11">
      <c r="A497" s="985"/>
      <c r="B497" s="985"/>
      <c r="C497" s="985"/>
      <c r="D497" s="985"/>
      <c r="E497" s="985"/>
      <c r="F497" s="985"/>
      <c r="G497" s="985"/>
      <c r="H497" s="985"/>
      <c r="I497" s="985"/>
      <c r="J497" s="985"/>
      <c r="K497" s="985"/>
    </row>
    <row r="498" spans="1:11">
      <c r="A498" s="985"/>
      <c r="B498" s="985"/>
      <c r="C498" s="985"/>
      <c r="D498" s="985"/>
      <c r="E498" s="985"/>
      <c r="F498" s="985"/>
      <c r="G498" s="985"/>
      <c r="H498" s="985"/>
      <c r="I498" s="985"/>
      <c r="J498" s="985"/>
      <c r="K498" s="985"/>
    </row>
    <row r="499" spans="1:11">
      <c r="A499" s="985"/>
      <c r="B499" s="985"/>
      <c r="C499" s="985"/>
      <c r="D499" s="985"/>
      <c r="E499" s="985"/>
      <c r="F499" s="985"/>
      <c r="G499" s="985"/>
      <c r="H499" s="985"/>
      <c r="I499" s="985"/>
      <c r="J499" s="985"/>
      <c r="K499" s="985"/>
    </row>
    <row r="500" spans="1:11">
      <c r="A500" s="985"/>
      <c r="B500" s="985"/>
      <c r="C500" s="985"/>
      <c r="D500" s="985"/>
      <c r="E500" s="985"/>
      <c r="F500" s="985"/>
      <c r="G500" s="985"/>
      <c r="H500" s="985"/>
      <c r="I500" s="985"/>
      <c r="J500" s="985"/>
      <c r="K500" s="985"/>
    </row>
    <row r="501" spans="1:11">
      <c r="A501" s="985"/>
      <c r="B501" s="985"/>
      <c r="C501" s="985"/>
      <c r="D501" s="985"/>
      <c r="E501" s="985"/>
      <c r="F501" s="985"/>
      <c r="G501" s="985"/>
      <c r="H501" s="985"/>
      <c r="I501" s="985"/>
      <c r="J501" s="985"/>
      <c r="K501" s="985"/>
    </row>
    <row r="502" spans="1:11">
      <c r="A502" s="985"/>
      <c r="B502" s="985"/>
      <c r="C502" s="985"/>
      <c r="D502" s="985"/>
      <c r="E502" s="985"/>
      <c r="F502" s="985"/>
      <c r="G502" s="985"/>
      <c r="H502" s="985"/>
      <c r="I502" s="985"/>
      <c r="J502" s="985"/>
      <c r="K502" s="985"/>
    </row>
    <row r="503" spans="1:11">
      <c r="A503" s="985"/>
      <c r="B503" s="985"/>
      <c r="C503" s="985"/>
      <c r="D503" s="985"/>
      <c r="E503" s="985"/>
      <c r="F503" s="985"/>
      <c r="G503" s="985"/>
      <c r="H503" s="985"/>
      <c r="I503" s="985"/>
      <c r="J503" s="985"/>
      <c r="K503" s="985"/>
    </row>
    <row r="504" spans="1:11">
      <c r="A504" s="985"/>
      <c r="B504" s="985"/>
      <c r="C504" s="985"/>
      <c r="D504" s="985"/>
      <c r="E504" s="985"/>
      <c r="F504" s="985"/>
      <c r="G504" s="985"/>
      <c r="H504" s="985"/>
      <c r="I504" s="985"/>
      <c r="J504" s="985"/>
      <c r="K504" s="985"/>
    </row>
    <row r="505" spans="1:11">
      <c r="A505" s="985"/>
      <c r="B505" s="985"/>
      <c r="C505" s="985"/>
      <c r="D505" s="985"/>
      <c r="E505" s="985"/>
      <c r="F505" s="985"/>
      <c r="G505" s="985"/>
      <c r="H505" s="985"/>
      <c r="I505" s="985"/>
      <c r="J505" s="985"/>
      <c r="K505" s="985"/>
    </row>
    <row r="506" spans="1:11">
      <c r="A506" s="985"/>
      <c r="B506" s="985"/>
      <c r="C506" s="985"/>
      <c r="D506" s="985"/>
      <c r="E506" s="985"/>
      <c r="F506" s="985"/>
      <c r="G506" s="985"/>
      <c r="H506" s="985"/>
      <c r="I506" s="985"/>
      <c r="J506" s="985"/>
      <c r="K506" s="985"/>
    </row>
    <row r="507" spans="1:11">
      <c r="A507" s="985"/>
      <c r="B507" s="985"/>
      <c r="C507" s="985"/>
      <c r="D507" s="985"/>
      <c r="E507" s="985"/>
      <c r="F507" s="985"/>
      <c r="G507" s="985"/>
      <c r="H507" s="985"/>
      <c r="I507" s="985"/>
      <c r="J507" s="985"/>
      <c r="K507" s="985"/>
    </row>
    <row r="508" spans="1:11">
      <c r="A508" s="985"/>
      <c r="B508" s="985"/>
      <c r="C508" s="985"/>
      <c r="D508" s="985"/>
      <c r="E508" s="985"/>
      <c r="F508" s="985"/>
      <c r="G508" s="985"/>
      <c r="H508" s="985"/>
      <c r="I508" s="985"/>
      <c r="J508" s="985"/>
      <c r="K508" s="985"/>
    </row>
    <row r="509" spans="1:11">
      <c r="A509" s="985"/>
      <c r="B509" s="985"/>
      <c r="C509" s="985"/>
      <c r="D509" s="985"/>
      <c r="E509" s="985"/>
      <c r="F509" s="985"/>
      <c r="G509" s="985"/>
      <c r="H509" s="985"/>
      <c r="I509" s="985"/>
      <c r="J509" s="985"/>
      <c r="K509" s="985"/>
    </row>
    <row r="510" spans="1:11">
      <c r="A510" s="985"/>
      <c r="B510" s="985"/>
      <c r="C510" s="985"/>
      <c r="D510" s="985"/>
      <c r="E510" s="985"/>
      <c r="F510" s="985"/>
      <c r="G510" s="985"/>
      <c r="H510" s="985"/>
      <c r="I510" s="985"/>
      <c r="J510" s="985"/>
      <c r="K510" s="985"/>
    </row>
    <row r="511" spans="1:11">
      <c r="A511" s="985"/>
      <c r="B511" s="985"/>
      <c r="C511" s="985"/>
      <c r="D511" s="985"/>
      <c r="E511" s="985"/>
      <c r="F511" s="985"/>
      <c r="G511" s="985"/>
      <c r="H511" s="985"/>
      <c r="I511" s="985"/>
      <c r="J511" s="985"/>
      <c r="K511" s="985"/>
    </row>
    <row r="512" spans="1:11">
      <c r="A512" s="985"/>
      <c r="B512" s="985"/>
      <c r="C512" s="985"/>
      <c r="D512" s="985"/>
      <c r="E512" s="985"/>
      <c r="F512" s="985"/>
      <c r="G512" s="985"/>
      <c r="H512" s="985"/>
      <c r="I512" s="985"/>
      <c r="J512" s="985"/>
      <c r="K512" s="985"/>
    </row>
    <row r="513" spans="1:11">
      <c r="A513" s="985"/>
      <c r="B513" s="985"/>
      <c r="C513" s="985"/>
      <c r="D513" s="985"/>
      <c r="E513" s="985"/>
      <c r="F513" s="985"/>
      <c r="G513" s="985"/>
      <c r="H513" s="985"/>
      <c r="I513" s="985"/>
      <c r="J513" s="985"/>
      <c r="K513" s="985"/>
    </row>
    <row r="514" spans="1:11">
      <c r="A514" s="985"/>
      <c r="B514" s="985"/>
      <c r="C514" s="985"/>
      <c r="D514" s="985"/>
      <c r="E514" s="985"/>
      <c r="F514" s="985"/>
      <c r="G514" s="985"/>
      <c r="H514" s="985"/>
      <c r="I514" s="985"/>
      <c r="J514" s="985"/>
      <c r="K514" s="985"/>
    </row>
    <row r="515" spans="1:11">
      <c r="A515" s="985"/>
      <c r="B515" s="985"/>
      <c r="C515" s="985"/>
      <c r="D515" s="985"/>
      <c r="E515" s="985"/>
      <c r="F515" s="985"/>
      <c r="G515" s="985"/>
      <c r="H515" s="985"/>
      <c r="I515" s="985"/>
      <c r="J515" s="985"/>
      <c r="K515" s="985"/>
    </row>
    <row r="516" spans="1:11">
      <c r="A516" s="985"/>
      <c r="B516" s="985"/>
      <c r="C516" s="985"/>
      <c r="D516" s="985"/>
      <c r="E516" s="985"/>
      <c r="F516" s="985"/>
      <c r="G516" s="985"/>
      <c r="H516" s="985"/>
      <c r="I516" s="985"/>
      <c r="J516" s="985"/>
      <c r="K516" s="985"/>
    </row>
    <row r="517" spans="1:11">
      <c r="A517" s="985"/>
      <c r="B517" s="985"/>
      <c r="C517" s="985"/>
      <c r="D517" s="985"/>
      <c r="E517" s="985"/>
      <c r="F517" s="985"/>
      <c r="G517" s="985"/>
      <c r="H517" s="985"/>
      <c r="I517" s="985"/>
      <c r="J517" s="985"/>
      <c r="K517" s="985"/>
    </row>
    <row r="518" spans="1:11">
      <c r="A518" s="985"/>
      <c r="B518" s="985"/>
      <c r="C518" s="985"/>
      <c r="D518" s="985"/>
      <c r="E518" s="985"/>
      <c r="F518" s="985"/>
      <c r="G518" s="985"/>
      <c r="H518" s="985"/>
      <c r="I518" s="985"/>
      <c r="J518" s="985"/>
      <c r="K518" s="985"/>
    </row>
    <row r="519" spans="1:11">
      <c r="A519" s="985"/>
      <c r="B519" s="985"/>
      <c r="C519" s="985"/>
      <c r="D519" s="985"/>
      <c r="E519" s="985"/>
      <c r="F519" s="985"/>
      <c r="G519" s="985"/>
      <c r="H519" s="985"/>
      <c r="I519" s="985"/>
      <c r="J519" s="985"/>
      <c r="K519" s="985"/>
    </row>
    <row r="520" spans="1:11">
      <c r="A520" s="985"/>
      <c r="B520" s="985"/>
      <c r="C520" s="985"/>
      <c r="D520" s="985"/>
      <c r="E520" s="985"/>
      <c r="F520" s="985"/>
      <c r="G520" s="985"/>
      <c r="H520" s="985"/>
      <c r="I520" s="985"/>
      <c r="J520" s="985"/>
      <c r="K520" s="985"/>
    </row>
    <row r="521" spans="1:11">
      <c r="A521" s="985"/>
      <c r="B521" s="985"/>
      <c r="C521" s="985"/>
      <c r="D521" s="985"/>
      <c r="E521" s="985"/>
      <c r="F521" s="985"/>
      <c r="G521" s="985"/>
      <c r="H521" s="985"/>
      <c r="I521" s="985"/>
      <c r="J521" s="985"/>
      <c r="K521" s="985"/>
    </row>
    <row r="522" spans="1:11">
      <c r="A522" s="985"/>
      <c r="B522" s="985"/>
      <c r="C522" s="985"/>
      <c r="D522" s="985"/>
      <c r="E522" s="985"/>
      <c r="F522" s="985"/>
      <c r="G522" s="985"/>
      <c r="H522" s="985"/>
      <c r="I522" s="985"/>
      <c r="J522" s="985"/>
      <c r="K522" s="985"/>
    </row>
    <row r="523" spans="1:11">
      <c r="A523" s="985"/>
      <c r="B523" s="985"/>
      <c r="C523" s="985"/>
      <c r="D523" s="985"/>
      <c r="E523" s="985"/>
      <c r="F523" s="985"/>
      <c r="G523" s="985"/>
      <c r="H523" s="985"/>
      <c r="I523" s="985"/>
      <c r="J523" s="985"/>
      <c r="K523" s="985"/>
    </row>
    <row r="524" spans="1:11">
      <c r="A524" s="985"/>
      <c r="B524" s="985"/>
      <c r="C524" s="985"/>
      <c r="D524" s="985"/>
      <c r="E524" s="985"/>
      <c r="F524" s="985"/>
      <c r="G524" s="985"/>
      <c r="H524" s="985"/>
      <c r="I524" s="985"/>
      <c r="J524" s="985"/>
      <c r="K524" s="985"/>
    </row>
    <row r="525" spans="1:11">
      <c r="A525" s="985"/>
      <c r="B525" s="985"/>
      <c r="C525" s="985"/>
      <c r="D525" s="985"/>
      <c r="E525" s="985"/>
      <c r="F525" s="985"/>
      <c r="G525" s="985"/>
      <c r="H525" s="985"/>
      <c r="I525" s="985"/>
      <c r="J525" s="985"/>
      <c r="K525" s="985"/>
    </row>
    <row r="526" spans="1:11">
      <c r="A526" s="985"/>
      <c r="B526" s="985"/>
      <c r="C526" s="985"/>
      <c r="D526" s="985"/>
      <c r="E526" s="985"/>
      <c r="F526" s="985"/>
      <c r="G526" s="985"/>
      <c r="H526" s="985"/>
      <c r="I526" s="985"/>
      <c r="J526" s="985"/>
      <c r="K526" s="985"/>
    </row>
    <row r="527" spans="1:11">
      <c r="A527" s="985"/>
      <c r="B527" s="985"/>
      <c r="C527" s="985"/>
      <c r="D527" s="985"/>
      <c r="E527" s="985"/>
      <c r="F527" s="985"/>
      <c r="G527" s="985"/>
      <c r="H527" s="985"/>
      <c r="I527" s="985"/>
      <c r="J527" s="985"/>
      <c r="K527" s="985"/>
    </row>
    <row r="528" spans="1:11">
      <c r="A528" s="985"/>
      <c r="B528" s="985"/>
      <c r="C528" s="985"/>
      <c r="D528" s="985"/>
      <c r="E528" s="985"/>
      <c r="F528" s="985"/>
      <c r="G528" s="985"/>
      <c r="H528" s="985"/>
      <c r="I528" s="985"/>
      <c r="J528" s="985"/>
      <c r="K528" s="985"/>
    </row>
    <row r="529" spans="1:11">
      <c r="A529" s="985"/>
      <c r="B529" s="985"/>
      <c r="C529" s="985"/>
      <c r="D529" s="985"/>
      <c r="E529" s="985"/>
      <c r="F529" s="985"/>
      <c r="G529" s="985"/>
      <c r="H529" s="985"/>
      <c r="I529" s="985"/>
      <c r="J529" s="985"/>
      <c r="K529" s="985"/>
    </row>
    <row r="530" spans="1:11">
      <c r="A530" s="985"/>
      <c r="B530" s="985"/>
      <c r="C530" s="985"/>
      <c r="D530" s="985"/>
      <c r="E530" s="985"/>
      <c r="F530" s="985"/>
      <c r="G530" s="985"/>
      <c r="H530" s="985"/>
      <c r="I530" s="985"/>
      <c r="J530" s="985"/>
      <c r="K530" s="985"/>
    </row>
    <row r="531" spans="1:11">
      <c r="A531" s="985"/>
      <c r="B531" s="985"/>
      <c r="C531" s="985"/>
      <c r="D531" s="985"/>
      <c r="E531" s="985"/>
      <c r="F531" s="985"/>
      <c r="G531" s="985"/>
      <c r="H531" s="985"/>
      <c r="I531" s="985"/>
      <c r="J531" s="985"/>
      <c r="K531" s="985"/>
    </row>
    <row r="532" spans="1:11">
      <c r="A532" s="985"/>
      <c r="B532" s="985"/>
      <c r="C532" s="985"/>
      <c r="D532" s="985"/>
      <c r="E532" s="985"/>
      <c r="F532" s="985"/>
      <c r="G532" s="985"/>
      <c r="H532" s="985"/>
      <c r="I532" s="985"/>
      <c r="J532" s="985"/>
      <c r="K532" s="985"/>
    </row>
    <row r="533" spans="1:11">
      <c r="A533" s="985"/>
      <c r="B533" s="985"/>
      <c r="C533" s="985"/>
      <c r="D533" s="985"/>
      <c r="E533" s="985"/>
      <c r="F533" s="985"/>
      <c r="G533" s="985"/>
      <c r="H533" s="985"/>
      <c r="I533" s="985"/>
      <c r="J533" s="985"/>
      <c r="K533" s="985"/>
    </row>
    <row r="534" spans="1:11">
      <c r="A534" s="985"/>
      <c r="B534" s="985"/>
      <c r="C534" s="985"/>
      <c r="D534" s="985"/>
      <c r="E534" s="985"/>
      <c r="F534" s="985"/>
      <c r="G534" s="985"/>
      <c r="H534" s="985"/>
      <c r="I534" s="985"/>
      <c r="J534" s="985"/>
      <c r="K534" s="985"/>
    </row>
    <row r="535" spans="1:11">
      <c r="A535" s="985"/>
      <c r="B535" s="985"/>
      <c r="C535" s="985"/>
      <c r="D535" s="985"/>
      <c r="E535" s="985"/>
      <c r="F535" s="985"/>
      <c r="G535" s="985"/>
      <c r="H535" s="985"/>
      <c r="I535" s="985"/>
      <c r="J535" s="985"/>
      <c r="K535" s="985"/>
    </row>
    <row r="536" spans="1:11">
      <c r="A536" s="985"/>
      <c r="B536" s="985"/>
      <c r="C536" s="985"/>
      <c r="D536" s="985"/>
      <c r="E536" s="985"/>
      <c r="F536" s="985"/>
      <c r="G536" s="985"/>
      <c r="H536" s="985"/>
      <c r="I536" s="985"/>
      <c r="J536" s="985"/>
      <c r="K536" s="985"/>
    </row>
    <row r="537" spans="1:11">
      <c r="A537" s="985"/>
      <c r="B537" s="985"/>
      <c r="C537" s="985"/>
      <c r="D537" s="985"/>
      <c r="E537" s="985"/>
      <c r="F537" s="985"/>
      <c r="G537" s="985"/>
      <c r="H537" s="985"/>
      <c r="I537" s="985"/>
      <c r="J537" s="985"/>
      <c r="K537" s="985"/>
    </row>
    <row r="538" spans="1:11">
      <c r="A538" s="985"/>
      <c r="B538" s="985"/>
      <c r="C538" s="985"/>
      <c r="D538" s="985"/>
      <c r="E538" s="985"/>
      <c r="F538" s="985"/>
      <c r="G538" s="985"/>
      <c r="H538" s="985"/>
      <c r="I538" s="985"/>
      <c r="J538" s="985"/>
      <c r="K538" s="985"/>
    </row>
    <row r="539" spans="1:11">
      <c r="A539" s="985"/>
      <c r="B539" s="985"/>
      <c r="C539" s="985"/>
      <c r="D539" s="985"/>
      <c r="E539" s="985"/>
      <c r="F539" s="985"/>
      <c r="G539" s="985"/>
      <c r="H539" s="985"/>
      <c r="I539" s="985"/>
      <c r="J539" s="985"/>
      <c r="K539" s="985"/>
    </row>
    <row r="540" spans="1:11">
      <c r="A540" s="985"/>
      <c r="B540" s="985"/>
      <c r="C540" s="985"/>
      <c r="D540" s="985"/>
      <c r="E540" s="985"/>
      <c r="F540" s="985"/>
      <c r="G540" s="985"/>
      <c r="H540" s="985"/>
      <c r="I540" s="985"/>
      <c r="J540" s="985"/>
      <c r="K540" s="985"/>
    </row>
    <row r="541" spans="1:11">
      <c r="A541" s="985"/>
      <c r="B541" s="985"/>
      <c r="C541" s="985"/>
      <c r="D541" s="985"/>
      <c r="E541" s="985"/>
      <c r="F541" s="985"/>
      <c r="G541" s="985"/>
      <c r="H541" s="985"/>
      <c r="I541" s="985"/>
      <c r="J541" s="985"/>
      <c r="K541" s="985"/>
    </row>
    <row r="542" spans="1:11">
      <c r="A542" s="985"/>
      <c r="B542" s="985"/>
      <c r="C542" s="985"/>
      <c r="D542" s="985"/>
      <c r="E542" s="985"/>
      <c r="F542" s="985"/>
      <c r="G542" s="985"/>
      <c r="H542" s="985"/>
      <c r="I542" s="985"/>
      <c r="J542" s="985"/>
      <c r="K542" s="985"/>
    </row>
    <row r="543" spans="1:11">
      <c r="A543" s="985"/>
      <c r="B543" s="985"/>
      <c r="C543" s="985"/>
      <c r="D543" s="985"/>
      <c r="E543" s="985"/>
      <c r="F543" s="985"/>
      <c r="G543" s="985"/>
      <c r="H543" s="985"/>
      <c r="I543" s="985"/>
      <c r="J543" s="985"/>
      <c r="K543" s="985"/>
    </row>
    <row r="544" spans="1:11">
      <c r="A544" s="985"/>
      <c r="B544" s="985"/>
      <c r="C544" s="985"/>
      <c r="D544" s="985"/>
      <c r="E544" s="985"/>
      <c r="F544" s="985"/>
      <c r="G544" s="985"/>
      <c r="H544" s="985"/>
      <c r="I544" s="985"/>
      <c r="J544" s="985"/>
      <c r="K544" s="985"/>
    </row>
    <row r="545" spans="1:11">
      <c r="A545" s="985"/>
      <c r="B545" s="985"/>
      <c r="C545" s="985"/>
      <c r="D545" s="985"/>
      <c r="E545" s="985"/>
      <c r="F545" s="985"/>
      <c r="G545" s="985"/>
      <c r="H545" s="985"/>
      <c r="I545" s="985"/>
      <c r="J545" s="985"/>
      <c r="K545" s="985"/>
    </row>
    <row r="546" spans="1:11">
      <c r="A546" s="985"/>
      <c r="B546" s="985"/>
      <c r="C546" s="985"/>
      <c r="D546" s="985"/>
      <c r="E546" s="985"/>
      <c r="F546" s="985"/>
      <c r="G546" s="985"/>
      <c r="H546" s="985"/>
      <c r="I546" s="985"/>
      <c r="J546" s="985"/>
      <c r="K546" s="985"/>
    </row>
    <row r="547" spans="1:11">
      <c r="A547" s="985"/>
      <c r="B547" s="985"/>
      <c r="C547" s="985"/>
      <c r="D547" s="985"/>
      <c r="E547" s="985"/>
      <c r="F547" s="985"/>
      <c r="G547" s="985"/>
      <c r="H547" s="985"/>
      <c r="I547" s="985"/>
      <c r="J547" s="985"/>
      <c r="K547" s="985"/>
    </row>
    <row r="548" spans="1:11">
      <c r="A548" s="985"/>
      <c r="B548" s="985"/>
      <c r="C548" s="985"/>
      <c r="D548" s="985"/>
      <c r="E548" s="985"/>
      <c r="F548" s="985"/>
      <c r="G548" s="985"/>
      <c r="H548" s="985"/>
      <c r="I548" s="985"/>
      <c r="J548" s="985"/>
      <c r="K548" s="985"/>
    </row>
    <row r="549" spans="1:11">
      <c r="A549" s="985"/>
      <c r="B549" s="985"/>
      <c r="C549" s="985"/>
      <c r="D549" s="985"/>
      <c r="E549" s="985"/>
      <c r="F549" s="985"/>
      <c r="G549" s="985"/>
      <c r="H549" s="985"/>
      <c r="I549" s="985"/>
      <c r="J549" s="985"/>
      <c r="K549" s="985"/>
    </row>
    <row r="550" spans="1:11">
      <c r="A550" s="985"/>
      <c r="B550" s="985"/>
      <c r="C550" s="985"/>
      <c r="D550" s="985"/>
      <c r="E550" s="985"/>
      <c r="F550" s="985"/>
      <c r="G550" s="985"/>
      <c r="H550" s="985"/>
      <c r="I550" s="985"/>
      <c r="J550" s="985"/>
      <c r="K550" s="985"/>
    </row>
    <row r="551" spans="1:11">
      <c r="A551" s="985"/>
      <c r="B551" s="985"/>
      <c r="C551" s="985"/>
      <c r="D551" s="985"/>
      <c r="E551" s="985"/>
      <c r="F551" s="985"/>
      <c r="G551" s="985"/>
      <c r="H551" s="985"/>
      <c r="I551" s="985"/>
      <c r="J551" s="985"/>
      <c r="K551" s="985"/>
    </row>
    <row r="552" spans="1:11">
      <c r="A552" s="985"/>
      <c r="B552" s="985"/>
      <c r="C552" s="985"/>
      <c r="D552" s="985"/>
      <c r="E552" s="985"/>
      <c r="F552" s="985"/>
      <c r="G552" s="985"/>
      <c r="H552" s="985"/>
      <c r="I552" s="985"/>
      <c r="J552" s="985"/>
      <c r="K552" s="985"/>
    </row>
    <row r="553" spans="1:11">
      <c r="A553" s="985"/>
      <c r="B553" s="985"/>
      <c r="C553" s="985"/>
      <c r="D553" s="985"/>
      <c r="E553" s="985"/>
      <c r="F553" s="985"/>
      <c r="G553" s="985"/>
      <c r="H553" s="985"/>
      <c r="I553" s="985"/>
      <c r="J553" s="985"/>
      <c r="K553" s="985"/>
    </row>
    <row r="554" spans="1:11">
      <c r="A554" s="985"/>
      <c r="B554" s="985"/>
      <c r="C554" s="985"/>
      <c r="D554" s="985"/>
      <c r="E554" s="985"/>
      <c r="F554" s="985"/>
      <c r="G554" s="985"/>
      <c r="H554" s="985"/>
      <c r="I554" s="985"/>
      <c r="J554" s="985"/>
      <c r="K554" s="985"/>
    </row>
    <row r="555" spans="1:11">
      <c r="A555" s="985"/>
      <c r="B555" s="985"/>
      <c r="C555" s="985"/>
      <c r="D555" s="985"/>
      <c r="E555" s="985"/>
      <c r="F555" s="985"/>
      <c r="G555" s="985"/>
      <c r="H555" s="985"/>
      <c r="I555" s="985"/>
      <c r="J555" s="985"/>
      <c r="K555" s="985"/>
    </row>
    <row r="556" spans="1:11">
      <c r="A556" s="985"/>
      <c r="B556" s="985"/>
      <c r="C556" s="985"/>
      <c r="D556" s="985"/>
      <c r="E556" s="985"/>
      <c r="F556" s="985"/>
      <c r="G556" s="985"/>
      <c r="H556" s="985"/>
      <c r="I556" s="985"/>
      <c r="J556" s="985"/>
      <c r="K556" s="985"/>
    </row>
    <row r="557" spans="1:11">
      <c r="A557" s="985"/>
      <c r="B557" s="985"/>
      <c r="C557" s="985"/>
      <c r="D557" s="985"/>
      <c r="E557" s="985"/>
      <c r="F557" s="985"/>
      <c r="G557" s="985"/>
      <c r="H557" s="985"/>
      <c r="I557" s="985"/>
      <c r="J557" s="985"/>
      <c r="K557" s="985"/>
    </row>
    <row r="558" spans="1:11">
      <c r="A558" s="985"/>
      <c r="B558" s="985"/>
      <c r="C558" s="985"/>
      <c r="D558" s="985"/>
      <c r="E558" s="985"/>
      <c r="F558" s="985"/>
      <c r="G558" s="985"/>
      <c r="H558" s="985"/>
      <c r="I558" s="985"/>
      <c r="J558" s="985"/>
      <c r="K558" s="985"/>
    </row>
    <row r="559" spans="1:11">
      <c r="A559" s="985"/>
      <c r="B559" s="985"/>
      <c r="C559" s="985"/>
      <c r="D559" s="985"/>
      <c r="E559" s="985"/>
      <c r="F559" s="985"/>
      <c r="G559" s="985"/>
      <c r="H559" s="985"/>
      <c r="I559" s="985"/>
      <c r="J559" s="985"/>
      <c r="K559" s="985"/>
    </row>
    <row r="560" spans="1:11">
      <c r="A560" s="985"/>
      <c r="B560" s="985"/>
      <c r="C560" s="985"/>
      <c r="D560" s="985"/>
      <c r="E560" s="985"/>
      <c r="F560" s="985"/>
      <c r="G560" s="985"/>
      <c r="H560" s="985"/>
      <c r="I560" s="985"/>
      <c r="J560" s="985"/>
      <c r="K560" s="985"/>
    </row>
    <row r="561" spans="1:11">
      <c r="A561" s="985"/>
      <c r="B561" s="985"/>
      <c r="C561" s="985"/>
      <c r="D561" s="985"/>
      <c r="E561" s="985"/>
      <c r="F561" s="985"/>
      <c r="G561" s="985"/>
      <c r="H561" s="985"/>
      <c r="I561" s="985"/>
      <c r="J561" s="985"/>
      <c r="K561" s="985"/>
    </row>
    <row r="562" spans="1:11">
      <c r="A562" s="985"/>
      <c r="B562" s="985"/>
      <c r="C562" s="985"/>
      <c r="D562" s="985"/>
      <c r="E562" s="985"/>
      <c r="F562" s="985"/>
      <c r="G562" s="985"/>
      <c r="H562" s="985"/>
      <c r="I562" s="985"/>
      <c r="J562" s="985"/>
      <c r="K562" s="985"/>
    </row>
    <row r="563" spans="1:11">
      <c r="A563" s="985"/>
      <c r="B563" s="985"/>
      <c r="C563" s="985"/>
      <c r="D563" s="985"/>
      <c r="E563" s="985"/>
      <c r="F563" s="985"/>
      <c r="G563" s="985"/>
      <c r="H563" s="985"/>
      <c r="I563" s="985"/>
      <c r="J563" s="985"/>
      <c r="K563" s="985"/>
    </row>
    <row r="564" spans="1:11">
      <c r="A564" s="985"/>
      <c r="B564" s="985"/>
      <c r="C564" s="985"/>
      <c r="D564" s="985"/>
      <c r="E564" s="985"/>
      <c r="F564" s="985"/>
      <c r="G564" s="985"/>
      <c r="H564" s="985"/>
      <c r="I564" s="985"/>
      <c r="J564" s="985"/>
      <c r="K564" s="985"/>
    </row>
    <row r="565" spans="1:11">
      <c r="A565" s="985"/>
      <c r="B565" s="985"/>
      <c r="C565" s="985"/>
      <c r="D565" s="985"/>
      <c r="E565" s="985"/>
      <c r="F565" s="985"/>
      <c r="G565" s="985"/>
      <c r="H565" s="985"/>
      <c r="I565" s="985"/>
      <c r="J565" s="985"/>
      <c r="K565" s="985"/>
    </row>
    <row r="566" spans="1:11">
      <c r="A566" s="985"/>
      <c r="B566" s="985"/>
      <c r="C566" s="985"/>
      <c r="D566" s="985"/>
      <c r="E566" s="985"/>
      <c r="F566" s="985"/>
      <c r="G566" s="985"/>
      <c r="H566" s="985"/>
      <c r="I566" s="985"/>
      <c r="J566" s="985"/>
      <c r="K566" s="985"/>
    </row>
    <row r="567" spans="1:11">
      <c r="A567" s="985"/>
      <c r="B567" s="985"/>
      <c r="C567" s="985"/>
      <c r="D567" s="985"/>
      <c r="E567" s="985"/>
      <c r="F567" s="985"/>
      <c r="G567" s="985"/>
      <c r="H567" s="985"/>
      <c r="I567" s="985"/>
      <c r="J567" s="985"/>
      <c r="K567" s="985"/>
    </row>
    <row r="568" spans="1:11">
      <c r="A568" s="985"/>
      <c r="B568" s="985"/>
      <c r="C568" s="985"/>
      <c r="D568" s="985"/>
      <c r="E568" s="985"/>
      <c r="F568" s="985"/>
      <c r="G568" s="985"/>
      <c r="H568" s="985"/>
      <c r="I568" s="985"/>
      <c r="J568" s="985"/>
      <c r="K568" s="985"/>
    </row>
    <row r="569" spans="1:11">
      <c r="A569" s="985"/>
      <c r="B569" s="985"/>
      <c r="C569" s="985"/>
      <c r="D569" s="985"/>
      <c r="E569" s="985"/>
      <c r="F569" s="985"/>
      <c r="G569" s="985"/>
      <c r="H569" s="985"/>
      <c r="I569" s="985"/>
      <c r="J569" s="985"/>
      <c r="K569" s="985"/>
    </row>
    <row r="570" spans="1:11">
      <c r="A570" s="985"/>
      <c r="B570" s="985"/>
      <c r="C570" s="985"/>
      <c r="D570" s="985"/>
      <c r="E570" s="985"/>
      <c r="F570" s="985"/>
      <c r="G570" s="985"/>
      <c r="H570" s="985"/>
      <c r="I570" s="985"/>
      <c r="J570" s="985"/>
      <c r="K570" s="985"/>
    </row>
    <row r="571" spans="1:11">
      <c r="A571" s="985"/>
      <c r="B571" s="985"/>
      <c r="C571" s="985"/>
      <c r="D571" s="985"/>
      <c r="E571" s="985"/>
      <c r="F571" s="985"/>
      <c r="G571" s="985"/>
      <c r="H571" s="985"/>
      <c r="I571" s="985"/>
      <c r="J571" s="985"/>
      <c r="K571" s="985"/>
    </row>
    <row r="572" spans="1:11">
      <c r="A572" s="985"/>
      <c r="B572" s="985"/>
      <c r="C572" s="985"/>
      <c r="D572" s="985"/>
      <c r="E572" s="985"/>
      <c r="F572" s="985"/>
      <c r="G572" s="985"/>
      <c r="H572" s="985"/>
      <c r="I572" s="985"/>
      <c r="J572" s="985"/>
      <c r="K572" s="985"/>
    </row>
    <row r="573" spans="1:11">
      <c r="A573" s="985"/>
      <c r="B573" s="985"/>
      <c r="C573" s="985"/>
      <c r="D573" s="985"/>
      <c r="E573" s="985"/>
      <c r="F573" s="985"/>
      <c r="G573" s="985"/>
      <c r="H573" s="985"/>
      <c r="I573" s="985"/>
      <c r="J573" s="985"/>
      <c r="K573" s="985"/>
    </row>
    <row r="574" spans="1:11">
      <c r="A574" s="985"/>
      <c r="B574" s="985"/>
      <c r="C574" s="985"/>
      <c r="D574" s="985"/>
      <c r="E574" s="985"/>
      <c r="F574" s="985"/>
      <c r="G574" s="985"/>
      <c r="H574" s="985"/>
      <c r="I574" s="985"/>
      <c r="J574" s="985"/>
      <c r="K574" s="985"/>
    </row>
    <row r="575" spans="1:11">
      <c r="A575" s="985"/>
      <c r="B575" s="985"/>
      <c r="C575" s="985"/>
      <c r="D575" s="985"/>
      <c r="E575" s="985"/>
      <c r="F575" s="985"/>
      <c r="G575" s="985"/>
      <c r="H575" s="985"/>
      <c r="I575" s="985"/>
      <c r="J575" s="985"/>
      <c r="K575" s="985"/>
    </row>
    <row r="576" spans="1:11">
      <c r="A576" s="985"/>
      <c r="B576" s="985"/>
      <c r="C576" s="985"/>
      <c r="D576" s="985"/>
      <c r="E576" s="985"/>
      <c r="F576" s="985"/>
      <c r="G576" s="985"/>
      <c r="H576" s="985"/>
      <c r="I576" s="985"/>
      <c r="J576" s="985"/>
      <c r="K576" s="985"/>
    </row>
    <row r="577" spans="1:11">
      <c r="A577" s="985"/>
      <c r="B577" s="985"/>
      <c r="C577" s="985"/>
      <c r="D577" s="985"/>
      <c r="E577" s="985"/>
      <c r="F577" s="985"/>
      <c r="G577" s="985"/>
      <c r="H577" s="985"/>
      <c r="I577" s="985"/>
      <c r="J577" s="985"/>
      <c r="K577" s="985"/>
    </row>
    <row r="578" spans="1:11">
      <c r="A578" s="985"/>
      <c r="B578" s="985"/>
      <c r="C578" s="985"/>
      <c r="D578" s="985"/>
      <c r="E578" s="985"/>
      <c r="F578" s="985"/>
      <c r="G578" s="985"/>
      <c r="H578" s="985"/>
      <c r="I578" s="985"/>
      <c r="J578" s="985"/>
      <c r="K578" s="985"/>
    </row>
    <row r="579" spans="1:11">
      <c r="A579" s="985"/>
      <c r="B579" s="985"/>
      <c r="C579" s="985"/>
      <c r="D579" s="985"/>
      <c r="E579" s="985"/>
      <c r="F579" s="985"/>
      <c r="G579" s="985"/>
      <c r="H579" s="985"/>
      <c r="I579" s="985"/>
      <c r="J579" s="985"/>
      <c r="K579" s="985"/>
    </row>
    <row r="580" spans="1:11">
      <c r="A580" s="985"/>
      <c r="B580" s="985"/>
      <c r="C580" s="985"/>
      <c r="D580" s="985"/>
      <c r="E580" s="985"/>
      <c r="F580" s="985"/>
      <c r="G580" s="985"/>
      <c r="H580" s="985"/>
      <c r="I580" s="985"/>
      <c r="J580" s="985"/>
      <c r="K580" s="985"/>
    </row>
    <row r="581" spans="1:11">
      <c r="A581" s="985"/>
      <c r="B581" s="985"/>
      <c r="C581" s="985"/>
      <c r="D581" s="985"/>
      <c r="E581" s="985"/>
      <c r="F581" s="985"/>
      <c r="G581" s="985"/>
      <c r="H581" s="985"/>
      <c r="I581" s="985"/>
      <c r="J581" s="985"/>
      <c r="K581" s="985"/>
    </row>
    <row r="582" spans="1:11">
      <c r="A582" s="985"/>
      <c r="B582" s="985"/>
      <c r="C582" s="985"/>
      <c r="D582" s="985"/>
      <c r="E582" s="985"/>
      <c r="F582" s="985"/>
      <c r="G582" s="985"/>
      <c r="H582" s="985"/>
      <c r="I582" s="985"/>
      <c r="J582" s="985"/>
      <c r="K582" s="985"/>
    </row>
    <row r="583" spans="1:11">
      <c r="A583" s="985"/>
      <c r="B583" s="985"/>
      <c r="C583" s="985"/>
      <c r="D583" s="985"/>
      <c r="E583" s="985"/>
      <c r="F583" s="985"/>
      <c r="G583" s="985"/>
      <c r="H583" s="985"/>
      <c r="I583" s="985"/>
      <c r="J583" s="985"/>
      <c r="K583" s="985"/>
    </row>
    <row r="584" spans="1:11">
      <c r="A584" s="985"/>
      <c r="B584" s="985"/>
      <c r="C584" s="985"/>
      <c r="D584" s="985"/>
      <c r="E584" s="985"/>
      <c r="F584" s="985"/>
      <c r="G584" s="985"/>
      <c r="H584" s="985"/>
      <c r="I584" s="985"/>
      <c r="J584" s="985"/>
      <c r="K584" s="985"/>
    </row>
    <row r="585" spans="1:11">
      <c r="A585" s="985"/>
      <c r="B585" s="985"/>
      <c r="C585" s="985"/>
      <c r="D585" s="985"/>
      <c r="E585" s="985"/>
      <c r="F585" s="985"/>
      <c r="G585" s="985"/>
      <c r="H585" s="985"/>
      <c r="I585" s="985"/>
      <c r="J585" s="985"/>
      <c r="K585" s="985"/>
    </row>
    <row r="586" spans="1:11">
      <c r="A586" s="985"/>
      <c r="B586" s="985"/>
      <c r="C586" s="985"/>
      <c r="D586" s="985"/>
      <c r="E586" s="985"/>
      <c r="F586" s="985"/>
      <c r="G586" s="985"/>
      <c r="H586" s="985"/>
      <c r="I586" s="985"/>
      <c r="J586" s="985"/>
      <c r="K586" s="985"/>
    </row>
    <row r="587" spans="1:11">
      <c r="A587" s="985"/>
      <c r="B587" s="985"/>
      <c r="C587" s="985"/>
      <c r="D587" s="985"/>
      <c r="E587" s="985"/>
      <c r="F587" s="985"/>
      <c r="G587" s="985"/>
      <c r="H587" s="985"/>
      <c r="I587" s="985"/>
      <c r="J587" s="985"/>
      <c r="K587" s="985"/>
    </row>
    <row r="588" spans="1:11">
      <c r="A588" s="985"/>
      <c r="B588" s="985"/>
      <c r="C588" s="985"/>
      <c r="D588" s="985"/>
      <c r="E588" s="985"/>
      <c r="F588" s="985"/>
      <c r="G588" s="985"/>
      <c r="H588" s="985"/>
      <c r="I588" s="985"/>
      <c r="J588" s="985"/>
      <c r="K588" s="985"/>
    </row>
    <row r="589" spans="1:11">
      <c r="A589" s="985"/>
      <c r="B589" s="985"/>
      <c r="C589" s="985"/>
      <c r="D589" s="985"/>
      <c r="E589" s="985"/>
      <c r="F589" s="985"/>
      <c r="G589" s="985"/>
      <c r="H589" s="985"/>
      <c r="I589" s="985"/>
      <c r="J589" s="985"/>
      <c r="K589" s="985"/>
    </row>
    <row r="590" spans="1:11">
      <c r="A590" s="985"/>
      <c r="B590" s="985"/>
      <c r="C590" s="985"/>
      <c r="D590" s="985"/>
      <c r="E590" s="985"/>
      <c r="F590" s="985"/>
      <c r="G590" s="985"/>
      <c r="H590" s="985"/>
      <c r="I590" s="985"/>
      <c r="J590" s="985"/>
      <c r="K590" s="985"/>
    </row>
    <row r="591" spans="1:11">
      <c r="A591" s="985"/>
      <c r="B591" s="985"/>
      <c r="C591" s="985"/>
      <c r="D591" s="985"/>
      <c r="E591" s="985"/>
      <c r="F591" s="985"/>
      <c r="G591" s="985"/>
      <c r="H591" s="985"/>
      <c r="I591" s="985"/>
      <c r="J591" s="985"/>
      <c r="K591" s="985"/>
    </row>
    <row r="592" spans="1:11">
      <c r="A592" s="985"/>
      <c r="B592" s="985"/>
      <c r="C592" s="985"/>
      <c r="D592" s="985"/>
      <c r="E592" s="985"/>
      <c r="F592" s="985"/>
      <c r="G592" s="985"/>
      <c r="H592" s="985"/>
      <c r="I592" s="985"/>
      <c r="J592" s="985"/>
      <c r="K592" s="985"/>
    </row>
    <row r="593" spans="1:11">
      <c r="A593" s="985"/>
      <c r="B593" s="985"/>
      <c r="C593" s="985"/>
      <c r="D593" s="985"/>
      <c r="E593" s="985"/>
      <c r="F593" s="985"/>
      <c r="G593" s="985"/>
      <c r="H593" s="985"/>
      <c r="I593" s="985"/>
      <c r="J593" s="985"/>
      <c r="K593" s="985"/>
    </row>
    <row r="594" spans="1:11">
      <c r="A594" s="985"/>
      <c r="B594" s="985"/>
      <c r="C594" s="985"/>
      <c r="D594" s="985"/>
      <c r="E594" s="985"/>
      <c r="F594" s="985"/>
      <c r="G594" s="985"/>
      <c r="H594" s="985"/>
      <c r="I594" s="985"/>
      <c r="J594" s="985"/>
      <c r="K594" s="985"/>
    </row>
    <row r="595" spans="1:11">
      <c r="A595" s="985"/>
      <c r="B595" s="985"/>
      <c r="C595" s="985"/>
      <c r="D595" s="985"/>
      <c r="E595" s="985"/>
      <c r="F595" s="985"/>
      <c r="G595" s="985"/>
      <c r="H595" s="985"/>
      <c r="I595" s="985"/>
      <c r="J595" s="985"/>
      <c r="K595" s="985"/>
    </row>
    <row r="596" spans="1:11">
      <c r="A596" s="985"/>
      <c r="B596" s="985"/>
      <c r="C596" s="985"/>
      <c r="D596" s="985"/>
      <c r="E596" s="985"/>
      <c r="F596" s="985"/>
      <c r="G596" s="985"/>
      <c r="H596" s="985"/>
      <c r="I596" s="985"/>
      <c r="J596" s="985"/>
      <c r="K596" s="985"/>
    </row>
    <row r="597" spans="1:11">
      <c r="A597" s="985"/>
      <c r="B597" s="985"/>
      <c r="C597" s="985"/>
      <c r="D597" s="985"/>
      <c r="E597" s="985"/>
      <c r="F597" s="985"/>
      <c r="G597" s="985"/>
      <c r="H597" s="985"/>
      <c r="I597" s="985"/>
      <c r="J597" s="985"/>
      <c r="K597" s="985"/>
    </row>
    <row r="598" spans="1:11">
      <c r="A598" s="985"/>
      <c r="B598" s="985"/>
      <c r="C598" s="985"/>
      <c r="D598" s="985"/>
      <c r="E598" s="985"/>
      <c r="F598" s="985"/>
      <c r="G598" s="985"/>
      <c r="H598" s="985"/>
      <c r="I598" s="985"/>
      <c r="J598" s="985"/>
      <c r="K598" s="985"/>
    </row>
    <row r="599" spans="1:11">
      <c r="A599" s="985"/>
      <c r="B599" s="985"/>
      <c r="C599" s="985"/>
      <c r="D599" s="985"/>
      <c r="E599" s="985"/>
      <c r="F599" s="985"/>
      <c r="G599" s="985"/>
      <c r="H599" s="985"/>
      <c r="I599" s="985"/>
      <c r="J599" s="985"/>
      <c r="K599" s="985"/>
    </row>
    <row r="600" spans="1:11">
      <c r="A600" s="985"/>
      <c r="B600" s="985"/>
      <c r="C600" s="985"/>
      <c r="D600" s="985"/>
      <c r="E600" s="985"/>
      <c r="F600" s="985"/>
      <c r="G600" s="985"/>
      <c r="H600" s="985"/>
      <c r="I600" s="985"/>
      <c r="J600" s="985"/>
      <c r="K600" s="985"/>
    </row>
    <row r="601" spans="1:11">
      <c r="A601" s="985"/>
      <c r="B601" s="985"/>
      <c r="C601" s="985"/>
      <c r="D601" s="985"/>
      <c r="E601" s="985"/>
      <c r="F601" s="985"/>
      <c r="G601" s="985"/>
      <c r="H601" s="985"/>
      <c r="I601" s="985"/>
      <c r="J601" s="985"/>
      <c r="K601" s="985"/>
    </row>
    <row r="602" spans="1:11">
      <c r="A602" s="985"/>
      <c r="B602" s="985"/>
      <c r="C602" s="985"/>
      <c r="D602" s="985"/>
      <c r="E602" s="985"/>
      <c r="F602" s="985"/>
      <c r="G602" s="985"/>
      <c r="H602" s="985"/>
      <c r="I602" s="985"/>
      <c r="J602" s="985"/>
      <c r="K602" s="985"/>
    </row>
    <row r="603" spans="1:11">
      <c r="A603" s="985"/>
      <c r="B603" s="985"/>
      <c r="C603" s="985"/>
      <c r="D603" s="985"/>
      <c r="E603" s="985"/>
      <c r="F603" s="985"/>
      <c r="G603" s="985"/>
      <c r="H603" s="985"/>
      <c r="I603" s="985"/>
      <c r="J603" s="985"/>
      <c r="K603" s="985"/>
    </row>
    <row r="604" spans="1:11">
      <c r="A604" s="985"/>
      <c r="B604" s="985"/>
      <c r="C604" s="985"/>
      <c r="D604" s="985"/>
      <c r="E604" s="985"/>
      <c r="F604" s="985"/>
      <c r="G604" s="985"/>
      <c r="H604" s="985"/>
      <c r="I604" s="985"/>
      <c r="J604" s="985"/>
      <c r="K604" s="985"/>
    </row>
    <row r="605" spans="1:11">
      <c r="A605" s="985"/>
      <c r="B605" s="985"/>
      <c r="C605" s="985"/>
      <c r="D605" s="985"/>
      <c r="E605" s="985"/>
      <c r="F605" s="985"/>
      <c r="G605" s="985"/>
      <c r="H605" s="985"/>
      <c r="I605" s="985"/>
      <c r="J605" s="985"/>
      <c r="K605" s="985"/>
    </row>
    <row r="606" spans="1:11">
      <c r="A606" s="985"/>
      <c r="B606" s="985"/>
      <c r="C606" s="985"/>
      <c r="D606" s="985"/>
      <c r="E606" s="985"/>
      <c r="F606" s="985"/>
      <c r="G606" s="985"/>
      <c r="H606" s="985"/>
      <c r="I606" s="985"/>
      <c r="J606" s="985"/>
      <c r="K606" s="985"/>
    </row>
    <row r="607" spans="1:11">
      <c r="A607" s="985"/>
      <c r="B607" s="985"/>
      <c r="C607" s="985"/>
      <c r="D607" s="985"/>
      <c r="E607" s="985"/>
      <c r="F607" s="985"/>
      <c r="G607" s="985"/>
      <c r="H607" s="985"/>
      <c r="I607" s="985"/>
      <c r="J607" s="985"/>
      <c r="K607" s="985"/>
    </row>
    <row r="608" spans="1:11">
      <c r="A608" s="985"/>
      <c r="B608" s="985"/>
      <c r="C608" s="985"/>
      <c r="D608" s="985"/>
      <c r="E608" s="985"/>
      <c r="F608" s="985"/>
      <c r="G608" s="985"/>
      <c r="H608" s="985"/>
      <c r="I608" s="985"/>
      <c r="J608" s="985"/>
      <c r="K608" s="985"/>
    </row>
    <row r="609" spans="1:11">
      <c r="A609" s="985"/>
      <c r="B609" s="985"/>
      <c r="C609" s="985"/>
      <c r="D609" s="985"/>
      <c r="E609" s="985"/>
      <c r="F609" s="985"/>
      <c r="G609" s="985"/>
      <c r="H609" s="985"/>
      <c r="I609" s="985"/>
      <c r="J609" s="985"/>
      <c r="K609" s="985"/>
    </row>
    <row r="610" spans="1:11">
      <c r="A610" s="985"/>
      <c r="B610" s="985"/>
      <c r="C610" s="985"/>
      <c r="D610" s="985"/>
      <c r="E610" s="985"/>
      <c r="F610" s="985"/>
      <c r="G610" s="985"/>
      <c r="H610" s="985"/>
      <c r="I610" s="985"/>
      <c r="J610" s="985"/>
      <c r="K610" s="985"/>
    </row>
    <row r="611" spans="1:11">
      <c r="A611" s="985"/>
      <c r="B611" s="985"/>
      <c r="C611" s="985"/>
      <c r="D611" s="985"/>
      <c r="E611" s="985"/>
      <c r="F611" s="985"/>
      <c r="G611" s="985"/>
      <c r="H611" s="985"/>
      <c r="I611" s="985"/>
      <c r="J611" s="985"/>
      <c r="K611" s="985"/>
    </row>
    <row r="612" spans="1:11">
      <c r="A612" s="985"/>
      <c r="B612" s="985"/>
      <c r="C612" s="985"/>
      <c r="D612" s="985"/>
      <c r="E612" s="985"/>
      <c r="F612" s="985"/>
      <c r="G612" s="985"/>
      <c r="H612" s="985"/>
      <c r="I612" s="985"/>
      <c r="J612" s="985"/>
      <c r="K612" s="985"/>
    </row>
    <row r="613" spans="1:11">
      <c r="A613" s="985"/>
      <c r="B613" s="985"/>
      <c r="C613" s="985"/>
      <c r="D613" s="985"/>
      <c r="E613" s="985"/>
      <c r="F613" s="985"/>
      <c r="G613" s="985"/>
      <c r="H613" s="985"/>
      <c r="I613" s="985"/>
      <c r="J613" s="985"/>
      <c r="K613" s="985"/>
    </row>
    <row r="614" spans="1:11">
      <c r="A614" s="985"/>
      <c r="B614" s="985"/>
      <c r="C614" s="985"/>
      <c r="D614" s="985"/>
      <c r="E614" s="985"/>
      <c r="F614" s="985"/>
      <c r="G614" s="985"/>
      <c r="H614" s="985"/>
      <c r="I614" s="985"/>
      <c r="J614" s="985"/>
      <c r="K614" s="985"/>
    </row>
    <row r="615" spans="1:11">
      <c r="A615" s="985"/>
      <c r="B615" s="985"/>
      <c r="C615" s="985"/>
      <c r="D615" s="985"/>
      <c r="E615" s="985"/>
      <c r="F615" s="985"/>
      <c r="G615" s="985"/>
      <c r="H615" s="985"/>
      <c r="I615" s="985"/>
      <c r="J615" s="985"/>
      <c r="K615" s="985"/>
    </row>
    <row r="616" spans="1:11">
      <c r="A616" s="985"/>
      <c r="B616" s="985"/>
      <c r="C616" s="985"/>
      <c r="D616" s="985"/>
      <c r="E616" s="985"/>
      <c r="F616" s="985"/>
      <c r="G616" s="985"/>
      <c r="H616" s="985"/>
      <c r="I616" s="985"/>
      <c r="J616" s="985"/>
      <c r="K616" s="985"/>
    </row>
    <row r="617" spans="1:11">
      <c r="A617" s="985"/>
      <c r="B617" s="985"/>
      <c r="C617" s="985"/>
      <c r="D617" s="985"/>
      <c r="E617" s="985"/>
      <c r="F617" s="985"/>
      <c r="G617" s="985"/>
      <c r="H617" s="985"/>
      <c r="I617" s="985"/>
      <c r="J617" s="985"/>
      <c r="K617" s="985"/>
    </row>
    <row r="618" spans="1:11">
      <c r="A618" s="985"/>
      <c r="B618" s="985"/>
      <c r="C618" s="985"/>
      <c r="D618" s="985"/>
      <c r="E618" s="985"/>
      <c r="F618" s="985"/>
      <c r="G618" s="985"/>
      <c r="H618" s="985"/>
      <c r="I618" s="985"/>
      <c r="J618" s="985"/>
      <c r="K618" s="985"/>
    </row>
    <row r="619" spans="1:11">
      <c r="A619" s="985"/>
      <c r="B619" s="985"/>
      <c r="C619" s="985"/>
      <c r="D619" s="985"/>
      <c r="E619" s="985"/>
      <c r="F619" s="985"/>
      <c r="G619" s="985"/>
      <c r="H619" s="985"/>
      <c r="I619" s="985"/>
      <c r="J619" s="985"/>
      <c r="K619" s="985"/>
    </row>
    <row r="620" spans="1:11">
      <c r="A620" s="985"/>
      <c r="B620" s="985"/>
      <c r="C620" s="985"/>
      <c r="D620" s="985"/>
      <c r="E620" s="985"/>
      <c r="F620" s="985"/>
      <c r="G620" s="985"/>
      <c r="H620" s="985"/>
      <c r="I620" s="985"/>
      <c r="J620" s="985"/>
      <c r="K620" s="985"/>
    </row>
    <row r="621" spans="1:11">
      <c r="A621" s="985"/>
      <c r="B621" s="985"/>
      <c r="C621" s="985"/>
      <c r="D621" s="985"/>
      <c r="E621" s="985"/>
      <c r="F621" s="985"/>
      <c r="G621" s="985"/>
      <c r="H621" s="985"/>
      <c r="I621" s="985"/>
      <c r="J621" s="985"/>
      <c r="K621" s="985"/>
    </row>
    <row r="622" spans="1:11">
      <c r="A622" s="985"/>
      <c r="B622" s="985"/>
      <c r="C622" s="985"/>
      <c r="D622" s="985"/>
      <c r="E622" s="985"/>
      <c r="F622" s="985"/>
      <c r="G622" s="985"/>
      <c r="H622" s="985"/>
      <c r="I622" s="985"/>
      <c r="J622" s="985"/>
      <c r="K622" s="985"/>
    </row>
    <row r="623" spans="1:11">
      <c r="A623" s="985"/>
      <c r="B623" s="985"/>
      <c r="C623" s="985"/>
      <c r="D623" s="985"/>
      <c r="E623" s="985"/>
      <c r="F623" s="985"/>
      <c r="G623" s="985"/>
      <c r="H623" s="985"/>
      <c r="I623" s="985"/>
      <c r="J623" s="985"/>
      <c r="K623" s="985"/>
    </row>
    <row r="624" spans="1:11">
      <c r="A624" s="985"/>
      <c r="B624" s="985"/>
      <c r="C624" s="985"/>
      <c r="D624" s="985"/>
      <c r="E624" s="985"/>
      <c r="F624" s="985"/>
      <c r="G624" s="985"/>
      <c r="H624" s="985"/>
      <c r="I624" s="985"/>
      <c r="J624" s="985"/>
      <c r="K624" s="985"/>
    </row>
    <row r="625" spans="1:11">
      <c r="A625" s="985"/>
      <c r="B625" s="985"/>
      <c r="C625" s="985"/>
      <c r="D625" s="985"/>
      <c r="E625" s="985"/>
      <c r="F625" s="985"/>
      <c r="G625" s="985"/>
      <c r="H625" s="985"/>
      <c r="I625" s="985"/>
      <c r="J625" s="985"/>
      <c r="K625" s="985"/>
    </row>
    <row r="626" spans="1:11">
      <c r="A626" s="985"/>
      <c r="B626" s="985"/>
      <c r="C626" s="985"/>
      <c r="D626" s="985"/>
      <c r="E626" s="985"/>
      <c r="F626" s="985"/>
      <c r="G626" s="985"/>
      <c r="H626" s="985"/>
      <c r="I626" s="985"/>
      <c r="J626" s="985"/>
      <c r="K626" s="985"/>
    </row>
    <row r="627" spans="1:11">
      <c r="A627" s="985"/>
      <c r="B627" s="985"/>
      <c r="C627" s="985"/>
      <c r="D627" s="985"/>
      <c r="E627" s="985"/>
      <c r="F627" s="985"/>
      <c r="G627" s="985"/>
      <c r="H627" s="985"/>
      <c r="I627" s="985"/>
      <c r="J627" s="985"/>
      <c r="K627" s="985"/>
    </row>
    <row r="628" spans="1:11">
      <c r="A628" s="985"/>
      <c r="B628" s="985"/>
      <c r="C628" s="985"/>
      <c r="D628" s="985"/>
      <c r="E628" s="985"/>
      <c r="F628" s="985"/>
      <c r="G628" s="985"/>
      <c r="H628" s="985"/>
      <c r="I628" s="985"/>
      <c r="J628" s="985"/>
      <c r="K628" s="985"/>
    </row>
    <row r="629" spans="1:11">
      <c r="A629" s="985"/>
      <c r="B629" s="985"/>
      <c r="C629" s="985"/>
      <c r="D629" s="985"/>
      <c r="E629" s="985"/>
      <c r="F629" s="985"/>
      <c r="G629" s="985"/>
      <c r="H629" s="985"/>
      <c r="I629" s="985"/>
      <c r="J629" s="985"/>
      <c r="K629" s="985"/>
    </row>
    <row r="630" spans="1:11">
      <c r="A630" s="985"/>
      <c r="B630" s="985"/>
      <c r="C630" s="985"/>
      <c r="D630" s="985"/>
      <c r="E630" s="985"/>
      <c r="F630" s="985"/>
      <c r="G630" s="985"/>
      <c r="H630" s="985"/>
      <c r="I630" s="985"/>
      <c r="J630" s="985"/>
      <c r="K630" s="985"/>
    </row>
    <row r="631" spans="1:11">
      <c r="A631" s="985"/>
      <c r="B631" s="985"/>
      <c r="C631" s="985"/>
      <c r="D631" s="985"/>
      <c r="E631" s="985"/>
      <c r="F631" s="985"/>
      <c r="G631" s="985"/>
      <c r="H631" s="985"/>
      <c r="I631" s="985"/>
      <c r="J631" s="985"/>
      <c r="K631" s="985"/>
    </row>
    <row r="632" spans="1:11">
      <c r="A632" s="985"/>
      <c r="B632" s="985"/>
      <c r="C632" s="985"/>
      <c r="D632" s="985"/>
      <c r="E632" s="985"/>
      <c r="F632" s="985"/>
      <c r="G632" s="985"/>
      <c r="H632" s="985"/>
      <c r="I632" s="985"/>
      <c r="J632" s="985"/>
      <c r="K632" s="985"/>
    </row>
    <row r="633" spans="1:11">
      <c r="A633" s="985"/>
      <c r="B633" s="985"/>
      <c r="C633" s="985"/>
      <c r="D633" s="985"/>
      <c r="E633" s="985"/>
      <c r="F633" s="985"/>
      <c r="G633" s="985"/>
      <c r="H633" s="985"/>
      <c r="I633" s="985"/>
      <c r="J633" s="985"/>
      <c r="K633" s="985"/>
    </row>
    <row r="634" spans="1:11">
      <c r="A634" s="985"/>
      <c r="B634" s="985"/>
      <c r="C634" s="985"/>
      <c r="D634" s="985"/>
      <c r="E634" s="985"/>
      <c r="F634" s="985"/>
      <c r="G634" s="985"/>
      <c r="H634" s="985"/>
      <c r="I634" s="985"/>
      <c r="J634" s="985"/>
      <c r="K634" s="985"/>
    </row>
    <row r="635" spans="1:11">
      <c r="A635" s="985"/>
      <c r="B635" s="985"/>
      <c r="C635" s="985"/>
      <c r="D635" s="985"/>
      <c r="E635" s="985"/>
      <c r="F635" s="985"/>
      <c r="G635" s="985"/>
      <c r="H635" s="985"/>
      <c r="I635" s="985"/>
      <c r="J635" s="985"/>
      <c r="K635" s="985"/>
    </row>
    <row r="636" spans="1:11">
      <c r="A636" s="985"/>
      <c r="B636" s="985"/>
      <c r="C636" s="985"/>
      <c r="D636" s="985"/>
      <c r="E636" s="985"/>
      <c r="F636" s="985"/>
      <c r="G636" s="985"/>
      <c r="H636" s="985"/>
      <c r="I636" s="985"/>
      <c r="J636" s="985"/>
      <c r="K636" s="985"/>
    </row>
    <row r="637" spans="1:11">
      <c r="A637" s="985"/>
      <c r="B637" s="985"/>
      <c r="C637" s="985"/>
      <c r="D637" s="985"/>
      <c r="E637" s="985"/>
      <c r="F637" s="985"/>
      <c r="G637" s="985"/>
      <c r="H637" s="985"/>
      <c r="I637" s="985"/>
      <c r="J637" s="985"/>
      <c r="K637" s="985"/>
    </row>
    <row r="638" spans="1:11">
      <c r="A638" s="985"/>
      <c r="B638" s="985"/>
      <c r="C638" s="985"/>
      <c r="D638" s="985"/>
      <c r="E638" s="985"/>
      <c r="F638" s="985"/>
      <c r="G638" s="985"/>
      <c r="H638" s="985"/>
      <c r="I638" s="985"/>
      <c r="J638" s="985"/>
      <c r="K638" s="985"/>
    </row>
    <row r="639" spans="1:11">
      <c r="A639" s="985"/>
      <c r="B639" s="985"/>
      <c r="C639" s="985"/>
      <c r="D639" s="985"/>
      <c r="E639" s="985"/>
      <c r="F639" s="985"/>
      <c r="G639" s="985"/>
      <c r="H639" s="985"/>
      <c r="I639" s="985"/>
      <c r="J639" s="985"/>
      <c r="K639" s="985"/>
    </row>
    <row r="640" spans="1:11">
      <c r="A640" s="985"/>
      <c r="B640" s="985"/>
      <c r="C640" s="985"/>
      <c r="D640" s="985"/>
      <c r="E640" s="985"/>
      <c r="F640" s="985"/>
      <c r="G640" s="985"/>
      <c r="H640" s="985"/>
      <c r="I640" s="985"/>
      <c r="J640" s="985"/>
      <c r="K640" s="985"/>
    </row>
    <row r="641" spans="1:11">
      <c r="A641" s="985"/>
      <c r="B641" s="985"/>
      <c r="C641" s="985"/>
      <c r="D641" s="985"/>
      <c r="E641" s="985"/>
      <c r="F641" s="985"/>
      <c r="G641" s="985"/>
      <c r="H641" s="985"/>
      <c r="I641" s="985"/>
      <c r="J641" s="985"/>
      <c r="K641" s="985"/>
    </row>
    <row r="642" spans="1:11">
      <c r="A642" s="985"/>
      <c r="B642" s="985"/>
      <c r="C642" s="985"/>
      <c r="D642" s="985"/>
      <c r="E642" s="985"/>
      <c r="F642" s="985"/>
      <c r="G642" s="985"/>
      <c r="H642" s="985"/>
      <c r="I642" s="985"/>
      <c r="J642" s="985"/>
      <c r="K642" s="985"/>
    </row>
    <row r="643" spans="1:11">
      <c r="A643" s="985"/>
      <c r="B643" s="985"/>
      <c r="C643" s="985"/>
      <c r="D643" s="985"/>
      <c r="E643" s="985"/>
      <c r="F643" s="985"/>
      <c r="G643" s="985"/>
      <c r="H643" s="985"/>
      <c r="I643" s="985"/>
      <c r="J643" s="985"/>
      <c r="K643" s="985"/>
    </row>
    <row r="644" spans="1:11">
      <c r="A644" s="985"/>
      <c r="B644" s="985"/>
      <c r="C644" s="985"/>
      <c r="D644" s="985"/>
      <c r="E644" s="985"/>
      <c r="F644" s="985"/>
      <c r="G644" s="985"/>
      <c r="H644" s="985"/>
      <c r="I644" s="985"/>
      <c r="J644" s="985"/>
      <c r="K644" s="985"/>
    </row>
    <row r="645" spans="1:11">
      <c r="A645" s="985"/>
      <c r="B645" s="985"/>
      <c r="C645" s="985"/>
      <c r="D645" s="985"/>
      <c r="E645" s="985"/>
      <c r="F645" s="985"/>
      <c r="G645" s="985"/>
      <c r="H645" s="985"/>
      <c r="I645" s="985"/>
      <c r="J645" s="985"/>
      <c r="K645" s="985"/>
    </row>
    <row r="646" spans="1:11">
      <c r="A646" s="985"/>
      <c r="B646" s="985"/>
      <c r="C646" s="985"/>
      <c r="D646" s="985"/>
      <c r="E646" s="985"/>
      <c r="F646" s="985"/>
      <c r="G646" s="985"/>
      <c r="H646" s="985"/>
      <c r="I646" s="985"/>
      <c r="J646" s="985"/>
      <c r="K646" s="985"/>
    </row>
    <row r="647" spans="1:11">
      <c r="A647" s="985"/>
      <c r="B647" s="985"/>
      <c r="C647" s="985"/>
      <c r="D647" s="985"/>
      <c r="E647" s="985"/>
      <c r="F647" s="985"/>
      <c r="G647" s="985"/>
      <c r="H647" s="985"/>
      <c r="I647" s="985"/>
      <c r="J647" s="985"/>
      <c r="K647" s="985"/>
    </row>
    <row r="648" spans="1:11">
      <c r="A648" s="985"/>
      <c r="B648" s="985"/>
      <c r="C648" s="985"/>
      <c r="D648" s="985"/>
      <c r="E648" s="985"/>
      <c r="F648" s="985"/>
      <c r="G648" s="985"/>
      <c r="H648" s="985"/>
      <c r="I648" s="985"/>
      <c r="J648" s="985"/>
      <c r="K648" s="985"/>
    </row>
    <row r="649" spans="1:11">
      <c r="A649" s="985"/>
      <c r="B649" s="985"/>
      <c r="C649" s="985"/>
      <c r="D649" s="985"/>
      <c r="E649" s="985"/>
      <c r="F649" s="985"/>
      <c r="G649" s="985"/>
      <c r="H649" s="985"/>
      <c r="I649" s="985"/>
      <c r="J649" s="985"/>
      <c r="K649" s="985"/>
    </row>
    <row r="650" spans="1:11">
      <c r="A650" s="985"/>
      <c r="B650" s="985"/>
      <c r="C650" s="985"/>
      <c r="D650" s="985"/>
      <c r="E650" s="985"/>
      <c r="F650" s="985"/>
      <c r="G650" s="985"/>
      <c r="H650" s="985"/>
      <c r="I650" s="985"/>
      <c r="J650" s="985"/>
      <c r="K650" s="985"/>
    </row>
    <row r="651" spans="1:11">
      <c r="A651" s="985"/>
      <c r="B651" s="985"/>
      <c r="C651" s="985"/>
      <c r="D651" s="985"/>
      <c r="E651" s="985"/>
      <c r="F651" s="985"/>
      <c r="G651" s="985"/>
      <c r="H651" s="985"/>
      <c r="I651" s="985"/>
      <c r="J651" s="985"/>
      <c r="K651" s="985"/>
    </row>
    <row r="652" spans="1:11">
      <c r="A652" s="985"/>
      <c r="B652" s="985"/>
      <c r="C652" s="985"/>
      <c r="D652" s="985"/>
      <c r="E652" s="985"/>
      <c r="F652" s="985"/>
      <c r="G652" s="985"/>
      <c r="H652" s="985"/>
      <c r="I652" s="985"/>
      <c r="J652" s="985"/>
      <c r="K652" s="985"/>
    </row>
    <row r="653" spans="1:11">
      <c r="A653" s="985"/>
      <c r="B653" s="985"/>
      <c r="C653" s="985"/>
      <c r="D653" s="985"/>
      <c r="E653" s="985"/>
      <c r="F653" s="985"/>
      <c r="G653" s="985"/>
      <c r="H653" s="985"/>
      <c r="I653" s="985"/>
      <c r="J653" s="985"/>
      <c r="K653" s="985"/>
    </row>
    <row r="654" spans="1:11">
      <c r="A654" s="985"/>
      <c r="B654" s="985"/>
      <c r="C654" s="985"/>
      <c r="D654" s="985"/>
      <c r="E654" s="985"/>
      <c r="F654" s="985"/>
      <c r="G654" s="985"/>
      <c r="H654" s="985"/>
      <c r="I654" s="985"/>
      <c r="J654" s="985"/>
      <c r="K654" s="985"/>
    </row>
    <row r="655" spans="1:11">
      <c r="A655" s="985"/>
      <c r="B655" s="985"/>
      <c r="C655" s="985"/>
      <c r="D655" s="985"/>
      <c r="E655" s="985"/>
      <c r="F655" s="985"/>
      <c r="G655" s="985"/>
      <c r="H655" s="985"/>
      <c r="I655" s="985"/>
      <c r="J655" s="985"/>
      <c r="K655" s="985"/>
    </row>
    <row r="656" spans="1:11">
      <c r="A656" s="985"/>
      <c r="B656" s="985"/>
      <c r="C656" s="985"/>
      <c r="D656" s="985"/>
      <c r="E656" s="985"/>
      <c r="F656" s="985"/>
      <c r="G656" s="985"/>
      <c r="H656" s="985"/>
      <c r="I656" s="985"/>
      <c r="J656" s="985"/>
      <c r="K656" s="985"/>
    </row>
    <row r="657" spans="1:11">
      <c r="A657" s="985"/>
      <c r="B657" s="985"/>
      <c r="C657" s="985"/>
      <c r="D657" s="985"/>
      <c r="E657" s="985"/>
      <c r="F657" s="985"/>
      <c r="G657" s="985"/>
      <c r="H657" s="985"/>
      <c r="I657" s="985"/>
      <c r="J657" s="985"/>
      <c r="K657" s="985"/>
    </row>
    <row r="658" spans="1:11">
      <c r="A658" s="985"/>
      <c r="B658" s="985"/>
      <c r="C658" s="985"/>
      <c r="D658" s="985"/>
      <c r="E658" s="985"/>
      <c r="F658" s="985"/>
      <c r="G658" s="985"/>
      <c r="H658" s="985"/>
      <c r="I658" s="985"/>
      <c r="J658" s="985"/>
      <c r="K658" s="985"/>
    </row>
    <row r="659" spans="1:11">
      <c r="A659" s="985"/>
      <c r="B659" s="985"/>
      <c r="C659" s="985"/>
      <c r="D659" s="985"/>
      <c r="E659" s="985"/>
      <c r="F659" s="985"/>
      <c r="G659" s="985"/>
      <c r="H659" s="985"/>
      <c r="I659" s="985"/>
      <c r="J659" s="985"/>
      <c r="K659" s="985"/>
    </row>
    <row r="660" spans="1:11">
      <c r="A660" s="985"/>
      <c r="B660" s="985"/>
      <c r="C660" s="985"/>
      <c r="D660" s="985"/>
      <c r="E660" s="985"/>
      <c r="F660" s="985"/>
      <c r="G660" s="985"/>
      <c r="H660" s="985"/>
      <c r="I660" s="985"/>
      <c r="J660" s="985"/>
      <c r="K660" s="985"/>
    </row>
    <row r="661" spans="1:11">
      <c r="A661" s="985"/>
      <c r="B661" s="985"/>
      <c r="C661" s="985"/>
      <c r="D661" s="985"/>
      <c r="E661" s="985"/>
      <c r="F661" s="985"/>
      <c r="G661" s="985"/>
      <c r="H661" s="985"/>
      <c r="I661" s="985"/>
      <c r="J661" s="985"/>
      <c r="K661" s="985"/>
    </row>
    <row r="662" spans="1:11">
      <c r="A662" s="985"/>
      <c r="B662" s="985"/>
      <c r="C662" s="985"/>
      <c r="D662" s="985"/>
      <c r="E662" s="985"/>
      <c r="F662" s="985"/>
      <c r="G662" s="985"/>
      <c r="H662" s="985"/>
      <c r="I662" s="985"/>
      <c r="J662" s="985"/>
      <c r="K662" s="985"/>
    </row>
    <row r="663" spans="1:11">
      <c r="A663" s="985"/>
      <c r="B663" s="985"/>
      <c r="C663" s="985"/>
      <c r="D663" s="985"/>
      <c r="E663" s="985"/>
      <c r="F663" s="985"/>
      <c r="G663" s="985"/>
      <c r="H663" s="985"/>
      <c r="I663" s="985"/>
      <c r="J663" s="985"/>
      <c r="K663" s="985"/>
    </row>
    <row r="664" spans="1:11">
      <c r="A664" s="985"/>
      <c r="B664" s="985"/>
      <c r="C664" s="985"/>
      <c r="D664" s="985"/>
      <c r="E664" s="985"/>
      <c r="F664" s="985"/>
      <c r="G664" s="985"/>
      <c r="H664" s="985"/>
      <c r="I664" s="985"/>
      <c r="J664" s="985"/>
      <c r="K664" s="985"/>
    </row>
    <row r="665" spans="1:11">
      <c r="A665" s="985"/>
      <c r="B665" s="985"/>
      <c r="C665" s="985"/>
      <c r="D665" s="985"/>
      <c r="E665" s="985"/>
      <c r="F665" s="985"/>
      <c r="G665" s="985"/>
      <c r="H665" s="985"/>
      <c r="I665" s="985"/>
      <c r="J665" s="985"/>
      <c r="K665" s="985"/>
    </row>
    <row r="666" spans="1:11">
      <c r="A666" s="985"/>
      <c r="B666" s="985"/>
      <c r="C666" s="985"/>
      <c r="D666" s="985"/>
      <c r="E666" s="985"/>
      <c r="F666" s="985"/>
      <c r="G666" s="985"/>
      <c r="H666" s="985"/>
      <c r="I666" s="985"/>
      <c r="J666" s="985"/>
      <c r="K666" s="985"/>
    </row>
    <row r="667" spans="1:11">
      <c r="A667" s="985"/>
      <c r="B667" s="985"/>
      <c r="C667" s="985"/>
      <c r="D667" s="985"/>
      <c r="E667" s="985"/>
      <c r="F667" s="985"/>
      <c r="G667" s="985"/>
      <c r="H667" s="985"/>
      <c r="I667" s="985"/>
      <c r="J667" s="985"/>
      <c r="K667" s="985"/>
    </row>
    <row r="668" spans="1:11">
      <c r="A668" s="985"/>
      <c r="B668" s="985"/>
      <c r="C668" s="985"/>
      <c r="D668" s="985"/>
      <c r="E668" s="985"/>
      <c r="F668" s="985"/>
      <c r="G668" s="985"/>
      <c r="H668" s="985"/>
      <c r="I668" s="985"/>
      <c r="J668" s="985"/>
      <c r="K668" s="985"/>
    </row>
    <row r="669" spans="1:11">
      <c r="A669" s="985"/>
      <c r="B669" s="985"/>
      <c r="C669" s="985"/>
      <c r="D669" s="985"/>
      <c r="E669" s="985"/>
      <c r="F669" s="985"/>
      <c r="G669" s="985"/>
      <c r="H669" s="985"/>
      <c r="I669" s="985"/>
      <c r="J669" s="985"/>
      <c r="K669" s="985"/>
    </row>
    <row r="670" spans="1:11">
      <c r="A670" s="985"/>
      <c r="B670" s="985"/>
      <c r="C670" s="985"/>
      <c r="D670" s="985"/>
      <c r="E670" s="985"/>
      <c r="F670" s="985"/>
      <c r="G670" s="985"/>
      <c r="H670" s="985"/>
      <c r="I670" s="985"/>
      <c r="J670" s="985"/>
      <c r="K670" s="985"/>
    </row>
    <row r="671" spans="1:11">
      <c r="A671" s="985"/>
      <c r="B671" s="985"/>
      <c r="C671" s="985"/>
      <c r="D671" s="985"/>
      <c r="E671" s="985"/>
      <c r="F671" s="985"/>
      <c r="G671" s="985"/>
      <c r="H671" s="985"/>
      <c r="I671" s="985"/>
      <c r="J671" s="985"/>
      <c r="K671" s="985"/>
    </row>
    <row r="672" spans="1:11">
      <c r="A672" s="985"/>
      <c r="B672" s="985"/>
      <c r="C672" s="985"/>
      <c r="D672" s="985"/>
      <c r="E672" s="985"/>
      <c r="F672" s="985"/>
      <c r="G672" s="985"/>
      <c r="H672" s="985"/>
      <c r="I672" s="985"/>
      <c r="J672" s="985"/>
      <c r="K672" s="985"/>
    </row>
    <row r="673" spans="1:11">
      <c r="A673" s="985"/>
      <c r="B673" s="985"/>
      <c r="C673" s="985"/>
      <c r="D673" s="985"/>
      <c r="E673" s="985"/>
      <c r="F673" s="985"/>
      <c r="G673" s="985"/>
      <c r="H673" s="985"/>
      <c r="I673" s="985"/>
      <c r="J673" s="985"/>
      <c r="K673" s="985"/>
    </row>
    <row r="674" spans="1:11">
      <c r="A674" s="985"/>
      <c r="B674" s="985"/>
      <c r="C674" s="985"/>
      <c r="D674" s="985"/>
      <c r="E674" s="985"/>
      <c r="F674" s="985"/>
      <c r="G674" s="985"/>
      <c r="H674" s="985"/>
      <c r="I674" s="985"/>
      <c r="J674" s="985"/>
      <c r="K674" s="985"/>
    </row>
    <row r="675" spans="1:11">
      <c r="A675" s="985"/>
      <c r="B675" s="985"/>
      <c r="C675" s="985"/>
      <c r="D675" s="985"/>
      <c r="E675" s="985"/>
      <c r="F675" s="985"/>
      <c r="G675" s="985"/>
      <c r="H675" s="985"/>
      <c r="I675" s="985"/>
      <c r="J675" s="985"/>
      <c r="K675" s="985"/>
    </row>
    <row r="676" spans="1:11">
      <c r="A676" s="985"/>
      <c r="B676" s="985"/>
      <c r="C676" s="985"/>
      <c r="D676" s="985"/>
      <c r="E676" s="985"/>
      <c r="F676" s="985"/>
      <c r="G676" s="985"/>
      <c r="H676" s="985"/>
      <c r="I676" s="985"/>
      <c r="J676" s="985"/>
      <c r="K676" s="985"/>
    </row>
    <row r="677" spans="1:11">
      <c r="A677" s="985"/>
      <c r="B677" s="985"/>
      <c r="C677" s="985"/>
      <c r="D677" s="985"/>
      <c r="E677" s="985"/>
      <c r="F677" s="985"/>
      <c r="G677" s="985"/>
      <c r="H677" s="985"/>
      <c r="I677" s="985"/>
      <c r="J677" s="985"/>
      <c r="K677" s="985"/>
    </row>
    <row r="678" spans="1:11">
      <c r="A678" s="985"/>
      <c r="B678" s="985"/>
      <c r="C678" s="985"/>
      <c r="D678" s="985"/>
      <c r="E678" s="985"/>
      <c r="F678" s="985"/>
      <c r="G678" s="985"/>
      <c r="H678" s="985"/>
      <c r="I678" s="985"/>
      <c r="J678" s="985"/>
      <c r="K678" s="985"/>
    </row>
    <row r="679" spans="1:11">
      <c r="A679" s="985"/>
      <c r="B679" s="985"/>
      <c r="C679" s="985"/>
      <c r="D679" s="985"/>
      <c r="E679" s="985"/>
      <c r="F679" s="985"/>
      <c r="G679" s="985"/>
      <c r="H679" s="985"/>
      <c r="I679" s="985"/>
      <c r="J679" s="985"/>
      <c r="K679" s="985"/>
    </row>
    <row r="680" spans="1:11">
      <c r="A680" s="985"/>
      <c r="B680" s="985"/>
      <c r="C680" s="985"/>
      <c r="D680" s="985"/>
      <c r="E680" s="985"/>
      <c r="F680" s="985"/>
      <c r="G680" s="985"/>
      <c r="H680" s="985"/>
      <c r="I680" s="985"/>
      <c r="J680" s="985"/>
      <c r="K680" s="985"/>
    </row>
    <row r="681" spans="1:11">
      <c r="A681" s="985"/>
      <c r="B681" s="985"/>
      <c r="C681" s="985"/>
      <c r="D681" s="985"/>
      <c r="E681" s="985"/>
      <c r="F681" s="985"/>
      <c r="G681" s="985"/>
      <c r="H681" s="985"/>
      <c r="I681" s="985"/>
      <c r="J681" s="985"/>
      <c r="K681" s="985"/>
    </row>
    <row r="682" spans="1:11">
      <c r="A682" s="985"/>
      <c r="B682" s="985"/>
      <c r="C682" s="985"/>
      <c r="D682" s="985"/>
      <c r="E682" s="985"/>
      <c r="F682" s="985"/>
      <c r="G682" s="985"/>
      <c r="H682" s="985"/>
      <c r="I682" s="985"/>
      <c r="J682" s="985"/>
      <c r="K682" s="985"/>
    </row>
    <row r="683" spans="1:11">
      <c r="A683" s="985"/>
      <c r="B683" s="985"/>
      <c r="C683" s="985"/>
      <c r="D683" s="985"/>
      <c r="E683" s="985"/>
      <c r="F683" s="985"/>
      <c r="G683" s="985"/>
      <c r="H683" s="985"/>
      <c r="I683" s="985"/>
      <c r="J683" s="985"/>
      <c r="K683" s="985"/>
    </row>
    <row r="684" spans="1:11">
      <c r="A684" s="985"/>
      <c r="B684" s="985"/>
      <c r="C684" s="985"/>
      <c r="D684" s="985"/>
      <c r="E684" s="985"/>
      <c r="F684" s="985"/>
      <c r="G684" s="985"/>
      <c r="H684" s="985"/>
      <c r="I684" s="985"/>
      <c r="J684" s="985"/>
      <c r="K684" s="985"/>
    </row>
    <row r="685" spans="1:11">
      <c r="A685" s="985"/>
      <c r="B685" s="985"/>
      <c r="C685" s="985"/>
      <c r="D685" s="985"/>
      <c r="E685" s="985"/>
      <c r="F685" s="985"/>
      <c r="G685" s="985"/>
      <c r="H685" s="985"/>
      <c r="I685" s="985"/>
      <c r="J685" s="985"/>
      <c r="K685" s="985"/>
    </row>
    <row r="686" spans="1:11">
      <c r="A686" s="985"/>
      <c r="B686" s="985"/>
      <c r="C686" s="985"/>
      <c r="D686" s="985"/>
      <c r="E686" s="985"/>
      <c r="F686" s="985"/>
      <c r="G686" s="985"/>
      <c r="H686" s="985"/>
      <c r="I686" s="985"/>
      <c r="J686" s="985"/>
      <c r="K686" s="985"/>
    </row>
    <row r="687" spans="1:11">
      <c r="A687" s="985"/>
      <c r="B687" s="985"/>
      <c r="C687" s="985"/>
      <c r="D687" s="985"/>
      <c r="E687" s="985"/>
      <c r="F687" s="985"/>
      <c r="G687" s="985"/>
      <c r="H687" s="985"/>
      <c r="I687" s="985"/>
      <c r="J687" s="985"/>
      <c r="K687" s="985"/>
    </row>
    <row r="688" spans="1:11">
      <c r="A688" s="985"/>
      <c r="B688" s="985"/>
      <c r="C688" s="985"/>
      <c r="D688" s="985"/>
      <c r="E688" s="985"/>
      <c r="F688" s="985"/>
      <c r="G688" s="985"/>
      <c r="H688" s="985"/>
      <c r="I688" s="985"/>
      <c r="J688" s="985"/>
      <c r="K688" s="985"/>
    </row>
    <row r="689" spans="1:11">
      <c r="A689" s="985"/>
      <c r="B689" s="985"/>
      <c r="C689" s="985"/>
      <c r="D689" s="985"/>
      <c r="E689" s="985"/>
      <c r="F689" s="985"/>
      <c r="G689" s="985"/>
      <c r="H689" s="985"/>
      <c r="I689" s="985"/>
      <c r="J689" s="985"/>
      <c r="K689" s="985"/>
    </row>
    <row r="690" spans="1:11">
      <c r="A690" s="985"/>
      <c r="B690" s="985"/>
      <c r="C690" s="985"/>
      <c r="D690" s="985"/>
      <c r="E690" s="985"/>
      <c r="F690" s="985"/>
      <c r="G690" s="985"/>
      <c r="H690" s="985"/>
      <c r="I690" s="985"/>
      <c r="J690" s="985"/>
      <c r="K690" s="985"/>
    </row>
    <row r="691" spans="1:11">
      <c r="A691" s="985"/>
      <c r="B691" s="985"/>
      <c r="C691" s="985"/>
      <c r="D691" s="985"/>
      <c r="E691" s="985"/>
      <c r="F691" s="985"/>
      <c r="G691" s="985"/>
      <c r="H691" s="985"/>
      <c r="I691" s="985"/>
      <c r="J691" s="985"/>
      <c r="K691" s="985"/>
    </row>
    <row r="692" spans="1:11">
      <c r="A692" s="985"/>
      <c r="B692" s="985"/>
      <c r="C692" s="985"/>
      <c r="D692" s="985"/>
      <c r="E692" s="985"/>
      <c r="F692" s="985"/>
      <c r="G692" s="985"/>
      <c r="H692" s="985"/>
      <c r="I692" s="985"/>
      <c r="J692" s="985"/>
      <c r="K692" s="985"/>
    </row>
    <row r="693" spans="1:11">
      <c r="A693" s="985"/>
      <c r="B693" s="985"/>
      <c r="C693" s="985"/>
      <c r="D693" s="985"/>
      <c r="E693" s="985"/>
      <c r="F693" s="985"/>
      <c r="G693" s="985"/>
      <c r="H693" s="985"/>
      <c r="I693" s="985"/>
      <c r="J693" s="985"/>
      <c r="K693" s="985"/>
    </row>
    <row r="694" spans="1:11">
      <c r="A694" s="985"/>
      <c r="B694" s="985"/>
      <c r="C694" s="985"/>
      <c r="D694" s="985"/>
      <c r="E694" s="985"/>
      <c r="F694" s="985"/>
      <c r="G694" s="985"/>
      <c r="H694" s="985"/>
      <c r="I694" s="985"/>
      <c r="J694" s="985"/>
      <c r="K694" s="985"/>
    </row>
    <row r="695" spans="1:11">
      <c r="A695" s="985"/>
      <c r="B695" s="985"/>
      <c r="C695" s="985"/>
      <c r="D695" s="985"/>
      <c r="E695" s="985"/>
      <c r="F695" s="985"/>
      <c r="G695" s="985"/>
      <c r="H695" s="985"/>
      <c r="I695" s="985"/>
      <c r="J695" s="985"/>
      <c r="K695" s="985"/>
    </row>
    <row r="696" spans="1:11">
      <c r="A696" s="985"/>
      <c r="B696" s="985"/>
      <c r="C696" s="985"/>
      <c r="D696" s="985"/>
      <c r="E696" s="985"/>
      <c r="F696" s="985"/>
      <c r="G696" s="985"/>
      <c r="H696" s="985"/>
      <c r="I696" s="985"/>
      <c r="J696" s="985"/>
      <c r="K696" s="985"/>
    </row>
    <row r="697" spans="1:11">
      <c r="A697" s="985"/>
      <c r="B697" s="985"/>
      <c r="C697" s="985"/>
      <c r="D697" s="985"/>
      <c r="E697" s="985"/>
      <c r="F697" s="985"/>
      <c r="G697" s="985"/>
      <c r="H697" s="985"/>
      <c r="I697" s="985"/>
      <c r="J697" s="985"/>
      <c r="K697" s="985"/>
    </row>
    <row r="698" spans="1:11">
      <c r="A698" s="985"/>
      <c r="B698" s="985"/>
      <c r="C698" s="985"/>
      <c r="D698" s="985"/>
      <c r="E698" s="985"/>
      <c r="F698" s="985"/>
      <c r="G698" s="985"/>
      <c r="H698" s="985"/>
      <c r="I698" s="985"/>
      <c r="J698" s="985"/>
      <c r="K698" s="985"/>
    </row>
    <row r="699" spans="1:11">
      <c r="A699" s="985"/>
      <c r="B699" s="985"/>
      <c r="C699" s="985"/>
      <c r="D699" s="985"/>
      <c r="E699" s="985"/>
      <c r="F699" s="985"/>
      <c r="G699" s="985"/>
      <c r="H699" s="985"/>
      <c r="I699" s="985"/>
      <c r="J699" s="985"/>
      <c r="K699" s="985"/>
    </row>
    <row r="700" spans="1:11">
      <c r="A700" s="985"/>
      <c r="B700" s="985"/>
      <c r="C700" s="985"/>
      <c r="D700" s="985"/>
      <c r="E700" s="985"/>
      <c r="F700" s="985"/>
      <c r="G700" s="985"/>
      <c r="H700" s="985"/>
      <c r="I700" s="985"/>
      <c r="J700" s="985"/>
      <c r="K700" s="985"/>
    </row>
    <row r="701" spans="1:11">
      <c r="A701" s="985"/>
      <c r="B701" s="985"/>
      <c r="C701" s="985"/>
      <c r="D701" s="985"/>
      <c r="E701" s="985"/>
      <c r="F701" s="985"/>
      <c r="G701" s="985"/>
      <c r="H701" s="985"/>
      <c r="I701" s="985"/>
      <c r="J701" s="985"/>
      <c r="K701" s="985"/>
    </row>
    <row r="702" spans="1:11">
      <c r="A702" s="985"/>
      <c r="B702" s="985"/>
      <c r="C702" s="985"/>
      <c r="D702" s="985"/>
      <c r="E702" s="985"/>
      <c r="F702" s="985"/>
      <c r="G702" s="985"/>
      <c r="H702" s="985"/>
      <c r="I702" s="985"/>
      <c r="J702" s="985"/>
      <c r="K702" s="985"/>
    </row>
    <row r="703" spans="1:11">
      <c r="A703" s="985"/>
      <c r="B703" s="985"/>
      <c r="C703" s="985"/>
      <c r="D703" s="985"/>
      <c r="E703" s="985"/>
      <c r="F703" s="985"/>
      <c r="G703" s="985"/>
      <c r="H703" s="985"/>
      <c r="I703" s="985"/>
      <c r="J703" s="985"/>
      <c r="K703" s="985"/>
    </row>
    <row r="704" spans="1:11">
      <c r="A704" s="985"/>
      <c r="B704" s="985"/>
      <c r="C704" s="985"/>
      <c r="D704" s="985"/>
      <c r="E704" s="985"/>
      <c r="F704" s="985"/>
      <c r="G704" s="985"/>
      <c r="H704" s="985"/>
      <c r="I704" s="985"/>
      <c r="J704" s="985"/>
      <c r="K704" s="985"/>
    </row>
    <row r="705" spans="1:11">
      <c r="A705" s="985"/>
      <c r="B705" s="985"/>
      <c r="C705" s="985"/>
      <c r="D705" s="985"/>
      <c r="E705" s="985"/>
      <c r="F705" s="985"/>
      <c r="G705" s="985"/>
      <c r="H705" s="985"/>
      <c r="I705" s="985"/>
      <c r="J705" s="985"/>
      <c r="K705" s="985"/>
    </row>
    <row r="706" spans="1:11">
      <c r="A706" s="985"/>
      <c r="B706" s="985"/>
      <c r="C706" s="985"/>
      <c r="D706" s="985"/>
      <c r="E706" s="985"/>
      <c r="F706" s="985"/>
      <c r="G706" s="985"/>
      <c r="H706" s="985"/>
      <c r="I706" s="985"/>
      <c r="J706" s="985"/>
      <c r="K706" s="985"/>
    </row>
    <row r="707" spans="1:11">
      <c r="A707" s="985"/>
      <c r="B707" s="985"/>
      <c r="C707" s="985"/>
      <c r="D707" s="985"/>
      <c r="E707" s="985"/>
      <c r="F707" s="985"/>
      <c r="G707" s="985"/>
      <c r="H707" s="985"/>
      <c r="I707" s="985"/>
      <c r="J707" s="985"/>
      <c r="K707" s="985"/>
    </row>
    <row r="708" spans="1:11">
      <c r="A708" s="985"/>
      <c r="B708" s="985"/>
      <c r="C708" s="985"/>
      <c r="D708" s="985"/>
      <c r="E708" s="985"/>
      <c r="F708" s="985"/>
      <c r="G708" s="985"/>
      <c r="H708" s="985"/>
      <c r="I708" s="985"/>
      <c r="J708" s="985"/>
      <c r="K708" s="985"/>
    </row>
    <row r="709" spans="1:11">
      <c r="A709" s="985"/>
      <c r="B709" s="985"/>
      <c r="C709" s="985"/>
      <c r="D709" s="985"/>
      <c r="E709" s="985"/>
      <c r="F709" s="985"/>
      <c r="G709" s="985"/>
      <c r="H709" s="985"/>
      <c r="I709" s="985"/>
      <c r="J709" s="985"/>
      <c r="K709" s="985"/>
    </row>
    <row r="710" spans="1:11">
      <c r="A710" s="985"/>
      <c r="B710" s="985"/>
      <c r="C710" s="985"/>
      <c r="D710" s="985"/>
      <c r="E710" s="985"/>
      <c r="F710" s="985"/>
      <c r="G710" s="985"/>
      <c r="H710" s="985"/>
      <c r="I710" s="985"/>
      <c r="J710" s="985"/>
      <c r="K710" s="985"/>
    </row>
    <row r="711" spans="1:11">
      <c r="A711" s="985"/>
      <c r="B711" s="985"/>
      <c r="C711" s="985"/>
      <c r="D711" s="985"/>
      <c r="E711" s="985"/>
      <c r="F711" s="985"/>
      <c r="G711" s="985"/>
      <c r="H711" s="985"/>
      <c r="I711" s="985"/>
      <c r="J711" s="985"/>
      <c r="K711" s="985"/>
    </row>
    <row r="712" spans="1:11">
      <c r="A712" s="985"/>
      <c r="B712" s="985"/>
      <c r="C712" s="985"/>
      <c r="D712" s="985"/>
      <c r="E712" s="985"/>
      <c r="F712" s="985"/>
      <c r="G712" s="985"/>
      <c r="H712" s="985"/>
      <c r="I712" s="985"/>
      <c r="J712" s="985"/>
      <c r="K712" s="985"/>
    </row>
    <row r="713" spans="1:11">
      <c r="A713" s="985"/>
      <c r="B713" s="985"/>
      <c r="C713" s="985"/>
      <c r="D713" s="985"/>
      <c r="E713" s="985"/>
      <c r="F713" s="985"/>
      <c r="G713" s="985"/>
      <c r="H713" s="985"/>
      <c r="I713" s="985"/>
      <c r="J713" s="985"/>
      <c r="K713" s="985"/>
    </row>
    <row r="714" spans="1:11">
      <c r="A714" s="985"/>
      <c r="B714" s="985"/>
      <c r="C714" s="985"/>
      <c r="D714" s="985"/>
      <c r="E714" s="985"/>
      <c r="F714" s="985"/>
      <c r="G714" s="985"/>
      <c r="H714" s="985"/>
      <c r="I714" s="985"/>
      <c r="J714" s="985"/>
      <c r="K714" s="985"/>
    </row>
    <row r="715" spans="1:11">
      <c r="A715" s="985"/>
      <c r="B715" s="985"/>
      <c r="C715" s="985"/>
      <c r="D715" s="985"/>
      <c r="E715" s="985"/>
      <c r="F715" s="985"/>
      <c r="G715" s="985"/>
      <c r="H715" s="985"/>
      <c r="I715" s="985"/>
      <c r="J715" s="985"/>
      <c r="K715" s="985"/>
    </row>
    <row r="716" spans="1:11">
      <c r="A716" s="985"/>
      <c r="B716" s="985"/>
      <c r="C716" s="985"/>
      <c r="D716" s="985"/>
      <c r="E716" s="985"/>
      <c r="F716" s="985"/>
      <c r="G716" s="985"/>
      <c r="H716" s="985"/>
      <c r="I716" s="985"/>
      <c r="J716" s="985"/>
      <c r="K716" s="985"/>
    </row>
    <row r="717" spans="1:11">
      <c r="A717" s="985"/>
      <c r="B717" s="985"/>
      <c r="C717" s="985"/>
      <c r="D717" s="985"/>
      <c r="E717" s="985"/>
      <c r="F717" s="985"/>
      <c r="G717" s="985"/>
      <c r="H717" s="985"/>
      <c r="I717" s="985"/>
      <c r="J717" s="985"/>
      <c r="K717" s="985"/>
    </row>
    <row r="718" spans="1:11">
      <c r="A718" s="985"/>
      <c r="B718" s="985"/>
      <c r="C718" s="985"/>
      <c r="D718" s="985"/>
      <c r="E718" s="985"/>
      <c r="F718" s="985"/>
      <c r="G718" s="985"/>
      <c r="H718" s="985"/>
      <c r="I718" s="985"/>
      <c r="J718" s="985"/>
      <c r="K718" s="985"/>
    </row>
    <row r="719" spans="1:11">
      <c r="A719" s="985"/>
      <c r="B719" s="985"/>
      <c r="C719" s="985"/>
      <c r="D719" s="985"/>
      <c r="E719" s="985"/>
      <c r="F719" s="985"/>
      <c r="G719" s="985"/>
      <c r="H719" s="985"/>
      <c r="I719" s="985"/>
      <c r="J719" s="985"/>
      <c r="K719" s="985"/>
    </row>
    <row r="720" spans="1:11">
      <c r="A720" s="985"/>
      <c r="B720" s="985"/>
      <c r="C720" s="985"/>
      <c r="D720" s="985"/>
      <c r="E720" s="985"/>
      <c r="F720" s="985"/>
      <c r="G720" s="985"/>
      <c r="H720" s="985"/>
      <c r="I720" s="985"/>
      <c r="J720" s="985"/>
      <c r="K720" s="985"/>
    </row>
    <row r="721" spans="1:11">
      <c r="A721" s="985"/>
      <c r="B721" s="985"/>
      <c r="C721" s="985"/>
      <c r="D721" s="985"/>
      <c r="E721" s="985"/>
      <c r="F721" s="985"/>
      <c r="G721" s="985"/>
      <c r="H721" s="985"/>
      <c r="I721" s="985"/>
      <c r="J721" s="985"/>
      <c r="K721" s="985"/>
    </row>
    <row r="722" spans="1:11">
      <c r="A722" s="985"/>
      <c r="B722" s="985"/>
      <c r="C722" s="985"/>
      <c r="D722" s="985"/>
      <c r="E722" s="985"/>
      <c r="F722" s="985"/>
      <c r="G722" s="985"/>
      <c r="H722" s="985"/>
      <c r="I722" s="985"/>
      <c r="J722" s="985"/>
      <c r="K722" s="985"/>
    </row>
    <row r="723" spans="1:11">
      <c r="A723" s="985"/>
      <c r="B723" s="985"/>
      <c r="C723" s="985"/>
      <c r="D723" s="985"/>
      <c r="E723" s="985"/>
      <c r="F723" s="985"/>
      <c r="G723" s="985"/>
      <c r="H723" s="985"/>
      <c r="I723" s="985"/>
      <c r="J723" s="985"/>
      <c r="K723" s="985"/>
    </row>
    <row r="724" spans="1:11">
      <c r="A724" s="985"/>
      <c r="B724" s="985"/>
      <c r="C724" s="985"/>
      <c r="D724" s="985"/>
      <c r="E724" s="985"/>
      <c r="F724" s="985"/>
      <c r="G724" s="985"/>
      <c r="H724" s="985"/>
      <c r="I724" s="985"/>
      <c r="J724" s="985"/>
      <c r="K724" s="985"/>
    </row>
    <row r="725" spans="1:11">
      <c r="A725" s="985"/>
      <c r="B725" s="985"/>
      <c r="C725" s="985"/>
      <c r="D725" s="985"/>
      <c r="E725" s="985"/>
      <c r="F725" s="985"/>
      <c r="G725" s="985"/>
      <c r="H725" s="985"/>
      <c r="I725" s="985"/>
      <c r="J725" s="985"/>
      <c r="K725" s="985"/>
    </row>
    <row r="726" spans="1:11">
      <c r="A726" s="985"/>
      <c r="B726" s="985"/>
      <c r="C726" s="985"/>
      <c r="D726" s="985"/>
      <c r="E726" s="985"/>
      <c r="F726" s="985"/>
      <c r="G726" s="985"/>
      <c r="H726" s="985"/>
      <c r="I726" s="985"/>
      <c r="J726" s="985"/>
      <c r="K726" s="985"/>
    </row>
    <row r="727" spans="1:11">
      <c r="A727" s="985"/>
      <c r="B727" s="985"/>
      <c r="C727" s="985"/>
      <c r="D727" s="985"/>
      <c r="E727" s="985"/>
      <c r="F727" s="985"/>
      <c r="G727" s="985"/>
      <c r="H727" s="985"/>
      <c r="I727" s="985"/>
      <c r="J727" s="985"/>
      <c r="K727" s="985"/>
    </row>
    <row r="728" spans="1:11">
      <c r="A728" s="985"/>
      <c r="B728" s="985"/>
      <c r="C728" s="985"/>
      <c r="D728" s="985"/>
      <c r="E728" s="985"/>
      <c r="F728" s="985"/>
      <c r="G728" s="985"/>
      <c r="H728" s="985"/>
      <c r="I728" s="985"/>
      <c r="J728" s="985"/>
      <c r="K728" s="985"/>
    </row>
    <row r="729" spans="1:11">
      <c r="A729" s="985"/>
      <c r="B729" s="985"/>
      <c r="C729" s="985"/>
      <c r="D729" s="985"/>
      <c r="E729" s="985"/>
      <c r="F729" s="985"/>
      <c r="G729" s="985"/>
      <c r="H729" s="985"/>
      <c r="I729" s="985"/>
      <c r="J729" s="985"/>
      <c r="K729" s="985"/>
    </row>
    <row r="730" spans="1:11">
      <c r="A730" s="985"/>
      <c r="B730" s="985"/>
      <c r="C730" s="985"/>
      <c r="D730" s="985"/>
      <c r="E730" s="985"/>
      <c r="F730" s="985"/>
      <c r="G730" s="985"/>
      <c r="H730" s="985"/>
      <c r="I730" s="985"/>
      <c r="J730" s="985"/>
      <c r="K730" s="985"/>
    </row>
    <row r="731" spans="1:11">
      <c r="A731" s="985"/>
      <c r="B731" s="985"/>
      <c r="C731" s="985"/>
      <c r="D731" s="985"/>
      <c r="E731" s="985"/>
      <c r="F731" s="985"/>
      <c r="G731" s="985"/>
      <c r="H731" s="985"/>
      <c r="I731" s="985"/>
      <c r="J731" s="985"/>
      <c r="K731" s="985"/>
    </row>
    <row r="732" spans="1:11">
      <c r="A732" s="985"/>
      <c r="B732" s="985"/>
      <c r="C732" s="985"/>
      <c r="D732" s="985"/>
      <c r="E732" s="985"/>
      <c r="F732" s="985"/>
      <c r="G732" s="985"/>
      <c r="H732" s="985"/>
      <c r="I732" s="985"/>
      <c r="J732" s="985"/>
      <c r="K732" s="985"/>
    </row>
    <row r="733" spans="1:11">
      <c r="A733" s="985"/>
      <c r="B733" s="985"/>
      <c r="C733" s="985"/>
      <c r="D733" s="985"/>
      <c r="E733" s="985"/>
      <c r="F733" s="985"/>
      <c r="G733" s="985"/>
      <c r="H733" s="985"/>
      <c r="I733" s="985"/>
      <c r="J733" s="985"/>
      <c r="K733" s="985"/>
    </row>
    <row r="734" spans="1:11">
      <c r="A734" s="985"/>
      <c r="B734" s="985"/>
      <c r="C734" s="985"/>
      <c r="D734" s="985"/>
      <c r="E734" s="985"/>
      <c r="F734" s="985"/>
      <c r="G734" s="985"/>
      <c r="H734" s="985"/>
      <c r="I734" s="985"/>
      <c r="J734" s="985"/>
      <c r="K734" s="985"/>
    </row>
    <row r="735" spans="1:11">
      <c r="A735" s="985"/>
      <c r="B735" s="985"/>
      <c r="C735" s="985"/>
      <c r="D735" s="985"/>
      <c r="E735" s="985"/>
      <c r="F735" s="985"/>
      <c r="G735" s="985"/>
      <c r="H735" s="985"/>
      <c r="I735" s="985"/>
      <c r="J735" s="985"/>
      <c r="K735" s="985"/>
    </row>
    <row r="736" spans="1:11">
      <c r="A736" s="985"/>
      <c r="B736" s="985"/>
      <c r="C736" s="985"/>
      <c r="D736" s="985"/>
      <c r="E736" s="985"/>
      <c r="F736" s="985"/>
      <c r="G736" s="985"/>
      <c r="H736" s="985"/>
      <c r="I736" s="985"/>
      <c r="J736" s="985"/>
      <c r="K736" s="985"/>
    </row>
    <row r="737" spans="1:11">
      <c r="A737" s="985"/>
      <c r="B737" s="985"/>
      <c r="C737" s="985"/>
      <c r="D737" s="985"/>
      <c r="E737" s="985"/>
      <c r="F737" s="985"/>
      <c r="G737" s="985"/>
      <c r="H737" s="985"/>
      <c r="I737" s="985"/>
      <c r="J737" s="985"/>
      <c r="K737" s="985"/>
    </row>
    <row r="738" spans="1:11">
      <c r="A738" s="985"/>
      <c r="B738" s="985"/>
      <c r="C738" s="985"/>
      <c r="D738" s="985"/>
      <c r="E738" s="985"/>
      <c r="F738" s="985"/>
      <c r="G738" s="985"/>
      <c r="H738" s="985"/>
      <c r="I738" s="985"/>
      <c r="J738" s="985"/>
      <c r="K738" s="985"/>
    </row>
    <row r="739" spans="1:11">
      <c r="A739" s="985"/>
      <c r="B739" s="985"/>
      <c r="C739" s="985"/>
      <c r="D739" s="985"/>
      <c r="E739" s="985"/>
      <c r="F739" s="985"/>
      <c r="G739" s="985"/>
      <c r="H739" s="985"/>
      <c r="I739" s="985"/>
      <c r="J739" s="985"/>
      <c r="K739" s="985"/>
    </row>
    <row r="740" spans="1:11">
      <c r="A740" s="985"/>
      <c r="B740" s="985"/>
      <c r="C740" s="985"/>
      <c r="D740" s="985"/>
      <c r="E740" s="985"/>
      <c r="F740" s="985"/>
      <c r="G740" s="985"/>
      <c r="H740" s="985"/>
      <c r="I740" s="985"/>
      <c r="J740" s="985"/>
      <c r="K740" s="985"/>
    </row>
    <row r="741" spans="1:11">
      <c r="A741" s="985"/>
      <c r="B741" s="985"/>
      <c r="C741" s="985"/>
      <c r="D741" s="985"/>
      <c r="E741" s="985"/>
      <c r="F741" s="985"/>
      <c r="G741" s="985"/>
      <c r="H741" s="985"/>
      <c r="I741" s="985"/>
      <c r="J741" s="985"/>
      <c r="K741" s="985"/>
    </row>
    <row r="742" spans="1:11">
      <c r="A742" s="985"/>
      <c r="B742" s="985"/>
      <c r="C742" s="985"/>
      <c r="D742" s="985"/>
      <c r="E742" s="985"/>
      <c r="F742" s="985"/>
      <c r="G742" s="985"/>
      <c r="H742" s="985"/>
      <c r="I742" s="985"/>
      <c r="J742" s="985"/>
      <c r="K742" s="985"/>
    </row>
    <row r="743" spans="1:11">
      <c r="A743" s="985"/>
      <c r="B743" s="985"/>
      <c r="C743" s="985"/>
      <c r="D743" s="985"/>
      <c r="E743" s="985"/>
      <c r="F743" s="985"/>
      <c r="G743" s="985"/>
      <c r="H743" s="985"/>
      <c r="I743" s="985"/>
      <c r="J743" s="985"/>
      <c r="K743" s="985"/>
    </row>
    <row r="744" spans="1:11">
      <c r="A744" s="985"/>
      <c r="B744" s="985"/>
      <c r="C744" s="985"/>
      <c r="D744" s="985"/>
      <c r="E744" s="985"/>
      <c r="F744" s="985"/>
      <c r="G744" s="985"/>
      <c r="H744" s="985"/>
      <c r="I744" s="985"/>
      <c r="J744" s="985"/>
      <c r="K744" s="985"/>
    </row>
    <row r="745" spans="1:11">
      <c r="A745" s="985"/>
      <c r="B745" s="985"/>
      <c r="C745" s="985"/>
      <c r="D745" s="985"/>
      <c r="E745" s="985"/>
      <c r="F745" s="985"/>
      <c r="G745" s="985"/>
      <c r="H745" s="985"/>
      <c r="I745" s="985"/>
      <c r="J745" s="985"/>
      <c r="K745" s="985"/>
    </row>
    <row r="746" spans="1:11">
      <c r="A746" s="985"/>
      <c r="B746" s="985"/>
      <c r="C746" s="985"/>
      <c r="D746" s="985"/>
      <c r="E746" s="985"/>
      <c r="F746" s="985"/>
      <c r="G746" s="985"/>
      <c r="H746" s="985"/>
      <c r="I746" s="985"/>
      <c r="J746" s="985"/>
      <c r="K746" s="985"/>
    </row>
    <row r="747" spans="1:11">
      <c r="A747" s="985"/>
      <c r="B747" s="985"/>
      <c r="C747" s="985"/>
      <c r="D747" s="985"/>
      <c r="E747" s="985"/>
      <c r="F747" s="985"/>
      <c r="G747" s="985"/>
      <c r="H747" s="985"/>
      <c r="I747" s="985"/>
      <c r="J747" s="985"/>
      <c r="K747" s="985"/>
    </row>
    <row r="748" spans="1:11">
      <c r="A748" s="985"/>
      <c r="B748" s="985"/>
      <c r="C748" s="985"/>
      <c r="D748" s="985"/>
      <c r="E748" s="985"/>
      <c r="F748" s="985"/>
      <c r="G748" s="985"/>
      <c r="H748" s="985"/>
      <c r="I748" s="985"/>
      <c r="J748" s="985"/>
      <c r="K748" s="985"/>
    </row>
    <row r="749" spans="1:11">
      <c r="A749" s="985"/>
      <c r="B749" s="985"/>
      <c r="C749" s="985"/>
      <c r="D749" s="985"/>
      <c r="E749" s="985"/>
      <c r="F749" s="985"/>
      <c r="G749" s="985"/>
      <c r="H749" s="985"/>
      <c r="I749" s="985"/>
      <c r="J749" s="985"/>
      <c r="K749" s="985"/>
    </row>
    <row r="750" spans="1:11">
      <c r="A750" s="985"/>
      <c r="B750" s="985"/>
      <c r="C750" s="985"/>
      <c r="D750" s="985"/>
      <c r="E750" s="985"/>
      <c r="F750" s="985"/>
      <c r="G750" s="985"/>
      <c r="H750" s="985"/>
      <c r="I750" s="985"/>
      <c r="J750" s="985"/>
      <c r="K750" s="985"/>
    </row>
    <row r="751" spans="1:11">
      <c r="A751" s="985"/>
      <c r="B751" s="985"/>
      <c r="C751" s="985"/>
      <c r="D751" s="985"/>
      <c r="E751" s="985"/>
      <c r="F751" s="985"/>
      <c r="G751" s="985"/>
      <c r="H751" s="985"/>
      <c r="I751" s="985"/>
      <c r="J751" s="985"/>
      <c r="K751" s="985"/>
    </row>
    <row r="752" spans="1:11">
      <c r="A752" s="985"/>
      <c r="B752" s="985"/>
      <c r="C752" s="985"/>
      <c r="D752" s="985"/>
      <c r="E752" s="985"/>
      <c r="F752" s="985"/>
      <c r="G752" s="985"/>
      <c r="H752" s="985"/>
      <c r="I752" s="985"/>
      <c r="J752" s="985"/>
      <c r="K752" s="985"/>
    </row>
    <row r="753" spans="1:11">
      <c r="A753" s="985"/>
      <c r="B753" s="985"/>
      <c r="C753" s="985"/>
      <c r="D753" s="985"/>
      <c r="E753" s="985"/>
      <c r="F753" s="985"/>
      <c r="G753" s="985"/>
      <c r="H753" s="985"/>
      <c r="I753" s="985"/>
      <c r="J753" s="985"/>
      <c r="K753" s="985"/>
    </row>
    <row r="754" spans="1:11">
      <c r="A754" s="985"/>
      <c r="B754" s="985"/>
      <c r="C754" s="985"/>
      <c r="D754" s="985"/>
      <c r="E754" s="985"/>
      <c r="F754" s="985"/>
      <c r="G754" s="985"/>
      <c r="H754" s="985"/>
      <c r="I754" s="985"/>
      <c r="J754" s="985"/>
      <c r="K754" s="985"/>
    </row>
    <row r="755" spans="1:11">
      <c r="A755" s="985"/>
      <c r="B755" s="985"/>
      <c r="C755" s="985"/>
      <c r="D755" s="985"/>
      <c r="E755" s="985"/>
      <c r="F755" s="985"/>
      <c r="G755" s="985"/>
      <c r="H755" s="985"/>
      <c r="I755" s="985"/>
      <c r="J755" s="985"/>
      <c r="K755" s="985"/>
    </row>
    <row r="756" spans="1:11">
      <c r="A756" s="985"/>
      <c r="B756" s="985"/>
      <c r="C756" s="985"/>
      <c r="D756" s="985"/>
      <c r="E756" s="985"/>
      <c r="F756" s="985"/>
      <c r="G756" s="985"/>
      <c r="H756" s="985"/>
      <c r="I756" s="985"/>
      <c r="J756" s="985"/>
      <c r="K756" s="985"/>
    </row>
    <row r="757" spans="1:11">
      <c r="A757" s="985"/>
      <c r="B757" s="985"/>
      <c r="C757" s="985"/>
      <c r="D757" s="985"/>
      <c r="E757" s="985"/>
      <c r="F757" s="985"/>
      <c r="G757" s="985"/>
      <c r="H757" s="985"/>
      <c r="I757" s="985"/>
      <c r="J757" s="985"/>
      <c r="K757" s="985"/>
    </row>
    <row r="758" spans="1:11">
      <c r="A758" s="985"/>
      <c r="B758" s="985"/>
      <c r="C758" s="985"/>
      <c r="D758" s="985"/>
      <c r="E758" s="985"/>
      <c r="F758" s="985"/>
      <c r="G758" s="985"/>
      <c r="H758" s="985"/>
      <c r="I758" s="985"/>
      <c r="J758" s="985"/>
      <c r="K758" s="985"/>
    </row>
    <row r="759" spans="1:11">
      <c r="A759" s="985"/>
      <c r="B759" s="985"/>
      <c r="C759" s="985"/>
      <c r="D759" s="985"/>
      <c r="E759" s="985"/>
      <c r="F759" s="985"/>
      <c r="G759" s="985"/>
      <c r="H759" s="985"/>
      <c r="I759" s="985"/>
      <c r="J759" s="985"/>
      <c r="K759" s="985"/>
    </row>
    <row r="760" spans="1:11">
      <c r="A760" s="985"/>
      <c r="B760" s="985"/>
      <c r="C760" s="985"/>
      <c r="D760" s="985"/>
      <c r="E760" s="985"/>
      <c r="F760" s="985"/>
      <c r="G760" s="985"/>
      <c r="H760" s="985"/>
      <c r="I760" s="985"/>
      <c r="J760" s="985"/>
      <c r="K760" s="985"/>
    </row>
    <row r="761" spans="1:11">
      <c r="A761" s="985"/>
      <c r="B761" s="985"/>
      <c r="C761" s="985"/>
      <c r="D761" s="985"/>
      <c r="E761" s="985"/>
      <c r="F761" s="985"/>
      <c r="G761" s="985"/>
      <c r="H761" s="985"/>
      <c r="I761" s="985"/>
      <c r="J761" s="985"/>
      <c r="K761" s="985"/>
    </row>
    <row r="762" spans="1:11">
      <c r="A762" s="985"/>
      <c r="B762" s="985"/>
      <c r="C762" s="985"/>
      <c r="D762" s="985"/>
      <c r="E762" s="985"/>
      <c r="F762" s="985"/>
      <c r="G762" s="985"/>
      <c r="H762" s="985"/>
      <c r="I762" s="985"/>
      <c r="J762" s="985"/>
      <c r="K762" s="985"/>
    </row>
    <row r="763" spans="1:11">
      <c r="A763" s="985"/>
      <c r="B763" s="985"/>
      <c r="C763" s="985"/>
      <c r="D763" s="985"/>
      <c r="E763" s="985"/>
      <c r="F763" s="985"/>
      <c r="G763" s="985"/>
      <c r="H763" s="985"/>
      <c r="I763" s="985"/>
      <c r="J763" s="985"/>
      <c r="K763" s="985"/>
    </row>
    <row r="764" spans="1:11">
      <c r="A764" s="985"/>
      <c r="B764" s="985"/>
      <c r="C764" s="985"/>
      <c r="D764" s="985"/>
      <c r="E764" s="985"/>
      <c r="F764" s="985"/>
      <c r="G764" s="985"/>
      <c r="H764" s="985"/>
      <c r="I764" s="985"/>
      <c r="J764" s="985"/>
      <c r="K764" s="985"/>
    </row>
    <row r="765" spans="1:11">
      <c r="A765" s="985"/>
      <c r="B765" s="985"/>
      <c r="C765" s="985"/>
      <c r="D765" s="985"/>
      <c r="E765" s="985"/>
      <c r="F765" s="985"/>
      <c r="G765" s="985"/>
      <c r="H765" s="985"/>
      <c r="I765" s="985"/>
      <c r="J765" s="985"/>
      <c r="K765" s="985"/>
    </row>
    <row r="766" spans="1:11">
      <c r="A766" s="985"/>
      <c r="B766" s="985"/>
      <c r="C766" s="985"/>
      <c r="D766" s="985"/>
      <c r="E766" s="985"/>
      <c r="F766" s="985"/>
      <c r="G766" s="985"/>
      <c r="H766" s="985"/>
      <c r="I766" s="985"/>
      <c r="J766" s="985"/>
      <c r="K766" s="985"/>
    </row>
    <row r="767" spans="1:11">
      <c r="A767" s="985"/>
      <c r="B767" s="985"/>
      <c r="C767" s="985"/>
      <c r="D767" s="985"/>
      <c r="E767" s="985"/>
      <c r="F767" s="985"/>
      <c r="G767" s="985"/>
      <c r="H767" s="985"/>
      <c r="I767" s="985"/>
      <c r="J767" s="985"/>
      <c r="K767" s="985"/>
    </row>
    <row r="768" spans="1:11">
      <c r="A768" s="985"/>
      <c r="B768" s="985"/>
      <c r="C768" s="985"/>
      <c r="D768" s="985"/>
      <c r="E768" s="985"/>
      <c r="F768" s="985"/>
      <c r="G768" s="985"/>
      <c r="H768" s="985"/>
      <c r="I768" s="985"/>
      <c r="J768" s="985"/>
      <c r="K768" s="985"/>
    </row>
    <row r="769" spans="1:11">
      <c r="A769" s="985"/>
      <c r="B769" s="985"/>
      <c r="C769" s="985"/>
      <c r="D769" s="985"/>
      <c r="E769" s="985"/>
      <c r="F769" s="985"/>
      <c r="G769" s="985"/>
      <c r="H769" s="985"/>
      <c r="I769" s="985"/>
      <c r="J769" s="985"/>
      <c r="K769" s="985"/>
    </row>
    <row r="770" spans="1:11">
      <c r="A770" s="985"/>
      <c r="B770" s="985"/>
      <c r="C770" s="985"/>
      <c r="D770" s="985"/>
      <c r="E770" s="985"/>
      <c r="F770" s="985"/>
      <c r="G770" s="985"/>
      <c r="H770" s="985"/>
      <c r="I770" s="985"/>
      <c r="J770" s="985"/>
      <c r="K770" s="985"/>
    </row>
    <row r="771" spans="1:11">
      <c r="A771" s="985"/>
      <c r="B771" s="985"/>
      <c r="C771" s="985"/>
      <c r="D771" s="985"/>
      <c r="E771" s="985"/>
      <c r="F771" s="985"/>
      <c r="G771" s="985"/>
      <c r="H771" s="985"/>
      <c r="I771" s="985"/>
      <c r="J771" s="985"/>
      <c r="K771" s="985"/>
    </row>
    <row r="772" spans="1:11">
      <c r="A772" s="985"/>
      <c r="B772" s="985"/>
      <c r="C772" s="985"/>
      <c r="D772" s="985"/>
      <c r="E772" s="985"/>
      <c r="F772" s="985"/>
      <c r="G772" s="985"/>
      <c r="H772" s="985"/>
      <c r="I772" s="985"/>
      <c r="J772" s="985"/>
      <c r="K772" s="985"/>
    </row>
    <row r="773" spans="1:11">
      <c r="A773" s="985"/>
      <c r="B773" s="985"/>
      <c r="C773" s="985"/>
      <c r="D773" s="985"/>
      <c r="E773" s="985"/>
      <c r="F773" s="985"/>
      <c r="G773" s="985"/>
      <c r="H773" s="985"/>
      <c r="I773" s="985"/>
      <c r="J773" s="985"/>
      <c r="K773" s="985"/>
    </row>
    <row r="774" spans="1:11">
      <c r="A774" s="985"/>
      <c r="B774" s="985"/>
      <c r="C774" s="985"/>
      <c r="D774" s="985"/>
      <c r="E774" s="985"/>
      <c r="F774" s="985"/>
      <c r="G774" s="985"/>
      <c r="H774" s="985"/>
      <c r="I774" s="985"/>
      <c r="J774" s="985"/>
      <c r="K774" s="985"/>
    </row>
    <row r="775" spans="1:11">
      <c r="A775" s="985"/>
      <c r="B775" s="985"/>
      <c r="C775" s="985"/>
      <c r="D775" s="985"/>
      <c r="E775" s="985"/>
      <c r="F775" s="985"/>
      <c r="G775" s="985"/>
      <c r="H775" s="985"/>
      <c r="I775" s="985"/>
      <c r="J775" s="985"/>
      <c r="K775" s="985"/>
    </row>
    <row r="776" spans="1:11">
      <c r="A776" s="985"/>
      <c r="B776" s="985"/>
      <c r="C776" s="985"/>
      <c r="D776" s="985"/>
      <c r="E776" s="985"/>
      <c r="F776" s="985"/>
      <c r="G776" s="985"/>
      <c r="H776" s="985"/>
      <c r="I776" s="985"/>
      <c r="J776" s="985"/>
      <c r="K776" s="985"/>
    </row>
    <row r="777" spans="1:11">
      <c r="A777" s="985"/>
      <c r="B777" s="985"/>
      <c r="C777" s="985"/>
      <c r="D777" s="985"/>
      <c r="E777" s="985"/>
      <c r="F777" s="985"/>
      <c r="G777" s="985"/>
      <c r="H777" s="985"/>
      <c r="I777" s="985"/>
      <c r="J777" s="985"/>
      <c r="K777" s="985"/>
    </row>
    <row r="778" spans="1:11">
      <c r="A778" s="985"/>
      <c r="B778" s="985"/>
      <c r="C778" s="985"/>
      <c r="D778" s="985"/>
      <c r="E778" s="985"/>
      <c r="F778" s="985"/>
      <c r="G778" s="985"/>
      <c r="H778" s="985"/>
      <c r="I778" s="985"/>
      <c r="J778" s="985"/>
      <c r="K778" s="985"/>
    </row>
    <row r="779" spans="1:11">
      <c r="A779" s="985"/>
      <c r="B779" s="985"/>
      <c r="C779" s="985"/>
      <c r="D779" s="985"/>
      <c r="E779" s="985"/>
      <c r="F779" s="985"/>
      <c r="G779" s="985"/>
      <c r="H779" s="985"/>
      <c r="I779" s="985"/>
      <c r="J779" s="985"/>
      <c r="K779" s="985"/>
    </row>
    <row r="780" spans="1:11">
      <c r="A780" s="985"/>
      <c r="B780" s="985"/>
      <c r="C780" s="985"/>
      <c r="D780" s="985"/>
      <c r="E780" s="985"/>
      <c r="F780" s="985"/>
      <c r="G780" s="985"/>
      <c r="H780" s="985"/>
      <c r="I780" s="985"/>
      <c r="J780" s="985"/>
      <c r="K780" s="985"/>
    </row>
    <row r="781" spans="1:11">
      <c r="A781" s="985"/>
      <c r="B781" s="985"/>
      <c r="C781" s="985"/>
      <c r="D781" s="985"/>
      <c r="E781" s="985"/>
      <c r="F781" s="985"/>
      <c r="G781" s="985"/>
      <c r="H781" s="985"/>
      <c r="I781" s="985"/>
      <c r="J781" s="985"/>
      <c r="K781" s="985"/>
    </row>
    <row r="782" spans="1:11">
      <c r="A782" s="985"/>
      <c r="B782" s="985"/>
      <c r="C782" s="985"/>
      <c r="D782" s="985"/>
      <c r="E782" s="985"/>
      <c r="F782" s="985"/>
      <c r="G782" s="985"/>
      <c r="H782" s="985"/>
      <c r="I782" s="985"/>
      <c r="J782" s="985"/>
      <c r="K782" s="985"/>
    </row>
    <row r="783" spans="1:11">
      <c r="A783" s="985"/>
      <c r="B783" s="985"/>
      <c r="C783" s="985"/>
      <c r="D783" s="985"/>
      <c r="E783" s="985"/>
      <c r="F783" s="985"/>
      <c r="G783" s="985"/>
      <c r="H783" s="985"/>
      <c r="I783" s="985"/>
      <c r="J783" s="985"/>
      <c r="K783" s="985"/>
    </row>
    <row r="784" spans="1:11">
      <c r="A784" s="985"/>
      <c r="B784" s="985"/>
      <c r="C784" s="985"/>
      <c r="D784" s="985"/>
      <c r="E784" s="985"/>
      <c r="F784" s="985"/>
      <c r="G784" s="985"/>
      <c r="H784" s="985"/>
      <c r="I784" s="985"/>
      <c r="J784" s="985"/>
      <c r="K784" s="985"/>
    </row>
    <row r="785" spans="1:11">
      <c r="A785" s="985"/>
      <c r="B785" s="985"/>
      <c r="C785" s="985"/>
      <c r="D785" s="985"/>
      <c r="E785" s="985"/>
      <c r="F785" s="985"/>
      <c r="G785" s="985"/>
      <c r="H785" s="985"/>
      <c r="I785" s="985"/>
      <c r="J785" s="985"/>
      <c r="K785" s="985"/>
    </row>
    <row r="786" spans="1:11">
      <c r="A786" s="985"/>
      <c r="B786" s="985"/>
      <c r="C786" s="985"/>
      <c r="D786" s="985"/>
      <c r="E786" s="985"/>
      <c r="F786" s="985"/>
      <c r="G786" s="985"/>
      <c r="H786" s="985"/>
      <c r="I786" s="985"/>
      <c r="J786" s="985"/>
      <c r="K786" s="985"/>
    </row>
    <row r="787" spans="1:11">
      <c r="A787" s="985"/>
      <c r="B787" s="985"/>
      <c r="C787" s="985"/>
      <c r="D787" s="985"/>
      <c r="E787" s="985"/>
      <c r="F787" s="985"/>
      <c r="G787" s="985"/>
      <c r="H787" s="985"/>
      <c r="I787" s="985"/>
      <c r="J787" s="985"/>
      <c r="K787" s="985"/>
    </row>
    <row r="788" spans="1:11">
      <c r="A788" s="985"/>
      <c r="B788" s="985"/>
      <c r="C788" s="985"/>
      <c r="D788" s="985"/>
      <c r="E788" s="985"/>
      <c r="F788" s="985"/>
      <c r="G788" s="985"/>
      <c r="H788" s="985"/>
      <c r="I788" s="985"/>
      <c r="J788" s="985"/>
      <c r="K788" s="985"/>
    </row>
    <row r="789" spans="1:11">
      <c r="A789" s="985"/>
      <c r="B789" s="985"/>
      <c r="C789" s="985"/>
      <c r="D789" s="985"/>
      <c r="E789" s="985"/>
      <c r="F789" s="985"/>
      <c r="G789" s="985"/>
      <c r="H789" s="985"/>
      <c r="I789" s="985"/>
      <c r="J789" s="985"/>
      <c r="K789" s="985"/>
    </row>
    <row r="790" spans="1:11">
      <c r="A790" s="985"/>
      <c r="B790" s="985"/>
      <c r="C790" s="985"/>
      <c r="D790" s="985"/>
      <c r="E790" s="985"/>
      <c r="F790" s="985"/>
      <c r="G790" s="985"/>
      <c r="H790" s="985"/>
      <c r="I790" s="985"/>
      <c r="J790" s="985"/>
      <c r="K790" s="985"/>
    </row>
    <row r="791" spans="1:11">
      <c r="A791" s="985"/>
      <c r="B791" s="985"/>
      <c r="C791" s="985"/>
      <c r="D791" s="985"/>
      <c r="E791" s="985"/>
      <c r="F791" s="985"/>
      <c r="G791" s="985"/>
      <c r="H791" s="985"/>
      <c r="I791" s="985"/>
      <c r="J791" s="985"/>
      <c r="K791" s="985"/>
    </row>
    <row r="792" spans="1:11">
      <c r="A792" s="985"/>
      <c r="B792" s="985"/>
      <c r="C792" s="985"/>
      <c r="D792" s="985"/>
      <c r="E792" s="985"/>
      <c r="F792" s="985"/>
      <c r="G792" s="985"/>
      <c r="H792" s="985"/>
      <c r="I792" s="985"/>
      <c r="J792" s="985"/>
      <c r="K792" s="985"/>
    </row>
    <row r="793" spans="1:11">
      <c r="A793" s="985"/>
      <c r="B793" s="985"/>
      <c r="C793" s="985"/>
      <c r="D793" s="985"/>
      <c r="E793" s="985"/>
      <c r="F793" s="985"/>
      <c r="G793" s="985"/>
      <c r="H793" s="985"/>
      <c r="I793" s="985"/>
      <c r="J793" s="985"/>
      <c r="K793" s="985"/>
    </row>
    <row r="794" spans="1:11">
      <c r="A794" s="985"/>
      <c r="B794" s="985"/>
      <c r="C794" s="985"/>
      <c r="D794" s="985"/>
      <c r="E794" s="985"/>
      <c r="F794" s="985"/>
      <c r="G794" s="985"/>
      <c r="H794" s="985"/>
      <c r="I794" s="985"/>
      <c r="J794" s="985"/>
      <c r="K794" s="985"/>
    </row>
    <row r="795" spans="1:11">
      <c r="A795" s="985"/>
      <c r="B795" s="985"/>
      <c r="C795" s="985"/>
      <c r="D795" s="985"/>
      <c r="E795" s="985"/>
      <c r="F795" s="985"/>
      <c r="G795" s="985"/>
      <c r="H795" s="985"/>
      <c r="I795" s="985"/>
      <c r="J795" s="985"/>
      <c r="K795" s="985"/>
    </row>
    <row r="796" spans="1:11">
      <c r="A796" s="985"/>
      <c r="B796" s="985"/>
      <c r="C796" s="985"/>
      <c r="D796" s="985"/>
      <c r="E796" s="985"/>
      <c r="F796" s="985"/>
      <c r="G796" s="985"/>
      <c r="H796" s="985"/>
      <c r="I796" s="985"/>
      <c r="J796" s="985"/>
      <c r="K796" s="985"/>
    </row>
    <row r="797" spans="1:11">
      <c r="A797" s="985"/>
      <c r="B797" s="985"/>
      <c r="C797" s="985"/>
      <c r="D797" s="985"/>
      <c r="E797" s="985"/>
      <c r="F797" s="985"/>
      <c r="G797" s="985"/>
      <c r="H797" s="985"/>
      <c r="I797" s="985"/>
      <c r="J797" s="985"/>
      <c r="K797" s="985"/>
    </row>
    <row r="798" spans="1:11">
      <c r="A798" s="985"/>
      <c r="B798" s="985"/>
      <c r="C798" s="985"/>
      <c r="D798" s="985"/>
      <c r="E798" s="985"/>
      <c r="F798" s="985"/>
      <c r="G798" s="985"/>
      <c r="H798" s="985"/>
      <c r="I798" s="985"/>
      <c r="J798" s="985"/>
      <c r="K798" s="985"/>
    </row>
    <row r="799" spans="1:11">
      <c r="A799" s="985"/>
      <c r="B799" s="985"/>
      <c r="C799" s="985"/>
      <c r="D799" s="985"/>
      <c r="E799" s="985"/>
      <c r="F799" s="985"/>
      <c r="G799" s="985"/>
      <c r="H799" s="985"/>
      <c r="I799" s="985"/>
      <c r="J799" s="985"/>
      <c r="K799" s="985"/>
    </row>
    <row r="800" spans="1:11">
      <c r="A800" s="985"/>
      <c r="B800" s="985"/>
      <c r="C800" s="985"/>
      <c r="D800" s="985"/>
      <c r="E800" s="985"/>
      <c r="F800" s="985"/>
      <c r="G800" s="985"/>
      <c r="H800" s="985"/>
      <c r="I800" s="985"/>
      <c r="J800" s="985"/>
      <c r="K800" s="985"/>
    </row>
    <row r="801" spans="1:11">
      <c r="A801" s="985"/>
      <c r="B801" s="985"/>
      <c r="C801" s="985"/>
      <c r="D801" s="985"/>
      <c r="E801" s="985"/>
      <c r="F801" s="985"/>
      <c r="G801" s="985"/>
      <c r="H801" s="985"/>
      <c r="I801" s="985"/>
      <c r="J801" s="985"/>
      <c r="K801" s="985"/>
    </row>
    <row r="802" spans="1:11">
      <c r="A802" s="985"/>
      <c r="B802" s="985"/>
      <c r="C802" s="985"/>
      <c r="D802" s="985"/>
      <c r="E802" s="985"/>
      <c r="F802" s="985"/>
      <c r="G802" s="985"/>
      <c r="H802" s="985"/>
      <c r="I802" s="985"/>
      <c r="J802" s="985"/>
      <c r="K802" s="985"/>
    </row>
    <row r="803" spans="1:11">
      <c r="A803" s="985"/>
      <c r="B803" s="985"/>
      <c r="C803" s="985"/>
      <c r="D803" s="985"/>
      <c r="E803" s="985"/>
      <c r="F803" s="985"/>
      <c r="G803" s="985"/>
      <c r="H803" s="985"/>
      <c r="I803" s="985"/>
      <c r="J803" s="985"/>
      <c r="K803" s="985"/>
    </row>
    <row r="804" spans="1:11">
      <c r="A804" s="985"/>
      <c r="B804" s="985"/>
      <c r="C804" s="985"/>
      <c r="D804" s="985"/>
      <c r="E804" s="985"/>
      <c r="F804" s="985"/>
      <c r="G804" s="985"/>
      <c r="H804" s="985"/>
      <c r="I804" s="985"/>
      <c r="J804" s="985"/>
      <c r="K804" s="985"/>
    </row>
    <row r="805" spans="1:11">
      <c r="A805" s="985"/>
      <c r="B805" s="985"/>
      <c r="C805" s="985"/>
      <c r="D805" s="985"/>
      <c r="E805" s="985"/>
      <c r="F805" s="985"/>
      <c r="G805" s="985"/>
      <c r="H805" s="985"/>
      <c r="I805" s="985"/>
      <c r="J805" s="985"/>
      <c r="K805" s="985"/>
    </row>
    <row r="806" spans="1:11">
      <c r="A806" s="985"/>
      <c r="B806" s="985"/>
      <c r="C806" s="985"/>
      <c r="D806" s="985"/>
      <c r="E806" s="985"/>
      <c r="F806" s="985"/>
      <c r="G806" s="985"/>
      <c r="H806" s="985"/>
      <c r="I806" s="985"/>
      <c r="J806" s="985"/>
      <c r="K806" s="985"/>
    </row>
    <row r="807" spans="1:11">
      <c r="A807" s="985"/>
      <c r="B807" s="985"/>
      <c r="C807" s="985"/>
      <c r="D807" s="985"/>
      <c r="E807" s="985"/>
      <c r="F807" s="985"/>
      <c r="G807" s="985"/>
      <c r="H807" s="985"/>
      <c r="I807" s="985"/>
      <c r="J807" s="985"/>
      <c r="K807" s="985"/>
    </row>
    <row r="808" spans="1:11">
      <c r="A808" s="985"/>
      <c r="B808" s="985"/>
      <c r="C808" s="985"/>
      <c r="D808" s="985"/>
      <c r="E808" s="985"/>
      <c r="F808" s="985"/>
      <c r="G808" s="985"/>
      <c r="H808" s="985"/>
      <c r="I808" s="985"/>
      <c r="J808" s="985"/>
      <c r="K808" s="985"/>
    </row>
    <row r="809" spans="1:11">
      <c r="A809" s="985"/>
      <c r="B809" s="985"/>
      <c r="C809" s="985"/>
      <c r="D809" s="985"/>
      <c r="E809" s="985"/>
      <c r="F809" s="985"/>
      <c r="G809" s="985"/>
      <c r="H809" s="985"/>
      <c r="I809" s="985"/>
      <c r="J809" s="985"/>
      <c r="K809" s="985"/>
    </row>
    <row r="810" spans="1:11">
      <c r="A810" s="985"/>
      <c r="B810" s="985"/>
      <c r="C810" s="985"/>
      <c r="D810" s="985"/>
      <c r="E810" s="985"/>
      <c r="F810" s="985"/>
      <c r="G810" s="985"/>
      <c r="H810" s="985"/>
      <c r="I810" s="985"/>
      <c r="J810" s="985"/>
      <c r="K810" s="985"/>
    </row>
    <row r="811" spans="1:11">
      <c r="A811" s="985"/>
      <c r="B811" s="985"/>
      <c r="C811" s="985"/>
      <c r="D811" s="985"/>
      <c r="E811" s="985"/>
      <c r="F811" s="985"/>
      <c r="G811" s="985"/>
      <c r="H811" s="985"/>
      <c r="I811" s="985"/>
      <c r="J811" s="985"/>
      <c r="K811" s="985"/>
    </row>
    <row r="812" spans="1:11">
      <c r="A812" s="985"/>
      <c r="B812" s="985"/>
      <c r="C812" s="985"/>
      <c r="D812" s="985"/>
      <c r="E812" s="985"/>
      <c r="F812" s="985"/>
      <c r="G812" s="985"/>
      <c r="H812" s="985"/>
      <c r="I812" s="985"/>
      <c r="J812" s="985"/>
      <c r="K812" s="985"/>
    </row>
    <row r="813" spans="1:11">
      <c r="A813" s="985"/>
      <c r="B813" s="985"/>
      <c r="C813" s="985"/>
      <c r="D813" s="985"/>
      <c r="E813" s="985"/>
      <c r="F813" s="985"/>
      <c r="G813" s="985"/>
      <c r="H813" s="985"/>
      <c r="I813" s="985"/>
      <c r="J813" s="985"/>
      <c r="K813" s="985"/>
    </row>
    <row r="814" spans="1:11">
      <c r="A814" s="985"/>
      <c r="B814" s="985"/>
      <c r="C814" s="985"/>
      <c r="D814" s="985"/>
      <c r="E814" s="985"/>
      <c r="F814" s="985"/>
      <c r="G814" s="985"/>
      <c r="H814" s="985"/>
      <c r="I814" s="985"/>
      <c r="J814" s="985"/>
      <c r="K814" s="985"/>
    </row>
    <row r="815" spans="1:11">
      <c r="A815" s="985"/>
      <c r="B815" s="985"/>
      <c r="C815" s="985"/>
      <c r="D815" s="985"/>
      <c r="E815" s="985"/>
      <c r="F815" s="985"/>
      <c r="G815" s="985"/>
      <c r="H815" s="985"/>
      <c r="I815" s="985"/>
      <c r="J815" s="985"/>
      <c r="K815" s="985"/>
    </row>
    <row r="816" spans="1:11">
      <c r="A816" s="985"/>
      <c r="B816" s="985"/>
      <c r="C816" s="985"/>
      <c r="D816" s="985"/>
      <c r="E816" s="985"/>
      <c r="F816" s="985"/>
      <c r="G816" s="985"/>
      <c r="H816" s="985"/>
      <c r="I816" s="985"/>
      <c r="J816" s="985"/>
      <c r="K816" s="985"/>
    </row>
    <row r="817" spans="1:11">
      <c r="A817" s="985"/>
      <c r="B817" s="985"/>
      <c r="C817" s="985"/>
      <c r="D817" s="985"/>
      <c r="E817" s="985"/>
      <c r="F817" s="985"/>
      <c r="G817" s="985"/>
      <c r="H817" s="985"/>
      <c r="I817" s="985"/>
      <c r="J817" s="985"/>
      <c r="K817" s="985"/>
    </row>
    <row r="818" spans="1:11">
      <c r="A818" s="985"/>
      <c r="B818" s="985"/>
      <c r="C818" s="985"/>
      <c r="D818" s="985"/>
      <c r="E818" s="985"/>
      <c r="F818" s="985"/>
      <c r="G818" s="985"/>
      <c r="H818" s="985"/>
      <c r="I818" s="985"/>
      <c r="J818" s="985"/>
      <c r="K818" s="985"/>
    </row>
    <row r="819" spans="1:11">
      <c r="A819" s="985"/>
      <c r="B819" s="985"/>
      <c r="C819" s="985"/>
      <c r="D819" s="985"/>
      <c r="E819" s="985"/>
      <c r="F819" s="985"/>
      <c r="G819" s="985"/>
      <c r="H819" s="985"/>
      <c r="I819" s="985"/>
      <c r="J819" s="985"/>
      <c r="K819" s="985"/>
    </row>
    <row r="820" spans="1:11">
      <c r="A820" s="985"/>
      <c r="B820" s="985"/>
      <c r="C820" s="985"/>
      <c r="D820" s="985"/>
      <c r="E820" s="985"/>
      <c r="F820" s="985"/>
      <c r="G820" s="985"/>
      <c r="H820" s="985"/>
      <c r="I820" s="985"/>
      <c r="J820" s="985"/>
      <c r="K820" s="985"/>
    </row>
    <row r="821" spans="1:11">
      <c r="A821" s="985"/>
      <c r="B821" s="985"/>
      <c r="C821" s="985"/>
      <c r="D821" s="985"/>
      <c r="E821" s="985"/>
      <c r="F821" s="985"/>
      <c r="G821" s="985"/>
      <c r="H821" s="985"/>
      <c r="I821" s="985"/>
      <c r="J821" s="985"/>
      <c r="K821" s="985"/>
    </row>
    <row r="822" spans="1:11">
      <c r="A822" s="985"/>
      <c r="B822" s="985"/>
      <c r="C822" s="985"/>
      <c r="D822" s="985"/>
      <c r="E822" s="985"/>
      <c r="F822" s="985"/>
      <c r="G822" s="985"/>
      <c r="H822" s="985"/>
      <c r="I822" s="985"/>
      <c r="J822" s="985"/>
      <c r="K822" s="985"/>
    </row>
    <row r="823" spans="1:11">
      <c r="A823" s="985"/>
      <c r="B823" s="985"/>
      <c r="C823" s="985"/>
      <c r="D823" s="985"/>
      <c r="E823" s="985"/>
      <c r="F823" s="985"/>
      <c r="G823" s="985"/>
      <c r="H823" s="985"/>
      <c r="I823" s="985"/>
      <c r="J823" s="985"/>
      <c r="K823" s="985"/>
    </row>
    <row r="824" spans="1:11">
      <c r="A824" s="985"/>
      <c r="B824" s="985"/>
      <c r="C824" s="985"/>
      <c r="D824" s="985"/>
      <c r="E824" s="985"/>
      <c r="F824" s="985"/>
      <c r="G824" s="985"/>
      <c r="H824" s="985"/>
      <c r="I824" s="985"/>
      <c r="J824" s="985"/>
      <c r="K824" s="985"/>
    </row>
    <row r="825" spans="1:11">
      <c r="A825" s="985"/>
      <c r="B825" s="985"/>
      <c r="C825" s="985"/>
      <c r="D825" s="985"/>
      <c r="E825" s="985"/>
      <c r="F825" s="985"/>
      <c r="G825" s="985"/>
      <c r="H825" s="985"/>
      <c r="I825" s="985"/>
      <c r="J825" s="985"/>
      <c r="K825" s="985"/>
    </row>
    <row r="826" spans="1:11">
      <c r="A826" s="985"/>
      <c r="B826" s="985"/>
      <c r="C826" s="985"/>
      <c r="D826" s="985"/>
      <c r="E826" s="985"/>
      <c r="F826" s="985"/>
      <c r="G826" s="985"/>
      <c r="H826" s="985"/>
      <c r="I826" s="985"/>
      <c r="J826" s="985"/>
      <c r="K826" s="985"/>
    </row>
    <row r="827" spans="1:11">
      <c r="A827" s="985"/>
      <c r="B827" s="985"/>
      <c r="C827" s="985"/>
      <c r="D827" s="985"/>
      <c r="E827" s="985"/>
      <c r="F827" s="985"/>
      <c r="G827" s="985"/>
      <c r="H827" s="985"/>
      <c r="I827" s="985"/>
      <c r="J827" s="985"/>
      <c r="K827" s="985"/>
    </row>
    <row r="828" spans="1:11">
      <c r="A828" s="985"/>
      <c r="B828" s="985"/>
      <c r="C828" s="985"/>
      <c r="D828" s="985"/>
      <c r="E828" s="985"/>
      <c r="F828" s="985"/>
      <c r="G828" s="985"/>
      <c r="H828" s="985"/>
      <c r="I828" s="985"/>
      <c r="J828" s="985"/>
      <c r="K828" s="985"/>
    </row>
    <row r="829" spans="1:11">
      <c r="A829" s="985"/>
      <c r="B829" s="985"/>
      <c r="C829" s="985"/>
      <c r="D829" s="985"/>
      <c r="E829" s="985"/>
      <c r="F829" s="985"/>
      <c r="G829" s="985"/>
      <c r="H829" s="985"/>
      <c r="I829" s="985"/>
      <c r="J829" s="985"/>
      <c r="K829" s="985"/>
    </row>
    <row r="830" spans="1:11">
      <c r="A830" s="985"/>
      <c r="B830" s="985"/>
      <c r="C830" s="985"/>
      <c r="D830" s="985"/>
      <c r="E830" s="985"/>
      <c r="F830" s="985"/>
      <c r="G830" s="985"/>
      <c r="H830" s="985"/>
      <c r="I830" s="985"/>
      <c r="J830" s="985"/>
      <c r="K830" s="985"/>
    </row>
    <row r="831" spans="1:11">
      <c r="A831" s="985"/>
      <c r="B831" s="985"/>
      <c r="C831" s="985"/>
      <c r="D831" s="985"/>
      <c r="E831" s="985"/>
      <c r="F831" s="985"/>
      <c r="G831" s="985"/>
      <c r="H831" s="985"/>
      <c r="I831" s="985"/>
      <c r="J831" s="985"/>
      <c r="K831" s="985"/>
    </row>
    <row r="832" spans="1:11">
      <c r="A832" s="985"/>
      <c r="B832" s="985"/>
      <c r="C832" s="985"/>
      <c r="D832" s="985"/>
      <c r="E832" s="985"/>
      <c r="F832" s="985"/>
      <c r="G832" s="985"/>
      <c r="H832" s="985"/>
      <c r="I832" s="985"/>
      <c r="J832" s="985"/>
      <c r="K832" s="985"/>
    </row>
    <row r="833" spans="1:11">
      <c r="A833" s="985"/>
      <c r="B833" s="985"/>
      <c r="C833" s="985"/>
      <c r="D833" s="985"/>
      <c r="E833" s="985"/>
      <c r="F833" s="985"/>
      <c r="G833" s="985"/>
      <c r="H833" s="985"/>
      <c r="I833" s="985"/>
      <c r="J833" s="985"/>
      <c r="K833" s="985"/>
    </row>
    <row r="834" spans="1:11">
      <c r="A834" s="985"/>
      <c r="B834" s="985"/>
      <c r="C834" s="985"/>
      <c r="D834" s="985"/>
      <c r="E834" s="985"/>
      <c r="F834" s="985"/>
      <c r="G834" s="985"/>
      <c r="H834" s="985"/>
      <c r="I834" s="985"/>
      <c r="J834" s="985"/>
      <c r="K834" s="985"/>
    </row>
    <row r="835" spans="1:11">
      <c r="A835" s="985"/>
      <c r="B835" s="985"/>
      <c r="C835" s="985"/>
      <c r="D835" s="985"/>
      <c r="E835" s="985"/>
      <c r="F835" s="985"/>
      <c r="G835" s="985"/>
      <c r="H835" s="985"/>
      <c r="I835" s="985"/>
      <c r="J835" s="985"/>
      <c r="K835" s="985"/>
    </row>
    <row r="836" spans="1:11">
      <c r="A836" s="985"/>
      <c r="B836" s="985"/>
      <c r="C836" s="985"/>
      <c r="D836" s="985"/>
      <c r="E836" s="985"/>
      <c r="F836" s="985"/>
      <c r="G836" s="985"/>
      <c r="H836" s="985"/>
      <c r="I836" s="985"/>
      <c r="J836" s="985"/>
      <c r="K836" s="985"/>
    </row>
    <row r="837" spans="1:11">
      <c r="A837" s="985"/>
      <c r="B837" s="985"/>
      <c r="C837" s="985"/>
      <c r="D837" s="985"/>
      <c r="E837" s="985"/>
      <c r="F837" s="985"/>
      <c r="G837" s="985"/>
      <c r="H837" s="985"/>
      <c r="I837" s="985"/>
      <c r="J837" s="985"/>
      <c r="K837" s="985"/>
    </row>
    <row r="838" spans="1:11">
      <c r="A838" s="985"/>
      <c r="B838" s="985"/>
      <c r="C838" s="985"/>
      <c r="D838" s="985"/>
      <c r="E838" s="985"/>
      <c r="F838" s="985"/>
      <c r="G838" s="985"/>
      <c r="H838" s="985"/>
      <c r="I838" s="985"/>
      <c r="J838" s="985"/>
      <c r="K838" s="985"/>
    </row>
    <row r="839" spans="1:11">
      <c r="A839" s="985"/>
      <c r="B839" s="985"/>
      <c r="C839" s="985"/>
      <c r="D839" s="985"/>
      <c r="E839" s="985"/>
      <c r="F839" s="985"/>
      <c r="G839" s="985"/>
      <c r="H839" s="985"/>
      <c r="I839" s="985"/>
      <c r="J839" s="985"/>
      <c r="K839" s="985"/>
    </row>
    <row r="840" spans="1:11">
      <c r="A840" s="985"/>
      <c r="B840" s="985"/>
      <c r="C840" s="985"/>
      <c r="D840" s="985"/>
      <c r="E840" s="985"/>
      <c r="F840" s="985"/>
      <c r="G840" s="985"/>
      <c r="H840" s="985"/>
      <c r="I840" s="985"/>
      <c r="J840" s="985"/>
      <c r="K840" s="985"/>
    </row>
    <row r="841" spans="1:11">
      <c r="A841" s="985"/>
      <c r="B841" s="985"/>
      <c r="C841" s="985"/>
      <c r="D841" s="985"/>
      <c r="E841" s="985"/>
      <c r="F841" s="985"/>
      <c r="G841" s="985"/>
      <c r="H841" s="985"/>
      <c r="I841" s="985"/>
      <c r="J841" s="985"/>
      <c r="K841" s="985"/>
    </row>
    <row r="842" spans="1:11">
      <c r="A842" s="985"/>
      <c r="B842" s="985"/>
      <c r="C842" s="985"/>
      <c r="D842" s="985"/>
      <c r="E842" s="985"/>
      <c r="F842" s="985"/>
      <c r="G842" s="985"/>
      <c r="H842" s="985"/>
      <c r="I842" s="985"/>
      <c r="J842" s="985"/>
      <c r="K842" s="985"/>
    </row>
    <row r="843" spans="1:11">
      <c r="A843" s="985"/>
      <c r="B843" s="985"/>
      <c r="C843" s="985"/>
      <c r="D843" s="985"/>
      <c r="E843" s="985"/>
      <c r="F843" s="985"/>
      <c r="G843" s="985"/>
      <c r="H843" s="985"/>
      <c r="I843" s="985"/>
      <c r="J843" s="985"/>
      <c r="K843" s="985"/>
    </row>
    <row r="844" spans="1:11">
      <c r="A844" s="985"/>
      <c r="B844" s="985"/>
      <c r="C844" s="985"/>
      <c r="D844" s="985"/>
      <c r="E844" s="985"/>
      <c r="F844" s="985"/>
      <c r="G844" s="985"/>
      <c r="H844" s="985"/>
      <c r="I844" s="985"/>
      <c r="J844" s="985"/>
      <c r="K844" s="985"/>
    </row>
    <row r="845" spans="1:11">
      <c r="A845" s="985"/>
      <c r="B845" s="985"/>
      <c r="C845" s="985"/>
      <c r="D845" s="985"/>
      <c r="E845" s="985"/>
      <c r="F845" s="985"/>
      <c r="G845" s="985"/>
      <c r="H845" s="985"/>
      <c r="I845" s="985"/>
      <c r="J845" s="985"/>
      <c r="K845" s="985"/>
    </row>
    <row r="846" spans="1:11">
      <c r="A846" s="985"/>
      <c r="B846" s="985"/>
      <c r="C846" s="985"/>
      <c r="D846" s="985"/>
      <c r="E846" s="985"/>
      <c r="F846" s="985"/>
      <c r="G846" s="985"/>
      <c r="H846" s="985"/>
      <c r="I846" s="985"/>
      <c r="J846" s="985"/>
      <c r="K846" s="985"/>
    </row>
    <row r="847" spans="1:11">
      <c r="A847" s="985"/>
      <c r="B847" s="985"/>
      <c r="C847" s="985"/>
      <c r="D847" s="985"/>
      <c r="E847" s="985"/>
      <c r="F847" s="985"/>
      <c r="G847" s="985"/>
      <c r="H847" s="985"/>
      <c r="I847" s="985"/>
      <c r="J847" s="985"/>
      <c r="K847" s="985"/>
    </row>
    <row r="848" spans="1:11">
      <c r="A848" s="985"/>
      <c r="B848" s="985"/>
      <c r="C848" s="985"/>
      <c r="D848" s="985"/>
      <c r="E848" s="985"/>
      <c r="F848" s="985"/>
      <c r="G848" s="985"/>
      <c r="H848" s="985"/>
      <c r="I848" s="985"/>
      <c r="J848" s="985"/>
      <c r="K848" s="985"/>
    </row>
    <row r="849" spans="1:11">
      <c r="A849" s="985"/>
      <c r="B849" s="985"/>
      <c r="C849" s="985"/>
      <c r="D849" s="985"/>
      <c r="E849" s="985"/>
      <c r="F849" s="985"/>
      <c r="G849" s="985"/>
      <c r="H849" s="985"/>
      <c r="I849" s="985"/>
      <c r="J849" s="985"/>
      <c r="K849" s="985"/>
    </row>
    <row r="850" spans="1:11">
      <c r="A850" s="985"/>
      <c r="B850" s="985"/>
      <c r="C850" s="985"/>
      <c r="D850" s="985"/>
      <c r="E850" s="985"/>
      <c r="F850" s="985"/>
      <c r="G850" s="985"/>
      <c r="H850" s="985"/>
      <c r="I850" s="985"/>
      <c r="J850" s="985"/>
      <c r="K850" s="985"/>
    </row>
    <row r="851" spans="1:11">
      <c r="A851" s="985"/>
      <c r="B851" s="985"/>
      <c r="C851" s="985"/>
      <c r="D851" s="985"/>
      <c r="E851" s="985"/>
      <c r="F851" s="985"/>
      <c r="G851" s="985"/>
      <c r="H851" s="985"/>
      <c r="I851" s="985"/>
      <c r="J851" s="985"/>
      <c r="K851" s="985"/>
    </row>
    <row r="852" spans="1:11">
      <c r="A852" s="985"/>
      <c r="B852" s="985"/>
      <c r="C852" s="985"/>
      <c r="D852" s="985"/>
      <c r="E852" s="985"/>
      <c r="F852" s="985"/>
      <c r="G852" s="985"/>
      <c r="H852" s="985"/>
      <c r="I852" s="985"/>
      <c r="J852" s="985"/>
      <c r="K852" s="985"/>
    </row>
    <row r="853" spans="1:11">
      <c r="A853" s="985"/>
      <c r="B853" s="985"/>
      <c r="C853" s="985"/>
      <c r="D853" s="985"/>
      <c r="E853" s="985"/>
      <c r="F853" s="985"/>
      <c r="G853" s="985"/>
      <c r="H853" s="985"/>
      <c r="I853" s="985"/>
      <c r="J853" s="985"/>
      <c r="K853" s="985"/>
    </row>
    <row r="854" spans="1:11">
      <c r="A854" s="985"/>
      <c r="B854" s="985"/>
      <c r="C854" s="985"/>
      <c r="D854" s="985"/>
      <c r="E854" s="985"/>
      <c r="F854" s="985"/>
      <c r="G854" s="985"/>
      <c r="H854" s="985"/>
      <c r="I854" s="985"/>
      <c r="J854" s="985"/>
      <c r="K854" s="985"/>
    </row>
    <row r="855" spans="1:11">
      <c r="A855" s="985"/>
      <c r="B855" s="985"/>
      <c r="C855" s="985"/>
      <c r="D855" s="985"/>
      <c r="E855" s="985"/>
      <c r="F855" s="985"/>
      <c r="G855" s="985"/>
      <c r="H855" s="985"/>
      <c r="I855" s="985"/>
      <c r="J855" s="985"/>
      <c r="K855" s="985"/>
    </row>
    <row r="856" spans="1:11">
      <c r="A856" s="985"/>
      <c r="B856" s="985"/>
      <c r="C856" s="985"/>
      <c r="D856" s="985"/>
      <c r="E856" s="985"/>
      <c r="F856" s="985"/>
      <c r="G856" s="985"/>
      <c r="H856" s="985"/>
      <c r="I856" s="985"/>
      <c r="J856" s="985"/>
      <c r="K856" s="985"/>
    </row>
    <row r="857" spans="1:11">
      <c r="A857" s="985"/>
      <c r="B857" s="985"/>
      <c r="C857" s="985"/>
      <c r="D857" s="985"/>
      <c r="E857" s="985"/>
      <c r="F857" s="985"/>
      <c r="G857" s="985"/>
      <c r="H857" s="985"/>
      <c r="I857" s="985"/>
      <c r="J857" s="985"/>
      <c r="K857" s="985"/>
    </row>
    <row r="858" spans="1:11">
      <c r="A858" s="985"/>
      <c r="B858" s="985"/>
      <c r="C858" s="985"/>
      <c r="D858" s="985"/>
      <c r="E858" s="985"/>
      <c r="F858" s="985"/>
      <c r="G858" s="985"/>
      <c r="H858" s="985"/>
      <c r="I858" s="985"/>
      <c r="J858" s="985"/>
      <c r="K858" s="985"/>
    </row>
    <row r="859" spans="1:11">
      <c r="A859" s="985"/>
      <c r="B859" s="985"/>
      <c r="C859" s="985"/>
      <c r="D859" s="985"/>
      <c r="E859" s="985"/>
      <c r="F859" s="985"/>
      <c r="G859" s="985"/>
      <c r="H859" s="985"/>
      <c r="I859" s="985"/>
      <c r="J859" s="985"/>
      <c r="K859" s="985"/>
    </row>
    <row r="860" spans="1:11">
      <c r="A860" s="985"/>
      <c r="B860" s="985"/>
      <c r="C860" s="985"/>
      <c r="D860" s="985"/>
      <c r="E860" s="985"/>
      <c r="F860" s="985"/>
      <c r="G860" s="985"/>
      <c r="H860" s="985"/>
      <c r="I860" s="985"/>
      <c r="J860" s="985"/>
      <c r="K860" s="985"/>
    </row>
    <row r="861" spans="1:11">
      <c r="A861" s="985"/>
      <c r="B861" s="985"/>
      <c r="C861" s="985"/>
      <c r="D861" s="985"/>
      <c r="E861" s="985"/>
      <c r="F861" s="985"/>
      <c r="G861" s="985"/>
      <c r="H861" s="985"/>
      <c r="I861" s="985"/>
      <c r="J861" s="985"/>
      <c r="K861" s="985"/>
    </row>
    <row r="862" spans="1:11">
      <c r="A862" s="985"/>
      <c r="B862" s="985"/>
      <c r="C862" s="985"/>
      <c r="D862" s="985"/>
      <c r="E862" s="985"/>
      <c r="F862" s="985"/>
      <c r="G862" s="985"/>
      <c r="H862" s="985"/>
      <c r="I862" s="985"/>
      <c r="J862" s="985"/>
      <c r="K862" s="985"/>
    </row>
    <row r="863" spans="1:11">
      <c r="A863" s="985"/>
      <c r="B863" s="985"/>
      <c r="C863" s="985"/>
      <c r="D863" s="985"/>
      <c r="E863" s="985"/>
      <c r="F863" s="985"/>
      <c r="G863" s="985"/>
      <c r="H863" s="985"/>
      <c r="I863" s="985"/>
      <c r="J863" s="985"/>
      <c r="K863" s="985"/>
    </row>
    <row r="864" spans="1:11">
      <c r="A864" s="985"/>
      <c r="B864" s="985"/>
      <c r="C864" s="985"/>
      <c r="D864" s="985"/>
      <c r="E864" s="985"/>
      <c r="F864" s="985"/>
      <c r="G864" s="985"/>
      <c r="H864" s="985"/>
      <c r="I864" s="985"/>
      <c r="J864" s="985"/>
      <c r="K864" s="985"/>
    </row>
    <row r="865" spans="1:11">
      <c r="A865" s="985"/>
      <c r="B865" s="985"/>
      <c r="C865" s="985"/>
      <c r="D865" s="985"/>
      <c r="E865" s="985"/>
      <c r="F865" s="985"/>
      <c r="G865" s="985"/>
      <c r="H865" s="985"/>
      <c r="I865" s="985"/>
      <c r="J865" s="985"/>
      <c r="K865" s="985"/>
    </row>
    <row r="866" spans="1:11">
      <c r="A866" s="985"/>
      <c r="B866" s="985"/>
      <c r="C866" s="985"/>
      <c r="D866" s="985"/>
      <c r="E866" s="985"/>
      <c r="F866" s="985"/>
      <c r="G866" s="985"/>
      <c r="H866" s="985"/>
      <c r="I866" s="985"/>
      <c r="J866" s="985"/>
      <c r="K866" s="985"/>
    </row>
    <row r="867" spans="1:11">
      <c r="A867" s="985"/>
      <c r="B867" s="985"/>
      <c r="C867" s="985"/>
      <c r="D867" s="985"/>
      <c r="E867" s="985"/>
      <c r="F867" s="985"/>
      <c r="G867" s="985"/>
      <c r="H867" s="985"/>
      <c r="I867" s="985"/>
      <c r="J867" s="985"/>
      <c r="K867" s="985"/>
    </row>
    <row r="868" spans="1:11">
      <c r="A868" s="985"/>
      <c r="B868" s="985"/>
      <c r="C868" s="985"/>
      <c r="D868" s="985"/>
      <c r="E868" s="985"/>
      <c r="F868" s="985"/>
      <c r="G868" s="985"/>
      <c r="H868" s="985"/>
      <c r="I868" s="985"/>
      <c r="J868" s="985"/>
      <c r="K868" s="985"/>
    </row>
    <row r="869" spans="1:11">
      <c r="A869" s="985"/>
      <c r="B869" s="985"/>
      <c r="C869" s="985"/>
      <c r="D869" s="985"/>
      <c r="E869" s="985"/>
      <c r="F869" s="985"/>
      <c r="G869" s="985"/>
      <c r="H869" s="985"/>
      <c r="I869" s="985"/>
      <c r="J869" s="985"/>
      <c r="K869" s="985"/>
    </row>
    <row r="870" spans="1:11">
      <c r="A870" s="985"/>
      <c r="B870" s="985"/>
      <c r="C870" s="985"/>
      <c r="D870" s="985"/>
      <c r="E870" s="985"/>
      <c r="F870" s="985"/>
      <c r="G870" s="985"/>
      <c r="H870" s="985"/>
      <c r="I870" s="985"/>
      <c r="J870" s="985"/>
      <c r="K870" s="985"/>
    </row>
    <row r="871" spans="1:11">
      <c r="A871" s="985"/>
      <c r="B871" s="985"/>
      <c r="C871" s="985"/>
      <c r="D871" s="985"/>
      <c r="E871" s="985"/>
      <c r="F871" s="985"/>
      <c r="G871" s="985"/>
      <c r="H871" s="985"/>
      <c r="I871" s="985"/>
      <c r="J871" s="985"/>
      <c r="K871" s="985"/>
    </row>
    <row r="872" spans="1:11">
      <c r="A872" s="985"/>
      <c r="B872" s="985"/>
      <c r="C872" s="985"/>
      <c r="D872" s="985"/>
      <c r="E872" s="985"/>
      <c r="F872" s="985"/>
      <c r="G872" s="985"/>
      <c r="H872" s="985"/>
      <c r="I872" s="985"/>
      <c r="J872" s="985"/>
      <c r="K872" s="985"/>
    </row>
    <row r="873" spans="1:11">
      <c r="A873" s="985"/>
      <c r="B873" s="985"/>
      <c r="C873" s="985"/>
      <c r="D873" s="985"/>
      <c r="E873" s="985"/>
      <c r="F873" s="985"/>
      <c r="G873" s="985"/>
      <c r="H873" s="985"/>
      <c r="I873" s="985"/>
      <c r="J873" s="985"/>
      <c r="K873" s="985"/>
    </row>
    <row r="874" spans="1:11">
      <c r="A874" s="985"/>
      <c r="B874" s="985"/>
      <c r="C874" s="985"/>
      <c r="D874" s="985"/>
      <c r="E874" s="985"/>
      <c r="F874" s="985"/>
      <c r="G874" s="985"/>
      <c r="H874" s="985"/>
      <c r="I874" s="985"/>
      <c r="J874" s="985"/>
      <c r="K874" s="985"/>
    </row>
    <row r="875" spans="1:11">
      <c r="A875" s="985"/>
      <c r="B875" s="985"/>
      <c r="C875" s="985"/>
      <c r="D875" s="985"/>
      <c r="E875" s="985"/>
      <c r="F875" s="985"/>
      <c r="G875" s="985"/>
      <c r="H875" s="985"/>
      <c r="I875" s="985"/>
      <c r="J875" s="985"/>
      <c r="K875" s="985"/>
    </row>
    <row r="876" spans="1:11">
      <c r="A876" s="985"/>
      <c r="B876" s="985"/>
      <c r="C876" s="985"/>
      <c r="D876" s="985"/>
      <c r="E876" s="985"/>
      <c r="F876" s="985"/>
      <c r="G876" s="985"/>
      <c r="H876" s="985"/>
      <c r="I876" s="985"/>
      <c r="J876" s="985"/>
      <c r="K876" s="985"/>
    </row>
    <row r="877" spans="1:11">
      <c r="A877" s="985"/>
      <c r="B877" s="985"/>
      <c r="C877" s="985"/>
      <c r="D877" s="985"/>
      <c r="E877" s="985"/>
      <c r="F877" s="985"/>
      <c r="G877" s="985"/>
      <c r="H877" s="985"/>
      <c r="I877" s="985"/>
      <c r="J877" s="985"/>
      <c r="K877" s="985"/>
    </row>
    <row r="878" spans="1:11">
      <c r="A878" s="985"/>
      <c r="B878" s="985"/>
      <c r="C878" s="985"/>
      <c r="D878" s="985"/>
      <c r="E878" s="985"/>
      <c r="F878" s="985"/>
      <c r="G878" s="985"/>
      <c r="H878" s="985"/>
      <c r="I878" s="985"/>
      <c r="J878" s="985"/>
      <c r="K878" s="985"/>
    </row>
    <row r="879" spans="1:11">
      <c r="A879" s="985"/>
      <c r="B879" s="985"/>
      <c r="C879" s="985"/>
      <c r="D879" s="985"/>
      <c r="E879" s="985"/>
      <c r="F879" s="985"/>
      <c r="G879" s="985"/>
      <c r="H879" s="985"/>
      <c r="I879" s="985"/>
      <c r="J879" s="985"/>
      <c r="K879" s="985"/>
    </row>
    <row r="880" spans="1:11">
      <c r="A880" s="985"/>
      <c r="B880" s="985"/>
      <c r="C880" s="985"/>
      <c r="D880" s="985"/>
      <c r="E880" s="985"/>
      <c r="F880" s="985"/>
      <c r="G880" s="985"/>
      <c r="H880" s="985"/>
      <c r="I880" s="985"/>
      <c r="J880" s="985"/>
      <c r="K880" s="985"/>
    </row>
    <row r="881" spans="1:11">
      <c r="A881" s="985"/>
      <c r="B881" s="985"/>
      <c r="C881" s="985"/>
      <c r="D881" s="985"/>
      <c r="E881" s="985"/>
      <c r="F881" s="985"/>
      <c r="G881" s="985"/>
      <c r="H881" s="985"/>
      <c r="I881" s="985"/>
      <c r="J881" s="985"/>
      <c r="K881" s="985"/>
    </row>
    <row r="882" spans="1:11">
      <c r="A882" s="985"/>
      <c r="B882" s="985"/>
      <c r="C882" s="985"/>
      <c r="D882" s="985"/>
      <c r="E882" s="985"/>
      <c r="F882" s="985"/>
      <c r="G882" s="985"/>
      <c r="H882" s="985"/>
      <c r="I882" s="985"/>
      <c r="J882" s="985"/>
      <c r="K882" s="985"/>
    </row>
    <row r="883" spans="1:11">
      <c r="A883" s="985"/>
      <c r="B883" s="985"/>
      <c r="C883" s="985"/>
      <c r="D883" s="985"/>
      <c r="E883" s="985"/>
      <c r="F883" s="985"/>
      <c r="G883" s="985"/>
      <c r="H883" s="985"/>
      <c r="I883" s="985"/>
      <c r="J883" s="985"/>
      <c r="K883" s="985"/>
    </row>
    <row r="884" spans="1:11">
      <c r="A884" s="985"/>
      <c r="B884" s="985"/>
      <c r="C884" s="985"/>
      <c r="D884" s="985"/>
      <c r="E884" s="985"/>
      <c r="F884" s="985"/>
      <c r="G884" s="985"/>
      <c r="H884" s="985"/>
      <c r="I884" s="985"/>
      <c r="J884" s="985"/>
      <c r="K884" s="985"/>
    </row>
    <row r="885" spans="1:11">
      <c r="A885" s="985"/>
      <c r="B885" s="985"/>
      <c r="C885" s="985"/>
      <c r="D885" s="985"/>
      <c r="E885" s="985"/>
      <c r="F885" s="985"/>
      <c r="G885" s="985"/>
      <c r="H885" s="985"/>
      <c r="I885" s="985"/>
      <c r="J885" s="985"/>
      <c r="K885" s="985"/>
    </row>
    <row r="886" spans="1:11">
      <c r="A886" s="985"/>
      <c r="B886" s="985"/>
      <c r="C886" s="985"/>
      <c r="D886" s="985"/>
      <c r="E886" s="985"/>
      <c r="F886" s="985"/>
      <c r="G886" s="985"/>
      <c r="H886" s="985"/>
      <c r="I886" s="985"/>
      <c r="J886" s="985"/>
      <c r="K886" s="985"/>
    </row>
    <row r="887" spans="1:11">
      <c r="A887" s="985"/>
      <c r="B887" s="985"/>
      <c r="C887" s="985"/>
      <c r="D887" s="985"/>
      <c r="E887" s="985"/>
      <c r="F887" s="985"/>
      <c r="G887" s="985"/>
      <c r="H887" s="985"/>
      <c r="I887" s="985"/>
      <c r="J887" s="985"/>
      <c r="K887" s="985"/>
    </row>
    <row r="888" spans="1:11">
      <c r="A888" s="985"/>
      <c r="B888" s="985"/>
      <c r="C888" s="985"/>
      <c r="D888" s="985"/>
      <c r="E888" s="985"/>
      <c r="F888" s="985"/>
      <c r="G888" s="985"/>
      <c r="H888" s="985"/>
      <c r="I888" s="985"/>
      <c r="J888" s="985"/>
      <c r="K888" s="985"/>
    </row>
    <row r="889" spans="1:11">
      <c r="A889" s="985"/>
      <c r="B889" s="985"/>
      <c r="C889" s="985"/>
      <c r="D889" s="985"/>
      <c r="E889" s="985"/>
      <c r="F889" s="985"/>
      <c r="G889" s="985"/>
      <c r="H889" s="985"/>
      <c r="I889" s="985"/>
      <c r="J889" s="985"/>
      <c r="K889" s="985"/>
    </row>
    <row r="890" spans="1:11">
      <c r="A890" s="985"/>
      <c r="B890" s="985"/>
      <c r="C890" s="985"/>
      <c r="D890" s="985"/>
      <c r="E890" s="985"/>
      <c r="F890" s="985"/>
      <c r="G890" s="985"/>
      <c r="H890" s="985"/>
      <c r="I890" s="985"/>
      <c r="J890" s="985"/>
      <c r="K890" s="985"/>
    </row>
    <row r="891" spans="1:11">
      <c r="A891" s="985"/>
      <c r="B891" s="985"/>
      <c r="C891" s="985"/>
      <c r="D891" s="985"/>
      <c r="E891" s="985"/>
      <c r="F891" s="985"/>
      <c r="G891" s="985"/>
      <c r="H891" s="985"/>
      <c r="I891" s="985"/>
      <c r="J891" s="985"/>
      <c r="K891" s="985"/>
    </row>
    <row r="892" spans="1:11">
      <c r="A892" s="985"/>
      <c r="B892" s="985"/>
      <c r="C892" s="985"/>
      <c r="D892" s="985"/>
      <c r="E892" s="985"/>
      <c r="F892" s="985"/>
      <c r="G892" s="985"/>
      <c r="H892" s="985"/>
      <c r="I892" s="985"/>
      <c r="J892" s="985"/>
      <c r="K892" s="985"/>
    </row>
    <row r="893" spans="1:11">
      <c r="A893" s="985"/>
      <c r="B893" s="985"/>
      <c r="C893" s="985"/>
      <c r="D893" s="985"/>
      <c r="E893" s="985"/>
      <c r="F893" s="985"/>
      <c r="G893" s="985"/>
      <c r="H893" s="985"/>
      <c r="I893" s="985"/>
      <c r="J893" s="985"/>
      <c r="K893" s="985"/>
    </row>
    <row r="894" spans="1:11">
      <c r="A894" s="985"/>
      <c r="B894" s="985"/>
      <c r="C894" s="985"/>
      <c r="D894" s="985"/>
      <c r="E894" s="985"/>
      <c r="F894" s="985"/>
      <c r="G894" s="985"/>
      <c r="H894" s="985"/>
      <c r="I894" s="985"/>
      <c r="J894" s="985"/>
      <c r="K894" s="985"/>
    </row>
    <row r="895" spans="1:11">
      <c r="A895" s="985"/>
      <c r="B895" s="985"/>
      <c r="C895" s="985"/>
      <c r="D895" s="985"/>
      <c r="E895" s="985"/>
      <c r="F895" s="985"/>
      <c r="G895" s="985"/>
      <c r="H895" s="985"/>
      <c r="I895" s="985"/>
      <c r="J895" s="985"/>
      <c r="K895" s="985"/>
    </row>
    <row r="896" spans="1:11">
      <c r="A896" s="985"/>
      <c r="B896" s="985"/>
      <c r="C896" s="985"/>
      <c r="D896" s="985"/>
      <c r="E896" s="985"/>
      <c r="F896" s="985"/>
      <c r="G896" s="985"/>
      <c r="H896" s="985"/>
      <c r="I896" s="985"/>
      <c r="J896" s="985"/>
      <c r="K896" s="985"/>
    </row>
    <row r="897" spans="1:11">
      <c r="A897" s="985"/>
      <c r="B897" s="985"/>
      <c r="C897" s="985"/>
      <c r="D897" s="985"/>
      <c r="E897" s="985"/>
      <c r="F897" s="985"/>
      <c r="G897" s="985"/>
      <c r="H897" s="985"/>
      <c r="I897" s="985"/>
      <c r="J897" s="985"/>
      <c r="K897" s="985"/>
    </row>
    <row r="898" spans="1:11">
      <c r="A898" s="985"/>
      <c r="B898" s="985"/>
      <c r="C898" s="985"/>
      <c r="D898" s="985"/>
      <c r="E898" s="985"/>
      <c r="F898" s="985"/>
      <c r="G898" s="985"/>
      <c r="H898" s="985"/>
      <c r="I898" s="985"/>
      <c r="J898" s="985"/>
      <c r="K898" s="985"/>
    </row>
    <row r="899" spans="1:11">
      <c r="A899" s="985"/>
      <c r="B899" s="985"/>
      <c r="C899" s="985"/>
      <c r="D899" s="985"/>
      <c r="E899" s="985"/>
      <c r="F899" s="985"/>
      <c r="G899" s="985"/>
      <c r="H899" s="985"/>
      <c r="I899" s="985"/>
      <c r="J899" s="985"/>
      <c r="K899" s="985"/>
    </row>
    <row r="900" spans="1:11">
      <c r="A900" s="985"/>
      <c r="B900" s="985"/>
      <c r="C900" s="985"/>
      <c r="D900" s="985"/>
      <c r="E900" s="985"/>
      <c r="F900" s="985"/>
      <c r="G900" s="985"/>
      <c r="H900" s="985"/>
      <c r="I900" s="985"/>
      <c r="J900" s="985"/>
      <c r="K900" s="985"/>
    </row>
    <row r="901" spans="1:11">
      <c r="A901" s="985"/>
      <c r="B901" s="985"/>
      <c r="C901" s="985"/>
      <c r="D901" s="985"/>
      <c r="E901" s="985"/>
      <c r="F901" s="985"/>
      <c r="G901" s="985"/>
      <c r="H901" s="985"/>
      <c r="I901" s="985"/>
      <c r="J901" s="985"/>
      <c r="K901" s="985"/>
    </row>
    <row r="902" spans="1:11">
      <c r="A902" s="985"/>
      <c r="B902" s="985"/>
      <c r="C902" s="985"/>
      <c r="D902" s="985"/>
      <c r="E902" s="985"/>
      <c r="F902" s="985"/>
      <c r="G902" s="985"/>
      <c r="H902" s="985"/>
      <c r="I902" s="985"/>
      <c r="J902" s="985"/>
      <c r="K902" s="985"/>
    </row>
    <row r="903" spans="1:11">
      <c r="A903" s="985"/>
      <c r="B903" s="985"/>
      <c r="C903" s="985"/>
      <c r="D903" s="985"/>
      <c r="E903" s="985"/>
      <c r="F903" s="985"/>
      <c r="G903" s="985"/>
      <c r="H903" s="985"/>
      <c r="I903" s="985"/>
      <c r="J903" s="985"/>
      <c r="K903" s="985"/>
    </row>
    <row r="904" spans="1:11">
      <c r="A904" s="985"/>
      <c r="B904" s="985"/>
      <c r="C904" s="985"/>
      <c r="D904" s="985"/>
      <c r="E904" s="985"/>
      <c r="F904" s="985"/>
      <c r="G904" s="985"/>
      <c r="H904" s="985"/>
      <c r="I904" s="985"/>
      <c r="J904" s="985"/>
      <c r="K904" s="985"/>
    </row>
    <row r="905" spans="1:11">
      <c r="A905" s="985"/>
      <c r="B905" s="985"/>
      <c r="C905" s="985"/>
      <c r="D905" s="985"/>
      <c r="E905" s="985"/>
      <c r="F905" s="985"/>
      <c r="G905" s="985"/>
      <c r="H905" s="985"/>
      <c r="I905" s="985"/>
      <c r="J905" s="985"/>
      <c r="K905" s="985"/>
    </row>
    <row r="906" spans="1:11">
      <c r="A906" s="985"/>
      <c r="B906" s="985"/>
      <c r="C906" s="985"/>
      <c r="D906" s="985"/>
      <c r="E906" s="985"/>
      <c r="F906" s="985"/>
      <c r="G906" s="985"/>
      <c r="H906" s="985"/>
      <c r="I906" s="985"/>
      <c r="J906" s="985"/>
      <c r="K906" s="985"/>
    </row>
    <row r="907" spans="1:11">
      <c r="A907" s="985"/>
      <c r="B907" s="985"/>
      <c r="C907" s="985"/>
      <c r="D907" s="985"/>
      <c r="E907" s="985"/>
      <c r="F907" s="985"/>
      <c r="G907" s="985"/>
      <c r="H907" s="985"/>
      <c r="I907" s="985"/>
      <c r="J907" s="985"/>
      <c r="K907" s="985"/>
    </row>
    <row r="908" spans="1:11">
      <c r="A908" s="985"/>
      <c r="B908" s="985"/>
      <c r="C908" s="985"/>
      <c r="D908" s="985"/>
      <c r="E908" s="985"/>
      <c r="F908" s="985"/>
      <c r="G908" s="985"/>
      <c r="H908" s="985"/>
      <c r="I908" s="985"/>
      <c r="J908" s="985"/>
      <c r="K908" s="985"/>
    </row>
    <row r="909" spans="1:11">
      <c r="A909" s="985"/>
      <c r="B909" s="985"/>
      <c r="C909" s="985"/>
      <c r="D909" s="985"/>
      <c r="E909" s="985"/>
      <c r="F909" s="985"/>
      <c r="G909" s="985"/>
      <c r="H909" s="985"/>
      <c r="I909" s="985"/>
      <c r="J909" s="985"/>
      <c r="K909" s="985"/>
    </row>
    <row r="910" spans="1:11">
      <c r="A910" s="985"/>
      <c r="B910" s="985"/>
      <c r="C910" s="985"/>
      <c r="D910" s="985"/>
      <c r="E910" s="985"/>
      <c r="F910" s="985"/>
      <c r="G910" s="985"/>
      <c r="H910" s="985"/>
      <c r="I910" s="985"/>
      <c r="J910" s="985"/>
      <c r="K910" s="985"/>
    </row>
    <row r="911" spans="1:11">
      <c r="A911" s="985"/>
      <c r="B911" s="985"/>
      <c r="C911" s="985"/>
      <c r="D911" s="985"/>
      <c r="E911" s="985"/>
      <c r="F911" s="985"/>
      <c r="G911" s="985"/>
      <c r="H911" s="985"/>
      <c r="I911" s="985"/>
      <c r="J911" s="985"/>
      <c r="K911" s="985"/>
    </row>
    <row r="912" spans="1:11">
      <c r="A912" s="985"/>
      <c r="B912" s="985"/>
      <c r="C912" s="985"/>
      <c r="D912" s="985"/>
      <c r="E912" s="985"/>
      <c r="F912" s="985"/>
      <c r="G912" s="985"/>
      <c r="H912" s="985"/>
      <c r="I912" s="985"/>
      <c r="J912" s="985"/>
      <c r="K912" s="985"/>
    </row>
    <row r="913" spans="1:11">
      <c r="A913" s="985"/>
      <c r="B913" s="985"/>
      <c r="C913" s="985"/>
      <c r="D913" s="985"/>
      <c r="E913" s="985"/>
      <c r="F913" s="985"/>
      <c r="G913" s="985"/>
      <c r="H913" s="985"/>
      <c r="I913" s="985"/>
      <c r="J913" s="985"/>
      <c r="K913" s="985"/>
    </row>
    <row r="914" spans="1:11">
      <c r="A914" s="985"/>
      <c r="B914" s="985"/>
      <c r="C914" s="985"/>
      <c r="D914" s="985"/>
      <c r="E914" s="985"/>
      <c r="F914" s="985"/>
      <c r="G914" s="985"/>
      <c r="H914" s="985"/>
      <c r="I914" s="985"/>
      <c r="J914" s="985"/>
      <c r="K914" s="985"/>
    </row>
    <row r="915" spans="1:11">
      <c r="A915" s="985"/>
      <c r="B915" s="985"/>
      <c r="C915" s="985"/>
      <c r="D915" s="985"/>
      <c r="E915" s="985"/>
      <c r="F915" s="985"/>
      <c r="G915" s="985"/>
      <c r="H915" s="985"/>
      <c r="I915" s="985"/>
      <c r="J915" s="985"/>
      <c r="K915" s="985"/>
    </row>
    <row r="916" spans="1:11">
      <c r="A916" s="985"/>
      <c r="B916" s="985"/>
      <c r="C916" s="985"/>
      <c r="D916" s="985"/>
      <c r="E916" s="985"/>
      <c r="F916" s="985"/>
      <c r="G916" s="985"/>
      <c r="H916" s="985"/>
      <c r="I916" s="985"/>
      <c r="J916" s="985"/>
      <c r="K916" s="985"/>
    </row>
    <row r="917" spans="1:11">
      <c r="A917" s="985"/>
      <c r="B917" s="985"/>
      <c r="C917" s="985"/>
      <c r="D917" s="985"/>
      <c r="E917" s="985"/>
      <c r="F917" s="985"/>
      <c r="G917" s="985"/>
      <c r="H917" s="985"/>
      <c r="I917" s="985"/>
      <c r="J917" s="985"/>
      <c r="K917" s="985"/>
    </row>
    <row r="918" spans="1:11">
      <c r="A918" s="985"/>
      <c r="B918" s="985"/>
      <c r="C918" s="985"/>
      <c r="D918" s="985"/>
      <c r="E918" s="985"/>
      <c r="F918" s="985"/>
      <c r="G918" s="985"/>
      <c r="H918" s="985"/>
      <c r="I918" s="985"/>
      <c r="J918" s="985"/>
      <c r="K918" s="985"/>
    </row>
    <row r="919" spans="1:11">
      <c r="A919" s="985"/>
      <c r="B919" s="985"/>
      <c r="C919" s="985"/>
      <c r="D919" s="985"/>
      <c r="E919" s="985"/>
      <c r="F919" s="985"/>
      <c r="G919" s="985"/>
      <c r="H919" s="985"/>
      <c r="I919" s="985"/>
      <c r="J919" s="985"/>
      <c r="K919" s="985"/>
    </row>
    <row r="920" spans="1:11">
      <c r="A920" s="985"/>
      <c r="B920" s="985"/>
      <c r="C920" s="985"/>
      <c r="D920" s="985"/>
      <c r="E920" s="985"/>
      <c r="F920" s="985"/>
      <c r="G920" s="985"/>
      <c r="H920" s="985"/>
      <c r="I920" s="985"/>
      <c r="J920" s="985"/>
      <c r="K920" s="985"/>
    </row>
    <row r="921" spans="1:11">
      <c r="A921" s="985"/>
      <c r="B921" s="985"/>
      <c r="C921" s="985"/>
      <c r="D921" s="985"/>
      <c r="E921" s="985"/>
      <c r="F921" s="985"/>
      <c r="G921" s="985"/>
      <c r="H921" s="985"/>
      <c r="I921" s="985"/>
      <c r="J921" s="985"/>
      <c r="K921" s="985"/>
    </row>
    <row r="922" spans="1:11">
      <c r="A922" s="985"/>
      <c r="B922" s="985"/>
      <c r="C922" s="985"/>
      <c r="D922" s="985"/>
      <c r="E922" s="985"/>
      <c r="F922" s="985"/>
      <c r="G922" s="985"/>
      <c r="H922" s="985"/>
      <c r="I922" s="985"/>
      <c r="J922" s="985"/>
      <c r="K922" s="985"/>
    </row>
    <row r="923" spans="1:11">
      <c r="A923" s="985"/>
      <c r="B923" s="985"/>
      <c r="C923" s="985"/>
      <c r="D923" s="985"/>
      <c r="E923" s="985"/>
      <c r="F923" s="985"/>
      <c r="G923" s="985"/>
      <c r="H923" s="985"/>
      <c r="I923" s="985"/>
      <c r="J923" s="985"/>
      <c r="K923" s="985"/>
    </row>
    <row r="924" spans="1:11">
      <c r="A924" s="985"/>
      <c r="B924" s="985"/>
      <c r="C924" s="985"/>
      <c r="D924" s="985"/>
      <c r="E924" s="985"/>
      <c r="F924" s="985"/>
      <c r="G924" s="985"/>
      <c r="H924" s="985"/>
      <c r="I924" s="985"/>
      <c r="J924" s="985"/>
      <c r="K924" s="985"/>
    </row>
    <row r="925" spans="1:11">
      <c r="A925" s="985"/>
      <c r="B925" s="985"/>
      <c r="C925" s="985"/>
      <c r="D925" s="985"/>
      <c r="E925" s="985"/>
      <c r="F925" s="985"/>
      <c r="G925" s="985"/>
      <c r="H925" s="985"/>
      <c r="I925" s="985"/>
      <c r="J925" s="985"/>
      <c r="K925" s="985"/>
    </row>
    <row r="926" spans="1:11">
      <c r="A926" s="985"/>
      <c r="B926" s="985"/>
      <c r="C926" s="985"/>
      <c r="D926" s="985"/>
      <c r="E926" s="985"/>
      <c r="F926" s="985"/>
      <c r="G926" s="985"/>
      <c r="H926" s="985"/>
      <c r="I926" s="985"/>
      <c r="J926" s="985"/>
      <c r="K926" s="985"/>
    </row>
    <row r="927" spans="1:11">
      <c r="A927" s="985"/>
      <c r="B927" s="985"/>
      <c r="C927" s="985"/>
      <c r="D927" s="985"/>
      <c r="E927" s="985"/>
      <c r="F927" s="985"/>
      <c r="G927" s="985"/>
      <c r="H927" s="985"/>
      <c r="I927" s="985"/>
      <c r="J927" s="985"/>
      <c r="K927" s="985"/>
    </row>
    <row r="928" spans="1:11">
      <c r="A928" s="985"/>
      <c r="B928" s="985"/>
      <c r="C928" s="985"/>
      <c r="D928" s="985"/>
      <c r="E928" s="985"/>
      <c r="F928" s="985"/>
      <c r="G928" s="985"/>
      <c r="H928" s="985"/>
      <c r="I928" s="985"/>
      <c r="J928" s="985"/>
      <c r="K928" s="985"/>
    </row>
    <row r="929" spans="1:11">
      <c r="A929" s="985"/>
      <c r="B929" s="985"/>
      <c r="C929" s="985"/>
      <c r="D929" s="985"/>
      <c r="E929" s="985"/>
      <c r="F929" s="985"/>
      <c r="G929" s="985"/>
      <c r="H929" s="985"/>
      <c r="I929" s="985"/>
      <c r="J929" s="985"/>
      <c r="K929" s="985"/>
    </row>
    <row r="930" spans="1:11">
      <c r="A930" s="985"/>
      <c r="B930" s="985"/>
      <c r="C930" s="985"/>
      <c r="D930" s="985"/>
      <c r="E930" s="985"/>
      <c r="F930" s="985"/>
      <c r="G930" s="985"/>
      <c r="H930" s="985"/>
      <c r="I930" s="985"/>
      <c r="J930" s="985"/>
      <c r="K930" s="985"/>
    </row>
    <row r="931" spans="1:11">
      <c r="A931" s="985"/>
      <c r="B931" s="985"/>
      <c r="C931" s="985"/>
      <c r="D931" s="985"/>
      <c r="E931" s="985"/>
      <c r="F931" s="985"/>
      <c r="G931" s="985"/>
      <c r="H931" s="985"/>
      <c r="I931" s="985"/>
      <c r="J931" s="985"/>
      <c r="K931" s="985"/>
    </row>
    <row r="932" spans="1:11">
      <c r="A932" s="985"/>
      <c r="B932" s="985"/>
      <c r="C932" s="985"/>
      <c r="D932" s="985"/>
      <c r="E932" s="985"/>
      <c r="F932" s="985"/>
      <c r="G932" s="985"/>
      <c r="H932" s="985"/>
      <c r="I932" s="985"/>
      <c r="J932" s="985"/>
      <c r="K932" s="985"/>
    </row>
    <row r="933" spans="1:11">
      <c r="A933" s="985"/>
      <c r="B933" s="985"/>
      <c r="C933" s="985"/>
      <c r="D933" s="985"/>
      <c r="E933" s="985"/>
      <c r="F933" s="985"/>
      <c r="G933" s="985"/>
      <c r="H933" s="985"/>
      <c r="I933" s="985"/>
      <c r="J933" s="985"/>
      <c r="K933" s="985"/>
    </row>
    <row r="934" spans="1:11">
      <c r="A934" s="985"/>
      <c r="B934" s="985"/>
      <c r="C934" s="985"/>
      <c r="D934" s="985"/>
      <c r="E934" s="985"/>
      <c r="F934" s="985"/>
      <c r="G934" s="985"/>
      <c r="H934" s="985"/>
      <c r="I934" s="985"/>
      <c r="J934" s="985"/>
      <c r="K934" s="985"/>
    </row>
    <row r="935" spans="1:11">
      <c r="A935" s="985"/>
      <c r="B935" s="985"/>
      <c r="C935" s="985"/>
      <c r="D935" s="985"/>
      <c r="E935" s="985"/>
      <c r="F935" s="985"/>
      <c r="G935" s="985"/>
      <c r="H935" s="985"/>
      <c r="I935" s="985"/>
      <c r="J935" s="985"/>
      <c r="K935" s="985"/>
    </row>
    <row r="936" spans="1:11">
      <c r="A936" s="985"/>
      <c r="B936" s="985"/>
      <c r="C936" s="985"/>
      <c r="D936" s="985"/>
      <c r="E936" s="985"/>
      <c r="F936" s="985"/>
      <c r="G936" s="985"/>
      <c r="H936" s="985"/>
      <c r="I936" s="985"/>
      <c r="J936" s="985"/>
      <c r="K936" s="985"/>
    </row>
    <row r="937" spans="1:11">
      <c r="A937" s="985"/>
      <c r="B937" s="985"/>
      <c r="C937" s="985"/>
      <c r="D937" s="985"/>
      <c r="E937" s="985"/>
      <c r="F937" s="985"/>
      <c r="G937" s="985"/>
      <c r="H937" s="985"/>
      <c r="I937" s="985"/>
      <c r="J937" s="985"/>
      <c r="K937" s="985"/>
    </row>
    <row r="938" spans="1:11">
      <c r="A938" s="985"/>
      <c r="B938" s="985"/>
      <c r="C938" s="985"/>
      <c r="D938" s="985"/>
      <c r="E938" s="985"/>
      <c r="F938" s="985"/>
      <c r="G938" s="985"/>
      <c r="H938" s="985"/>
      <c r="I938" s="985"/>
      <c r="J938" s="985"/>
      <c r="K938" s="985"/>
    </row>
    <row r="939" spans="1:11">
      <c r="A939" s="985"/>
      <c r="B939" s="985"/>
      <c r="C939" s="985"/>
      <c r="D939" s="985"/>
      <c r="E939" s="985"/>
      <c r="F939" s="985"/>
      <c r="G939" s="985"/>
      <c r="H939" s="985"/>
      <c r="I939" s="985"/>
      <c r="J939" s="985"/>
      <c r="K939" s="985"/>
    </row>
    <row r="940" spans="1:11">
      <c r="A940" s="985"/>
      <c r="B940" s="985"/>
      <c r="C940" s="985"/>
      <c r="D940" s="985"/>
      <c r="E940" s="985"/>
      <c r="F940" s="985"/>
      <c r="G940" s="985"/>
      <c r="H940" s="985"/>
      <c r="I940" s="985"/>
      <c r="J940" s="985"/>
      <c r="K940" s="985"/>
    </row>
    <row r="941" spans="1:11">
      <c r="A941" s="985"/>
      <c r="B941" s="985"/>
      <c r="C941" s="985"/>
      <c r="D941" s="985"/>
      <c r="E941" s="985"/>
      <c r="F941" s="985"/>
      <c r="G941" s="985"/>
      <c r="H941" s="985"/>
      <c r="I941" s="985"/>
      <c r="J941" s="985"/>
      <c r="K941" s="985"/>
    </row>
    <row r="942" spans="1:11">
      <c r="A942" s="985"/>
      <c r="B942" s="985"/>
      <c r="C942" s="985"/>
      <c r="D942" s="985"/>
      <c r="E942" s="985"/>
      <c r="F942" s="985"/>
      <c r="G942" s="985"/>
      <c r="H942" s="985"/>
      <c r="I942" s="985"/>
      <c r="J942" s="985"/>
      <c r="K942" s="985"/>
    </row>
    <row r="943" spans="1:11">
      <c r="A943" s="985"/>
      <c r="B943" s="985"/>
      <c r="C943" s="985"/>
      <c r="D943" s="985"/>
      <c r="E943" s="985"/>
      <c r="F943" s="985"/>
      <c r="G943" s="985"/>
      <c r="H943" s="985"/>
      <c r="I943" s="985"/>
      <c r="J943" s="985"/>
      <c r="K943" s="985"/>
    </row>
    <row r="944" spans="1:11">
      <c r="A944" s="985"/>
      <c r="B944" s="985"/>
      <c r="C944" s="985"/>
      <c r="D944" s="985"/>
      <c r="E944" s="985"/>
      <c r="F944" s="985"/>
      <c r="G944" s="985"/>
      <c r="H944" s="985"/>
      <c r="I944" s="985"/>
      <c r="J944" s="985"/>
      <c r="K944" s="985"/>
    </row>
    <row r="945" spans="1:11">
      <c r="A945" s="985"/>
      <c r="B945" s="985"/>
      <c r="C945" s="985"/>
      <c r="D945" s="985"/>
      <c r="E945" s="985"/>
      <c r="F945" s="985"/>
      <c r="G945" s="985"/>
      <c r="H945" s="985"/>
      <c r="I945" s="985"/>
      <c r="J945" s="985"/>
      <c r="K945" s="985"/>
    </row>
    <row r="946" spans="1:11">
      <c r="A946" s="985"/>
      <c r="B946" s="985"/>
      <c r="C946" s="985"/>
      <c r="D946" s="985"/>
      <c r="E946" s="985"/>
      <c r="F946" s="985"/>
      <c r="G946" s="985"/>
      <c r="H946" s="985"/>
      <c r="I946" s="985"/>
      <c r="J946" s="985"/>
      <c r="K946" s="985"/>
    </row>
    <row r="947" spans="1:11">
      <c r="A947" s="985"/>
      <c r="B947" s="985"/>
      <c r="C947" s="985"/>
      <c r="D947" s="985"/>
      <c r="E947" s="985"/>
      <c r="F947" s="985"/>
      <c r="G947" s="985"/>
      <c r="H947" s="985"/>
      <c r="I947" s="985"/>
      <c r="J947" s="985"/>
      <c r="K947" s="985"/>
    </row>
    <row r="948" spans="1:11">
      <c r="A948" s="985"/>
      <c r="B948" s="985"/>
      <c r="C948" s="985"/>
      <c r="D948" s="985"/>
      <c r="E948" s="985"/>
      <c r="F948" s="985"/>
      <c r="G948" s="985"/>
      <c r="H948" s="985"/>
      <c r="I948" s="985"/>
      <c r="J948" s="985"/>
      <c r="K948" s="985"/>
    </row>
    <row r="949" spans="1:11">
      <c r="A949" s="985"/>
      <c r="B949" s="985"/>
      <c r="C949" s="985"/>
      <c r="D949" s="985"/>
      <c r="E949" s="985"/>
      <c r="F949" s="985"/>
      <c r="G949" s="985"/>
      <c r="H949" s="985"/>
      <c r="I949" s="985"/>
      <c r="J949" s="985"/>
      <c r="K949" s="985"/>
    </row>
    <row r="950" spans="1:11">
      <c r="A950" s="985"/>
      <c r="B950" s="985"/>
      <c r="C950" s="985"/>
      <c r="D950" s="985"/>
      <c r="E950" s="985"/>
      <c r="F950" s="985"/>
      <c r="G950" s="985"/>
      <c r="H950" s="985"/>
      <c r="I950" s="985"/>
      <c r="J950" s="985"/>
      <c r="K950" s="985"/>
    </row>
    <row r="951" spans="1:11">
      <c r="A951" s="985"/>
      <c r="B951" s="985"/>
      <c r="C951" s="985"/>
      <c r="D951" s="985"/>
      <c r="E951" s="985"/>
      <c r="F951" s="985"/>
      <c r="G951" s="985"/>
      <c r="H951" s="985"/>
      <c r="I951" s="985"/>
      <c r="J951" s="985"/>
      <c r="K951" s="985"/>
    </row>
    <row r="952" spans="1:11">
      <c r="A952" s="985"/>
      <c r="B952" s="985"/>
      <c r="C952" s="985"/>
      <c r="D952" s="985"/>
      <c r="E952" s="985"/>
      <c r="F952" s="985"/>
      <c r="G952" s="985"/>
      <c r="H952" s="985"/>
      <c r="I952" s="985"/>
      <c r="J952" s="985"/>
      <c r="K952" s="985"/>
    </row>
    <row r="953" spans="1:11">
      <c r="A953" s="985"/>
      <c r="B953" s="985"/>
      <c r="C953" s="985"/>
      <c r="D953" s="985"/>
      <c r="E953" s="985"/>
      <c r="F953" s="985"/>
      <c r="G953" s="985"/>
      <c r="H953" s="985"/>
      <c r="I953" s="985"/>
      <c r="J953" s="985"/>
      <c r="K953" s="985"/>
    </row>
    <row r="954" spans="1:11">
      <c r="A954" s="985"/>
      <c r="B954" s="985"/>
      <c r="C954" s="985"/>
      <c r="D954" s="985"/>
      <c r="E954" s="985"/>
      <c r="F954" s="985"/>
      <c r="G954" s="985"/>
      <c r="H954" s="985"/>
      <c r="I954" s="985"/>
      <c r="J954" s="985"/>
      <c r="K954" s="985"/>
    </row>
    <row r="955" spans="1:11">
      <c r="A955" s="985"/>
      <c r="B955" s="985"/>
      <c r="C955" s="985"/>
      <c r="D955" s="985"/>
      <c r="E955" s="985"/>
      <c r="F955" s="985"/>
      <c r="G955" s="985"/>
      <c r="H955" s="985"/>
      <c r="I955" s="985"/>
      <c r="J955" s="985"/>
      <c r="K955" s="985"/>
    </row>
    <row r="956" spans="1:11">
      <c r="A956" s="985"/>
      <c r="B956" s="985"/>
      <c r="C956" s="985"/>
      <c r="D956" s="985"/>
      <c r="E956" s="985"/>
      <c r="F956" s="985"/>
      <c r="G956" s="985"/>
      <c r="H956" s="985"/>
      <c r="I956" s="985"/>
      <c r="J956" s="985"/>
      <c r="K956" s="985"/>
    </row>
    <row r="957" spans="1:11">
      <c r="A957" s="985"/>
      <c r="B957" s="985"/>
      <c r="C957" s="985"/>
      <c r="D957" s="985"/>
      <c r="E957" s="985"/>
      <c r="F957" s="985"/>
      <c r="G957" s="985"/>
      <c r="H957" s="985"/>
      <c r="I957" s="985"/>
      <c r="J957" s="985"/>
      <c r="K957" s="985"/>
    </row>
    <row r="958" spans="1:11">
      <c r="A958" s="985"/>
      <c r="B958" s="985"/>
      <c r="C958" s="985"/>
      <c r="D958" s="985"/>
      <c r="E958" s="985"/>
      <c r="F958" s="985"/>
      <c r="G958" s="985"/>
      <c r="H958" s="985"/>
      <c r="I958" s="985"/>
      <c r="J958" s="985"/>
      <c r="K958" s="985"/>
    </row>
    <row r="959" spans="1:11">
      <c r="A959" s="985"/>
      <c r="B959" s="985"/>
      <c r="C959" s="985"/>
      <c r="D959" s="985"/>
      <c r="E959" s="985"/>
      <c r="F959" s="985"/>
      <c r="G959" s="985"/>
      <c r="H959" s="985"/>
      <c r="I959" s="985"/>
      <c r="J959" s="985"/>
      <c r="K959" s="985"/>
    </row>
    <row r="960" spans="1:11">
      <c r="A960" s="985"/>
      <c r="B960" s="985"/>
      <c r="C960" s="985"/>
      <c r="D960" s="985"/>
      <c r="E960" s="985"/>
      <c r="F960" s="985"/>
      <c r="G960" s="985"/>
      <c r="H960" s="985"/>
      <c r="I960" s="985"/>
      <c r="J960" s="985"/>
      <c r="K960" s="985"/>
    </row>
    <row r="961" spans="1:11">
      <c r="A961" s="985"/>
      <c r="B961" s="985"/>
      <c r="C961" s="985"/>
      <c r="D961" s="985"/>
      <c r="E961" s="985"/>
      <c r="F961" s="985"/>
      <c r="G961" s="985"/>
      <c r="H961" s="985"/>
      <c r="I961" s="985"/>
      <c r="J961" s="985"/>
      <c r="K961" s="985"/>
    </row>
    <row r="962" spans="1:11">
      <c r="A962" s="985"/>
      <c r="B962" s="985"/>
      <c r="C962" s="985"/>
      <c r="D962" s="985"/>
      <c r="E962" s="985"/>
      <c r="F962" s="985"/>
      <c r="G962" s="985"/>
      <c r="H962" s="985"/>
      <c r="I962" s="985"/>
      <c r="J962" s="985"/>
      <c r="K962" s="985"/>
    </row>
    <row r="963" spans="1:11">
      <c r="A963" s="985"/>
      <c r="B963" s="985"/>
      <c r="C963" s="985"/>
      <c r="D963" s="985"/>
      <c r="E963" s="985"/>
      <c r="F963" s="985"/>
      <c r="G963" s="985"/>
      <c r="H963" s="985"/>
      <c r="I963" s="985"/>
      <c r="J963" s="985"/>
      <c r="K963" s="985"/>
    </row>
    <row r="964" spans="1:11">
      <c r="A964" s="985"/>
      <c r="B964" s="985"/>
      <c r="C964" s="985"/>
      <c r="D964" s="985"/>
      <c r="E964" s="985"/>
      <c r="F964" s="985"/>
      <c r="G964" s="985"/>
      <c r="H964" s="985"/>
      <c r="I964" s="985"/>
      <c r="J964" s="985"/>
      <c r="K964" s="985"/>
    </row>
    <row r="965" spans="1:11">
      <c r="A965" s="985"/>
      <c r="B965" s="985"/>
      <c r="C965" s="985"/>
      <c r="D965" s="985"/>
      <c r="E965" s="985"/>
      <c r="F965" s="985"/>
      <c r="G965" s="985"/>
      <c r="H965" s="985"/>
      <c r="I965" s="985"/>
      <c r="J965" s="985"/>
      <c r="K965" s="985"/>
    </row>
    <row r="966" spans="1:11">
      <c r="A966" s="985"/>
      <c r="B966" s="985"/>
      <c r="C966" s="985"/>
      <c r="D966" s="985"/>
      <c r="E966" s="985"/>
      <c r="F966" s="985"/>
      <c r="G966" s="985"/>
      <c r="H966" s="985"/>
      <c r="I966" s="985"/>
      <c r="J966" s="985"/>
      <c r="K966" s="985"/>
    </row>
    <row r="967" spans="1:11">
      <c r="A967" s="985"/>
      <c r="B967" s="985"/>
      <c r="C967" s="985"/>
      <c r="D967" s="985"/>
      <c r="E967" s="985"/>
      <c r="F967" s="985"/>
      <c r="G967" s="985"/>
      <c r="H967" s="985"/>
      <c r="I967" s="985"/>
      <c r="J967" s="985"/>
      <c r="K967" s="985"/>
    </row>
    <row r="968" spans="1:11">
      <c r="A968" s="985"/>
      <c r="B968" s="985"/>
      <c r="C968" s="985"/>
      <c r="D968" s="985"/>
      <c r="E968" s="985"/>
      <c r="F968" s="985"/>
      <c r="G968" s="985"/>
      <c r="H968" s="985"/>
      <c r="I968" s="985"/>
      <c r="J968" s="985"/>
      <c r="K968" s="985"/>
    </row>
    <row r="969" spans="1:11">
      <c r="A969" s="985"/>
      <c r="B969" s="985"/>
      <c r="C969" s="985"/>
      <c r="D969" s="985"/>
      <c r="E969" s="985"/>
      <c r="F969" s="985"/>
      <c r="G969" s="985"/>
      <c r="H969" s="985"/>
      <c r="I969" s="985"/>
      <c r="J969" s="985"/>
      <c r="K969" s="985"/>
    </row>
    <row r="970" spans="1:11">
      <c r="A970" s="985"/>
      <c r="B970" s="985"/>
      <c r="C970" s="985"/>
      <c r="D970" s="985"/>
      <c r="E970" s="985"/>
      <c r="F970" s="985"/>
      <c r="G970" s="985"/>
      <c r="H970" s="985"/>
      <c r="I970" s="985"/>
      <c r="J970" s="985"/>
      <c r="K970" s="985"/>
    </row>
    <row r="971" spans="1:11">
      <c r="A971" s="985"/>
      <c r="B971" s="985"/>
      <c r="C971" s="985"/>
      <c r="D971" s="985"/>
      <c r="E971" s="985"/>
      <c r="F971" s="985"/>
      <c r="G971" s="985"/>
      <c r="H971" s="985"/>
      <c r="I971" s="985"/>
      <c r="J971" s="985"/>
      <c r="K971" s="985"/>
    </row>
    <row r="972" spans="1:11">
      <c r="A972" s="985"/>
      <c r="B972" s="985"/>
      <c r="C972" s="985"/>
      <c r="D972" s="985"/>
      <c r="E972" s="985"/>
      <c r="F972" s="985"/>
      <c r="G972" s="985"/>
      <c r="H972" s="985"/>
      <c r="I972" s="985"/>
      <c r="J972" s="985"/>
      <c r="K972" s="985"/>
    </row>
    <row r="973" spans="1:11">
      <c r="A973" s="985"/>
      <c r="B973" s="985"/>
      <c r="C973" s="985"/>
      <c r="D973" s="985"/>
      <c r="E973" s="985"/>
      <c r="F973" s="985"/>
      <c r="G973" s="985"/>
      <c r="H973" s="985"/>
      <c r="I973" s="985"/>
      <c r="J973" s="985"/>
      <c r="K973" s="985"/>
    </row>
    <row r="974" spans="1:11">
      <c r="A974" s="985"/>
      <c r="B974" s="985"/>
      <c r="C974" s="985"/>
      <c r="D974" s="985"/>
      <c r="E974" s="985"/>
      <c r="F974" s="985"/>
      <c r="G974" s="985"/>
      <c r="H974" s="985"/>
      <c r="I974" s="985"/>
      <c r="J974" s="985"/>
      <c r="K974" s="985"/>
    </row>
    <row r="975" spans="1:11">
      <c r="A975" s="985"/>
      <c r="B975" s="985"/>
      <c r="C975" s="985"/>
      <c r="D975" s="985"/>
      <c r="E975" s="985"/>
      <c r="F975" s="985"/>
      <c r="G975" s="985"/>
      <c r="H975" s="985"/>
      <c r="I975" s="985"/>
      <c r="J975" s="985"/>
      <c r="K975" s="985"/>
    </row>
    <row r="976" spans="1:11">
      <c r="A976" s="985"/>
      <c r="B976" s="985"/>
      <c r="C976" s="985"/>
      <c r="D976" s="985"/>
      <c r="E976" s="985"/>
      <c r="F976" s="985"/>
      <c r="G976" s="985"/>
      <c r="H976" s="985"/>
      <c r="I976" s="985"/>
      <c r="J976" s="985"/>
      <c r="K976" s="985"/>
    </row>
    <row r="977" spans="1:11">
      <c r="A977" s="985"/>
      <c r="B977" s="985"/>
      <c r="C977" s="985"/>
      <c r="D977" s="985"/>
      <c r="E977" s="985"/>
      <c r="F977" s="985"/>
      <c r="G977" s="985"/>
      <c r="H977" s="985"/>
      <c r="I977" s="985"/>
      <c r="J977" s="985"/>
      <c r="K977" s="985"/>
    </row>
    <row r="978" spans="1:11">
      <c r="A978" s="985"/>
      <c r="B978" s="985"/>
      <c r="C978" s="985"/>
      <c r="D978" s="985"/>
      <c r="E978" s="985"/>
      <c r="F978" s="985"/>
      <c r="G978" s="985"/>
      <c r="H978" s="985"/>
      <c r="I978" s="985"/>
      <c r="J978" s="985"/>
      <c r="K978" s="985"/>
    </row>
    <row r="979" spans="1:11">
      <c r="A979" s="985"/>
      <c r="B979" s="985"/>
      <c r="C979" s="985"/>
      <c r="D979" s="985"/>
      <c r="E979" s="985"/>
      <c r="F979" s="985"/>
      <c r="G979" s="985"/>
      <c r="H979" s="985"/>
      <c r="I979" s="985"/>
      <c r="J979" s="985"/>
      <c r="K979" s="985"/>
    </row>
    <row r="980" spans="1:11">
      <c r="A980" s="985"/>
      <c r="B980" s="985"/>
      <c r="C980" s="985"/>
      <c r="D980" s="985"/>
      <c r="E980" s="985"/>
      <c r="F980" s="985"/>
      <c r="G980" s="985"/>
      <c r="H980" s="985"/>
      <c r="I980" s="985"/>
      <c r="J980" s="985"/>
      <c r="K980" s="985"/>
    </row>
    <row r="981" spans="1:11">
      <c r="A981" s="985"/>
      <c r="B981" s="985"/>
      <c r="C981" s="985"/>
      <c r="D981" s="985"/>
      <c r="E981" s="985"/>
      <c r="F981" s="985"/>
      <c r="G981" s="985"/>
      <c r="H981" s="985"/>
      <c r="I981" s="985"/>
      <c r="J981" s="985"/>
      <c r="K981" s="985"/>
    </row>
    <row r="982" spans="1:11">
      <c r="A982" s="985"/>
      <c r="B982" s="985"/>
      <c r="C982" s="985"/>
      <c r="D982" s="985"/>
      <c r="E982" s="985"/>
      <c r="F982" s="985"/>
      <c r="G982" s="985"/>
      <c r="H982" s="985"/>
      <c r="I982" s="985"/>
      <c r="J982" s="985"/>
      <c r="K982" s="985"/>
    </row>
    <row r="983" spans="1:11">
      <c r="A983" s="985"/>
      <c r="B983" s="985"/>
      <c r="C983" s="985"/>
      <c r="D983" s="985"/>
      <c r="E983" s="985"/>
      <c r="F983" s="985"/>
      <c r="G983" s="985"/>
      <c r="H983" s="985"/>
      <c r="I983" s="985"/>
      <c r="J983" s="985"/>
      <c r="K983" s="985"/>
    </row>
    <row r="984" spans="1:11">
      <c r="A984" s="985"/>
      <c r="B984" s="985"/>
      <c r="C984" s="985"/>
      <c r="D984" s="985"/>
      <c r="E984" s="985"/>
      <c r="F984" s="985"/>
      <c r="G984" s="985"/>
      <c r="H984" s="985"/>
      <c r="I984" s="985"/>
      <c r="J984" s="985"/>
      <c r="K984" s="985"/>
    </row>
    <row r="985" spans="1:11">
      <c r="A985" s="985"/>
      <c r="B985" s="985"/>
      <c r="C985" s="985"/>
      <c r="D985" s="985"/>
      <c r="E985" s="985"/>
      <c r="F985" s="985"/>
      <c r="G985" s="985"/>
      <c r="H985" s="985"/>
      <c r="I985" s="985"/>
      <c r="J985" s="985"/>
      <c r="K985" s="985"/>
    </row>
    <row r="986" spans="1:11">
      <c r="A986" s="985"/>
      <c r="B986" s="985"/>
      <c r="C986" s="985"/>
      <c r="D986" s="985"/>
      <c r="E986" s="985"/>
      <c r="F986" s="985"/>
      <c r="G986" s="985"/>
      <c r="H986" s="985"/>
      <c r="I986" s="985"/>
      <c r="J986" s="985"/>
      <c r="K986" s="985"/>
    </row>
    <row r="987" spans="1:11">
      <c r="A987" s="985"/>
      <c r="B987" s="985"/>
      <c r="C987" s="985"/>
      <c r="D987" s="985"/>
      <c r="E987" s="985"/>
      <c r="F987" s="985"/>
      <c r="G987" s="985"/>
      <c r="H987" s="985"/>
      <c r="I987" s="985"/>
      <c r="J987" s="985"/>
      <c r="K987" s="985"/>
    </row>
    <row r="988" spans="1:11">
      <c r="A988" s="985"/>
      <c r="B988" s="985"/>
      <c r="C988" s="985"/>
      <c r="D988" s="985"/>
      <c r="E988" s="985"/>
      <c r="F988" s="985"/>
      <c r="G988" s="985"/>
      <c r="H988" s="985"/>
      <c r="I988" s="985"/>
      <c r="J988" s="985"/>
      <c r="K988" s="985"/>
    </row>
    <row r="989" spans="1:11">
      <c r="A989" s="985"/>
      <c r="B989" s="985"/>
      <c r="C989" s="985"/>
      <c r="D989" s="985"/>
      <c r="E989" s="985"/>
      <c r="F989" s="985"/>
      <c r="G989" s="985"/>
      <c r="H989" s="985"/>
      <c r="I989" s="985"/>
      <c r="J989" s="985"/>
      <c r="K989" s="985"/>
    </row>
    <row r="990" spans="1:11">
      <c r="A990" s="985"/>
      <c r="B990" s="985"/>
      <c r="C990" s="985"/>
      <c r="D990" s="985"/>
      <c r="E990" s="985"/>
      <c r="F990" s="985"/>
      <c r="G990" s="985"/>
      <c r="H990" s="985"/>
      <c r="I990" s="985"/>
      <c r="J990" s="985"/>
      <c r="K990" s="985"/>
    </row>
    <row r="991" spans="1:11">
      <c r="A991" s="985"/>
      <c r="B991" s="985"/>
      <c r="C991" s="985"/>
      <c r="D991" s="985"/>
      <c r="E991" s="985"/>
      <c r="F991" s="985"/>
      <c r="G991" s="985"/>
      <c r="H991" s="985"/>
      <c r="I991" s="985"/>
      <c r="J991" s="985"/>
      <c r="K991" s="985"/>
    </row>
    <row r="992" spans="1:11">
      <c r="A992" s="985"/>
      <c r="B992" s="985"/>
      <c r="C992" s="985"/>
      <c r="D992" s="985"/>
      <c r="E992" s="985"/>
      <c r="F992" s="985"/>
      <c r="G992" s="985"/>
      <c r="H992" s="985"/>
      <c r="I992" s="985"/>
      <c r="J992" s="985"/>
      <c r="K992" s="985"/>
    </row>
    <row r="993" spans="1:11">
      <c r="A993" s="985"/>
      <c r="B993" s="985"/>
      <c r="C993" s="985"/>
      <c r="D993" s="985"/>
      <c r="E993" s="985"/>
      <c r="F993" s="985"/>
      <c r="G993" s="985"/>
      <c r="H993" s="985"/>
      <c r="I993" s="985"/>
      <c r="J993" s="985"/>
      <c r="K993" s="985"/>
    </row>
    <row r="994" spans="1:11">
      <c r="A994" s="985"/>
      <c r="B994" s="985"/>
      <c r="C994" s="985"/>
      <c r="D994" s="985"/>
      <c r="E994" s="985"/>
      <c r="F994" s="985"/>
      <c r="G994" s="985"/>
      <c r="H994" s="985"/>
      <c r="I994" s="985"/>
      <c r="J994" s="985"/>
      <c r="K994" s="985"/>
    </row>
    <row r="995" spans="1:11">
      <c r="A995" s="985"/>
      <c r="B995" s="985"/>
      <c r="C995" s="985"/>
      <c r="D995" s="985"/>
      <c r="E995" s="985"/>
      <c r="F995" s="985"/>
      <c r="G995" s="985"/>
      <c r="H995" s="985"/>
      <c r="I995" s="985"/>
      <c r="J995" s="985"/>
      <c r="K995" s="985"/>
    </row>
    <row r="996" spans="1:11">
      <c r="A996" s="985"/>
      <c r="B996" s="985"/>
      <c r="C996" s="985"/>
      <c r="D996" s="985"/>
      <c r="E996" s="985"/>
      <c r="F996" s="985"/>
      <c r="G996" s="985"/>
      <c r="H996" s="985"/>
      <c r="I996" s="985"/>
      <c r="J996" s="985"/>
      <c r="K996" s="985"/>
    </row>
    <row r="997" spans="1:11">
      <c r="A997" s="985"/>
      <c r="B997" s="985"/>
      <c r="C997" s="985"/>
      <c r="D997" s="985"/>
      <c r="E997" s="985"/>
      <c r="F997" s="985"/>
      <c r="G997" s="985"/>
      <c r="H997" s="985"/>
      <c r="I997" s="985"/>
      <c r="J997" s="985"/>
      <c r="K997" s="985"/>
    </row>
    <row r="998" spans="1:11">
      <c r="A998" s="985"/>
      <c r="B998" s="985"/>
      <c r="C998" s="985"/>
      <c r="D998" s="985"/>
      <c r="E998" s="985"/>
      <c r="F998" s="985"/>
      <c r="G998" s="985"/>
      <c r="H998" s="985"/>
      <c r="I998" s="985"/>
      <c r="J998" s="985"/>
      <c r="K998" s="985"/>
    </row>
    <row r="999" spans="1:11">
      <c r="A999" s="985"/>
      <c r="B999" s="985"/>
      <c r="C999" s="985"/>
      <c r="D999" s="985"/>
      <c r="E999" s="985"/>
      <c r="F999" s="985"/>
      <c r="G999" s="985"/>
      <c r="H999" s="985"/>
      <c r="I999" s="985"/>
      <c r="J999" s="985"/>
      <c r="K999" s="985"/>
    </row>
    <row r="1000" spans="1:11">
      <c r="A1000" s="985"/>
      <c r="B1000" s="985"/>
      <c r="C1000" s="985"/>
      <c r="D1000" s="985"/>
      <c r="E1000" s="985"/>
      <c r="F1000" s="985"/>
      <c r="G1000" s="985"/>
      <c r="H1000" s="985"/>
      <c r="I1000" s="985"/>
      <c r="J1000" s="985"/>
      <c r="K1000" s="985"/>
    </row>
  </sheetData>
  <mergeCells count="14">
    <mergeCell ref="G5:G6"/>
    <mergeCell ref="H5:H6"/>
    <mergeCell ref="I5:I6"/>
    <mergeCell ref="J5:J6"/>
    <mergeCell ref="A1:J1"/>
    <mergeCell ref="A2:J2"/>
    <mergeCell ref="A4:A6"/>
    <mergeCell ref="B4:B6"/>
    <mergeCell ref="C4:F4"/>
    <mergeCell ref="G4:J4"/>
    <mergeCell ref="C5:C6"/>
    <mergeCell ref="D5:D6"/>
    <mergeCell ref="E5:E6"/>
    <mergeCell ref="F5:F6"/>
  </mergeCells>
  <hyperlinks>
    <hyperlink ref="A26" r:id="rId1"/>
    <hyperlink ref="A27" r:id="rId2"/>
  </hyperlinks>
  <pageMargins left="0.78740157480314965" right="0.78740157480314965" top="1.1811023622047245" bottom="0.78740157480314965" header="0" footer="0"/>
  <pageSetup paperSize="9" orientation="portrait" horizontalDpi="4294967292" verticalDpi="2400" r:id="rId3"/>
  <headerFooter alignWithMargins="0"/>
</worksheet>
</file>

<file path=xl/worksheets/sheet75.xml><?xml version="1.0" encoding="utf-8"?>
<worksheet xmlns="http://schemas.openxmlformats.org/spreadsheetml/2006/main" xmlns:r="http://schemas.openxmlformats.org/officeDocument/2006/relationships">
  <sheetPr codeName="Sheet75"/>
  <dimension ref="A1:M986"/>
  <sheetViews>
    <sheetView workbookViewId="0">
      <selection sqref="A1:J1"/>
    </sheetView>
  </sheetViews>
  <sheetFormatPr defaultRowHeight="12.75"/>
  <cols>
    <col min="1" max="1" width="14.28515625" style="981" customWidth="1"/>
    <col min="2" max="2" width="10.28515625" style="981" customWidth="1"/>
    <col min="3" max="3" width="8.5703125" style="981" customWidth="1"/>
    <col min="4" max="4" width="8.140625" style="981" customWidth="1"/>
    <col min="5" max="5" width="9.5703125" style="981" customWidth="1"/>
    <col min="6" max="6" width="8.28515625" style="981" customWidth="1"/>
    <col min="7" max="7" width="7.5703125" style="981" customWidth="1"/>
    <col min="8" max="8" width="7" style="981" customWidth="1"/>
    <col min="9" max="9" width="9.5703125" style="981" customWidth="1"/>
    <col min="10" max="10" width="8.42578125" style="981" customWidth="1"/>
    <col min="11" max="11" width="4.85546875" style="981" customWidth="1"/>
    <col min="12" max="16384" width="9.140625" style="981"/>
  </cols>
  <sheetData>
    <row r="1" spans="1:13" ht="19.5" customHeight="1">
      <c r="A1" s="2165" t="s">
        <v>1010</v>
      </c>
      <c r="B1" s="2165"/>
      <c r="C1" s="2165"/>
      <c r="D1" s="2165"/>
      <c r="E1" s="2165"/>
      <c r="F1" s="2165"/>
      <c r="G1" s="2165"/>
      <c r="H1" s="2165"/>
      <c r="I1" s="2165"/>
      <c r="J1" s="2165"/>
    </row>
    <row r="2" spans="1:13" ht="23.25" customHeight="1">
      <c r="A2" s="2186" t="s">
        <v>1011</v>
      </c>
      <c r="B2" s="2186"/>
      <c r="C2" s="2186"/>
      <c r="D2" s="2186"/>
      <c r="E2" s="2186"/>
      <c r="F2" s="2186"/>
      <c r="G2" s="2186"/>
      <c r="H2" s="2186"/>
      <c r="I2" s="2186"/>
      <c r="J2" s="2186"/>
    </row>
    <row r="3" spans="1:13" ht="12.95" customHeight="1">
      <c r="A3" s="982">
        <v>2017</v>
      </c>
      <c r="B3" s="982"/>
      <c r="C3" s="983"/>
      <c r="D3" s="983"/>
      <c r="E3" s="983"/>
      <c r="F3" s="983"/>
      <c r="G3" s="983"/>
      <c r="H3" s="983"/>
      <c r="I3" s="983"/>
      <c r="J3" s="984" t="s">
        <v>546</v>
      </c>
      <c r="K3" s="985"/>
      <c r="L3" s="985"/>
      <c r="M3" s="985"/>
    </row>
    <row r="4" spans="1:13" ht="15" customHeight="1">
      <c r="A4" s="2167" t="s">
        <v>964</v>
      </c>
      <c r="B4" s="2170" t="s">
        <v>973</v>
      </c>
      <c r="C4" s="2173" t="s">
        <v>1000</v>
      </c>
      <c r="D4" s="2174"/>
      <c r="E4" s="2174"/>
      <c r="F4" s="2175"/>
      <c r="G4" s="2173" t="s">
        <v>1001</v>
      </c>
      <c r="H4" s="2174"/>
      <c r="I4" s="2174"/>
      <c r="J4" s="2175"/>
      <c r="K4" s="986"/>
    </row>
    <row r="5" spans="1:13" ht="6" customHeight="1">
      <c r="A5" s="2168"/>
      <c r="B5" s="2171"/>
      <c r="C5" s="2167" t="s">
        <v>0</v>
      </c>
      <c r="D5" s="2176" t="s">
        <v>1007</v>
      </c>
      <c r="E5" s="2167" t="s">
        <v>1008</v>
      </c>
      <c r="F5" s="2176" t="s">
        <v>888</v>
      </c>
      <c r="G5" s="2167" t="s">
        <v>0</v>
      </c>
      <c r="H5" s="2176" t="s">
        <v>1007</v>
      </c>
      <c r="I5" s="2167" t="s">
        <v>1008</v>
      </c>
      <c r="J5" s="2167" t="s">
        <v>888</v>
      </c>
      <c r="K5" s="987"/>
    </row>
    <row r="6" spans="1:13" ht="45" customHeight="1">
      <c r="A6" s="2169"/>
      <c r="B6" s="2172"/>
      <c r="C6" s="2169"/>
      <c r="D6" s="2177"/>
      <c r="E6" s="2169"/>
      <c r="F6" s="2177"/>
      <c r="G6" s="2169"/>
      <c r="H6" s="2177"/>
      <c r="I6" s="2169"/>
      <c r="J6" s="2169"/>
      <c r="K6" s="988"/>
    </row>
    <row r="7" spans="1:13" ht="12.95" customHeight="1">
      <c r="A7" s="985"/>
      <c r="B7" s="985"/>
      <c r="C7" s="985"/>
      <c r="D7" s="985"/>
      <c r="E7" s="985"/>
      <c r="F7" s="985"/>
      <c r="G7" s="983"/>
      <c r="H7" s="983"/>
      <c r="I7" s="983"/>
      <c r="J7" s="983"/>
      <c r="K7" s="983"/>
    </row>
    <row r="8" spans="1:13" s="1067" customFormat="1" ht="12.95" customHeight="1">
      <c r="A8" s="1067" t="s">
        <v>1012</v>
      </c>
      <c r="B8" s="1068">
        <f>SUM(B10:B14)</f>
        <v>1126</v>
      </c>
      <c r="C8" s="1068">
        <f t="shared" ref="C8:J8" si="0">SUM(C10:C14)</f>
        <v>11367173.999999998</v>
      </c>
      <c r="D8" s="1068">
        <f t="shared" si="0"/>
        <v>571400.99999999988</v>
      </c>
      <c r="E8" s="1068">
        <f t="shared" si="0"/>
        <v>1725387.0000000005</v>
      </c>
      <c r="F8" s="1068">
        <f t="shared" si="0"/>
        <v>9070385.9999999888</v>
      </c>
      <c r="G8" s="1068">
        <f t="shared" si="0"/>
        <v>9305932</v>
      </c>
      <c r="H8" s="1068">
        <f t="shared" si="0"/>
        <v>402682.99999999988</v>
      </c>
      <c r="I8" s="1068">
        <f t="shared" si="0"/>
        <v>1272306</v>
      </c>
      <c r="J8" s="1068">
        <f t="shared" si="0"/>
        <v>7630943.0000000009</v>
      </c>
    </row>
    <row r="9" spans="1:13" s="1067" customFormat="1" ht="12.95" customHeight="1"/>
    <row r="10" spans="1:13" s="1034" customFormat="1" ht="12.95" customHeight="1">
      <c r="A10" s="1034" t="s">
        <v>1013</v>
      </c>
      <c r="B10" s="1068">
        <v>411</v>
      </c>
      <c r="C10" s="1673">
        <v>2228700.9999999995</v>
      </c>
      <c r="D10" s="1673">
        <v>571400.99999999988</v>
      </c>
      <c r="E10" s="1673">
        <v>561653.00000000023</v>
      </c>
      <c r="F10" s="1673">
        <v>1095646.9999999995</v>
      </c>
      <c r="G10" s="1673">
        <v>1896899.0000000009</v>
      </c>
      <c r="H10" s="1673">
        <v>402682.99999999988</v>
      </c>
      <c r="I10" s="1673">
        <v>456621.00000000012</v>
      </c>
      <c r="J10" s="1673">
        <v>1037595.0000000002</v>
      </c>
    </row>
    <row r="11" spans="1:13" s="1067" customFormat="1" ht="12.95" customHeight="1">
      <c r="A11" s="1034" t="s">
        <v>1014</v>
      </c>
      <c r="B11" s="1121">
        <v>542</v>
      </c>
      <c r="C11" s="1111">
        <v>8095396.9999999981</v>
      </c>
      <c r="D11" s="1687">
        <v>0</v>
      </c>
      <c r="E11" s="1111">
        <v>1161884.0000000002</v>
      </c>
      <c r="F11" s="1694">
        <v>6933512.9999999898</v>
      </c>
      <c r="G11" s="1162">
        <v>6398650</v>
      </c>
      <c r="H11" s="1688">
        <v>0</v>
      </c>
      <c r="I11" s="1162">
        <v>813834.99999999988</v>
      </c>
      <c r="J11" s="1162">
        <v>5584815.0000000009</v>
      </c>
    </row>
    <row r="12" spans="1:13" s="1034" customFormat="1" ht="12.95" customHeight="1">
      <c r="A12" s="1034" t="s">
        <v>1015</v>
      </c>
      <c r="B12" s="1121">
        <v>129</v>
      </c>
      <c r="C12" s="1111">
        <v>875343</v>
      </c>
      <c r="D12" s="1687">
        <v>0</v>
      </c>
      <c r="E12" s="1111">
        <v>1850</v>
      </c>
      <c r="F12" s="1694">
        <v>873492.99999999988</v>
      </c>
      <c r="G12" s="1162">
        <v>846679.99999999977</v>
      </c>
      <c r="H12" s="1688">
        <v>0</v>
      </c>
      <c r="I12" s="1162">
        <v>1850</v>
      </c>
      <c r="J12" s="1162">
        <v>844830.00000000012</v>
      </c>
    </row>
    <row r="13" spans="1:13" s="1034" customFormat="1" ht="12.95" customHeight="1">
      <c r="A13" s="1034" t="s">
        <v>1016</v>
      </c>
      <c r="B13" s="1121">
        <v>26</v>
      </c>
      <c r="C13" s="1111">
        <v>69817</v>
      </c>
      <c r="D13" s="1687">
        <v>0</v>
      </c>
      <c r="E13" s="1687">
        <v>0</v>
      </c>
      <c r="F13" s="1694">
        <v>69817</v>
      </c>
      <c r="G13" s="1162">
        <v>68486</v>
      </c>
      <c r="H13" s="1688">
        <v>0</v>
      </c>
      <c r="I13" s="1688">
        <v>0</v>
      </c>
      <c r="J13" s="1162">
        <v>68486</v>
      </c>
    </row>
    <row r="14" spans="1:13" s="1034" customFormat="1" ht="12.95" customHeight="1">
      <c r="A14" s="1034" t="s">
        <v>1017</v>
      </c>
      <c r="B14" s="1121">
        <v>18</v>
      </c>
      <c r="C14" s="1111">
        <v>97916</v>
      </c>
      <c r="D14" s="1687">
        <v>0</v>
      </c>
      <c r="E14" s="1687">
        <v>0</v>
      </c>
      <c r="F14" s="1694">
        <v>97916</v>
      </c>
      <c r="G14" s="1162">
        <v>95217.000000000015</v>
      </c>
      <c r="H14" s="1688">
        <v>0</v>
      </c>
      <c r="I14" s="1688">
        <v>0</v>
      </c>
      <c r="J14" s="1162">
        <v>95217.000000000015</v>
      </c>
    </row>
    <row r="15" spans="1:13" s="1067" customFormat="1" ht="6.95" customHeight="1" thickBot="1">
      <c r="A15" s="1677"/>
      <c r="B15" s="1677"/>
      <c r="C15" s="1677"/>
      <c r="D15" s="1677"/>
      <c r="E15" s="1677"/>
      <c r="F15" s="1677"/>
      <c r="G15" s="1677"/>
      <c r="H15" s="1677"/>
      <c r="I15" s="1677"/>
      <c r="J15" s="1677"/>
    </row>
    <row r="16" spans="1:13" s="1067" customFormat="1" ht="3.75" customHeight="1" thickTop="1">
      <c r="A16" s="1161"/>
      <c r="B16" s="1161"/>
      <c r="C16" s="1161"/>
      <c r="D16" s="1161"/>
      <c r="E16" s="1161"/>
      <c r="F16" s="1161"/>
      <c r="G16" s="1161"/>
      <c r="H16" s="1161"/>
      <c r="I16" s="1161"/>
      <c r="J16" s="1161"/>
    </row>
    <row r="17" spans="1:11" s="993" customFormat="1" ht="12.95" customHeight="1">
      <c r="A17" s="1031" t="s">
        <v>955</v>
      </c>
      <c r="B17" s="1031"/>
      <c r="C17" s="1031"/>
      <c r="D17" s="1031"/>
      <c r="E17" s="1031"/>
    </row>
    <row r="18" spans="1:11" ht="9" customHeight="1">
      <c r="A18" s="985"/>
      <c r="B18" s="985"/>
      <c r="C18" s="985"/>
      <c r="D18" s="985"/>
      <c r="E18" s="985"/>
      <c r="F18" s="985"/>
      <c r="G18" s="985"/>
      <c r="H18" s="985"/>
      <c r="I18" s="985"/>
      <c r="J18" s="985"/>
      <c r="K18" s="985"/>
    </row>
    <row r="19" spans="1:11" s="1034" customFormat="1" ht="9.9499999999999993" customHeight="1">
      <c r="A19" s="768" t="s">
        <v>564</v>
      </c>
      <c r="D19" s="1035"/>
    </row>
    <row r="20" spans="1:11" s="1034" customFormat="1" ht="15" customHeight="1">
      <c r="A20" s="1011" t="s">
        <v>970</v>
      </c>
      <c r="D20" s="1035"/>
    </row>
    <row r="21" spans="1:11">
      <c r="A21" s="1011" t="s">
        <v>1009</v>
      </c>
      <c r="B21" s="985"/>
      <c r="C21" s="985"/>
      <c r="D21" s="985"/>
      <c r="E21" s="985"/>
      <c r="F21" s="985"/>
      <c r="G21" s="985"/>
      <c r="H21" s="985"/>
      <c r="I21" s="985"/>
      <c r="J21" s="985"/>
      <c r="K21" s="985"/>
    </row>
    <row r="22" spans="1:11">
      <c r="A22" s="985"/>
      <c r="B22" s="985"/>
      <c r="C22" s="985"/>
      <c r="D22" s="985"/>
      <c r="E22" s="985"/>
      <c r="F22" s="985"/>
      <c r="G22" s="985"/>
      <c r="H22" s="985"/>
      <c r="I22" s="985"/>
      <c r="J22" s="985"/>
      <c r="K22" s="985"/>
    </row>
    <row r="23" spans="1:11">
      <c r="A23" s="985"/>
      <c r="B23" s="985"/>
      <c r="C23" s="985"/>
      <c r="D23" s="985"/>
      <c r="E23" s="985"/>
      <c r="F23" s="985"/>
      <c r="G23" s="985"/>
      <c r="H23" s="985"/>
      <c r="I23" s="985"/>
      <c r="J23" s="985"/>
      <c r="K23" s="985"/>
    </row>
    <row r="24" spans="1:11">
      <c r="A24" s="985"/>
      <c r="B24" s="985"/>
      <c r="C24" s="985"/>
      <c r="D24" s="985"/>
      <c r="E24" s="985"/>
      <c r="F24" s="985"/>
      <c r="G24" s="985"/>
      <c r="H24" s="985"/>
      <c r="I24" s="985"/>
      <c r="J24" s="985"/>
      <c r="K24" s="985"/>
    </row>
    <row r="25" spans="1:11">
      <c r="A25" s="985"/>
      <c r="B25" s="985"/>
      <c r="C25" s="985"/>
      <c r="D25" s="985"/>
      <c r="E25" s="985"/>
      <c r="F25" s="985"/>
      <c r="G25" s="985"/>
      <c r="H25" s="985"/>
      <c r="I25" s="985"/>
      <c r="J25" s="985"/>
      <c r="K25" s="985"/>
    </row>
    <row r="26" spans="1:11">
      <c r="A26" s="985"/>
      <c r="B26" s="985"/>
      <c r="C26" s="985"/>
      <c r="D26" s="985"/>
      <c r="E26" s="985"/>
      <c r="F26" s="985"/>
      <c r="G26" s="985"/>
      <c r="H26" s="985"/>
      <c r="I26" s="985"/>
      <c r="J26" s="985"/>
      <c r="K26" s="985"/>
    </row>
    <row r="27" spans="1:11">
      <c r="A27" s="985"/>
      <c r="B27" s="985"/>
      <c r="C27" s="985"/>
      <c r="D27" s="985"/>
      <c r="E27" s="985"/>
      <c r="F27" s="985"/>
      <c r="G27" s="985"/>
      <c r="H27" s="985"/>
      <c r="I27" s="985"/>
      <c r="J27" s="985"/>
      <c r="K27" s="985"/>
    </row>
    <row r="28" spans="1:11">
      <c r="A28" s="985"/>
      <c r="B28" s="985"/>
      <c r="C28" s="985"/>
      <c r="D28" s="985"/>
      <c r="E28" s="985"/>
      <c r="F28" s="985"/>
      <c r="G28" s="985"/>
      <c r="H28" s="985"/>
      <c r="I28" s="985"/>
      <c r="J28" s="985"/>
      <c r="K28" s="985"/>
    </row>
    <row r="29" spans="1:11">
      <c r="A29" s="985"/>
      <c r="B29" s="985"/>
      <c r="C29" s="985"/>
      <c r="D29" s="985"/>
      <c r="E29" s="985"/>
      <c r="F29" s="985"/>
      <c r="G29" s="985"/>
      <c r="H29" s="985"/>
      <c r="I29" s="985"/>
      <c r="J29" s="985"/>
      <c r="K29" s="985"/>
    </row>
    <row r="30" spans="1:11">
      <c r="A30" s="985"/>
      <c r="B30" s="985"/>
      <c r="C30" s="985"/>
      <c r="D30" s="985"/>
      <c r="E30" s="985"/>
      <c r="F30" s="985"/>
      <c r="G30" s="985"/>
      <c r="H30" s="985"/>
      <c r="I30" s="985"/>
      <c r="J30" s="985"/>
      <c r="K30" s="985"/>
    </row>
    <row r="31" spans="1:11">
      <c r="A31" s="985"/>
      <c r="B31" s="985"/>
      <c r="C31" s="985"/>
      <c r="D31" s="985"/>
      <c r="E31" s="985"/>
      <c r="F31" s="985"/>
      <c r="G31" s="985"/>
      <c r="H31" s="985"/>
      <c r="I31" s="985"/>
      <c r="J31" s="985"/>
      <c r="K31" s="985"/>
    </row>
    <row r="32" spans="1:11">
      <c r="A32" s="985"/>
      <c r="B32" s="985"/>
      <c r="C32" s="985"/>
      <c r="D32" s="985"/>
      <c r="E32" s="985"/>
      <c r="F32" s="985"/>
      <c r="G32" s="985"/>
      <c r="H32" s="985"/>
      <c r="I32" s="985"/>
      <c r="J32" s="985"/>
      <c r="K32" s="985"/>
    </row>
    <row r="33" spans="1:11">
      <c r="A33" s="985"/>
      <c r="B33" s="985"/>
      <c r="C33" s="985"/>
      <c r="D33" s="985"/>
      <c r="E33" s="985"/>
      <c r="F33" s="985"/>
      <c r="G33" s="985"/>
      <c r="H33" s="985"/>
      <c r="I33" s="985"/>
      <c r="J33" s="985"/>
      <c r="K33" s="985"/>
    </row>
    <row r="34" spans="1:11">
      <c r="A34" s="985"/>
      <c r="B34" s="985"/>
      <c r="C34" s="985"/>
      <c r="D34" s="985"/>
      <c r="E34" s="985"/>
      <c r="F34" s="985"/>
      <c r="G34" s="985"/>
      <c r="H34" s="985"/>
      <c r="I34" s="985"/>
      <c r="J34" s="985"/>
      <c r="K34" s="985"/>
    </row>
    <row r="35" spans="1:11">
      <c r="A35" s="985"/>
      <c r="B35" s="985"/>
      <c r="C35" s="985"/>
      <c r="D35" s="985"/>
      <c r="E35" s="985"/>
      <c r="F35" s="985"/>
      <c r="G35" s="985"/>
      <c r="H35" s="985"/>
      <c r="I35" s="985"/>
      <c r="J35" s="985"/>
      <c r="K35" s="985"/>
    </row>
    <row r="36" spans="1:11">
      <c r="A36" s="985"/>
      <c r="B36" s="985"/>
      <c r="C36" s="985"/>
      <c r="D36" s="985"/>
      <c r="E36" s="985"/>
      <c r="F36" s="985"/>
      <c r="G36" s="985"/>
      <c r="H36" s="985"/>
      <c r="I36" s="985"/>
      <c r="J36" s="985"/>
      <c r="K36" s="985"/>
    </row>
    <row r="37" spans="1:11">
      <c r="A37" s="985"/>
      <c r="B37" s="985"/>
      <c r="C37" s="985"/>
      <c r="D37" s="985"/>
      <c r="E37" s="985"/>
      <c r="F37" s="985"/>
      <c r="G37" s="985"/>
      <c r="H37" s="985"/>
      <c r="I37" s="985"/>
      <c r="J37" s="985"/>
      <c r="K37" s="985"/>
    </row>
    <row r="38" spans="1:11">
      <c r="A38" s="985"/>
      <c r="B38" s="985"/>
      <c r="C38" s="985"/>
      <c r="D38" s="985"/>
      <c r="E38" s="985"/>
      <c r="F38" s="985"/>
      <c r="G38" s="985"/>
      <c r="H38" s="985"/>
      <c r="I38" s="985"/>
      <c r="J38" s="985"/>
      <c r="K38" s="985"/>
    </row>
    <row r="39" spans="1:11">
      <c r="A39" s="985"/>
      <c r="B39" s="985"/>
      <c r="C39" s="985"/>
      <c r="D39" s="985"/>
      <c r="E39" s="985"/>
      <c r="F39" s="985"/>
      <c r="G39" s="985"/>
      <c r="H39" s="985"/>
      <c r="I39" s="985"/>
      <c r="J39" s="985"/>
      <c r="K39" s="985"/>
    </row>
    <row r="40" spans="1:11">
      <c r="A40" s="985"/>
      <c r="B40" s="985"/>
      <c r="C40" s="985"/>
      <c r="D40" s="985"/>
      <c r="E40" s="985"/>
      <c r="F40" s="985"/>
      <c r="G40" s="985"/>
      <c r="H40" s="985"/>
      <c r="I40" s="985"/>
      <c r="J40" s="985"/>
      <c r="K40" s="985"/>
    </row>
    <row r="41" spans="1:11">
      <c r="A41" s="985"/>
      <c r="B41" s="985"/>
      <c r="C41" s="985"/>
      <c r="D41" s="985"/>
      <c r="E41" s="985"/>
      <c r="F41" s="985"/>
      <c r="G41" s="985"/>
      <c r="H41" s="985"/>
      <c r="I41" s="985"/>
      <c r="J41" s="985"/>
      <c r="K41" s="985"/>
    </row>
    <row r="42" spans="1:11">
      <c r="A42" s="985"/>
      <c r="B42" s="985"/>
      <c r="C42" s="985"/>
      <c r="D42" s="985"/>
      <c r="E42" s="985"/>
      <c r="F42" s="985"/>
      <c r="G42" s="985"/>
      <c r="H42" s="985"/>
      <c r="I42" s="985"/>
      <c r="J42" s="985"/>
      <c r="K42" s="985"/>
    </row>
    <row r="43" spans="1:11">
      <c r="A43" s="985"/>
      <c r="B43" s="985"/>
      <c r="C43" s="985"/>
      <c r="D43" s="985"/>
      <c r="E43" s="985"/>
      <c r="F43" s="985"/>
      <c r="G43" s="985"/>
      <c r="H43" s="985"/>
      <c r="I43" s="985"/>
      <c r="J43" s="985"/>
      <c r="K43" s="985"/>
    </row>
    <row r="44" spans="1:11">
      <c r="A44" s="985"/>
      <c r="B44" s="985"/>
      <c r="C44" s="985"/>
      <c r="D44" s="985"/>
      <c r="E44" s="985"/>
      <c r="F44" s="985"/>
      <c r="G44" s="985"/>
      <c r="H44" s="985"/>
      <c r="I44" s="985"/>
      <c r="J44" s="985"/>
      <c r="K44" s="985"/>
    </row>
    <row r="45" spans="1:11">
      <c r="A45" s="985"/>
      <c r="B45" s="985"/>
      <c r="C45" s="985"/>
      <c r="D45" s="985"/>
      <c r="E45" s="985"/>
      <c r="F45" s="985"/>
      <c r="G45" s="985"/>
      <c r="H45" s="985"/>
      <c r="I45" s="985"/>
      <c r="J45" s="985"/>
      <c r="K45" s="985"/>
    </row>
    <row r="46" spans="1:11">
      <c r="A46" s="985"/>
      <c r="B46" s="985"/>
      <c r="C46" s="985"/>
      <c r="D46" s="985"/>
      <c r="E46" s="985"/>
      <c r="F46" s="985"/>
      <c r="G46" s="985"/>
      <c r="H46" s="985"/>
      <c r="I46" s="985"/>
      <c r="J46" s="985"/>
      <c r="K46" s="985"/>
    </row>
    <row r="47" spans="1:11">
      <c r="A47" s="985"/>
      <c r="B47" s="985"/>
      <c r="C47" s="985"/>
      <c r="D47" s="985"/>
      <c r="E47" s="985"/>
      <c r="F47" s="985"/>
      <c r="G47" s="985"/>
      <c r="H47" s="985"/>
      <c r="I47" s="985"/>
      <c r="J47" s="985"/>
      <c r="K47" s="985"/>
    </row>
    <row r="48" spans="1:11">
      <c r="A48" s="985"/>
      <c r="B48" s="985"/>
      <c r="C48" s="985"/>
      <c r="D48" s="985"/>
      <c r="E48" s="985"/>
      <c r="F48" s="985"/>
      <c r="G48" s="985"/>
      <c r="H48" s="985"/>
      <c r="I48" s="985"/>
      <c r="J48" s="985"/>
      <c r="K48" s="985"/>
    </row>
    <row r="49" spans="1:11">
      <c r="A49" s="985"/>
      <c r="B49" s="985"/>
      <c r="C49" s="985"/>
      <c r="D49" s="985"/>
      <c r="E49" s="985"/>
      <c r="F49" s="985"/>
      <c r="G49" s="985"/>
      <c r="H49" s="985"/>
      <c r="I49" s="985"/>
      <c r="J49" s="985"/>
      <c r="K49" s="985"/>
    </row>
    <row r="50" spans="1:11">
      <c r="A50" s="985"/>
      <c r="B50" s="985"/>
      <c r="C50" s="985"/>
      <c r="D50" s="985"/>
      <c r="E50" s="985"/>
      <c r="F50" s="985"/>
      <c r="G50" s="985"/>
      <c r="H50" s="985"/>
      <c r="I50" s="985"/>
      <c r="J50" s="985"/>
      <c r="K50" s="985"/>
    </row>
    <row r="51" spans="1:11">
      <c r="A51" s="985"/>
      <c r="B51" s="985"/>
      <c r="C51" s="985"/>
      <c r="D51" s="985"/>
      <c r="E51" s="985"/>
      <c r="F51" s="985"/>
      <c r="G51" s="985"/>
      <c r="H51" s="985"/>
      <c r="I51" s="985"/>
      <c r="J51" s="985"/>
      <c r="K51" s="985"/>
    </row>
    <row r="52" spans="1:11">
      <c r="A52" s="985"/>
      <c r="B52" s="985"/>
      <c r="C52" s="985"/>
      <c r="D52" s="985"/>
      <c r="E52" s="985"/>
      <c r="F52" s="985"/>
      <c r="G52" s="985"/>
      <c r="H52" s="985"/>
      <c r="I52" s="985"/>
      <c r="J52" s="985"/>
      <c r="K52" s="985"/>
    </row>
    <row r="53" spans="1:11">
      <c r="A53" s="985"/>
      <c r="B53" s="985"/>
      <c r="C53" s="985"/>
      <c r="D53" s="985"/>
      <c r="E53" s="985"/>
      <c r="F53" s="985"/>
      <c r="G53" s="985"/>
      <c r="H53" s="985"/>
      <c r="I53" s="985"/>
      <c r="J53" s="985"/>
      <c r="K53" s="985"/>
    </row>
    <row r="54" spans="1:11">
      <c r="A54" s="985"/>
      <c r="B54" s="985"/>
      <c r="C54" s="985"/>
      <c r="D54" s="985"/>
      <c r="E54" s="985"/>
      <c r="F54" s="985"/>
      <c r="G54" s="985"/>
      <c r="H54" s="985"/>
      <c r="I54" s="985"/>
      <c r="J54" s="985"/>
      <c r="K54" s="985"/>
    </row>
    <row r="55" spans="1:11">
      <c r="A55" s="985"/>
      <c r="B55" s="985"/>
      <c r="C55" s="985"/>
      <c r="D55" s="985"/>
      <c r="E55" s="985"/>
      <c r="F55" s="985"/>
      <c r="G55" s="985"/>
      <c r="H55" s="985"/>
      <c r="I55" s="985"/>
      <c r="J55" s="985"/>
      <c r="K55" s="985"/>
    </row>
    <row r="56" spans="1:11">
      <c r="A56" s="985"/>
      <c r="B56" s="985"/>
      <c r="C56" s="985"/>
      <c r="D56" s="985"/>
      <c r="E56" s="985"/>
      <c r="F56" s="985"/>
      <c r="G56" s="985"/>
      <c r="H56" s="985"/>
      <c r="I56" s="985"/>
      <c r="J56" s="985"/>
      <c r="K56" s="985"/>
    </row>
    <row r="57" spans="1:11">
      <c r="A57" s="985"/>
      <c r="B57" s="985"/>
      <c r="C57" s="985"/>
      <c r="D57" s="985"/>
      <c r="E57" s="985"/>
      <c r="F57" s="985"/>
      <c r="G57" s="985"/>
      <c r="H57" s="985"/>
      <c r="I57" s="985"/>
      <c r="J57" s="985"/>
      <c r="K57" s="985"/>
    </row>
    <row r="58" spans="1:11">
      <c r="A58" s="985"/>
      <c r="B58" s="985"/>
      <c r="C58" s="985"/>
      <c r="D58" s="985"/>
      <c r="E58" s="985"/>
      <c r="F58" s="985"/>
      <c r="G58" s="985"/>
      <c r="H58" s="985"/>
      <c r="I58" s="985"/>
      <c r="J58" s="985"/>
      <c r="K58" s="985"/>
    </row>
    <row r="59" spans="1:11">
      <c r="A59" s="985"/>
      <c r="B59" s="985"/>
      <c r="C59" s="985"/>
      <c r="D59" s="985"/>
      <c r="E59" s="985"/>
      <c r="F59" s="985"/>
      <c r="G59" s="985"/>
      <c r="H59" s="985"/>
      <c r="I59" s="985"/>
      <c r="J59" s="985"/>
      <c r="K59" s="985"/>
    </row>
    <row r="60" spans="1:11">
      <c r="A60" s="985"/>
      <c r="B60" s="985"/>
      <c r="C60" s="985"/>
      <c r="D60" s="985"/>
      <c r="E60" s="985"/>
      <c r="F60" s="985"/>
      <c r="G60" s="985"/>
      <c r="H60" s="985"/>
      <c r="I60" s="985"/>
      <c r="J60" s="985"/>
      <c r="K60" s="985"/>
    </row>
    <row r="61" spans="1:11">
      <c r="A61" s="985"/>
      <c r="B61" s="985"/>
      <c r="C61" s="985"/>
      <c r="D61" s="985"/>
      <c r="E61" s="985"/>
      <c r="F61" s="985"/>
      <c r="G61" s="985"/>
      <c r="H61" s="985"/>
      <c r="I61" s="985"/>
      <c r="J61" s="985"/>
      <c r="K61" s="985"/>
    </row>
    <row r="62" spans="1:11">
      <c r="A62" s="985"/>
      <c r="B62" s="985"/>
      <c r="C62" s="985"/>
      <c r="D62" s="985"/>
      <c r="E62" s="985"/>
      <c r="F62" s="985"/>
      <c r="G62" s="985"/>
      <c r="H62" s="985"/>
      <c r="I62" s="985"/>
      <c r="J62" s="985"/>
      <c r="K62" s="985"/>
    </row>
    <row r="63" spans="1:11">
      <c r="A63" s="985"/>
      <c r="B63" s="985"/>
      <c r="C63" s="985"/>
      <c r="D63" s="985"/>
      <c r="E63" s="985"/>
      <c r="F63" s="985"/>
      <c r="G63" s="985"/>
      <c r="H63" s="985"/>
      <c r="I63" s="985"/>
      <c r="J63" s="985"/>
      <c r="K63" s="985"/>
    </row>
    <row r="64" spans="1:11">
      <c r="A64" s="985"/>
      <c r="B64" s="985"/>
      <c r="C64" s="985"/>
      <c r="D64" s="985"/>
      <c r="E64" s="985"/>
      <c r="F64" s="985"/>
      <c r="G64" s="985"/>
      <c r="H64" s="985"/>
      <c r="I64" s="985"/>
      <c r="J64" s="985"/>
      <c r="K64" s="985"/>
    </row>
    <row r="65" spans="1:11">
      <c r="A65" s="985"/>
      <c r="B65" s="985"/>
      <c r="C65" s="985"/>
      <c r="D65" s="985"/>
      <c r="E65" s="985"/>
      <c r="F65" s="985"/>
      <c r="G65" s="985"/>
      <c r="H65" s="985"/>
      <c r="I65" s="985"/>
      <c r="J65" s="985"/>
      <c r="K65" s="985"/>
    </row>
    <row r="66" spans="1:11">
      <c r="A66" s="985"/>
      <c r="B66" s="985"/>
      <c r="C66" s="985"/>
      <c r="D66" s="985"/>
      <c r="E66" s="985"/>
      <c r="F66" s="985"/>
      <c r="G66" s="985"/>
      <c r="H66" s="985"/>
      <c r="I66" s="985"/>
      <c r="J66" s="985"/>
      <c r="K66" s="985"/>
    </row>
    <row r="67" spans="1:11">
      <c r="A67" s="985"/>
      <c r="B67" s="985"/>
      <c r="C67" s="985"/>
      <c r="D67" s="985"/>
      <c r="E67" s="985"/>
      <c r="F67" s="985"/>
      <c r="G67" s="985"/>
      <c r="H67" s="985"/>
      <c r="I67" s="985"/>
      <c r="J67" s="985"/>
      <c r="K67" s="985"/>
    </row>
    <row r="68" spans="1:11">
      <c r="A68" s="985"/>
      <c r="B68" s="985"/>
      <c r="C68" s="985"/>
      <c r="D68" s="985"/>
      <c r="E68" s="985"/>
      <c r="F68" s="985"/>
      <c r="G68" s="985"/>
      <c r="H68" s="985"/>
      <c r="I68" s="985"/>
      <c r="J68" s="985"/>
      <c r="K68" s="985"/>
    </row>
    <row r="69" spans="1:11">
      <c r="A69" s="985"/>
      <c r="B69" s="985"/>
      <c r="C69" s="985"/>
      <c r="D69" s="985"/>
      <c r="E69" s="985"/>
      <c r="F69" s="985"/>
      <c r="G69" s="985"/>
      <c r="H69" s="985"/>
      <c r="I69" s="985"/>
      <c r="J69" s="985"/>
      <c r="K69" s="985"/>
    </row>
    <row r="70" spans="1:11">
      <c r="A70" s="985"/>
      <c r="B70" s="985"/>
      <c r="C70" s="985"/>
      <c r="D70" s="985"/>
      <c r="E70" s="985"/>
      <c r="F70" s="985"/>
      <c r="G70" s="985"/>
      <c r="H70" s="985"/>
      <c r="I70" s="985"/>
      <c r="J70" s="985"/>
      <c r="K70" s="985"/>
    </row>
    <row r="71" spans="1:11">
      <c r="A71" s="985"/>
      <c r="B71" s="985"/>
      <c r="C71" s="985"/>
      <c r="D71" s="985"/>
      <c r="E71" s="985"/>
      <c r="F71" s="985"/>
      <c r="G71" s="985"/>
      <c r="H71" s="985"/>
      <c r="I71" s="985"/>
      <c r="J71" s="985"/>
      <c r="K71" s="985"/>
    </row>
    <row r="72" spans="1:11">
      <c r="A72" s="985"/>
      <c r="B72" s="985"/>
      <c r="C72" s="985"/>
      <c r="D72" s="985"/>
      <c r="E72" s="985"/>
      <c r="F72" s="985"/>
      <c r="G72" s="985"/>
      <c r="H72" s="985"/>
      <c r="I72" s="985"/>
      <c r="J72" s="985"/>
      <c r="K72" s="985"/>
    </row>
    <row r="73" spans="1:11">
      <c r="A73" s="985"/>
      <c r="B73" s="985"/>
      <c r="C73" s="985"/>
      <c r="D73" s="985"/>
      <c r="E73" s="985"/>
      <c r="F73" s="985"/>
      <c r="G73" s="985"/>
      <c r="H73" s="985"/>
      <c r="I73" s="985"/>
      <c r="J73" s="985"/>
      <c r="K73" s="985"/>
    </row>
    <row r="74" spans="1:11">
      <c r="A74" s="985"/>
      <c r="B74" s="985"/>
      <c r="C74" s="985"/>
      <c r="D74" s="985"/>
      <c r="E74" s="985"/>
      <c r="F74" s="985"/>
      <c r="G74" s="985"/>
      <c r="H74" s="985"/>
      <c r="I74" s="985"/>
      <c r="J74" s="985"/>
      <c r="K74" s="985"/>
    </row>
    <row r="75" spans="1:11">
      <c r="A75" s="985"/>
      <c r="B75" s="985"/>
      <c r="C75" s="985"/>
      <c r="D75" s="985"/>
      <c r="E75" s="985"/>
      <c r="F75" s="985"/>
      <c r="G75" s="985"/>
      <c r="H75" s="985"/>
      <c r="I75" s="985"/>
      <c r="J75" s="985"/>
      <c r="K75" s="985"/>
    </row>
    <row r="76" spans="1:11">
      <c r="A76" s="985"/>
      <c r="B76" s="985"/>
      <c r="C76" s="985"/>
      <c r="D76" s="985"/>
      <c r="E76" s="985"/>
      <c r="F76" s="985"/>
      <c r="G76" s="985"/>
      <c r="H76" s="985"/>
      <c r="I76" s="985"/>
      <c r="J76" s="985"/>
      <c r="K76" s="985"/>
    </row>
    <row r="77" spans="1:11">
      <c r="A77" s="985"/>
      <c r="B77" s="985"/>
      <c r="C77" s="985"/>
      <c r="D77" s="985"/>
      <c r="E77" s="985"/>
      <c r="F77" s="985"/>
      <c r="G77" s="985"/>
      <c r="H77" s="985"/>
      <c r="I77" s="985"/>
      <c r="J77" s="985"/>
      <c r="K77" s="985"/>
    </row>
    <row r="78" spans="1:11">
      <c r="A78" s="985"/>
      <c r="B78" s="985"/>
      <c r="C78" s="985"/>
      <c r="D78" s="985"/>
      <c r="E78" s="985"/>
      <c r="F78" s="985"/>
      <c r="G78" s="985"/>
      <c r="H78" s="985"/>
      <c r="I78" s="985"/>
      <c r="J78" s="985"/>
      <c r="K78" s="985"/>
    </row>
    <row r="79" spans="1:11">
      <c r="A79" s="985"/>
      <c r="B79" s="985"/>
      <c r="C79" s="985"/>
      <c r="D79" s="985"/>
      <c r="E79" s="985"/>
      <c r="F79" s="985"/>
      <c r="G79" s="985"/>
      <c r="H79" s="985"/>
      <c r="I79" s="985"/>
      <c r="J79" s="985"/>
      <c r="K79" s="985"/>
    </row>
    <row r="80" spans="1:11">
      <c r="A80" s="985"/>
      <c r="B80" s="985"/>
      <c r="C80" s="985"/>
      <c r="D80" s="985"/>
      <c r="E80" s="985"/>
      <c r="F80" s="985"/>
      <c r="G80" s="985"/>
      <c r="H80" s="985"/>
      <c r="I80" s="985"/>
      <c r="J80" s="985"/>
      <c r="K80" s="985"/>
    </row>
    <row r="81" spans="1:11">
      <c r="A81" s="985"/>
      <c r="B81" s="985"/>
      <c r="C81" s="985"/>
      <c r="D81" s="985"/>
      <c r="E81" s="985"/>
      <c r="F81" s="985"/>
      <c r="G81" s="985"/>
      <c r="H81" s="985"/>
      <c r="I81" s="985"/>
      <c r="J81" s="985"/>
      <c r="K81" s="985"/>
    </row>
    <row r="82" spans="1:11">
      <c r="A82" s="985"/>
      <c r="B82" s="985"/>
      <c r="C82" s="985"/>
      <c r="D82" s="985"/>
      <c r="E82" s="985"/>
      <c r="F82" s="985"/>
      <c r="G82" s="985"/>
      <c r="H82" s="985"/>
      <c r="I82" s="985"/>
      <c r="J82" s="985"/>
      <c r="K82" s="985"/>
    </row>
    <row r="83" spans="1:11">
      <c r="A83" s="985"/>
      <c r="B83" s="985"/>
      <c r="C83" s="985"/>
      <c r="D83" s="985"/>
      <c r="E83" s="985"/>
      <c r="F83" s="985"/>
      <c r="G83" s="985"/>
      <c r="H83" s="985"/>
      <c r="I83" s="985"/>
      <c r="J83" s="985"/>
      <c r="K83" s="985"/>
    </row>
    <row r="84" spans="1:11">
      <c r="A84" s="985"/>
      <c r="B84" s="985"/>
      <c r="C84" s="985"/>
      <c r="D84" s="985"/>
      <c r="E84" s="985"/>
      <c r="F84" s="985"/>
      <c r="G84" s="985"/>
      <c r="H84" s="985"/>
      <c r="I84" s="985"/>
      <c r="J84" s="985"/>
      <c r="K84" s="985"/>
    </row>
    <row r="85" spans="1:11">
      <c r="A85" s="985"/>
      <c r="B85" s="985"/>
      <c r="C85" s="985"/>
      <c r="D85" s="985"/>
      <c r="E85" s="985"/>
      <c r="F85" s="985"/>
      <c r="G85" s="985"/>
      <c r="H85" s="985"/>
      <c r="I85" s="985"/>
      <c r="J85" s="985"/>
      <c r="K85" s="985"/>
    </row>
    <row r="86" spans="1:11">
      <c r="A86" s="985"/>
      <c r="B86" s="985"/>
      <c r="C86" s="985"/>
      <c r="D86" s="985"/>
      <c r="E86" s="985"/>
      <c r="F86" s="985"/>
      <c r="G86" s="985"/>
      <c r="H86" s="985"/>
      <c r="I86" s="985"/>
      <c r="J86" s="985"/>
      <c r="K86" s="985"/>
    </row>
    <row r="87" spans="1:11">
      <c r="A87" s="985"/>
      <c r="B87" s="985"/>
      <c r="C87" s="985"/>
      <c r="D87" s="985"/>
      <c r="E87" s="985"/>
      <c r="F87" s="985"/>
      <c r="G87" s="985"/>
      <c r="H87" s="985"/>
      <c r="I87" s="985"/>
      <c r="J87" s="985"/>
      <c r="K87" s="985"/>
    </row>
    <row r="88" spans="1:11">
      <c r="A88" s="985"/>
      <c r="B88" s="985"/>
      <c r="C88" s="985"/>
      <c r="D88" s="985"/>
      <c r="E88" s="985"/>
      <c r="F88" s="985"/>
      <c r="G88" s="985"/>
      <c r="H88" s="985"/>
      <c r="I88" s="985"/>
      <c r="J88" s="985"/>
      <c r="K88" s="985"/>
    </row>
    <row r="89" spans="1:11">
      <c r="A89" s="985"/>
      <c r="B89" s="985"/>
      <c r="C89" s="985"/>
      <c r="D89" s="985"/>
      <c r="E89" s="985"/>
      <c r="F89" s="985"/>
      <c r="G89" s="985"/>
      <c r="H89" s="985"/>
      <c r="I89" s="985"/>
      <c r="J89" s="985"/>
      <c r="K89" s="985"/>
    </row>
    <row r="90" spans="1:11">
      <c r="A90" s="985"/>
      <c r="B90" s="985"/>
      <c r="C90" s="985"/>
      <c r="D90" s="985"/>
      <c r="E90" s="985"/>
      <c r="F90" s="985"/>
      <c r="G90" s="985"/>
      <c r="H90" s="985"/>
      <c r="I90" s="985"/>
      <c r="J90" s="985"/>
      <c r="K90" s="985"/>
    </row>
    <row r="91" spans="1:11">
      <c r="A91" s="985"/>
      <c r="B91" s="985"/>
      <c r="C91" s="985"/>
      <c r="D91" s="985"/>
      <c r="E91" s="985"/>
      <c r="F91" s="985"/>
      <c r="G91" s="985"/>
      <c r="H91" s="985"/>
      <c r="I91" s="985"/>
      <c r="J91" s="985"/>
      <c r="K91" s="985"/>
    </row>
    <row r="92" spans="1:11">
      <c r="A92" s="985"/>
      <c r="B92" s="985"/>
      <c r="C92" s="985"/>
      <c r="D92" s="985"/>
      <c r="E92" s="985"/>
      <c r="F92" s="985"/>
      <c r="G92" s="985"/>
      <c r="H92" s="985"/>
      <c r="I92" s="985"/>
      <c r="J92" s="985"/>
      <c r="K92" s="985"/>
    </row>
    <row r="93" spans="1:11">
      <c r="A93" s="985"/>
      <c r="B93" s="985"/>
      <c r="C93" s="985"/>
      <c r="D93" s="985"/>
      <c r="E93" s="985"/>
      <c r="F93" s="985"/>
      <c r="G93" s="985"/>
      <c r="H93" s="985"/>
      <c r="I93" s="985"/>
      <c r="J93" s="985"/>
      <c r="K93" s="985"/>
    </row>
    <row r="94" spans="1:11">
      <c r="A94" s="985"/>
      <c r="B94" s="985"/>
      <c r="C94" s="985"/>
      <c r="D94" s="985"/>
      <c r="E94" s="985"/>
      <c r="F94" s="985"/>
      <c r="G94" s="985"/>
      <c r="H94" s="985"/>
      <c r="I94" s="985"/>
      <c r="J94" s="985"/>
      <c r="K94" s="985"/>
    </row>
    <row r="95" spans="1:11">
      <c r="A95" s="985"/>
      <c r="B95" s="985"/>
      <c r="C95" s="985"/>
      <c r="D95" s="985"/>
      <c r="E95" s="985"/>
      <c r="F95" s="985"/>
      <c r="G95" s="985"/>
      <c r="H95" s="985"/>
      <c r="I95" s="985"/>
      <c r="J95" s="985"/>
      <c r="K95" s="985"/>
    </row>
    <row r="96" spans="1:11">
      <c r="A96" s="985"/>
      <c r="B96" s="985"/>
      <c r="C96" s="985"/>
      <c r="D96" s="985"/>
      <c r="E96" s="985"/>
      <c r="F96" s="985"/>
      <c r="G96" s="985"/>
      <c r="H96" s="985"/>
      <c r="I96" s="985"/>
      <c r="J96" s="985"/>
      <c r="K96" s="985"/>
    </row>
    <row r="97" spans="1:11">
      <c r="A97" s="985"/>
      <c r="B97" s="985"/>
      <c r="C97" s="985"/>
      <c r="D97" s="985"/>
      <c r="E97" s="985"/>
      <c r="F97" s="985"/>
      <c r="G97" s="985"/>
      <c r="H97" s="985"/>
      <c r="I97" s="985"/>
      <c r="J97" s="985"/>
      <c r="K97" s="985"/>
    </row>
    <row r="98" spans="1:11">
      <c r="A98" s="985"/>
      <c r="B98" s="985"/>
      <c r="C98" s="985"/>
      <c r="D98" s="985"/>
      <c r="E98" s="985"/>
      <c r="F98" s="985"/>
      <c r="G98" s="985"/>
      <c r="H98" s="985"/>
      <c r="I98" s="985"/>
      <c r="J98" s="985"/>
      <c r="K98" s="985"/>
    </row>
    <row r="99" spans="1:11">
      <c r="A99" s="985"/>
      <c r="B99" s="985"/>
      <c r="C99" s="985"/>
      <c r="D99" s="985"/>
      <c r="E99" s="985"/>
      <c r="F99" s="985"/>
      <c r="G99" s="985"/>
      <c r="H99" s="985"/>
      <c r="I99" s="985"/>
      <c r="J99" s="985"/>
      <c r="K99" s="985"/>
    </row>
    <row r="100" spans="1:11">
      <c r="A100" s="985"/>
      <c r="B100" s="985"/>
      <c r="C100" s="985"/>
      <c r="D100" s="985"/>
      <c r="E100" s="985"/>
      <c r="F100" s="985"/>
      <c r="G100" s="985"/>
      <c r="H100" s="985"/>
      <c r="I100" s="985"/>
      <c r="J100" s="985"/>
      <c r="K100" s="985"/>
    </row>
    <row r="101" spans="1:11">
      <c r="A101" s="985"/>
      <c r="B101" s="985"/>
      <c r="C101" s="985"/>
      <c r="D101" s="985"/>
      <c r="E101" s="985"/>
      <c r="F101" s="985"/>
      <c r="G101" s="985"/>
      <c r="H101" s="985"/>
      <c r="I101" s="985"/>
      <c r="J101" s="985"/>
      <c r="K101" s="985"/>
    </row>
    <row r="102" spans="1:11">
      <c r="A102" s="985"/>
      <c r="B102" s="985"/>
      <c r="C102" s="985"/>
      <c r="D102" s="985"/>
      <c r="E102" s="985"/>
      <c r="F102" s="985"/>
      <c r="G102" s="985"/>
      <c r="H102" s="985"/>
      <c r="I102" s="985"/>
      <c r="J102" s="985"/>
      <c r="K102" s="985"/>
    </row>
    <row r="103" spans="1:11">
      <c r="A103" s="985"/>
      <c r="B103" s="985"/>
      <c r="C103" s="985"/>
      <c r="D103" s="985"/>
      <c r="E103" s="985"/>
      <c r="F103" s="985"/>
      <c r="G103" s="985"/>
      <c r="H103" s="985"/>
      <c r="I103" s="985"/>
      <c r="J103" s="985"/>
      <c r="K103" s="985"/>
    </row>
    <row r="104" spans="1:11">
      <c r="A104" s="985"/>
      <c r="B104" s="985"/>
      <c r="C104" s="985"/>
      <c r="D104" s="985"/>
      <c r="E104" s="985"/>
      <c r="F104" s="985"/>
      <c r="G104" s="985"/>
      <c r="H104" s="985"/>
      <c r="I104" s="985"/>
      <c r="J104" s="985"/>
      <c r="K104" s="985"/>
    </row>
    <row r="105" spans="1:11">
      <c r="A105" s="985"/>
      <c r="B105" s="985"/>
      <c r="C105" s="985"/>
      <c r="D105" s="985"/>
      <c r="E105" s="985"/>
      <c r="F105" s="985"/>
      <c r="G105" s="985"/>
      <c r="H105" s="985"/>
      <c r="I105" s="985"/>
      <c r="J105" s="985"/>
      <c r="K105" s="985"/>
    </row>
    <row r="106" spans="1:11">
      <c r="A106" s="985"/>
      <c r="B106" s="985"/>
      <c r="C106" s="985"/>
      <c r="D106" s="985"/>
      <c r="E106" s="985"/>
      <c r="F106" s="985"/>
      <c r="G106" s="985"/>
      <c r="H106" s="985"/>
      <c r="I106" s="985"/>
      <c r="J106" s="985"/>
      <c r="K106" s="985"/>
    </row>
    <row r="107" spans="1:11">
      <c r="A107" s="985"/>
      <c r="B107" s="985"/>
      <c r="C107" s="985"/>
      <c r="D107" s="985"/>
      <c r="E107" s="985"/>
      <c r="F107" s="985"/>
      <c r="G107" s="985"/>
      <c r="H107" s="985"/>
      <c r="I107" s="985"/>
      <c r="J107" s="985"/>
      <c r="K107" s="985"/>
    </row>
    <row r="108" spans="1:11">
      <c r="A108" s="985"/>
      <c r="B108" s="985"/>
      <c r="C108" s="985"/>
      <c r="D108" s="985"/>
      <c r="E108" s="985"/>
      <c r="F108" s="985"/>
      <c r="G108" s="985"/>
      <c r="H108" s="985"/>
      <c r="I108" s="985"/>
      <c r="J108" s="985"/>
      <c r="K108" s="985"/>
    </row>
    <row r="109" spans="1:11">
      <c r="A109" s="985"/>
      <c r="B109" s="985"/>
      <c r="C109" s="985"/>
      <c r="D109" s="985"/>
      <c r="E109" s="985"/>
      <c r="F109" s="985"/>
      <c r="G109" s="985"/>
      <c r="H109" s="985"/>
      <c r="I109" s="985"/>
      <c r="J109" s="985"/>
      <c r="K109" s="985"/>
    </row>
    <row r="110" spans="1:11">
      <c r="A110" s="985"/>
      <c r="B110" s="985"/>
      <c r="C110" s="985"/>
      <c r="D110" s="985"/>
      <c r="E110" s="985"/>
      <c r="F110" s="985"/>
      <c r="G110" s="985"/>
      <c r="H110" s="985"/>
      <c r="I110" s="985"/>
      <c r="J110" s="985"/>
      <c r="K110" s="985"/>
    </row>
    <row r="111" spans="1:11">
      <c r="A111" s="985"/>
      <c r="B111" s="985"/>
      <c r="C111" s="985"/>
      <c r="D111" s="985"/>
      <c r="E111" s="985"/>
      <c r="F111" s="985"/>
      <c r="G111" s="985"/>
      <c r="H111" s="985"/>
      <c r="I111" s="985"/>
      <c r="J111" s="985"/>
      <c r="K111" s="985"/>
    </row>
    <row r="112" spans="1:11">
      <c r="A112" s="985"/>
      <c r="B112" s="985"/>
      <c r="C112" s="985"/>
      <c r="D112" s="985"/>
      <c r="E112" s="985"/>
      <c r="F112" s="985"/>
      <c r="G112" s="985"/>
      <c r="H112" s="985"/>
      <c r="I112" s="985"/>
      <c r="J112" s="985"/>
      <c r="K112" s="985"/>
    </row>
    <row r="113" spans="1:11">
      <c r="A113" s="985"/>
      <c r="B113" s="985"/>
      <c r="C113" s="985"/>
      <c r="D113" s="985"/>
      <c r="E113" s="985"/>
      <c r="F113" s="985"/>
      <c r="G113" s="985"/>
      <c r="H113" s="985"/>
      <c r="I113" s="985"/>
      <c r="J113" s="985"/>
      <c r="K113" s="985"/>
    </row>
    <row r="114" spans="1:11">
      <c r="A114" s="985"/>
      <c r="B114" s="985"/>
      <c r="C114" s="985"/>
      <c r="D114" s="985"/>
      <c r="E114" s="985"/>
      <c r="F114" s="985"/>
      <c r="G114" s="985"/>
      <c r="H114" s="985"/>
      <c r="I114" s="985"/>
      <c r="J114" s="985"/>
      <c r="K114" s="985"/>
    </row>
    <row r="115" spans="1:11">
      <c r="A115" s="985"/>
      <c r="B115" s="985"/>
      <c r="C115" s="985"/>
      <c r="D115" s="985"/>
      <c r="E115" s="985"/>
      <c r="F115" s="985"/>
      <c r="G115" s="985"/>
      <c r="H115" s="985"/>
      <c r="I115" s="985"/>
      <c r="J115" s="985"/>
      <c r="K115" s="985"/>
    </row>
    <row r="116" spans="1:11">
      <c r="A116" s="985"/>
      <c r="B116" s="985"/>
      <c r="C116" s="985"/>
      <c r="D116" s="985"/>
      <c r="E116" s="985"/>
      <c r="F116" s="985"/>
      <c r="G116" s="985"/>
      <c r="H116" s="985"/>
      <c r="I116" s="985"/>
      <c r="J116" s="985"/>
      <c r="K116" s="985"/>
    </row>
    <row r="117" spans="1:11">
      <c r="A117" s="985"/>
      <c r="B117" s="985"/>
      <c r="C117" s="985"/>
      <c r="D117" s="985"/>
      <c r="E117" s="985"/>
      <c r="F117" s="985"/>
      <c r="G117" s="985"/>
      <c r="H117" s="985"/>
      <c r="I117" s="985"/>
      <c r="J117" s="985"/>
      <c r="K117" s="985"/>
    </row>
    <row r="118" spans="1:11">
      <c r="A118" s="985"/>
      <c r="B118" s="985"/>
      <c r="C118" s="985"/>
      <c r="D118" s="985"/>
      <c r="E118" s="985"/>
      <c r="F118" s="985"/>
      <c r="G118" s="985"/>
      <c r="H118" s="985"/>
      <c r="I118" s="985"/>
      <c r="J118" s="985"/>
      <c r="K118" s="985"/>
    </row>
    <row r="119" spans="1:11">
      <c r="A119" s="985"/>
      <c r="B119" s="985"/>
      <c r="C119" s="985"/>
      <c r="D119" s="985"/>
      <c r="E119" s="985"/>
      <c r="F119" s="985"/>
      <c r="G119" s="985"/>
      <c r="H119" s="985"/>
      <c r="I119" s="985"/>
      <c r="J119" s="985"/>
      <c r="K119" s="985"/>
    </row>
    <row r="120" spans="1:11">
      <c r="A120" s="985"/>
      <c r="B120" s="985"/>
      <c r="C120" s="985"/>
      <c r="D120" s="985"/>
      <c r="E120" s="985"/>
      <c r="F120" s="985"/>
      <c r="G120" s="985"/>
      <c r="H120" s="985"/>
      <c r="I120" s="985"/>
      <c r="J120" s="985"/>
      <c r="K120" s="985"/>
    </row>
    <row r="121" spans="1:11">
      <c r="A121" s="985"/>
      <c r="B121" s="985"/>
      <c r="C121" s="985"/>
      <c r="D121" s="985"/>
      <c r="E121" s="985"/>
      <c r="F121" s="985"/>
      <c r="G121" s="985"/>
      <c r="H121" s="985"/>
      <c r="I121" s="985"/>
      <c r="J121" s="985"/>
      <c r="K121" s="985"/>
    </row>
    <row r="122" spans="1:11">
      <c r="A122" s="985"/>
      <c r="B122" s="985"/>
      <c r="C122" s="985"/>
      <c r="D122" s="985"/>
      <c r="E122" s="985"/>
      <c r="F122" s="985"/>
      <c r="G122" s="985"/>
      <c r="H122" s="985"/>
      <c r="I122" s="985"/>
      <c r="J122" s="985"/>
      <c r="K122" s="985"/>
    </row>
    <row r="123" spans="1:11">
      <c r="A123" s="985"/>
      <c r="B123" s="985"/>
      <c r="C123" s="985"/>
      <c r="D123" s="985"/>
      <c r="E123" s="985"/>
      <c r="F123" s="985"/>
      <c r="G123" s="985"/>
      <c r="H123" s="985"/>
      <c r="I123" s="985"/>
      <c r="J123" s="985"/>
      <c r="K123" s="985"/>
    </row>
    <row r="124" spans="1:11">
      <c r="A124" s="985"/>
      <c r="B124" s="985"/>
      <c r="C124" s="985"/>
      <c r="D124" s="985"/>
      <c r="E124" s="985"/>
      <c r="F124" s="985"/>
      <c r="G124" s="985"/>
      <c r="H124" s="985"/>
      <c r="I124" s="985"/>
      <c r="J124" s="985"/>
      <c r="K124" s="985"/>
    </row>
    <row r="125" spans="1:11">
      <c r="A125" s="985"/>
      <c r="B125" s="985"/>
      <c r="C125" s="985"/>
      <c r="D125" s="985"/>
      <c r="E125" s="985"/>
      <c r="F125" s="985"/>
      <c r="G125" s="985"/>
      <c r="H125" s="985"/>
      <c r="I125" s="985"/>
      <c r="J125" s="985"/>
      <c r="K125" s="985"/>
    </row>
    <row r="126" spans="1:11">
      <c r="A126" s="985"/>
      <c r="B126" s="985"/>
      <c r="C126" s="985"/>
      <c r="D126" s="985"/>
      <c r="E126" s="985"/>
      <c r="F126" s="985"/>
      <c r="G126" s="985"/>
      <c r="H126" s="985"/>
      <c r="I126" s="985"/>
      <c r="J126" s="985"/>
      <c r="K126" s="985"/>
    </row>
    <row r="127" spans="1:11">
      <c r="A127" s="985"/>
      <c r="B127" s="985"/>
      <c r="C127" s="985"/>
      <c r="D127" s="985"/>
      <c r="E127" s="985"/>
      <c r="F127" s="985"/>
      <c r="G127" s="985"/>
      <c r="H127" s="985"/>
      <c r="I127" s="985"/>
      <c r="J127" s="985"/>
      <c r="K127" s="985"/>
    </row>
    <row r="128" spans="1:11">
      <c r="A128" s="985"/>
      <c r="B128" s="985"/>
      <c r="C128" s="985"/>
      <c r="D128" s="985"/>
      <c r="E128" s="985"/>
      <c r="F128" s="985"/>
      <c r="G128" s="985"/>
      <c r="H128" s="985"/>
      <c r="I128" s="985"/>
      <c r="J128" s="985"/>
      <c r="K128" s="985"/>
    </row>
    <row r="129" spans="1:11">
      <c r="A129" s="985"/>
      <c r="B129" s="985"/>
      <c r="C129" s="985"/>
      <c r="D129" s="985"/>
      <c r="E129" s="985"/>
      <c r="F129" s="985"/>
      <c r="G129" s="985"/>
      <c r="H129" s="985"/>
      <c r="I129" s="985"/>
      <c r="J129" s="985"/>
      <c r="K129" s="985"/>
    </row>
    <row r="130" spans="1:11">
      <c r="A130" s="985"/>
      <c r="B130" s="985"/>
      <c r="C130" s="985"/>
      <c r="D130" s="985"/>
      <c r="E130" s="985"/>
      <c r="F130" s="985"/>
      <c r="G130" s="985"/>
      <c r="H130" s="985"/>
      <c r="I130" s="985"/>
      <c r="J130" s="985"/>
      <c r="K130" s="985"/>
    </row>
    <row r="131" spans="1:11">
      <c r="A131" s="985"/>
      <c r="B131" s="985"/>
      <c r="C131" s="985"/>
      <c r="D131" s="985"/>
      <c r="E131" s="985"/>
      <c r="F131" s="985"/>
      <c r="G131" s="985"/>
      <c r="H131" s="985"/>
      <c r="I131" s="985"/>
      <c r="J131" s="985"/>
      <c r="K131" s="985"/>
    </row>
    <row r="132" spans="1:11">
      <c r="A132" s="985"/>
      <c r="B132" s="985"/>
      <c r="C132" s="985"/>
      <c r="D132" s="985"/>
      <c r="E132" s="985"/>
      <c r="F132" s="985"/>
      <c r="G132" s="985"/>
      <c r="H132" s="985"/>
      <c r="I132" s="985"/>
      <c r="J132" s="985"/>
      <c r="K132" s="985"/>
    </row>
    <row r="133" spans="1:11">
      <c r="A133" s="985"/>
      <c r="B133" s="985"/>
      <c r="C133" s="985"/>
      <c r="D133" s="985"/>
      <c r="E133" s="985"/>
      <c r="F133" s="985"/>
      <c r="G133" s="985"/>
      <c r="H133" s="985"/>
      <c r="I133" s="985"/>
      <c r="J133" s="985"/>
      <c r="K133" s="985"/>
    </row>
    <row r="134" spans="1:11">
      <c r="A134" s="985"/>
      <c r="B134" s="985"/>
      <c r="C134" s="985"/>
      <c r="D134" s="985"/>
      <c r="E134" s="985"/>
      <c r="F134" s="985"/>
      <c r="G134" s="985"/>
      <c r="H134" s="985"/>
      <c r="I134" s="985"/>
      <c r="J134" s="985"/>
      <c r="K134" s="985"/>
    </row>
    <row r="135" spans="1:11">
      <c r="A135" s="985"/>
      <c r="B135" s="985"/>
      <c r="C135" s="985"/>
      <c r="D135" s="985"/>
      <c r="E135" s="985"/>
      <c r="F135" s="985"/>
      <c r="G135" s="985"/>
      <c r="H135" s="985"/>
      <c r="I135" s="985"/>
      <c r="J135" s="985"/>
      <c r="K135" s="985"/>
    </row>
    <row r="136" spans="1:11">
      <c r="A136" s="985"/>
      <c r="B136" s="985"/>
      <c r="C136" s="985"/>
      <c r="D136" s="985"/>
      <c r="E136" s="985"/>
      <c r="F136" s="985"/>
      <c r="G136" s="985"/>
      <c r="H136" s="985"/>
      <c r="I136" s="985"/>
      <c r="J136" s="985"/>
      <c r="K136" s="985"/>
    </row>
    <row r="137" spans="1:11">
      <c r="A137" s="985"/>
      <c r="B137" s="985"/>
      <c r="C137" s="985"/>
      <c r="D137" s="985"/>
      <c r="E137" s="985"/>
      <c r="F137" s="985"/>
      <c r="G137" s="985"/>
      <c r="H137" s="985"/>
      <c r="I137" s="985"/>
      <c r="J137" s="985"/>
      <c r="K137" s="985"/>
    </row>
    <row r="138" spans="1:11">
      <c r="A138" s="985"/>
      <c r="B138" s="985"/>
      <c r="C138" s="985"/>
      <c r="D138" s="985"/>
      <c r="E138" s="985"/>
      <c r="F138" s="985"/>
      <c r="G138" s="985"/>
      <c r="H138" s="985"/>
      <c r="I138" s="985"/>
      <c r="J138" s="985"/>
      <c r="K138" s="985"/>
    </row>
    <row r="139" spans="1:11">
      <c r="A139" s="985"/>
      <c r="B139" s="985"/>
      <c r="C139" s="985"/>
      <c r="D139" s="985"/>
      <c r="E139" s="985"/>
      <c r="F139" s="985"/>
      <c r="G139" s="985"/>
      <c r="H139" s="985"/>
      <c r="I139" s="985"/>
      <c r="J139" s="985"/>
      <c r="K139" s="985"/>
    </row>
    <row r="140" spans="1:11">
      <c r="A140" s="985"/>
      <c r="B140" s="985"/>
      <c r="C140" s="985"/>
      <c r="D140" s="985"/>
      <c r="E140" s="985"/>
      <c r="F140" s="985"/>
      <c r="G140" s="985"/>
      <c r="H140" s="985"/>
      <c r="I140" s="985"/>
      <c r="J140" s="985"/>
      <c r="K140" s="985"/>
    </row>
    <row r="141" spans="1:11">
      <c r="A141" s="985"/>
      <c r="B141" s="985"/>
      <c r="C141" s="985"/>
      <c r="D141" s="985"/>
      <c r="E141" s="985"/>
      <c r="F141" s="985"/>
      <c r="G141" s="985"/>
      <c r="H141" s="985"/>
      <c r="I141" s="985"/>
      <c r="J141" s="985"/>
      <c r="K141" s="985"/>
    </row>
    <row r="142" spans="1:11">
      <c r="A142" s="985"/>
      <c r="B142" s="985"/>
      <c r="C142" s="985"/>
      <c r="D142" s="985"/>
      <c r="E142" s="985"/>
      <c r="F142" s="985"/>
      <c r="G142" s="985"/>
      <c r="H142" s="985"/>
      <c r="I142" s="985"/>
      <c r="J142" s="985"/>
      <c r="K142" s="985"/>
    </row>
    <row r="143" spans="1:11">
      <c r="A143" s="985"/>
      <c r="B143" s="985"/>
      <c r="C143" s="985"/>
      <c r="D143" s="985"/>
      <c r="E143" s="985"/>
      <c r="F143" s="985"/>
      <c r="G143" s="985"/>
      <c r="H143" s="985"/>
      <c r="I143" s="985"/>
      <c r="J143" s="985"/>
      <c r="K143" s="985"/>
    </row>
    <row r="144" spans="1:11">
      <c r="A144" s="985"/>
      <c r="B144" s="985"/>
      <c r="C144" s="985"/>
      <c r="D144" s="985"/>
      <c r="E144" s="985"/>
      <c r="F144" s="985"/>
      <c r="G144" s="985"/>
      <c r="H144" s="985"/>
      <c r="I144" s="985"/>
      <c r="J144" s="985"/>
      <c r="K144" s="985"/>
    </row>
    <row r="145" spans="1:11">
      <c r="A145" s="985"/>
      <c r="B145" s="985"/>
      <c r="C145" s="985"/>
      <c r="D145" s="985"/>
      <c r="E145" s="985"/>
      <c r="F145" s="985"/>
      <c r="G145" s="985"/>
      <c r="H145" s="985"/>
      <c r="I145" s="985"/>
      <c r="J145" s="985"/>
      <c r="K145" s="985"/>
    </row>
    <row r="146" spans="1:11">
      <c r="A146" s="985"/>
      <c r="B146" s="985"/>
      <c r="C146" s="985"/>
      <c r="D146" s="985"/>
      <c r="E146" s="985"/>
      <c r="F146" s="985"/>
      <c r="G146" s="985"/>
      <c r="H146" s="985"/>
      <c r="I146" s="985"/>
      <c r="J146" s="985"/>
      <c r="K146" s="985"/>
    </row>
    <row r="147" spans="1:11">
      <c r="A147" s="985"/>
      <c r="B147" s="985"/>
      <c r="C147" s="985"/>
      <c r="D147" s="985"/>
      <c r="E147" s="985"/>
      <c r="F147" s="985"/>
      <c r="G147" s="985"/>
      <c r="H147" s="985"/>
      <c r="I147" s="985"/>
      <c r="J147" s="985"/>
      <c r="K147" s="985"/>
    </row>
    <row r="148" spans="1:11">
      <c r="A148" s="985"/>
      <c r="B148" s="985"/>
      <c r="C148" s="985"/>
      <c r="D148" s="985"/>
      <c r="E148" s="985"/>
      <c r="F148" s="985"/>
      <c r="G148" s="985"/>
      <c r="H148" s="985"/>
      <c r="I148" s="985"/>
      <c r="J148" s="985"/>
      <c r="K148" s="985"/>
    </row>
    <row r="149" spans="1:11">
      <c r="A149" s="985"/>
      <c r="B149" s="985"/>
      <c r="C149" s="985"/>
      <c r="D149" s="985"/>
      <c r="E149" s="985"/>
      <c r="F149" s="985"/>
      <c r="G149" s="985"/>
      <c r="H149" s="985"/>
      <c r="I149" s="985"/>
      <c r="J149" s="985"/>
      <c r="K149" s="985"/>
    </row>
    <row r="150" spans="1:11">
      <c r="A150" s="985"/>
      <c r="B150" s="985"/>
      <c r="C150" s="985"/>
      <c r="D150" s="985"/>
      <c r="E150" s="985"/>
      <c r="F150" s="985"/>
      <c r="G150" s="985"/>
      <c r="H150" s="985"/>
      <c r="I150" s="985"/>
      <c r="J150" s="985"/>
      <c r="K150" s="985"/>
    </row>
    <row r="151" spans="1:11">
      <c r="A151" s="985"/>
      <c r="B151" s="985"/>
      <c r="C151" s="985"/>
      <c r="D151" s="985"/>
      <c r="E151" s="985"/>
      <c r="F151" s="985"/>
      <c r="G151" s="985"/>
      <c r="H151" s="985"/>
      <c r="I151" s="985"/>
      <c r="J151" s="985"/>
      <c r="K151" s="985"/>
    </row>
    <row r="152" spans="1:11">
      <c r="A152" s="985"/>
      <c r="B152" s="985"/>
      <c r="C152" s="985"/>
      <c r="D152" s="985"/>
      <c r="E152" s="985"/>
      <c r="F152" s="985"/>
      <c r="G152" s="985"/>
      <c r="H152" s="985"/>
      <c r="I152" s="985"/>
      <c r="J152" s="985"/>
      <c r="K152" s="985"/>
    </row>
    <row r="153" spans="1:11">
      <c r="A153" s="985"/>
      <c r="B153" s="985"/>
      <c r="C153" s="985"/>
      <c r="D153" s="985"/>
      <c r="E153" s="985"/>
      <c r="F153" s="985"/>
      <c r="G153" s="985"/>
      <c r="H153" s="985"/>
      <c r="I153" s="985"/>
      <c r="J153" s="985"/>
      <c r="K153" s="985"/>
    </row>
    <row r="154" spans="1:11">
      <c r="A154" s="985"/>
      <c r="B154" s="985"/>
      <c r="C154" s="985"/>
      <c r="D154" s="985"/>
      <c r="E154" s="985"/>
      <c r="F154" s="985"/>
      <c r="G154" s="985"/>
      <c r="H154" s="985"/>
      <c r="I154" s="985"/>
      <c r="J154" s="985"/>
      <c r="K154" s="985"/>
    </row>
    <row r="155" spans="1:11">
      <c r="A155" s="985"/>
      <c r="B155" s="985"/>
      <c r="C155" s="985"/>
      <c r="D155" s="985"/>
      <c r="E155" s="985"/>
      <c r="F155" s="985"/>
      <c r="G155" s="985"/>
      <c r="H155" s="985"/>
      <c r="I155" s="985"/>
      <c r="J155" s="985"/>
      <c r="K155" s="985"/>
    </row>
    <row r="156" spans="1:11">
      <c r="A156" s="985"/>
      <c r="B156" s="985"/>
      <c r="C156" s="985"/>
      <c r="D156" s="985"/>
      <c r="E156" s="985"/>
      <c r="F156" s="985"/>
      <c r="G156" s="985"/>
      <c r="H156" s="985"/>
      <c r="I156" s="985"/>
      <c r="J156" s="985"/>
      <c r="K156" s="985"/>
    </row>
    <row r="157" spans="1:11">
      <c r="A157" s="985"/>
      <c r="B157" s="985"/>
      <c r="C157" s="985"/>
      <c r="D157" s="985"/>
      <c r="E157" s="985"/>
      <c r="F157" s="985"/>
      <c r="G157" s="985"/>
      <c r="H157" s="985"/>
      <c r="I157" s="985"/>
      <c r="J157" s="985"/>
      <c r="K157" s="985"/>
    </row>
    <row r="158" spans="1:11">
      <c r="A158" s="985"/>
      <c r="B158" s="985"/>
      <c r="C158" s="985"/>
      <c r="D158" s="985"/>
      <c r="E158" s="985"/>
      <c r="F158" s="985"/>
      <c r="G158" s="985"/>
      <c r="H158" s="985"/>
      <c r="I158" s="985"/>
      <c r="J158" s="985"/>
      <c r="K158" s="985"/>
    </row>
    <row r="159" spans="1:11">
      <c r="A159" s="985"/>
      <c r="B159" s="985"/>
      <c r="C159" s="985"/>
      <c r="D159" s="985"/>
      <c r="E159" s="985"/>
      <c r="F159" s="985"/>
      <c r="G159" s="985"/>
      <c r="H159" s="985"/>
      <c r="I159" s="985"/>
      <c r="J159" s="985"/>
      <c r="K159" s="985"/>
    </row>
    <row r="160" spans="1:11">
      <c r="A160" s="985"/>
      <c r="B160" s="985"/>
      <c r="C160" s="985"/>
      <c r="D160" s="985"/>
      <c r="E160" s="985"/>
      <c r="F160" s="985"/>
      <c r="G160" s="985"/>
      <c r="H160" s="985"/>
      <c r="I160" s="985"/>
      <c r="J160" s="985"/>
      <c r="K160" s="985"/>
    </row>
    <row r="161" spans="1:11">
      <c r="A161" s="985"/>
      <c r="B161" s="985"/>
      <c r="C161" s="985"/>
      <c r="D161" s="985"/>
      <c r="E161" s="985"/>
      <c r="F161" s="985"/>
      <c r="G161" s="985"/>
      <c r="H161" s="985"/>
      <c r="I161" s="985"/>
      <c r="J161" s="985"/>
      <c r="K161" s="985"/>
    </row>
    <row r="162" spans="1:11">
      <c r="A162" s="985"/>
      <c r="B162" s="985"/>
      <c r="C162" s="985"/>
      <c r="D162" s="985"/>
      <c r="E162" s="985"/>
      <c r="F162" s="985"/>
      <c r="G162" s="985"/>
      <c r="H162" s="985"/>
      <c r="I162" s="985"/>
      <c r="J162" s="985"/>
      <c r="K162" s="985"/>
    </row>
    <row r="163" spans="1:11">
      <c r="A163" s="985"/>
      <c r="B163" s="985"/>
      <c r="C163" s="985"/>
      <c r="D163" s="985"/>
      <c r="E163" s="985"/>
      <c r="F163" s="985"/>
      <c r="G163" s="985"/>
      <c r="H163" s="985"/>
      <c r="I163" s="985"/>
      <c r="J163" s="985"/>
      <c r="K163" s="985"/>
    </row>
    <row r="164" spans="1:11">
      <c r="A164" s="985"/>
      <c r="B164" s="985"/>
      <c r="C164" s="985"/>
      <c r="D164" s="985"/>
      <c r="E164" s="985"/>
      <c r="F164" s="985"/>
      <c r="G164" s="985"/>
      <c r="H164" s="985"/>
      <c r="I164" s="985"/>
      <c r="J164" s="985"/>
      <c r="K164" s="985"/>
    </row>
    <row r="165" spans="1:11">
      <c r="A165" s="985"/>
      <c r="B165" s="985"/>
      <c r="C165" s="985"/>
      <c r="D165" s="985"/>
      <c r="E165" s="985"/>
      <c r="F165" s="985"/>
      <c r="G165" s="985"/>
      <c r="H165" s="985"/>
      <c r="I165" s="985"/>
      <c r="J165" s="985"/>
      <c r="K165" s="985"/>
    </row>
    <row r="166" spans="1:11">
      <c r="A166" s="985"/>
      <c r="B166" s="985"/>
      <c r="C166" s="985"/>
      <c r="D166" s="985"/>
      <c r="E166" s="985"/>
      <c r="F166" s="985"/>
      <c r="G166" s="985"/>
      <c r="H166" s="985"/>
      <c r="I166" s="985"/>
      <c r="J166" s="985"/>
      <c r="K166" s="985"/>
    </row>
    <row r="167" spans="1:11">
      <c r="A167" s="985"/>
      <c r="B167" s="985"/>
      <c r="C167" s="985"/>
      <c r="D167" s="985"/>
      <c r="E167" s="985"/>
      <c r="F167" s="985"/>
      <c r="G167" s="985"/>
      <c r="H167" s="985"/>
      <c r="I167" s="985"/>
      <c r="J167" s="985"/>
      <c r="K167" s="985"/>
    </row>
    <row r="168" spans="1:11">
      <c r="A168" s="985"/>
      <c r="B168" s="985"/>
      <c r="C168" s="985"/>
      <c r="D168" s="985"/>
      <c r="E168" s="985"/>
      <c r="F168" s="985"/>
      <c r="G168" s="985"/>
      <c r="H168" s="985"/>
      <c r="I168" s="985"/>
      <c r="J168" s="985"/>
      <c r="K168" s="985"/>
    </row>
    <row r="169" spans="1:11">
      <c r="A169" s="985"/>
      <c r="B169" s="985"/>
      <c r="C169" s="985"/>
      <c r="D169" s="985"/>
      <c r="E169" s="985"/>
      <c r="F169" s="985"/>
      <c r="G169" s="985"/>
      <c r="H169" s="985"/>
      <c r="I169" s="985"/>
      <c r="J169" s="985"/>
      <c r="K169" s="985"/>
    </row>
    <row r="170" spans="1:11">
      <c r="A170" s="985"/>
      <c r="B170" s="985"/>
      <c r="C170" s="985"/>
      <c r="D170" s="985"/>
      <c r="E170" s="985"/>
      <c r="F170" s="985"/>
      <c r="G170" s="985"/>
      <c r="H170" s="985"/>
      <c r="I170" s="985"/>
      <c r="J170" s="985"/>
      <c r="K170" s="985"/>
    </row>
    <row r="171" spans="1:11">
      <c r="A171" s="985"/>
      <c r="B171" s="985"/>
      <c r="C171" s="985"/>
      <c r="D171" s="985"/>
      <c r="E171" s="985"/>
      <c r="F171" s="985"/>
      <c r="G171" s="985"/>
      <c r="H171" s="985"/>
      <c r="I171" s="985"/>
      <c r="J171" s="985"/>
      <c r="K171" s="985"/>
    </row>
    <row r="172" spans="1:11">
      <c r="A172" s="985"/>
      <c r="B172" s="985"/>
      <c r="C172" s="985"/>
      <c r="D172" s="985"/>
      <c r="E172" s="985"/>
      <c r="F172" s="985"/>
      <c r="G172" s="985"/>
      <c r="H172" s="985"/>
      <c r="I172" s="985"/>
      <c r="J172" s="985"/>
      <c r="K172" s="985"/>
    </row>
    <row r="173" spans="1:11">
      <c r="A173" s="985"/>
      <c r="B173" s="985"/>
      <c r="C173" s="985"/>
      <c r="D173" s="985"/>
      <c r="E173" s="985"/>
      <c r="F173" s="985"/>
      <c r="G173" s="985"/>
      <c r="H173" s="985"/>
      <c r="I173" s="985"/>
      <c r="J173" s="985"/>
      <c r="K173" s="985"/>
    </row>
    <row r="174" spans="1:11">
      <c r="A174" s="985"/>
      <c r="B174" s="985"/>
      <c r="C174" s="985"/>
      <c r="D174" s="985"/>
      <c r="E174" s="985"/>
      <c r="F174" s="985"/>
      <c r="G174" s="985"/>
      <c r="H174" s="985"/>
      <c r="I174" s="985"/>
      <c r="J174" s="985"/>
      <c r="K174" s="985"/>
    </row>
    <row r="175" spans="1:11">
      <c r="A175" s="985"/>
      <c r="B175" s="985"/>
      <c r="C175" s="985"/>
      <c r="D175" s="985"/>
      <c r="E175" s="985"/>
      <c r="F175" s="985"/>
      <c r="G175" s="985"/>
      <c r="H175" s="985"/>
      <c r="I175" s="985"/>
      <c r="J175" s="985"/>
      <c r="K175" s="985"/>
    </row>
    <row r="176" spans="1:11">
      <c r="A176" s="985"/>
      <c r="B176" s="985"/>
      <c r="C176" s="985"/>
      <c r="D176" s="985"/>
      <c r="E176" s="985"/>
      <c r="F176" s="985"/>
      <c r="G176" s="985"/>
      <c r="H176" s="985"/>
      <c r="I176" s="985"/>
      <c r="J176" s="985"/>
      <c r="K176" s="985"/>
    </row>
    <row r="177" spans="1:11">
      <c r="A177" s="985"/>
      <c r="B177" s="985"/>
      <c r="C177" s="985"/>
      <c r="D177" s="985"/>
      <c r="E177" s="985"/>
      <c r="F177" s="985"/>
      <c r="G177" s="985"/>
      <c r="H177" s="985"/>
      <c r="I177" s="985"/>
      <c r="J177" s="985"/>
      <c r="K177" s="985"/>
    </row>
    <row r="178" spans="1:11">
      <c r="A178" s="985"/>
      <c r="B178" s="985"/>
      <c r="C178" s="985"/>
      <c r="D178" s="985"/>
      <c r="E178" s="985"/>
      <c r="F178" s="985"/>
      <c r="G178" s="985"/>
      <c r="H178" s="985"/>
      <c r="I178" s="985"/>
      <c r="J178" s="985"/>
      <c r="K178" s="985"/>
    </row>
    <row r="179" spans="1:11">
      <c r="A179" s="985"/>
      <c r="B179" s="985"/>
      <c r="C179" s="985"/>
      <c r="D179" s="985"/>
      <c r="E179" s="985"/>
      <c r="F179" s="985"/>
      <c r="G179" s="985"/>
      <c r="H179" s="985"/>
      <c r="I179" s="985"/>
      <c r="J179" s="985"/>
      <c r="K179" s="985"/>
    </row>
    <row r="180" spans="1:11">
      <c r="A180" s="985"/>
      <c r="B180" s="985"/>
      <c r="C180" s="985"/>
      <c r="D180" s="985"/>
      <c r="E180" s="985"/>
      <c r="F180" s="985"/>
      <c r="G180" s="985"/>
      <c r="H180" s="985"/>
      <c r="I180" s="985"/>
      <c r="J180" s="985"/>
      <c r="K180" s="985"/>
    </row>
    <row r="181" spans="1:11">
      <c r="A181" s="985"/>
      <c r="B181" s="985"/>
      <c r="C181" s="985"/>
      <c r="D181" s="985"/>
      <c r="E181" s="985"/>
      <c r="F181" s="985"/>
      <c r="G181" s="985"/>
      <c r="H181" s="985"/>
      <c r="I181" s="985"/>
      <c r="J181" s="985"/>
      <c r="K181" s="985"/>
    </row>
    <row r="182" spans="1:11">
      <c r="A182" s="985"/>
      <c r="B182" s="985"/>
      <c r="C182" s="985"/>
      <c r="D182" s="985"/>
      <c r="E182" s="985"/>
      <c r="F182" s="985"/>
      <c r="G182" s="985"/>
      <c r="H182" s="985"/>
      <c r="I182" s="985"/>
      <c r="J182" s="985"/>
      <c r="K182" s="985"/>
    </row>
    <row r="183" spans="1:11">
      <c r="A183" s="985"/>
      <c r="B183" s="985"/>
      <c r="C183" s="985"/>
      <c r="D183" s="985"/>
      <c r="E183" s="985"/>
      <c r="F183" s="985"/>
      <c r="G183" s="985"/>
      <c r="H183" s="985"/>
      <c r="I183" s="985"/>
      <c r="J183" s="985"/>
      <c r="K183" s="985"/>
    </row>
    <row r="184" spans="1:11">
      <c r="A184" s="985"/>
      <c r="B184" s="985"/>
      <c r="C184" s="985"/>
      <c r="D184" s="985"/>
      <c r="E184" s="985"/>
      <c r="F184" s="985"/>
      <c r="G184" s="985"/>
      <c r="H184" s="985"/>
      <c r="I184" s="985"/>
      <c r="J184" s="985"/>
      <c r="K184" s="985"/>
    </row>
    <row r="185" spans="1:11">
      <c r="A185" s="985"/>
      <c r="B185" s="985"/>
      <c r="C185" s="985"/>
      <c r="D185" s="985"/>
      <c r="E185" s="985"/>
      <c r="F185" s="985"/>
      <c r="G185" s="985"/>
      <c r="H185" s="985"/>
      <c r="I185" s="985"/>
      <c r="J185" s="985"/>
      <c r="K185" s="985"/>
    </row>
    <row r="186" spans="1:11">
      <c r="A186" s="985"/>
      <c r="B186" s="985"/>
      <c r="C186" s="985"/>
      <c r="D186" s="985"/>
      <c r="E186" s="985"/>
      <c r="F186" s="985"/>
      <c r="G186" s="985"/>
      <c r="H186" s="985"/>
      <c r="I186" s="985"/>
      <c r="J186" s="985"/>
      <c r="K186" s="985"/>
    </row>
    <row r="187" spans="1:11">
      <c r="A187" s="985"/>
      <c r="B187" s="985"/>
      <c r="C187" s="985"/>
      <c r="D187" s="985"/>
      <c r="E187" s="985"/>
      <c r="F187" s="985"/>
      <c r="G187" s="985"/>
      <c r="H187" s="985"/>
      <c r="I187" s="985"/>
      <c r="J187" s="985"/>
      <c r="K187" s="985"/>
    </row>
    <row r="188" spans="1:11">
      <c r="A188" s="985"/>
      <c r="B188" s="985"/>
      <c r="C188" s="985"/>
      <c r="D188" s="985"/>
      <c r="E188" s="985"/>
      <c r="F188" s="985"/>
      <c r="G188" s="985"/>
      <c r="H188" s="985"/>
      <c r="I188" s="985"/>
      <c r="J188" s="985"/>
      <c r="K188" s="985"/>
    </row>
    <row r="189" spans="1:11">
      <c r="A189" s="985"/>
      <c r="B189" s="985"/>
      <c r="C189" s="985"/>
      <c r="D189" s="985"/>
      <c r="E189" s="985"/>
      <c r="F189" s="985"/>
      <c r="G189" s="985"/>
      <c r="H189" s="985"/>
      <c r="I189" s="985"/>
      <c r="J189" s="985"/>
      <c r="K189" s="985"/>
    </row>
    <row r="190" spans="1:11">
      <c r="A190" s="985"/>
      <c r="B190" s="985"/>
      <c r="C190" s="985"/>
      <c r="D190" s="985"/>
      <c r="E190" s="985"/>
      <c r="F190" s="985"/>
      <c r="G190" s="985"/>
      <c r="H190" s="985"/>
      <c r="I190" s="985"/>
      <c r="J190" s="985"/>
      <c r="K190" s="985"/>
    </row>
    <row r="191" spans="1:11">
      <c r="A191" s="985"/>
      <c r="B191" s="985"/>
      <c r="C191" s="985"/>
      <c r="D191" s="985"/>
      <c r="E191" s="985"/>
      <c r="F191" s="985"/>
      <c r="G191" s="985"/>
      <c r="H191" s="985"/>
      <c r="I191" s="985"/>
      <c r="J191" s="985"/>
      <c r="K191" s="985"/>
    </row>
    <row r="192" spans="1:11">
      <c r="A192" s="985"/>
      <c r="B192" s="985"/>
      <c r="C192" s="985"/>
      <c r="D192" s="985"/>
      <c r="E192" s="985"/>
      <c r="F192" s="985"/>
      <c r="G192" s="985"/>
      <c r="H192" s="985"/>
      <c r="I192" s="985"/>
      <c r="J192" s="985"/>
      <c r="K192" s="985"/>
    </row>
    <row r="193" spans="1:11">
      <c r="A193" s="985"/>
      <c r="B193" s="985"/>
      <c r="C193" s="985"/>
      <c r="D193" s="985"/>
      <c r="E193" s="985"/>
      <c r="F193" s="985"/>
      <c r="G193" s="985"/>
      <c r="H193" s="985"/>
      <c r="I193" s="985"/>
      <c r="J193" s="985"/>
      <c r="K193" s="985"/>
    </row>
    <row r="194" spans="1:11">
      <c r="A194" s="985"/>
      <c r="B194" s="985"/>
      <c r="C194" s="985"/>
      <c r="D194" s="985"/>
      <c r="E194" s="985"/>
      <c r="F194" s="985"/>
      <c r="G194" s="985"/>
      <c r="H194" s="985"/>
      <c r="I194" s="985"/>
      <c r="J194" s="985"/>
      <c r="K194" s="985"/>
    </row>
    <row r="195" spans="1:11">
      <c r="A195" s="985"/>
      <c r="B195" s="985"/>
      <c r="C195" s="985"/>
      <c r="D195" s="985"/>
      <c r="E195" s="985"/>
      <c r="F195" s="985"/>
      <c r="G195" s="985"/>
      <c r="H195" s="985"/>
      <c r="I195" s="985"/>
      <c r="J195" s="985"/>
      <c r="K195" s="985"/>
    </row>
    <row r="196" spans="1:11">
      <c r="A196" s="985"/>
      <c r="B196" s="985"/>
      <c r="C196" s="985"/>
      <c r="D196" s="985"/>
      <c r="E196" s="985"/>
      <c r="F196" s="985"/>
      <c r="G196" s="985"/>
      <c r="H196" s="985"/>
      <c r="I196" s="985"/>
      <c r="J196" s="985"/>
      <c r="K196" s="985"/>
    </row>
    <row r="197" spans="1:11">
      <c r="A197" s="985"/>
      <c r="B197" s="985"/>
      <c r="C197" s="985"/>
      <c r="D197" s="985"/>
      <c r="E197" s="985"/>
      <c r="F197" s="985"/>
      <c r="G197" s="985"/>
      <c r="H197" s="985"/>
      <c r="I197" s="985"/>
      <c r="J197" s="985"/>
      <c r="K197" s="985"/>
    </row>
    <row r="198" spans="1:11">
      <c r="A198" s="985"/>
      <c r="B198" s="985"/>
      <c r="C198" s="985"/>
      <c r="D198" s="985"/>
      <c r="E198" s="985"/>
      <c r="F198" s="985"/>
      <c r="G198" s="985"/>
      <c r="H198" s="985"/>
      <c r="I198" s="985"/>
      <c r="J198" s="985"/>
      <c r="K198" s="985"/>
    </row>
    <row r="199" spans="1:11">
      <c r="A199" s="985"/>
      <c r="B199" s="985"/>
      <c r="C199" s="985"/>
      <c r="D199" s="985"/>
      <c r="E199" s="985"/>
      <c r="F199" s="985"/>
      <c r="G199" s="985"/>
      <c r="H199" s="985"/>
      <c r="I199" s="985"/>
      <c r="J199" s="985"/>
      <c r="K199" s="985"/>
    </row>
    <row r="200" spans="1:11">
      <c r="A200" s="985"/>
      <c r="B200" s="985"/>
      <c r="C200" s="985"/>
      <c r="D200" s="985"/>
      <c r="E200" s="985"/>
      <c r="F200" s="985"/>
      <c r="G200" s="985"/>
      <c r="H200" s="985"/>
      <c r="I200" s="985"/>
      <c r="J200" s="985"/>
      <c r="K200" s="985"/>
    </row>
    <row r="201" spans="1:11">
      <c r="A201" s="985"/>
      <c r="B201" s="985"/>
      <c r="C201" s="985"/>
      <c r="D201" s="985"/>
      <c r="E201" s="985"/>
      <c r="F201" s="985"/>
      <c r="G201" s="985"/>
      <c r="H201" s="985"/>
      <c r="I201" s="985"/>
      <c r="J201" s="985"/>
      <c r="K201" s="985"/>
    </row>
    <row r="202" spans="1:11">
      <c r="A202" s="985"/>
      <c r="B202" s="985"/>
      <c r="C202" s="985"/>
      <c r="D202" s="985"/>
      <c r="E202" s="985"/>
      <c r="F202" s="985"/>
      <c r="G202" s="985"/>
      <c r="H202" s="985"/>
      <c r="I202" s="985"/>
      <c r="J202" s="985"/>
      <c r="K202" s="985"/>
    </row>
    <row r="203" spans="1:11">
      <c r="A203" s="985"/>
      <c r="B203" s="985"/>
      <c r="C203" s="985"/>
      <c r="D203" s="985"/>
      <c r="E203" s="985"/>
      <c r="F203" s="985"/>
      <c r="G203" s="985"/>
      <c r="H203" s="985"/>
      <c r="I203" s="985"/>
      <c r="J203" s="985"/>
      <c r="K203" s="985"/>
    </row>
    <row r="204" spans="1:11">
      <c r="A204" s="985"/>
      <c r="B204" s="985"/>
      <c r="C204" s="985"/>
      <c r="D204" s="985"/>
      <c r="E204" s="985"/>
      <c r="F204" s="985"/>
      <c r="G204" s="985"/>
      <c r="H204" s="985"/>
      <c r="I204" s="985"/>
      <c r="J204" s="985"/>
      <c r="K204" s="985"/>
    </row>
    <row r="205" spans="1:11">
      <c r="A205" s="985"/>
      <c r="B205" s="985"/>
      <c r="C205" s="985"/>
      <c r="D205" s="985"/>
      <c r="E205" s="985"/>
      <c r="F205" s="985"/>
      <c r="G205" s="985"/>
      <c r="H205" s="985"/>
      <c r="I205" s="985"/>
      <c r="J205" s="985"/>
      <c r="K205" s="985"/>
    </row>
    <row r="206" spans="1:11">
      <c r="A206" s="985"/>
      <c r="B206" s="985"/>
      <c r="C206" s="985"/>
      <c r="D206" s="985"/>
      <c r="E206" s="985"/>
      <c r="F206" s="985"/>
      <c r="G206" s="985"/>
      <c r="H206" s="985"/>
      <c r="I206" s="985"/>
      <c r="J206" s="985"/>
      <c r="K206" s="985"/>
    </row>
    <row r="207" spans="1:11">
      <c r="A207" s="985"/>
      <c r="B207" s="985"/>
      <c r="C207" s="985"/>
      <c r="D207" s="985"/>
      <c r="E207" s="985"/>
      <c r="F207" s="985"/>
      <c r="G207" s="985"/>
      <c r="H207" s="985"/>
      <c r="I207" s="985"/>
      <c r="J207" s="985"/>
      <c r="K207" s="985"/>
    </row>
    <row r="208" spans="1:11">
      <c r="A208" s="985"/>
      <c r="B208" s="985"/>
      <c r="C208" s="985"/>
      <c r="D208" s="985"/>
      <c r="E208" s="985"/>
      <c r="F208" s="985"/>
      <c r="G208" s="985"/>
      <c r="H208" s="985"/>
      <c r="I208" s="985"/>
      <c r="J208" s="985"/>
      <c r="K208" s="985"/>
    </row>
    <row r="209" spans="1:11">
      <c r="A209" s="985"/>
      <c r="B209" s="985"/>
      <c r="C209" s="985"/>
      <c r="D209" s="985"/>
      <c r="E209" s="985"/>
      <c r="F209" s="985"/>
      <c r="G209" s="985"/>
      <c r="H209" s="985"/>
      <c r="I209" s="985"/>
      <c r="J209" s="985"/>
      <c r="K209" s="985"/>
    </row>
    <row r="210" spans="1:11">
      <c r="A210" s="985"/>
      <c r="B210" s="985"/>
      <c r="C210" s="985"/>
      <c r="D210" s="985"/>
      <c r="E210" s="985"/>
      <c r="F210" s="985"/>
      <c r="G210" s="985"/>
      <c r="H210" s="985"/>
      <c r="I210" s="985"/>
      <c r="J210" s="985"/>
      <c r="K210" s="985"/>
    </row>
    <row r="211" spans="1:11">
      <c r="A211" s="985"/>
      <c r="B211" s="985"/>
      <c r="C211" s="985"/>
      <c r="D211" s="985"/>
      <c r="E211" s="985"/>
      <c r="F211" s="985"/>
      <c r="G211" s="985"/>
      <c r="H211" s="985"/>
      <c r="I211" s="985"/>
      <c r="J211" s="985"/>
      <c r="K211" s="985"/>
    </row>
    <row r="212" spans="1:11">
      <c r="A212" s="985"/>
      <c r="B212" s="985"/>
      <c r="C212" s="985"/>
      <c r="D212" s="985"/>
      <c r="E212" s="985"/>
      <c r="F212" s="985"/>
      <c r="G212" s="985"/>
      <c r="H212" s="985"/>
      <c r="I212" s="985"/>
      <c r="J212" s="985"/>
      <c r="K212" s="985"/>
    </row>
    <row r="213" spans="1:11">
      <c r="A213" s="985"/>
      <c r="B213" s="985"/>
      <c r="C213" s="985"/>
      <c r="D213" s="985"/>
      <c r="E213" s="985"/>
      <c r="F213" s="985"/>
      <c r="G213" s="985"/>
      <c r="H213" s="985"/>
      <c r="I213" s="985"/>
      <c r="J213" s="985"/>
      <c r="K213" s="985"/>
    </row>
    <row r="214" spans="1:11">
      <c r="A214" s="985"/>
      <c r="B214" s="985"/>
      <c r="C214" s="985"/>
      <c r="D214" s="985"/>
      <c r="E214" s="985"/>
      <c r="F214" s="985"/>
      <c r="G214" s="985"/>
      <c r="H214" s="985"/>
      <c r="I214" s="985"/>
      <c r="J214" s="985"/>
      <c r="K214" s="985"/>
    </row>
    <row r="215" spans="1:11">
      <c r="A215" s="985"/>
      <c r="B215" s="985"/>
      <c r="C215" s="985"/>
      <c r="D215" s="985"/>
      <c r="E215" s="985"/>
      <c r="F215" s="985"/>
      <c r="G215" s="985"/>
      <c r="H215" s="985"/>
      <c r="I215" s="985"/>
      <c r="J215" s="985"/>
      <c r="K215" s="985"/>
    </row>
    <row r="216" spans="1:11">
      <c r="A216" s="985"/>
      <c r="B216" s="985"/>
      <c r="C216" s="985"/>
      <c r="D216" s="985"/>
      <c r="E216" s="985"/>
      <c r="F216" s="985"/>
      <c r="G216" s="985"/>
      <c r="H216" s="985"/>
      <c r="I216" s="985"/>
      <c r="J216" s="985"/>
      <c r="K216" s="985"/>
    </row>
    <row r="217" spans="1:11">
      <c r="A217" s="985"/>
      <c r="B217" s="985"/>
      <c r="C217" s="985"/>
      <c r="D217" s="985"/>
      <c r="E217" s="985"/>
      <c r="F217" s="985"/>
      <c r="G217" s="985"/>
      <c r="H217" s="985"/>
      <c r="I217" s="985"/>
      <c r="J217" s="985"/>
      <c r="K217" s="985"/>
    </row>
    <row r="218" spans="1:11">
      <c r="A218" s="985"/>
      <c r="B218" s="985"/>
      <c r="C218" s="985"/>
      <c r="D218" s="985"/>
      <c r="E218" s="985"/>
      <c r="F218" s="985"/>
      <c r="G218" s="985"/>
      <c r="H218" s="985"/>
      <c r="I218" s="985"/>
      <c r="J218" s="985"/>
      <c r="K218" s="985"/>
    </row>
    <row r="219" spans="1:11">
      <c r="A219" s="985"/>
      <c r="B219" s="985"/>
      <c r="C219" s="985"/>
      <c r="D219" s="985"/>
      <c r="E219" s="985"/>
      <c r="F219" s="985"/>
      <c r="G219" s="985"/>
      <c r="H219" s="985"/>
      <c r="I219" s="985"/>
      <c r="J219" s="985"/>
      <c r="K219" s="985"/>
    </row>
    <row r="220" spans="1:11">
      <c r="A220" s="985"/>
      <c r="B220" s="985"/>
      <c r="C220" s="985"/>
      <c r="D220" s="985"/>
      <c r="E220" s="985"/>
      <c r="F220" s="985"/>
      <c r="G220" s="985"/>
      <c r="H220" s="985"/>
      <c r="I220" s="985"/>
      <c r="J220" s="985"/>
      <c r="K220" s="985"/>
    </row>
    <row r="221" spans="1:11">
      <c r="A221" s="985"/>
      <c r="B221" s="985"/>
      <c r="C221" s="985"/>
      <c r="D221" s="985"/>
      <c r="E221" s="985"/>
      <c r="F221" s="985"/>
      <c r="G221" s="985"/>
      <c r="H221" s="985"/>
      <c r="I221" s="985"/>
      <c r="J221" s="985"/>
      <c r="K221" s="985"/>
    </row>
    <row r="222" spans="1:11">
      <c r="A222" s="985"/>
      <c r="B222" s="985"/>
      <c r="C222" s="985"/>
      <c r="D222" s="985"/>
      <c r="E222" s="985"/>
      <c r="F222" s="985"/>
      <c r="G222" s="985"/>
      <c r="H222" s="985"/>
      <c r="I222" s="985"/>
      <c r="J222" s="985"/>
      <c r="K222" s="985"/>
    </row>
    <row r="223" spans="1:11">
      <c r="A223" s="985"/>
      <c r="B223" s="985"/>
      <c r="C223" s="985"/>
      <c r="D223" s="985"/>
      <c r="E223" s="985"/>
      <c r="F223" s="985"/>
      <c r="G223" s="985"/>
      <c r="H223" s="985"/>
      <c r="I223" s="985"/>
      <c r="J223" s="985"/>
      <c r="K223" s="985"/>
    </row>
    <row r="224" spans="1:11">
      <c r="A224" s="985"/>
      <c r="B224" s="985"/>
      <c r="C224" s="985"/>
      <c r="D224" s="985"/>
      <c r="E224" s="985"/>
      <c r="F224" s="985"/>
      <c r="G224" s="985"/>
      <c r="H224" s="985"/>
      <c r="I224" s="985"/>
      <c r="J224" s="985"/>
      <c r="K224" s="985"/>
    </row>
    <row r="225" spans="1:11">
      <c r="A225" s="985"/>
      <c r="B225" s="985"/>
      <c r="C225" s="985"/>
      <c r="D225" s="985"/>
      <c r="E225" s="985"/>
      <c r="F225" s="985"/>
      <c r="G225" s="985"/>
      <c r="H225" s="985"/>
      <c r="I225" s="985"/>
      <c r="J225" s="985"/>
      <c r="K225" s="985"/>
    </row>
    <row r="226" spans="1:11">
      <c r="A226" s="985"/>
      <c r="B226" s="985"/>
      <c r="C226" s="985"/>
      <c r="D226" s="985"/>
      <c r="E226" s="985"/>
      <c r="F226" s="985"/>
      <c r="G226" s="985"/>
      <c r="H226" s="985"/>
      <c r="I226" s="985"/>
      <c r="J226" s="985"/>
      <c r="K226" s="985"/>
    </row>
    <row r="227" spans="1:11">
      <c r="A227" s="985"/>
      <c r="B227" s="985"/>
      <c r="C227" s="985"/>
      <c r="D227" s="985"/>
      <c r="E227" s="985"/>
      <c r="F227" s="985"/>
      <c r="G227" s="985"/>
      <c r="H227" s="985"/>
      <c r="I227" s="985"/>
      <c r="J227" s="985"/>
      <c r="K227" s="985"/>
    </row>
    <row r="228" spans="1:11">
      <c r="A228" s="985"/>
      <c r="B228" s="985"/>
      <c r="C228" s="985"/>
      <c r="D228" s="985"/>
      <c r="E228" s="985"/>
      <c r="F228" s="985"/>
      <c r="G228" s="985"/>
      <c r="H228" s="985"/>
      <c r="I228" s="985"/>
      <c r="J228" s="985"/>
      <c r="K228" s="985"/>
    </row>
    <row r="229" spans="1:11">
      <c r="A229" s="985"/>
      <c r="B229" s="985"/>
      <c r="C229" s="985"/>
      <c r="D229" s="985"/>
      <c r="E229" s="985"/>
      <c r="F229" s="985"/>
      <c r="G229" s="985"/>
      <c r="H229" s="985"/>
      <c r="I229" s="985"/>
      <c r="J229" s="985"/>
      <c r="K229" s="985"/>
    </row>
    <row r="230" spans="1:11">
      <c r="A230" s="985"/>
      <c r="B230" s="985"/>
      <c r="C230" s="985"/>
      <c r="D230" s="985"/>
      <c r="E230" s="985"/>
      <c r="F230" s="985"/>
      <c r="G230" s="985"/>
      <c r="H230" s="985"/>
      <c r="I230" s="985"/>
      <c r="J230" s="985"/>
      <c r="K230" s="985"/>
    </row>
    <row r="231" spans="1:11">
      <c r="A231" s="985"/>
      <c r="B231" s="985"/>
      <c r="C231" s="985"/>
      <c r="D231" s="985"/>
      <c r="E231" s="985"/>
      <c r="F231" s="985"/>
      <c r="G231" s="985"/>
      <c r="H231" s="985"/>
      <c r="I231" s="985"/>
      <c r="J231" s="985"/>
      <c r="K231" s="985"/>
    </row>
    <row r="232" spans="1:11">
      <c r="A232" s="985"/>
      <c r="B232" s="985"/>
      <c r="C232" s="985"/>
      <c r="D232" s="985"/>
      <c r="E232" s="985"/>
      <c r="F232" s="985"/>
      <c r="G232" s="985"/>
      <c r="H232" s="985"/>
      <c r="I232" s="985"/>
      <c r="J232" s="985"/>
      <c r="K232" s="985"/>
    </row>
    <row r="233" spans="1:11">
      <c r="A233" s="985"/>
      <c r="B233" s="985"/>
      <c r="C233" s="985"/>
      <c r="D233" s="985"/>
      <c r="E233" s="985"/>
      <c r="F233" s="985"/>
      <c r="G233" s="985"/>
      <c r="H233" s="985"/>
      <c r="I233" s="985"/>
      <c r="J233" s="985"/>
      <c r="K233" s="985"/>
    </row>
    <row r="234" spans="1:11">
      <c r="A234" s="985"/>
      <c r="B234" s="985"/>
      <c r="C234" s="985"/>
      <c r="D234" s="985"/>
      <c r="E234" s="985"/>
      <c r="F234" s="985"/>
      <c r="G234" s="985"/>
      <c r="H234" s="985"/>
      <c r="I234" s="985"/>
      <c r="J234" s="985"/>
      <c r="K234" s="985"/>
    </row>
    <row r="235" spans="1:11">
      <c r="A235" s="985"/>
      <c r="B235" s="985"/>
      <c r="C235" s="985"/>
      <c r="D235" s="985"/>
      <c r="E235" s="985"/>
      <c r="F235" s="985"/>
      <c r="G235" s="985"/>
      <c r="H235" s="985"/>
      <c r="I235" s="985"/>
      <c r="J235" s="985"/>
      <c r="K235" s="985"/>
    </row>
    <row r="236" spans="1:11">
      <c r="A236" s="985"/>
      <c r="B236" s="985"/>
      <c r="C236" s="985"/>
      <c r="D236" s="985"/>
      <c r="E236" s="985"/>
      <c r="F236" s="985"/>
      <c r="G236" s="985"/>
      <c r="H236" s="985"/>
      <c r="I236" s="985"/>
      <c r="J236" s="985"/>
      <c r="K236" s="985"/>
    </row>
    <row r="237" spans="1:11">
      <c r="A237" s="985"/>
      <c r="B237" s="985"/>
      <c r="C237" s="985"/>
      <c r="D237" s="985"/>
      <c r="E237" s="985"/>
      <c r="F237" s="985"/>
      <c r="G237" s="985"/>
      <c r="H237" s="985"/>
      <c r="I237" s="985"/>
      <c r="J237" s="985"/>
      <c r="K237" s="985"/>
    </row>
    <row r="238" spans="1:11">
      <c r="A238" s="985"/>
      <c r="B238" s="985"/>
      <c r="C238" s="985"/>
      <c r="D238" s="985"/>
      <c r="E238" s="985"/>
      <c r="F238" s="985"/>
      <c r="G238" s="985"/>
      <c r="H238" s="985"/>
      <c r="I238" s="985"/>
      <c r="J238" s="985"/>
      <c r="K238" s="985"/>
    </row>
    <row r="239" spans="1:11">
      <c r="A239" s="985"/>
      <c r="B239" s="985"/>
      <c r="C239" s="985"/>
      <c r="D239" s="985"/>
      <c r="E239" s="985"/>
      <c r="F239" s="985"/>
      <c r="G239" s="985"/>
      <c r="H239" s="985"/>
      <c r="I239" s="985"/>
      <c r="J239" s="985"/>
      <c r="K239" s="985"/>
    </row>
    <row r="240" spans="1:11">
      <c r="A240" s="985"/>
      <c r="B240" s="985"/>
      <c r="C240" s="985"/>
      <c r="D240" s="985"/>
      <c r="E240" s="985"/>
      <c r="F240" s="985"/>
      <c r="G240" s="985"/>
      <c r="H240" s="985"/>
      <c r="I240" s="985"/>
      <c r="J240" s="985"/>
      <c r="K240" s="985"/>
    </row>
    <row r="241" spans="1:11">
      <c r="A241" s="985"/>
      <c r="B241" s="985"/>
      <c r="C241" s="985"/>
      <c r="D241" s="985"/>
      <c r="E241" s="985"/>
      <c r="F241" s="985"/>
      <c r="G241" s="985"/>
      <c r="H241" s="985"/>
      <c r="I241" s="985"/>
      <c r="J241" s="985"/>
      <c r="K241" s="985"/>
    </row>
    <row r="242" spans="1:11">
      <c r="A242" s="985"/>
      <c r="B242" s="985"/>
      <c r="C242" s="985"/>
      <c r="D242" s="985"/>
      <c r="E242" s="985"/>
      <c r="F242" s="985"/>
      <c r="G242" s="985"/>
      <c r="H242" s="985"/>
      <c r="I242" s="985"/>
      <c r="J242" s="985"/>
      <c r="K242" s="985"/>
    </row>
    <row r="243" spans="1:11">
      <c r="A243" s="985"/>
      <c r="B243" s="985"/>
      <c r="C243" s="985"/>
      <c r="D243" s="985"/>
      <c r="E243" s="985"/>
      <c r="F243" s="985"/>
      <c r="G243" s="985"/>
      <c r="H243" s="985"/>
      <c r="I243" s="985"/>
      <c r="J243" s="985"/>
      <c r="K243" s="985"/>
    </row>
    <row r="244" spans="1:11">
      <c r="A244" s="985"/>
      <c r="B244" s="985"/>
      <c r="C244" s="985"/>
      <c r="D244" s="985"/>
      <c r="E244" s="985"/>
      <c r="F244" s="985"/>
      <c r="G244" s="985"/>
      <c r="H244" s="985"/>
      <c r="I244" s="985"/>
      <c r="J244" s="985"/>
      <c r="K244" s="985"/>
    </row>
    <row r="245" spans="1:11">
      <c r="A245" s="985"/>
      <c r="B245" s="985"/>
      <c r="C245" s="985"/>
      <c r="D245" s="985"/>
      <c r="E245" s="985"/>
      <c r="F245" s="985"/>
      <c r="G245" s="985"/>
      <c r="H245" s="985"/>
      <c r="I245" s="985"/>
      <c r="J245" s="985"/>
      <c r="K245" s="985"/>
    </row>
    <row r="246" spans="1:11">
      <c r="A246" s="985"/>
      <c r="B246" s="985"/>
      <c r="C246" s="985"/>
      <c r="D246" s="985"/>
      <c r="E246" s="985"/>
      <c r="F246" s="985"/>
      <c r="G246" s="985"/>
      <c r="H246" s="985"/>
      <c r="I246" s="985"/>
      <c r="J246" s="985"/>
      <c r="K246" s="985"/>
    </row>
    <row r="247" spans="1:11">
      <c r="A247" s="985"/>
      <c r="B247" s="985"/>
      <c r="C247" s="985"/>
      <c r="D247" s="985"/>
      <c r="E247" s="985"/>
      <c r="F247" s="985"/>
      <c r="G247" s="985"/>
      <c r="H247" s="985"/>
      <c r="I247" s="985"/>
      <c r="J247" s="985"/>
      <c r="K247" s="985"/>
    </row>
    <row r="248" spans="1:11">
      <c r="A248" s="985"/>
      <c r="B248" s="985"/>
      <c r="C248" s="985"/>
      <c r="D248" s="985"/>
      <c r="E248" s="985"/>
      <c r="F248" s="985"/>
      <c r="G248" s="985"/>
      <c r="H248" s="985"/>
      <c r="I248" s="985"/>
      <c r="J248" s="985"/>
      <c r="K248" s="985"/>
    </row>
    <row r="249" spans="1:11">
      <c r="A249" s="985"/>
      <c r="B249" s="985"/>
      <c r="C249" s="985"/>
      <c r="D249" s="985"/>
      <c r="E249" s="985"/>
      <c r="F249" s="985"/>
      <c r="G249" s="985"/>
      <c r="H249" s="985"/>
      <c r="I249" s="985"/>
      <c r="J249" s="985"/>
      <c r="K249" s="985"/>
    </row>
    <row r="250" spans="1:11">
      <c r="A250" s="985"/>
      <c r="B250" s="985"/>
      <c r="C250" s="985"/>
      <c r="D250" s="985"/>
      <c r="E250" s="985"/>
      <c r="F250" s="985"/>
      <c r="G250" s="985"/>
      <c r="H250" s="985"/>
      <c r="I250" s="985"/>
      <c r="J250" s="985"/>
      <c r="K250" s="985"/>
    </row>
    <row r="251" spans="1:11">
      <c r="A251" s="985"/>
      <c r="B251" s="985"/>
      <c r="C251" s="985"/>
      <c r="D251" s="985"/>
      <c r="E251" s="985"/>
      <c r="F251" s="985"/>
      <c r="G251" s="985"/>
      <c r="H251" s="985"/>
      <c r="I251" s="985"/>
      <c r="J251" s="985"/>
      <c r="K251" s="985"/>
    </row>
    <row r="252" spans="1:11">
      <c r="A252" s="985"/>
      <c r="B252" s="985"/>
      <c r="C252" s="985"/>
      <c r="D252" s="985"/>
      <c r="E252" s="985"/>
      <c r="F252" s="985"/>
      <c r="G252" s="985"/>
      <c r="H252" s="985"/>
      <c r="I252" s="985"/>
      <c r="J252" s="985"/>
      <c r="K252" s="985"/>
    </row>
    <row r="253" spans="1:11">
      <c r="A253" s="985"/>
      <c r="B253" s="985"/>
      <c r="C253" s="985"/>
      <c r="D253" s="985"/>
      <c r="E253" s="985"/>
      <c r="F253" s="985"/>
      <c r="G253" s="985"/>
      <c r="H253" s="985"/>
      <c r="I253" s="985"/>
      <c r="J253" s="985"/>
      <c r="K253" s="985"/>
    </row>
    <row r="254" spans="1:11">
      <c r="A254" s="985"/>
      <c r="B254" s="985"/>
      <c r="C254" s="985"/>
      <c r="D254" s="985"/>
      <c r="E254" s="985"/>
      <c r="F254" s="985"/>
      <c r="G254" s="985"/>
      <c r="H254" s="985"/>
      <c r="I254" s="985"/>
      <c r="J254" s="985"/>
      <c r="K254" s="985"/>
    </row>
    <row r="255" spans="1:11">
      <c r="A255" s="985"/>
      <c r="B255" s="985"/>
      <c r="C255" s="985"/>
      <c r="D255" s="985"/>
      <c r="E255" s="985"/>
      <c r="F255" s="985"/>
      <c r="G255" s="985"/>
      <c r="H255" s="985"/>
      <c r="I255" s="985"/>
      <c r="J255" s="985"/>
      <c r="K255" s="985"/>
    </row>
    <row r="256" spans="1:11">
      <c r="A256" s="985"/>
      <c r="B256" s="985"/>
      <c r="C256" s="985"/>
      <c r="D256" s="985"/>
      <c r="E256" s="985"/>
      <c r="F256" s="985"/>
      <c r="G256" s="985"/>
      <c r="H256" s="985"/>
      <c r="I256" s="985"/>
      <c r="J256" s="985"/>
      <c r="K256" s="985"/>
    </row>
    <row r="257" spans="1:11">
      <c r="A257" s="985"/>
      <c r="B257" s="985"/>
      <c r="C257" s="985"/>
      <c r="D257" s="985"/>
      <c r="E257" s="985"/>
      <c r="F257" s="985"/>
      <c r="G257" s="985"/>
      <c r="H257" s="985"/>
      <c r="I257" s="985"/>
      <c r="J257" s="985"/>
      <c r="K257" s="985"/>
    </row>
    <row r="258" spans="1:11">
      <c r="A258" s="985"/>
      <c r="B258" s="985"/>
      <c r="C258" s="985"/>
      <c r="D258" s="985"/>
      <c r="E258" s="985"/>
      <c r="F258" s="985"/>
      <c r="G258" s="985"/>
      <c r="H258" s="985"/>
      <c r="I258" s="985"/>
      <c r="J258" s="985"/>
      <c r="K258" s="985"/>
    </row>
    <row r="259" spans="1:11">
      <c r="A259" s="985"/>
      <c r="B259" s="985"/>
      <c r="C259" s="985"/>
      <c r="D259" s="985"/>
      <c r="E259" s="985"/>
      <c r="F259" s="985"/>
      <c r="G259" s="985"/>
      <c r="H259" s="985"/>
      <c r="I259" s="985"/>
      <c r="J259" s="985"/>
      <c r="K259" s="985"/>
    </row>
    <row r="260" spans="1:11">
      <c r="A260" s="985"/>
      <c r="B260" s="985"/>
      <c r="C260" s="985"/>
      <c r="D260" s="985"/>
      <c r="E260" s="985"/>
      <c r="F260" s="985"/>
      <c r="G260" s="985"/>
      <c r="H260" s="985"/>
      <c r="I260" s="985"/>
      <c r="J260" s="985"/>
      <c r="K260" s="985"/>
    </row>
    <row r="261" spans="1:11">
      <c r="A261" s="985"/>
      <c r="B261" s="985"/>
      <c r="C261" s="985"/>
      <c r="D261" s="985"/>
      <c r="E261" s="985"/>
      <c r="F261" s="985"/>
      <c r="G261" s="985"/>
      <c r="H261" s="985"/>
      <c r="I261" s="985"/>
      <c r="J261" s="985"/>
      <c r="K261" s="985"/>
    </row>
    <row r="262" spans="1:11">
      <c r="A262" s="985"/>
      <c r="B262" s="985"/>
      <c r="C262" s="985"/>
      <c r="D262" s="985"/>
      <c r="E262" s="985"/>
      <c r="F262" s="985"/>
      <c r="G262" s="985"/>
      <c r="H262" s="985"/>
      <c r="I262" s="985"/>
      <c r="J262" s="985"/>
      <c r="K262" s="985"/>
    </row>
    <row r="263" spans="1:11">
      <c r="A263" s="985"/>
      <c r="B263" s="985"/>
      <c r="C263" s="985"/>
      <c r="D263" s="985"/>
      <c r="E263" s="985"/>
      <c r="F263" s="985"/>
      <c r="G263" s="985"/>
      <c r="H263" s="985"/>
      <c r="I263" s="985"/>
      <c r="J263" s="985"/>
      <c r="K263" s="985"/>
    </row>
    <row r="264" spans="1:11">
      <c r="A264" s="985"/>
      <c r="B264" s="985"/>
      <c r="C264" s="985"/>
      <c r="D264" s="985"/>
      <c r="E264" s="985"/>
      <c r="F264" s="985"/>
      <c r="G264" s="985"/>
      <c r="H264" s="985"/>
      <c r="I264" s="985"/>
      <c r="J264" s="985"/>
      <c r="K264" s="985"/>
    </row>
    <row r="265" spans="1:11">
      <c r="A265" s="985"/>
      <c r="B265" s="985"/>
      <c r="C265" s="985"/>
      <c r="D265" s="985"/>
      <c r="E265" s="985"/>
      <c r="F265" s="985"/>
      <c r="G265" s="985"/>
      <c r="H265" s="985"/>
      <c r="I265" s="985"/>
      <c r="J265" s="985"/>
      <c r="K265" s="985"/>
    </row>
    <row r="266" spans="1:11">
      <c r="A266" s="985"/>
      <c r="B266" s="985"/>
      <c r="C266" s="985"/>
      <c r="D266" s="985"/>
      <c r="E266" s="985"/>
      <c r="F266" s="985"/>
      <c r="G266" s="985"/>
      <c r="H266" s="985"/>
      <c r="I266" s="985"/>
      <c r="J266" s="985"/>
      <c r="K266" s="985"/>
    </row>
    <row r="267" spans="1:11">
      <c r="A267" s="985"/>
      <c r="B267" s="985"/>
      <c r="C267" s="985"/>
      <c r="D267" s="985"/>
      <c r="E267" s="985"/>
      <c r="F267" s="985"/>
      <c r="G267" s="985"/>
      <c r="H267" s="985"/>
      <c r="I267" s="985"/>
      <c r="J267" s="985"/>
      <c r="K267" s="985"/>
    </row>
    <row r="268" spans="1:11">
      <c r="A268" s="985"/>
      <c r="B268" s="985"/>
      <c r="C268" s="985"/>
      <c r="D268" s="985"/>
      <c r="E268" s="985"/>
      <c r="F268" s="985"/>
      <c r="G268" s="985"/>
      <c r="H268" s="985"/>
      <c r="I268" s="985"/>
      <c r="J268" s="985"/>
      <c r="K268" s="985"/>
    </row>
    <row r="269" spans="1:11">
      <c r="A269" s="985"/>
      <c r="B269" s="985"/>
      <c r="C269" s="985"/>
      <c r="D269" s="985"/>
      <c r="E269" s="985"/>
      <c r="F269" s="985"/>
      <c r="G269" s="985"/>
      <c r="H269" s="985"/>
      <c r="I269" s="985"/>
      <c r="J269" s="985"/>
      <c r="K269" s="985"/>
    </row>
    <row r="270" spans="1:11">
      <c r="A270" s="985"/>
      <c r="B270" s="985"/>
      <c r="C270" s="985"/>
      <c r="D270" s="985"/>
      <c r="E270" s="985"/>
      <c r="F270" s="985"/>
      <c r="G270" s="985"/>
      <c r="H270" s="985"/>
      <c r="I270" s="985"/>
      <c r="J270" s="985"/>
      <c r="K270" s="985"/>
    </row>
    <row r="271" spans="1:11">
      <c r="A271" s="985"/>
      <c r="B271" s="985"/>
      <c r="C271" s="985"/>
      <c r="D271" s="985"/>
      <c r="E271" s="985"/>
      <c r="F271" s="985"/>
      <c r="G271" s="985"/>
      <c r="H271" s="985"/>
      <c r="I271" s="985"/>
      <c r="J271" s="985"/>
      <c r="K271" s="985"/>
    </row>
    <row r="272" spans="1:11">
      <c r="A272" s="985"/>
      <c r="B272" s="985"/>
      <c r="C272" s="985"/>
      <c r="D272" s="985"/>
      <c r="E272" s="985"/>
      <c r="F272" s="985"/>
      <c r="G272" s="985"/>
      <c r="H272" s="985"/>
      <c r="I272" s="985"/>
      <c r="J272" s="985"/>
      <c r="K272" s="985"/>
    </row>
    <row r="273" spans="1:11">
      <c r="A273" s="985"/>
      <c r="B273" s="985"/>
      <c r="C273" s="985"/>
      <c r="D273" s="985"/>
      <c r="E273" s="985"/>
      <c r="F273" s="985"/>
      <c r="G273" s="985"/>
      <c r="H273" s="985"/>
      <c r="I273" s="985"/>
      <c r="J273" s="985"/>
      <c r="K273" s="985"/>
    </row>
    <row r="274" spans="1:11">
      <c r="A274" s="985"/>
      <c r="B274" s="985"/>
      <c r="C274" s="985"/>
      <c r="D274" s="985"/>
      <c r="E274" s="985"/>
      <c r="F274" s="985"/>
      <c r="G274" s="985"/>
      <c r="H274" s="985"/>
      <c r="I274" s="985"/>
      <c r="J274" s="985"/>
      <c r="K274" s="985"/>
    </row>
    <row r="275" spans="1:11">
      <c r="A275" s="985"/>
      <c r="B275" s="985"/>
      <c r="C275" s="985"/>
      <c r="D275" s="985"/>
      <c r="E275" s="985"/>
      <c r="F275" s="985"/>
      <c r="G275" s="985"/>
      <c r="H275" s="985"/>
      <c r="I275" s="985"/>
      <c r="J275" s="985"/>
      <c r="K275" s="985"/>
    </row>
    <row r="276" spans="1:11">
      <c r="A276" s="985"/>
      <c r="B276" s="985"/>
      <c r="C276" s="985"/>
      <c r="D276" s="985"/>
      <c r="E276" s="985"/>
      <c r="F276" s="985"/>
      <c r="G276" s="985"/>
      <c r="H276" s="985"/>
      <c r="I276" s="985"/>
      <c r="J276" s="985"/>
      <c r="K276" s="985"/>
    </row>
    <row r="277" spans="1:11">
      <c r="A277" s="985"/>
      <c r="B277" s="985"/>
      <c r="C277" s="985"/>
      <c r="D277" s="985"/>
      <c r="E277" s="985"/>
      <c r="F277" s="985"/>
      <c r="G277" s="985"/>
      <c r="H277" s="985"/>
      <c r="I277" s="985"/>
      <c r="J277" s="985"/>
      <c r="K277" s="985"/>
    </row>
    <row r="278" spans="1:11">
      <c r="A278" s="985"/>
      <c r="B278" s="985"/>
      <c r="C278" s="985"/>
      <c r="D278" s="985"/>
      <c r="E278" s="985"/>
      <c r="F278" s="985"/>
      <c r="G278" s="985"/>
      <c r="H278" s="985"/>
      <c r="I278" s="985"/>
      <c r="J278" s="985"/>
      <c r="K278" s="985"/>
    </row>
    <row r="279" spans="1:11">
      <c r="A279" s="985"/>
      <c r="B279" s="985"/>
      <c r="C279" s="985"/>
      <c r="D279" s="985"/>
      <c r="E279" s="985"/>
      <c r="F279" s="985"/>
      <c r="G279" s="985"/>
      <c r="H279" s="985"/>
      <c r="I279" s="985"/>
      <c r="J279" s="985"/>
      <c r="K279" s="985"/>
    </row>
    <row r="280" spans="1:11">
      <c r="A280" s="985"/>
      <c r="B280" s="985"/>
      <c r="C280" s="985"/>
      <c r="D280" s="985"/>
      <c r="E280" s="985"/>
      <c r="F280" s="985"/>
      <c r="G280" s="985"/>
      <c r="H280" s="985"/>
      <c r="I280" s="985"/>
      <c r="J280" s="985"/>
      <c r="K280" s="985"/>
    </row>
    <row r="281" spans="1:11">
      <c r="A281" s="985"/>
      <c r="B281" s="985"/>
      <c r="C281" s="985"/>
      <c r="D281" s="985"/>
      <c r="E281" s="985"/>
      <c r="F281" s="985"/>
      <c r="G281" s="985"/>
      <c r="H281" s="985"/>
      <c r="I281" s="985"/>
      <c r="J281" s="985"/>
      <c r="K281" s="985"/>
    </row>
    <row r="282" spans="1:11">
      <c r="A282" s="985"/>
      <c r="B282" s="985"/>
      <c r="C282" s="985"/>
      <c r="D282" s="985"/>
      <c r="E282" s="985"/>
      <c r="F282" s="985"/>
      <c r="G282" s="985"/>
      <c r="H282" s="985"/>
      <c r="I282" s="985"/>
      <c r="J282" s="985"/>
      <c r="K282" s="985"/>
    </row>
    <row r="283" spans="1:11">
      <c r="A283" s="985"/>
      <c r="B283" s="985"/>
      <c r="C283" s="985"/>
      <c r="D283" s="985"/>
      <c r="E283" s="985"/>
      <c r="F283" s="985"/>
      <c r="G283" s="985"/>
      <c r="H283" s="985"/>
      <c r="I283" s="985"/>
      <c r="J283" s="985"/>
      <c r="K283" s="985"/>
    </row>
    <row r="284" spans="1:11">
      <c r="A284" s="985"/>
      <c r="B284" s="985"/>
      <c r="C284" s="985"/>
      <c r="D284" s="985"/>
      <c r="E284" s="985"/>
      <c r="F284" s="985"/>
      <c r="G284" s="985"/>
      <c r="H284" s="985"/>
      <c r="I284" s="985"/>
      <c r="J284" s="985"/>
      <c r="K284" s="985"/>
    </row>
    <row r="285" spans="1:11">
      <c r="A285" s="985"/>
      <c r="B285" s="985"/>
      <c r="C285" s="985"/>
      <c r="D285" s="985"/>
      <c r="E285" s="985"/>
      <c r="F285" s="985"/>
      <c r="G285" s="985"/>
      <c r="H285" s="985"/>
      <c r="I285" s="985"/>
      <c r="J285" s="985"/>
      <c r="K285" s="985"/>
    </row>
    <row r="286" spans="1:11">
      <c r="A286" s="985"/>
      <c r="B286" s="985"/>
      <c r="C286" s="985"/>
      <c r="D286" s="985"/>
      <c r="E286" s="985"/>
      <c r="F286" s="985"/>
      <c r="G286" s="985"/>
      <c r="H286" s="985"/>
      <c r="I286" s="985"/>
      <c r="J286" s="985"/>
      <c r="K286" s="985"/>
    </row>
    <row r="287" spans="1:11">
      <c r="A287" s="985"/>
      <c r="B287" s="985"/>
      <c r="C287" s="985"/>
      <c r="D287" s="985"/>
      <c r="E287" s="985"/>
      <c r="F287" s="985"/>
      <c r="G287" s="985"/>
      <c r="H287" s="985"/>
      <c r="I287" s="985"/>
      <c r="J287" s="985"/>
      <c r="K287" s="985"/>
    </row>
    <row r="288" spans="1:11">
      <c r="A288" s="985"/>
      <c r="B288" s="985"/>
      <c r="C288" s="985"/>
      <c r="D288" s="985"/>
      <c r="E288" s="985"/>
      <c r="F288" s="985"/>
      <c r="G288" s="985"/>
      <c r="H288" s="985"/>
      <c r="I288" s="985"/>
      <c r="J288" s="985"/>
      <c r="K288" s="985"/>
    </row>
    <row r="289" spans="1:11">
      <c r="A289" s="985"/>
      <c r="B289" s="985"/>
      <c r="C289" s="985"/>
      <c r="D289" s="985"/>
      <c r="E289" s="985"/>
      <c r="F289" s="985"/>
      <c r="G289" s="985"/>
      <c r="H289" s="985"/>
      <c r="I289" s="985"/>
      <c r="J289" s="985"/>
      <c r="K289" s="985"/>
    </row>
    <row r="290" spans="1:11">
      <c r="A290" s="985"/>
      <c r="B290" s="985"/>
      <c r="C290" s="985"/>
      <c r="D290" s="985"/>
      <c r="E290" s="985"/>
      <c r="F290" s="985"/>
      <c r="G290" s="985"/>
      <c r="H290" s="985"/>
      <c r="I290" s="985"/>
      <c r="J290" s="985"/>
      <c r="K290" s="985"/>
    </row>
    <row r="291" spans="1:11">
      <c r="A291" s="985"/>
      <c r="B291" s="985"/>
      <c r="C291" s="985"/>
      <c r="D291" s="985"/>
      <c r="E291" s="985"/>
      <c r="F291" s="985"/>
      <c r="G291" s="985"/>
      <c r="H291" s="985"/>
      <c r="I291" s="985"/>
      <c r="J291" s="985"/>
      <c r="K291" s="985"/>
    </row>
    <row r="292" spans="1:11">
      <c r="A292" s="985"/>
      <c r="B292" s="985"/>
      <c r="C292" s="985"/>
      <c r="D292" s="985"/>
      <c r="E292" s="985"/>
      <c r="F292" s="985"/>
      <c r="G292" s="985"/>
      <c r="H292" s="985"/>
      <c r="I292" s="985"/>
      <c r="J292" s="985"/>
      <c r="K292" s="985"/>
    </row>
    <row r="293" spans="1:11">
      <c r="A293" s="985"/>
      <c r="B293" s="985"/>
      <c r="C293" s="985"/>
      <c r="D293" s="985"/>
      <c r="E293" s="985"/>
      <c r="F293" s="985"/>
      <c r="G293" s="985"/>
      <c r="H293" s="985"/>
      <c r="I293" s="985"/>
      <c r="J293" s="985"/>
      <c r="K293" s="985"/>
    </row>
    <row r="294" spans="1:11">
      <c r="A294" s="985"/>
      <c r="B294" s="985"/>
      <c r="C294" s="985"/>
      <c r="D294" s="985"/>
      <c r="E294" s="985"/>
      <c r="F294" s="985"/>
      <c r="G294" s="985"/>
      <c r="H294" s="985"/>
      <c r="I294" s="985"/>
      <c r="J294" s="985"/>
      <c r="K294" s="985"/>
    </row>
    <row r="295" spans="1:11">
      <c r="A295" s="985"/>
      <c r="B295" s="985"/>
      <c r="C295" s="985"/>
      <c r="D295" s="985"/>
      <c r="E295" s="985"/>
      <c r="F295" s="985"/>
      <c r="G295" s="985"/>
      <c r="H295" s="985"/>
      <c r="I295" s="985"/>
      <c r="J295" s="985"/>
      <c r="K295" s="985"/>
    </row>
    <row r="296" spans="1:11">
      <c r="A296" s="985"/>
      <c r="B296" s="985"/>
      <c r="C296" s="985"/>
      <c r="D296" s="985"/>
      <c r="E296" s="985"/>
      <c r="F296" s="985"/>
      <c r="G296" s="985"/>
      <c r="H296" s="985"/>
      <c r="I296" s="985"/>
      <c r="J296" s="985"/>
      <c r="K296" s="985"/>
    </row>
    <row r="297" spans="1:11">
      <c r="A297" s="985"/>
      <c r="B297" s="985"/>
      <c r="C297" s="985"/>
      <c r="D297" s="985"/>
      <c r="E297" s="985"/>
      <c r="F297" s="985"/>
      <c r="G297" s="985"/>
      <c r="H297" s="985"/>
      <c r="I297" s="985"/>
      <c r="J297" s="985"/>
      <c r="K297" s="985"/>
    </row>
    <row r="298" spans="1:11">
      <c r="A298" s="985"/>
      <c r="B298" s="985"/>
      <c r="C298" s="985"/>
      <c r="D298" s="985"/>
      <c r="E298" s="985"/>
      <c r="F298" s="985"/>
      <c r="G298" s="985"/>
      <c r="H298" s="985"/>
      <c r="I298" s="985"/>
      <c r="J298" s="985"/>
      <c r="K298" s="985"/>
    </row>
    <row r="299" spans="1:11">
      <c r="A299" s="985"/>
      <c r="B299" s="985"/>
      <c r="C299" s="985"/>
      <c r="D299" s="985"/>
      <c r="E299" s="985"/>
      <c r="F299" s="985"/>
      <c r="G299" s="985"/>
      <c r="H299" s="985"/>
      <c r="I299" s="985"/>
      <c r="J299" s="985"/>
      <c r="K299" s="985"/>
    </row>
    <row r="300" spans="1:11">
      <c r="A300" s="985"/>
      <c r="B300" s="985"/>
      <c r="C300" s="985"/>
      <c r="D300" s="985"/>
      <c r="E300" s="985"/>
      <c r="F300" s="985"/>
      <c r="G300" s="985"/>
      <c r="H300" s="985"/>
      <c r="I300" s="985"/>
      <c r="J300" s="985"/>
      <c r="K300" s="985"/>
    </row>
    <row r="301" spans="1:11">
      <c r="A301" s="985"/>
      <c r="B301" s="985"/>
      <c r="C301" s="985"/>
      <c r="D301" s="985"/>
      <c r="E301" s="985"/>
      <c r="F301" s="985"/>
      <c r="G301" s="985"/>
      <c r="H301" s="985"/>
      <c r="I301" s="985"/>
      <c r="J301" s="985"/>
      <c r="K301" s="985"/>
    </row>
    <row r="302" spans="1:11">
      <c r="A302" s="985"/>
      <c r="B302" s="985"/>
      <c r="C302" s="985"/>
      <c r="D302" s="985"/>
      <c r="E302" s="985"/>
      <c r="F302" s="985"/>
      <c r="G302" s="985"/>
      <c r="H302" s="985"/>
      <c r="I302" s="985"/>
      <c r="J302" s="985"/>
      <c r="K302" s="985"/>
    </row>
    <row r="303" spans="1:11">
      <c r="A303" s="985"/>
      <c r="B303" s="985"/>
      <c r="C303" s="985"/>
      <c r="D303" s="985"/>
      <c r="E303" s="985"/>
      <c r="F303" s="985"/>
      <c r="G303" s="985"/>
      <c r="H303" s="985"/>
      <c r="I303" s="985"/>
      <c r="J303" s="985"/>
      <c r="K303" s="985"/>
    </row>
    <row r="304" spans="1:11">
      <c r="A304" s="985"/>
      <c r="B304" s="985"/>
      <c r="C304" s="985"/>
      <c r="D304" s="985"/>
      <c r="E304" s="985"/>
      <c r="F304" s="985"/>
      <c r="G304" s="985"/>
      <c r="H304" s="985"/>
      <c r="I304" s="985"/>
      <c r="J304" s="985"/>
      <c r="K304" s="985"/>
    </row>
    <row r="305" spans="1:11">
      <c r="A305" s="985"/>
      <c r="B305" s="985"/>
      <c r="C305" s="985"/>
      <c r="D305" s="985"/>
      <c r="E305" s="985"/>
      <c r="F305" s="985"/>
      <c r="G305" s="985"/>
      <c r="H305" s="985"/>
      <c r="I305" s="985"/>
      <c r="J305" s="985"/>
      <c r="K305" s="985"/>
    </row>
    <row r="306" spans="1:11">
      <c r="A306" s="985"/>
      <c r="B306" s="985"/>
      <c r="C306" s="985"/>
      <c r="D306" s="985"/>
      <c r="E306" s="985"/>
      <c r="F306" s="985"/>
      <c r="G306" s="985"/>
      <c r="H306" s="985"/>
      <c r="I306" s="985"/>
      <c r="J306" s="985"/>
      <c r="K306" s="985"/>
    </row>
    <row r="307" spans="1:11">
      <c r="A307" s="985"/>
      <c r="B307" s="985"/>
      <c r="C307" s="985"/>
      <c r="D307" s="985"/>
      <c r="E307" s="985"/>
      <c r="F307" s="985"/>
      <c r="G307" s="985"/>
      <c r="H307" s="985"/>
      <c r="I307" s="985"/>
      <c r="J307" s="985"/>
      <c r="K307" s="985"/>
    </row>
    <row r="308" spans="1:11">
      <c r="A308" s="985"/>
      <c r="B308" s="985"/>
      <c r="C308" s="985"/>
      <c r="D308" s="985"/>
      <c r="E308" s="985"/>
      <c r="F308" s="985"/>
      <c r="G308" s="985"/>
      <c r="H308" s="985"/>
      <c r="I308" s="985"/>
      <c r="J308" s="985"/>
      <c r="K308" s="985"/>
    </row>
    <row r="309" spans="1:11">
      <c r="A309" s="985"/>
      <c r="B309" s="985"/>
      <c r="C309" s="985"/>
      <c r="D309" s="985"/>
      <c r="E309" s="985"/>
      <c r="F309" s="985"/>
      <c r="G309" s="985"/>
      <c r="H309" s="985"/>
      <c r="I309" s="985"/>
      <c r="J309" s="985"/>
      <c r="K309" s="985"/>
    </row>
    <row r="310" spans="1:11">
      <c r="A310" s="985"/>
      <c r="B310" s="985"/>
      <c r="C310" s="985"/>
      <c r="D310" s="985"/>
      <c r="E310" s="985"/>
      <c r="F310" s="985"/>
      <c r="G310" s="985"/>
      <c r="H310" s="985"/>
      <c r="I310" s="985"/>
      <c r="J310" s="985"/>
      <c r="K310" s="985"/>
    </row>
    <row r="311" spans="1:11">
      <c r="A311" s="985"/>
      <c r="B311" s="985"/>
      <c r="C311" s="985"/>
      <c r="D311" s="985"/>
      <c r="E311" s="985"/>
      <c r="F311" s="985"/>
      <c r="G311" s="985"/>
      <c r="H311" s="985"/>
      <c r="I311" s="985"/>
      <c r="J311" s="985"/>
      <c r="K311" s="985"/>
    </row>
    <row r="312" spans="1:11">
      <c r="A312" s="985"/>
      <c r="B312" s="985"/>
      <c r="C312" s="985"/>
      <c r="D312" s="985"/>
      <c r="E312" s="985"/>
      <c r="F312" s="985"/>
      <c r="G312" s="985"/>
      <c r="H312" s="985"/>
      <c r="I312" s="985"/>
      <c r="J312" s="985"/>
      <c r="K312" s="985"/>
    </row>
    <row r="313" spans="1:11">
      <c r="A313" s="985"/>
      <c r="B313" s="985"/>
      <c r="C313" s="985"/>
      <c r="D313" s="985"/>
      <c r="E313" s="985"/>
      <c r="F313" s="985"/>
      <c r="G313" s="985"/>
      <c r="H313" s="985"/>
      <c r="I313" s="985"/>
      <c r="J313" s="985"/>
      <c r="K313" s="985"/>
    </row>
    <row r="314" spans="1:11">
      <c r="A314" s="985"/>
      <c r="B314" s="985"/>
      <c r="C314" s="985"/>
      <c r="D314" s="985"/>
      <c r="E314" s="985"/>
      <c r="F314" s="985"/>
      <c r="G314" s="985"/>
      <c r="H314" s="985"/>
      <c r="I314" s="985"/>
      <c r="J314" s="985"/>
      <c r="K314" s="985"/>
    </row>
    <row r="315" spans="1:11">
      <c r="A315" s="985"/>
      <c r="B315" s="985"/>
      <c r="C315" s="985"/>
      <c r="D315" s="985"/>
      <c r="E315" s="985"/>
      <c r="F315" s="985"/>
      <c r="G315" s="985"/>
      <c r="H315" s="985"/>
      <c r="I315" s="985"/>
      <c r="J315" s="985"/>
      <c r="K315" s="985"/>
    </row>
    <row r="316" spans="1:11">
      <c r="A316" s="985"/>
      <c r="B316" s="985"/>
      <c r="C316" s="985"/>
      <c r="D316" s="985"/>
      <c r="E316" s="985"/>
      <c r="F316" s="985"/>
      <c r="G316" s="985"/>
      <c r="H316" s="985"/>
      <c r="I316" s="985"/>
      <c r="J316" s="985"/>
      <c r="K316" s="985"/>
    </row>
    <row r="317" spans="1:11">
      <c r="A317" s="985"/>
      <c r="B317" s="985"/>
      <c r="C317" s="985"/>
      <c r="D317" s="985"/>
      <c r="E317" s="985"/>
      <c r="F317" s="985"/>
      <c r="G317" s="985"/>
      <c r="H317" s="985"/>
      <c r="I317" s="985"/>
      <c r="J317" s="985"/>
      <c r="K317" s="985"/>
    </row>
    <row r="318" spans="1:11">
      <c r="A318" s="985"/>
      <c r="B318" s="985"/>
      <c r="C318" s="985"/>
      <c r="D318" s="985"/>
      <c r="E318" s="985"/>
      <c r="F318" s="985"/>
      <c r="G318" s="985"/>
      <c r="H318" s="985"/>
      <c r="I318" s="985"/>
      <c r="J318" s="985"/>
      <c r="K318" s="985"/>
    </row>
    <row r="319" spans="1:11">
      <c r="A319" s="985"/>
      <c r="B319" s="985"/>
      <c r="C319" s="985"/>
      <c r="D319" s="985"/>
      <c r="E319" s="985"/>
      <c r="F319" s="985"/>
      <c r="G319" s="985"/>
      <c r="H319" s="985"/>
      <c r="I319" s="985"/>
      <c r="J319" s="985"/>
      <c r="K319" s="985"/>
    </row>
    <row r="320" spans="1:11">
      <c r="A320" s="985"/>
      <c r="B320" s="985"/>
      <c r="C320" s="985"/>
      <c r="D320" s="985"/>
      <c r="E320" s="985"/>
      <c r="F320" s="985"/>
      <c r="G320" s="985"/>
      <c r="H320" s="985"/>
      <c r="I320" s="985"/>
      <c r="J320" s="985"/>
      <c r="K320" s="985"/>
    </row>
    <row r="321" spans="1:11">
      <c r="A321" s="985"/>
      <c r="B321" s="985"/>
      <c r="C321" s="985"/>
      <c r="D321" s="985"/>
      <c r="E321" s="985"/>
      <c r="F321" s="985"/>
      <c r="G321" s="985"/>
      <c r="H321" s="985"/>
      <c r="I321" s="985"/>
      <c r="J321" s="985"/>
      <c r="K321" s="985"/>
    </row>
    <row r="322" spans="1:11">
      <c r="A322" s="985"/>
      <c r="B322" s="985"/>
      <c r="C322" s="985"/>
      <c r="D322" s="985"/>
      <c r="E322" s="985"/>
      <c r="F322" s="985"/>
      <c r="G322" s="985"/>
      <c r="H322" s="985"/>
      <c r="I322" s="985"/>
      <c r="J322" s="985"/>
      <c r="K322" s="985"/>
    </row>
    <row r="323" spans="1:11">
      <c r="A323" s="985"/>
      <c r="B323" s="985"/>
      <c r="C323" s="985"/>
      <c r="D323" s="985"/>
      <c r="E323" s="985"/>
      <c r="F323" s="985"/>
      <c r="G323" s="985"/>
      <c r="H323" s="985"/>
      <c r="I323" s="985"/>
      <c r="J323" s="985"/>
      <c r="K323" s="985"/>
    </row>
    <row r="324" spans="1:11">
      <c r="A324" s="985"/>
      <c r="B324" s="985"/>
      <c r="C324" s="985"/>
      <c r="D324" s="985"/>
      <c r="E324" s="985"/>
      <c r="F324" s="985"/>
      <c r="G324" s="985"/>
      <c r="H324" s="985"/>
      <c r="I324" s="985"/>
      <c r="J324" s="985"/>
      <c r="K324" s="985"/>
    </row>
    <row r="325" spans="1:11">
      <c r="A325" s="985"/>
      <c r="B325" s="985"/>
      <c r="C325" s="985"/>
      <c r="D325" s="985"/>
      <c r="E325" s="985"/>
      <c r="F325" s="985"/>
      <c r="G325" s="985"/>
      <c r="H325" s="985"/>
      <c r="I325" s="985"/>
      <c r="J325" s="985"/>
      <c r="K325" s="985"/>
    </row>
    <row r="326" spans="1:11">
      <c r="A326" s="985"/>
      <c r="B326" s="985"/>
      <c r="C326" s="985"/>
      <c r="D326" s="985"/>
      <c r="E326" s="985"/>
      <c r="F326" s="985"/>
      <c r="G326" s="985"/>
      <c r="H326" s="985"/>
      <c r="I326" s="985"/>
      <c r="J326" s="985"/>
      <c r="K326" s="985"/>
    </row>
    <row r="327" spans="1:11">
      <c r="A327" s="985"/>
      <c r="B327" s="985"/>
      <c r="C327" s="985"/>
      <c r="D327" s="985"/>
      <c r="E327" s="985"/>
      <c r="F327" s="985"/>
      <c r="G327" s="985"/>
      <c r="H327" s="985"/>
      <c r="I327" s="985"/>
      <c r="J327" s="985"/>
      <c r="K327" s="985"/>
    </row>
    <row r="328" spans="1:11">
      <c r="A328" s="985"/>
      <c r="B328" s="985"/>
      <c r="C328" s="985"/>
      <c r="D328" s="985"/>
      <c r="E328" s="985"/>
      <c r="F328" s="985"/>
      <c r="G328" s="985"/>
      <c r="H328" s="985"/>
      <c r="I328" s="985"/>
      <c r="J328" s="985"/>
      <c r="K328" s="985"/>
    </row>
    <row r="329" spans="1:11">
      <c r="A329" s="985"/>
      <c r="B329" s="985"/>
      <c r="C329" s="985"/>
      <c r="D329" s="985"/>
      <c r="E329" s="985"/>
      <c r="F329" s="985"/>
      <c r="G329" s="985"/>
      <c r="H329" s="985"/>
      <c r="I329" s="985"/>
      <c r="J329" s="985"/>
      <c r="K329" s="985"/>
    </row>
    <row r="330" spans="1:11">
      <c r="A330" s="985"/>
      <c r="B330" s="985"/>
      <c r="C330" s="985"/>
      <c r="D330" s="985"/>
      <c r="E330" s="985"/>
      <c r="F330" s="985"/>
      <c r="G330" s="985"/>
      <c r="H330" s="985"/>
      <c r="I330" s="985"/>
      <c r="J330" s="985"/>
      <c r="K330" s="985"/>
    </row>
    <row r="331" spans="1:11">
      <c r="A331" s="985"/>
      <c r="B331" s="985"/>
      <c r="C331" s="985"/>
      <c r="D331" s="985"/>
      <c r="E331" s="985"/>
      <c r="F331" s="985"/>
      <c r="G331" s="985"/>
      <c r="H331" s="985"/>
      <c r="I331" s="985"/>
      <c r="J331" s="985"/>
      <c r="K331" s="985"/>
    </row>
    <row r="332" spans="1:11">
      <c r="A332" s="985"/>
      <c r="B332" s="985"/>
      <c r="C332" s="985"/>
      <c r="D332" s="985"/>
      <c r="E332" s="985"/>
      <c r="F332" s="985"/>
      <c r="G332" s="985"/>
      <c r="H332" s="985"/>
      <c r="I332" s="985"/>
      <c r="J332" s="985"/>
      <c r="K332" s="985"/>
    </row>
    <row r="333" spans="1:11">
      <c r="A333" s="985"/>
      <c r="B333" s="985"/>
      <c r="C333" s="985"/>
      <c r="D333" s="985"/>
      <c r="E333" s="985"/>
      <c r="F333" s="985"/>
      <c r="G333" s="985"/>
      <c r="H333" s="985"/>
      <c r="I333" s="985"/>
      <c r="J333" s="985"/>
      <c r="K333" s="985"/>
    </row>
    <row r="334" spans="1:11">
      <c r="A334" s="985"/>
      <c r="B334" s="985"/>
      <c r="C334" s="985"/>
      <c r="D334" s="985"/>
      <c r="E334" s="985"/>
      <c r="F334" s="985"/>
      <c r="G334" s="985"/>
      <c r="H334" s="985"/>
      <c r="I334" s="985"/>
      <c r="J334" s="985"/>
      <c r="K334" s="985"/>
    </row>
    <row r="335" spans="1:11">
      <c r="A335" s="985"/>
      <c r="B335" s="985"/>
      <c r="C335" s="985"/>
      <c r="D335" s="985"/>
      <c r="E335" s="985"/>
      <c r="F335" s="985"/>
      <c r="G335" s="985"/>
      <c r="H335" s="985"/>
      <c r="I335" s="985"/>
      <c r="J335" s="985"/>
      <c r="K335" s="985"/>
    </row>
    <row r="336" spans="1:11">
      <c r="A336" s="985"/>
      <c r="B336" s="985"/>
      <c r="C336" s="985"/>
      <c r="D336" s="985"/>
      <c r="E336" s="985"/>
      <c r="F336" s="985"/>
      <c r="G336" s="985"/>
      <c r="H336" s="985"/>
      <c r="I336" s="985"/>
      <c r="J336" s="985"/>
      <c r="K336" s="985"/>
    </row>
    <row r="337" spans="1:11">
      <c r="A337" s="985"/>
      <c r="B337" s="985"/>
      <c r="C337" s="985"/>
      <c r="D337" s="985"/>
      <c r="E337" s="985"/>
      <c r="F337" s="985"/>
      <c r="G337" s="985"/>
      <c r="H337" s="985"/>
      <c r="I337" s="985"/>
      <c r="J337" s="985"/>
      <c r="K337" s="985"/>
    </row>
    <row r="338" spans="1:11">
      <c r="A338" s="985"/>
      <c r="B338" s="985"/>
      <c r="C338" s="985"/>
      <c r="D338" s="985"/>
      <c r="E338" s="985"/>
      <c r="F338" s="985"/>
      <c r="G338" s="985"/>
      <c r="H338" s="985"/>
      <c r="I338" s="985"/>
      <c r="J338" s="985"/>
      <c r="K338" s="985"/>
    </row>
    <row r="339" spans="1:11">
      <c r="A339" s="985"/>
      <c r="B339" s="985"/>
      <c r="C339" s="985"/>
      <c r="D339" s="985"/>
      <c r="E339" s="985"/>
      <c r="F339" s="985"/>
      <c r="G339" s="985"/>
      <c r="H339" s="985"/>
      <c r="I339" s="985"/>
      <c r="J339" s="985"/>
      <c r="K339" s="985"/>
    </row>
    <row r="340" spans="1:11">
      <c r="A340" s="985"/>
      <c r="B340" s="985"/>
      <c r="C340" s="985"/>
      <c r="D340" s="985"/>
      <c r="E340" s="985"/>
      <c r="F340" s="985"/>
      <c r="G340" s="985"/>
      <c r="H340" s="985"/>
      <c r="I340" s="985"/>
      <c r="J340" s="985"/>
      <c r="K340" s="985"/>
    </row>
    <row r="341" spans="1:11">
      <c r="A341" s="985"/>
      <c r="B341" s="985"/>
      <c r="C341" s="985"/>
      <c r="D341" s="985"/>
      <c r="E341" s="985"/>
      <c r="F341" s="985"/>
      <c r="G341" s="985"/>
      <c r="H341" s="985"/>
      <c r="I341" s="985"/>
      <c r="J341" s="985"/>
      <c r="K341" s="985"/>
    </row>
    <row r="342" spans="1:11">
      <c r="A342" s="985"/>
      <c r="B342" s="985"/>
      <c r="C342" s="985"/>
      <c r="D342" s="985"/>
      <c r="E342" s="985"/>
      <c r="F342" s="985"/>
      <c r="G342" s="985"/>
      <c r="H342" s="985"/>
      <c r="I342" s="985"/>
      <c r="J342" s="985"/>
      <c r="K342" s="985"/>
    </row>
    <row r="343" spans="1:11">
      <c r="A343" s="985"/>
      <c r="B343" s="985"/>
      <c r="C343" s="985"/>
      <c r="D343" s="985"/>
      <c r="E343" s="985"/>
      <c r="F343" s="985"/>
      <c r="G343" s="985"/>
      <c r="H343" s="985"/>
      <c r="I343" s="985"/>
      <c r="J343" s="985"/>
      <c r="K343" s="985"/>
    </row>
    <row r="344" spans="1:11">
      <c r="A344" s="985"/>
      <c r="B344" s="985"/>
      <c r="C344" s="985"/>
      <c r="D344" s="985"/>
      <c r="E344" s="985"/>
      <c r="F344" s="985"/>
      <c r="G344" s="985"/>
      <c r="H344" s="985"/>
      <c r="I344" s="985"/>
      <c r="J344" s="985"/>
      <c r="K344" s="985"/>
    </row>
    <row r="345" spans="1:11">
      <c r="A345" s="985"/>
      <c r="B345" s="985"/>
      <c r="C345" s="985"/>
      <c r="D345" s="985"/>
      <c r="E345" s="985"/>
      <c r="F345" s="985"/>
      <c r="G345" s="985"/>
      <c r="H345" s="985"/>
      <c r="I345" s="985"/>
      <c r="J345" s="985"/>
      <c r="K345" s="985"/>
    </row>
    <row r="346" spans="1:11">
      <c r="A346" s="985"/>
      <c r="B346" s="985"/>
      <c r="C346" s="985"/>
      <c r="D346" s="985"/>
      <c r="E346" s="985"/>
      <c r="F346" s="985"/>
      <c r="G346" s="985"/>
      <c r="H346" s="985"/>
      <c r="I346" s="985"/>
      <c r="J346" s="985"/>
      <c r="K346" s="985"/>
    </row>
    <row r="347" spans="1:11">
      <c r="A347" s="985"/>
      <c r="B347" s="985"/>
      <c r="C347" s="985"/>
      <c r="D347" s="985"/>
      <c r="E347" s="985"/>
      <c r="F347" s="985"/>
      <c r="G347" s="985"/>
      <c r="H347" s="985"/>
      <c r="I347" s="985"/>
      <c r="J347" s="985"/>
      <c r="K347" s="985"/>
    </row>
    <row r="348" spans="1:11">
      <c r="A348" s="985"/>
      <c r="B348" s="985"/>
      <c r="C348" s="985"/>
      <c r="D348" s="985"/>
      <c r="E348" s="985"/>
      <c r="F348" s="985"/>
      <c r="G348" s="985"/>
      <c r="H348" s="985"/>
      <c r="I348" s="985"/>
      <c r="J348" s="985"/>
      <c r="K348" s="985"/>
    </row>
    <row r="349" spans="1:11">
      <c r="A349" s="985"/>
      <c r="B349" s="985"/>
      <c r="C349" s="985"/>
      <c r="D349" s="985"/>
      <c r="E349" s="985"/>
      <c r="F349" s="985"/>
      <c r="G349" s="985"/>
      <c r="H349" s="985"/>
      <c r="I349" s="985"/>
      <c r="J349" s="985"/>
      <c r="K349" s="985"/>
    </row>
    <row r="350" spans="1:11">
      <c r="A350" s="985"/>
      <c r="B350" s="985"/>
      <c r="C350" s="985"/>
      <c r="D350" s="985"/>
      <c r="E350" s="985"/>
      <c r="F350" s="985"/>
      <c r="G350" s="985"/>
      <c r="H350" s="985"/>
      <c r="I350" s="985"/>
      <c r="J350" s="985"/>
      <c r="K350" s="985"/>
    </row>
    <row r="351" spans="1:11">
      <c r="A351" s="985"/>
      <c r="B351" s="985"/>
      <c r="C351" s="985"/>
      <c r="D351" s="985"/>
      <c r="E351" s="985"/>
      <c r="F351" s="985"/>
      <c r="G351" s="985"/>
      <c r="H351" s="985"/>
      <c r="I351" s="985"/>
      <c r="J351" s="985"/>
      <c r="K351" s="985"/>
    </row>
    <row r="352" spans="1:11">
      <c r="A352" s="985"/>
      <c r="B352" s="985"/>
      <c r="C352" s="985"/>
      <c r="D352" s="985"/>
      <c r="E352" s="985"/>
      <c r="F352" s="985"/>
      <c r="G352" s="985"/>
      <c r="H352" s="985"/>
      <c r="I352" s="985"/>
      <c r="J352" s="985"/>
      <c r="K352" s="985"/>
    </row>
    <row r="353" spans="1:11">
      <c r="A353" s="985"/>
      <c r="B353" s="985"/>
      <c r="C353" s="985"/>
      <c r="D353" s="985"/>
      <c r="E353" s="985"/>
      <c r="F353" s="985"/>
      <c r="G353" s="985"/>
      <c r="H353" s="985"/>
      <c r="I353" s="985"/>
      <c r="J353" s="985"/>
      <c r="K353" s="985"/>
    </row>
    <row r="354" spans="1:11">
      <c r="A354" s="985"/>
      <c r="B354" s="985"/>
      <c r="C354" s="985"/>
      <c r="D354" s="985"/>
      <c r="E354" s="985"/>
      <c r="F354" s="985"/>
      <c r="G354" s="985"/>
      <c r="H354" s="985"/>
      <c r="I354" s="985"/>
      <c r="J354" s="985"/>
      <c r="K354" s="985"/>
    </row>
    <row r="355" spans="1:11">
      <c r="A355" s="985"/>
      <c r="B355" s="985"/>
      <c r="C355" s="985"/>
      <c r="D355" s="985"/>
      <c r="E355" s="985"/>
      <c r="F355" s="985"/>
      <c r="G355" s="985"/>
      <c r="H355" s="985"/>
      <c r="I355" s="985"/>
      <c r="J355" s="985"/>
      <c r="K355" s="985"/>
    </row>
    <row r="356" spans="1:11">
      <c r="A356" s="985"/>
      <c r="B356" s="985"/>
      <c r="C356" s="985"/>
      <c r="D356" s="985"/>
      <c r="E356" s="985"/>
      <c r="F356" s="985"/>
      <c r="G356" s="985"/>
      <c r="H356" s="985"/>
      <c r="I356" s="985"/>
      <c r="J356" s="985"/>
      <c r="K356" s="985"/>
    </row>
    <row r="357" spans="1:11">
      <c r="A357" s="985"/>
      <c r="B357" s="985"/>
      <c r="C357" s="985"/>
      <c r="D357" s="985"/>
      <c r="E357" s="985"/>
      <c r="F357" s="985"/>
      <c r="G357" s="985"/>
      <c r="H357" s="985"/>
      <c r="I357" s="985"/>
      <c r="J357" s="985"/>
      <c r="K357" s="985"/>
    </row>
    <row r="358" spans="1:11">
      <c r="A358" s="985"/>
      <c r="B358" s="985"/>
      <c r="C358" s="985"/>
      <c r="D358" s="985"/>
      <c r="E358" s="985"/>
      <c r="F358" s="985"/>
      <c r="G358" s="985"/>
      <c r="H358" s="985"/>
      <c r="I358" s="985"/>
      <c r="J358" s="985"/>
      <c r="K358" s="985"/>
    </row>
    <row r="359" spans="1:11">
      <c r="A359" s="985"/>
      <c r="B359" s="985"/>
      <c r="C359" s="985"/>
      <c r="D359" s="985"/>
      <c r="E359" s="985"/>
      <c r="F359" s="985"/>
      <c r="G359" s="985"/>
      <c r="H359" s="985"/>
      <c r="I359" s="985"/>
      <c r="J359" s="985"/>
      <c r="K359" s="985"/>
    </row>
    <row r="360" spans="1:11">
      <c r="A360" s="985"/>
      <c r="B360" s="985"/>
      <c r="C360" s="985"/>
      <c r="D360" s="985"/>
      <c r="E360" s="985"/>
      <c r="F360" s="985"/>
      <c r="G360" s="985"/>
      <c r="H360" s="985"/>
      <c r="I360" s="985"/>
      <c r="J360" s="985"/>
      <c r="K360" s="985"/>
    </row>
    <row r="361" spans="1:11">
      <c r="A361" s="985"/>
      <c r="B361" s="985"/>
      <c r="C361" s="985"/>
      <c r="D361" s="985"/>
      <c r="E361" s="985"/>
      <c r="F361" s="985"/>
      <c r="G361" s="985"/>
      <c r="H361" s="985"/>
      <c r="I361" s="985"/>
      <c r="J361" s="985"/>
      <c r="K361" s="985"/>
    </row>
    <row r="362" spans="1:11">
      <c r="A362" s="985"/>
      <c r="B362" s="985"/>
      <c r="C362" s="985"/>
      <c r="D362" s="985"/>
      <c r="E362" s="985"/>
      <c r="F362" s="985"/>
      <c r="G362" s="985"/>
      <c r="H362" s="985"/>
      <c r="I362" s="985"/>
      <c r="J362" s="985"/>
      <c r="K362" s="985"/>
    </row>
    <row r="363" spans="1:11">
      <c r="A363" s="985"/>
      <c r="B363" s="985"/>
      <c r="C363" s="985"/>
      <c r="D363" s="985"/>
      <c r="E363" s="985"/>
      <c r="F363" s="985"/>
      <c r="G363" s="985"/>
      <c r="H363" s="985"/>
      <c r="I363" s="985"/>
      <c r="J363" s="985"/>
      <c r="K363" s="985"/>
    </row>
    <row r="364" spans="1:11">
      <c r="A364" s="985"/>
      <c r="B364" s="985"/>
      <c r="C364" s="985"/>
      <c r="D364" s="985"/>
      <c r="E364" s="985"/>
      <c r="F364" s="985"/>
      <c r="G364" s="985"/>
      <c r="H364" s="985"/>
      <c r="I364" s="985"/>
      <c r="J364" s="985"/>
      <c r="K364" s="985"/>
    </row>
    <row r="365" spans="1:11">
      <c r="A365" s="985"/>
      <c r="B365" s="985"/>
      <c r="C365" s="985"/>
      <c r="D365" s="985"/>
      <c r="E365" s="985"/>
      <c r="F365" s="985"/>
      <c r="G365" s="985"/>
      <c r="H365" s="985"/>
      <c r="I365" s="985"/>
      <c r="J365" s="985"/>
      <c r="K365" s="985"/>
    </row>
    <row r="366" spans="1:11">
      <c r="A366" s="985"/>
      <c r="B366" s="985"/>
      <c r="C366" s="985"/>
      <c r="D366" s="985"/>
      <c r="E366" s="985"/>
      <c r="F366" s="985"/>
      <c r="G366" s="985"/>
      <c r="H366" s="985"/>
      <c r="I366" s="985"/>
      <c r="J366" s="985"/>
      <c r="K366" s="985"/>
    </row>
    <row r="367" spans="1:11">
      <c r="A367" s="985"/>
      <c r="B367" s="985"/>
      <c r="C367" s="985"/>
      <c r="D367" s="985"/>
      <c r="E367" s="985"/>
      <c r="F367" s="985"/>
      <c r="G367" s="985"/>
      <c r="H367" s="985"/>
      <c r="I367" s="985"/>
      <c r="J367" s="985"/>
      <c r="K367" s="985"/>
    </row>
    <row r="368" spans="1:11">
      <c r="A368" s="985"/>
      <c r="B368" s="985"/>
      <c r="C368" s="985"/>
      <c r="D368" s="985"/>
      <c r="E368" s="985"/>
      <c r="F368" s="985"/>
      <c r="G368" s="985"/>
      <c r="H368" s="985"/>
      <c r="I368" s="985"/>
      <c r="J368" s="985"/>
      <c r="K368" s="985"/>
    </row>
    <row r="369" spans="1:11">
      <c r="A369" s="985"/>
      <c r="B369" s="985"/>
      <c r="C369" s="985"/>
      <c r="D369" s="985"/>
      <c r="E369" s="985"/>
      <c r="F369" s="985"/>
      <c r="G369" s="985"/>
      <c r="H369" s="985"/>
      <c r="I369" s="985"/>
      <c r="J369" s="985"/>
      <c r="K369" s="985"/>
    </row>
    <row r="370" spans="1:11">
      <c r="A370" s="985"/>
      <c r="B370" s="985"/>
      <c r="C370" s="985"/>
      <c r="D370" s="985"/>
      <c r="E370" s="985"/>
      <c r="F370" s="985"/>
      <c r="G370" s="985"/>
      <c r="H370" s="985"/>
      <c r="I370" s="985"/>
      <c r="J370" s="985"/>
      <c r="K370" s="985"/>
    </row>
    <row r="371" spans="1:11">
      <c r="A371" s="985"/>
      <c r="B371" s="985"/>
      <c r="C371" s="985"/>
      <c r="D371" s="985"/>
      <c r="E371" s="985"/>
      <c r="F371" s="985"/>
      <c r="G371" s="985"/>
      <c r="H371" s="985"/>
      <c r="I371" s="985"/>
      <c r="J371" s="985"/>
      <c r="K371" s="985"/>
    </row>
    <row r="372" spans="1:11">
      <c r="A372" s="985"/>
      <c r="B372" s="985"/>
      <c r="C372" s="985"/>
      <c r="D372" s="985"/>
      <c r="E372" s="985"/>
      <c r="F372" s="985"/>
      <c r="G372" s="985"/>
      <c r="H372" s="985"/>
      <c r="I372" s="985"/>
      <c r="J372" s="985"/>
      <c r="K372" s="985"/>
    </row>
    <row r="373" spans="1:11">
      <c r="A373" s="985"/>
      <c r="B373" s="985"/>
      <c r="C373" s="985"/>
      <c r="D373" s="985"/>
      <c r="E373" s="985"/>
      <c r="F373" s="985"/>
      <c r="G373" s="985"/>
      <c r="H373" s="985"/>
      <c r="I373" s="985"/>
      <c r="J373" s="985"/>
      <c r="K373" s="985"/>
    </row>
    <row r="374" spans="1:11">
      <c r="A374" s="985"/>
      <c r="B374" s="985"/>
      <c r="C374" s="985"/>
      <c r="D374" s="985"/>
      <c r="E374" s="985"/>
      <c r="F374" s="985"/>
      <c r="G374" s="985"/>
      <c r="H374" s="985"/>
      <c r="I374" s="985"/>
      <c r="J374" s="985"/>
      <c r="K374" s="985"/>
    </row>
    <row r="375" spans="1:11">
      <c r="A375" s="985"/>
      <c r="B375" s="985"/>
      <c r="C375" s="985"/>
      <c r="D375" s="985"/>
      <c r="E375" s="985"/>
      <c r="F375" s="985"/>
      <c r="G375" s="985"/>
      <c r="H375" s="985"/>
      <c r="I375" s="985"/>
      <c r="J375" s="985"/>
      <c r="K375" s="985"/>
    </row>
    <row r="376" spans="1:11">
      <c r="A376" s="985"/>
      <c r="B376" s="985"/>
      <c r="C376" s="985"/>
      <c r="D376" s="985"/>
      <c r="E376" s="985"/>
      <c r="F376" s="985"/>
      <c r="G376" s="985"/>
      <c r="H376" s="985"/>
      <c r="I376" s="985"/>
      <c r="J376" s="985"/>
      <c r="K376" s="985"/>
    </row>
    <row r="377" spans="1:11">
      <c r="A377" s="985"/>
      <c r="B377" s="985"/>
      <c r="C377" s="985"/>
      <c r="D377" s="985"/>
      <c r="E377" s="985"/>
      <c r="F377" s="985"/>
      <c r="G377" s="985"/>
      <c r="H377" s="985"/>
      <c r="I377" s="985"/>
      <c r="J377" s="985"/>
      <c r="K377" s="985"/>
    </row>
    <row r="378" spans="1:11">
      <c r="A378" s="985"/>
      <c r="B378" s="985"/>
      <c r="C378" s="985"/>
      <c r="D378" s="985"/>
      <c r="E378" s="985"/>
      <c r="F378" s="985"/>
      <c r="G378" s="985"/>
      <c r="H378" s="985"/>
      <c r="I378" s="985"/>
      <c r="J378" s="985"/>
      <c r="K378" s="985"/>
    </row>
    <row r="379" spans="1:11">
      <c r="A379" s="985"/>
      <c r="B379" s="985"/>
      <c r="C379" s="985"/>
      <c r="D379" s="985"/>
      <c r="E379" s="985"/>
      <c r="F379" s="985"/>
      <c r="G379" s="985"/>
      <c r="H379" s="985"/>
      <c r="I379" s="985"/>
      <c r="J379" s="985"/>
      <c r="K379" s="985"/>
    </row>
    <row r="380" spans="1:11">
      <c r="A380" s="985"/>
      <c r="B380" s="985"/>
      <c r="C380" s="985"/>
      <c r="D380" s="985"/>
      <c r="E380" s="985"/>
      <c r="F380" s="985"/>
      <c r="G380" s="985"/>
      <c r="H380" s="985"/>
      <c r="I380" s="985"/>
      <c r="J380" s="985"/>
      <c r="K380" s="985"/>
    </row>
    <row r="381" spans="1:11">
      <c r="A381" s="985"/>
      <c r="B381" s="985"/>
      <c r="C381" s="985"/>
      <c r="D381" s="985"/>
      <c r="E381" s="985"/>
      <c r="F381" s="985"/>
      <c r="G381" s="985"/>
      <c r="H381" s="985"/>
      <c r="I381" s="985"/>
      <c r="J381" s="985"/>
      <c r="K381" s="985"/>
    </row>
    <row r="382" spans="1:11">
      <c r="A382" s="985"/>
      <c r="B382" s="985"/>
      <c r="C382" s="985"/>
      <c r="D382" s="985"/>
      <c r="E382" s="985"/>
      <c r="F382" s="985"/>
      <c r="G382" s="985"/>
      <c r="H382" s="985"/>
      <c r="I382" s="985"/>
      <c r="J382" s="985"/>
      <c r="K382" s="985"/>
    </row>
    <row r="383" spans="1:11">
      <c r="A383" s="985"/>
      <c r="B383" s="985"/>
      <c r="C383" s="985"/>
      <c r="D383" s="985"/>
      <c r="E383" s="985"/>
      <c r="F383" s="985"/>
      <c r="G383" s="985"/>
      <c r="H383" s="985"/>
      <c r="I383" s="985"/>
      <c r="J383" s="985"/>
      <c r="K383" s="985"/>
    </row>
    <row r="384" spans="1:11">
      <c r="A384" s="985"/>
      <c r="B384" s="985"/>
      <c r="C384" s="985"/>
      <c r="D384" s="985"/>
      <c r="E384" s="985"/>
      <c r="F384" s="985"/>
      <c r="G384" s="985"/>
      <c r="H384" s="985"/>
      <c r="I384" s="985"/>
      <c r="J384" s="985"/>
      <c r="K384" s="985"/>
    </row>
    <row r="385" spans="1:11">
      <c r="A385" s="985"/>
      <c r="B385" s="985"/>
      <c r="C385" s="985"/>
      <c r="D385" s="985"/>
      <c r="E385" s="985"/>
      <c r="F385" s="985"/>
      <c r="G385" s="985"/>
      <c r="H385" s="985"/>
      <c r="I385" s="985"/>
      <c r="J385" s="985"/>
      <c r="K385" s="985"/>
    </row>
    <row r="386" spans="1:11">
      <c r="A386" s="985"/>
      <c r="B386" s="985"/>
      <c r="C386" s="985"/>
      <c r="D386" s="985"/>
      <c r="E386" s="985"/>
      <c r="F386" s="985"/>
      <c r="G386" s="985"/>
      <c r="H386" s="985"/>
      <c r="I386" s="985"/>
      <c r="J386" s="985"/>
      <c r="K386" s="985"/>
    </row>
    <row r="387" spans="1:11">
      <c r="A387" s="985"/>
      <c r="B387" s="985"/>
      <c r="C387" s="985"/>
      <c r="D387" s="985"/>
      <c r="E387" s="985"/>
      <c r="F387" s="985"/>
      <c r="G387" s="985"/>
      <c r="H387" s="985"/>
      <c r="I387" s="985"/>
      <c r="J387" s="985"/>
      <c r="K387" s="985"/>
    </row>
    <row r="388" spans="1:11">
      <c r="A388" s="985"/>
      <c r="B388" s="985"/>
      <c r="C388" s="985"/>
      <c r="D388" s="985"/>
      <c r="E388" s="985"/>
      <c r="F388" s="985"/>
      <c r="G388" s="985"/>
      <c r="H388" s="985"/>
      <c r="I388" s="985"/>
      <c r="J388" s="985"/>
      <c r="K388" s="985"/>
    </row>
    <row r="389" spans="1:11">
      <c r="A389" s="985"/>
      <c r="B389" s="985"/>
      <c r="C389" s="985"/>
      <c r="D389" s="985"/>
      <c r="E389" s="985"/>
      <c r="F389" s="985"/>
      <c r="G389" s="985"/>
      <c r="H389" s="985"/>
      <c r="I389" s="985"/>
      <c r="J389" s="985"/>
      <c r="K389" s="985"/>
    </row>
    <row r="390" spans="1:11">
      <c r="A390" s="985"/>
      <c r="B390" s="985"/>
      <c r="C390" s="985"/>
      <c r="D390" s="985"/>
      <c r="E390" s="985"/>
      <c r="F390" s="985"/>
      <c r="G390" s="985"/>
      <c r="H390" s="985"/>
      <c r="I390" s="985"/>
      <c r="J390" s="985"/>
      <c r="K390" s="985"/>
    </row>
    <row r="391" spans="1:11">
      <c r="A391" s="985"/>
      <c r="B391" s="985"/>
      <c r="C391" s="985"/>
      <c r="D391" s="985"/>
      <c r="E391" s="985"/>
      <c r="F391" s="985"/>
      <c r="G391" s="985"/>
      <c r="H391" s="985"/>
      <c r="I391" s="985"/>
      <c r="J391" s="985"/>
      <c r="K391" s="985"/>
    </row>
    <row r="392" spans="1:11">
      <c r="A392" s="985"/>
      <c r="B392" s="985"/>
      <c r="C392" s="985"/>
      <c r="D392" s="985"/>
      <c r="E392" s="985"/>
      <c r="F392" s="985"/>
      <c r="G392" s="985"/>
      <c r="H392" s="985"/>
      <c r="I392" s="985"/>
      <c r="J392" s="985"/>
      <c r="K392" s="985"/>
    </row>
    <row r="393" spans="1:11">
      <c r="A393" s="985"/>
      <c r="B393" s="985"/>
      <c r="C393" s="985"/>
      <c r="D393" s="985"/>
      <c r="E393" s="985"/>
      <c r="F393" s="985"/>
      <c r="G393" s="985"/>
      <c r="H393" s="985"/>
      <c r="I393" s="985"/>
      <c r="J393" s="985"/>
      <c r="K393" s="985"/>
    </row>
    <row r="394" spans="1:11">
      <c r="A394" s="985"/>
      <c r="B394" s="985"/>
      <c r="C394" s="985"/>
      <c r="D394" s="985"/>
      <c r="E394" s="985"/>
      <c r="F394" s="985"/>
      <c r="G394" s="985"/>
      <c r="H394" s="985"/>
      <c r="I394" s="985"/>
      <c r="J394" s="985"/>
      <c r="K394" s="985"/>
    </row>
    <row r="395" spans="1:11">
      <c r="A395" s="985"/>
      <c r="B395" s="985"/>
      <c r="C395" s="985"/>
      <c r="D395" s="985"/>
      <c r="E395" s="985"/>
      <c r="F395" s="985"/>
      <c r="G395" s="985"/>
      <c r="H395" s="985"/>
      <c r="I395" s="985"/>
      <c r="J395" s="985"/>
      <c r="K395" s="985"/>
    </row>
    <row r="396" spans="1:11">
      <c r="A396" s="985"/>
      <c r="B396" s="985"/>
      <c r="C396" s="985"/>
      <c r="D396" s="985"/>
      <c r="E396" s="985"/>
      <c r="F396" s="985"/>
      <c r="G396" s="985"/>
      <c r="H396" s="985"/>
      <c r="I396" s="985"/>
      <c r="J396" s="985"/>
      <c r="K396" s="985"/>
    </row>
    <row r="397" spans="1:11">
      <c r="A397" s="985"/>
      <c r="B397" s="985"/>
      <c r="C397" s="985"/>
      <c r="D397" s="985"/>
      <c r="E397" s="985"/>
      <c r="F397" s="985"/>
      <c r="G397" s="985"/>
      <c r="H397" s="985"/>
      <c r="I397" s="985"/>
      <c r="J397" s="985"/>
      <c r="K397" s="985"/>
    </row>
    <row r="398" spans="1:11">
      <c r="A398" s="985"/>
      <c r="B398" s="985"/>
      <c r="C398" s="985"/>
      <c r="D398" s="985"/>
      <c r="E398" s="985"/>
      <c r="F398" s="985"/>
      <c r="G398" s="985"/>
      <c r="H398" s="985"/>
      <c r="I398" s="985"/>
      <c r="J398" s="985"/>
      <c r="K398" s="985"/>
    </row>
    <row r="399" spans="1:11">
      <c r="A399" s="985"/>
      <c r="B399" s="985"/>
      <c r="C399" s="985"/>
      <c r="D399" s="985"/>
      <c r="E399" s="985"/>
      <c r="F399" s="985"/>
      <c r="G399" s="985"/>
      <c r="H399" s="985"/>
      <c r="I399" s="985"/>
      <c r="J399" s="985"/>
      <c r="K399" s="985"/>
    </row>
    <row r="400" spans="1:11">
      <c r="A400" s="985"/>
      <c r="B400" s="985"/>
      <c r="C400" s="985"/>
      <c r="D400" s="985"/>
      <c r="E400" s="985"/>
      <c r="F400" s="985"/>
      <c r="G400" s="985"/>
      <c r="H400" s="985"/>
      <c r="I400" s="985"/>
      <c r="J400" s="985"/>
      <c r="K400" s="985"/>
    </row>
    <row r="401" spans="1:11">
      <c r="A401" s="985"/>
      <c r="B401" s="985"/>
      <c r="C401" s="985"/>
      <c r="D401" s="985"/>
      <c r="E401" s="985"/>
      <c r="F401" s="985"/>
      <c r="G401" s="985"/>
      <c r="H401" s="985"/>
      <c r="I401" s="985"/>
      <c r="J401" s="985"/>
      <c r="K401" s="985"/>
    </row>
    <row r="402" spans="1:11">
      <c r="A402" s="985"/>
      <c r="B402" s="985"/>
      <c r="C402" s="985"/>
      <c r="D402" s="985"/>
      <c r="E402" s="985"/>
      <c r="F402" s="985"/>
      <c r="G402" s="985"/>
      <c r="H402" s="985"/>
      <c r="I402" s="985"/>
      <c r="J402" s="985"/>
      <c r="K402" s="985"/>
    </row>
    <row r="403" spans="1:11">
      <c r="A403" s="985"/>
      <c r="B403" s="985"/>
      <c r="C403" s="985"/>
      <c r="D403" s="985"/>
      <c r="E403" s="985"/>
      <c r="F403" s="985"/>
      <c r="G403" s="985"/>
      <c r="H403" s="985"/>
      <c r="I403" s="985"/>
      <c r="J403" s="985"/>
      <c r="K403" s="985"/>
    </row>
    <row r="404" spans="1:11">
      <c r="A404" s="985"/>
      <c r="B404" s="985"/>
      <c r="C404" s="985"/>
      <c r="D404" s="985"/>
      <c r="E404" s="985"/>
      <c r="F404" s="985"/>
      <c r="G404" s="985"/>
      <c r="H404" s="985"/>
      <c r="I404" s="985"/>
      <c r="J404" s="985"/>
      <c r="K404" s="985"/>
    </row>
    <row r="405" spans="1:11">
      <c r="A405" s="985"/>
      <c r="B405" s="985"/>
      <c r="C405" s="985"/>
      <c r="D405" s="985"/>
      <c r="E405" s="985"/>
      <c r="F405" s="985"/>
      <c r="G405" s="985"/>
      <c r="H405" s="985"/>
      <c r="I405" s="985"/>
      <c r="J405" s="985"/>
      <c r="K405" s="985"/>
    </row>
    <row r="406" spans="1:11">
      <c r="A406" s="985"/>
      <c r="B406" s="985"/>
      <c r="C406" s="985"/>
      <c r="D406" s="985"/>
      <c r="E406" s="985"/>
      <c r="F406" s="985"/>
      <c r="G406" s="985"/>
      <c r="H406" s="985"/>
      <c r="I406" s="985"/>
      <c r="J406" s="985"/>
      <c r="K406" s="985"/>
    </row>
    <row r="407" spans="1:11">
      <c r="A407" s="985"/>
      <c r="B407" s="985"/>
      <c r="C407" s="985"/>
      <c r="D407" s="985"/>
      <c r="E407" s="985"/>
      <c r="F407" s="985"/>
      <c r="G407" s="985"/>
      <c r="H407" s="985"/>
      <c r="I407" s="985"/>
      <c r="J407" s="985"/>
      <c r="K407" s="985"/>
    </row>
    <row r="408" spans="1:11">
      <c r="A408" s="985"/>
      <c r="B408" s="985"/>
      <c r="C408" s="985"/>
      <c r="D408" s="985"/>
      <c r="E408" s="985"/>
      <c r="F408" s="985"/>
      <c r="G408" s="985"/>
      <c r="H408" s="985"/>
      <c r="I408" s="985"/>
      <c r="J408" s="985"/>
      <c r="K408" s="985"/>
    </row>
    <row r="409" spans="1:11">
      <c r="A409" s="985"/>
      <c r="B409" s="985"/>
      <c r="C409" s="985"/>
      <c r="D409" s="985"/>
      <c r="E409" s="985"/>
      <c r="F409" s="985"/>
      <c r="G409" s="985"/>
      <c r="H409" s="985"/>
      <c r="I409" s="985"/>
      <c r="J409" s="985"/>
      <c r="K409" s="985"/>
    </row>
    <row r="410" spans="1:11">
      <c r="A410" s="985"/>
      <c r="B410" s="985"/>
      <c r="C410" s="985"/>
      <c r="D410" s="985"/>
      <c r="E410" s="985"/>
      <c r="F410" s="985"/>
      <c r="G410" s="985"/>
      <c r="H410" s="985"/>
      <c r="I410" s="985"/>
      <c r="J410" s="985"/>
      <c r="K410" s="985"/>
    </row>
    <row r="411" spans="1:11">
      <c r="A411" s="985"/>
      <c r="B411" s="985"/>
      <c r="C411" s="985"/>
      <c r="D411" s="985"/>
      <c r="E411" s="985"/>
      <c r="F411" s="985"/>
      <c r="G411" s="985"/>
      <c r="H411" s="985"/>
      <c r="I411" s="985"/>
      <c r="J411" s="985"/>
      <c r="K411" s="985"/>
    </row>
    <row r="412" spans="1:11">
      <c r="A412" s="985"/>
      <c r="B412" s="985"/>
      <c r="C412" s="985"/>
      <c r="D412" s="985"/>
      <c r="E412" s="985"/>
      <c r="F412" s="985"/>
      <c r="G412" s="985"/>
      <c r="H412" s="985"/>
      <c r="I412" s="985"/>
      <c r="J412" s="985"/>
      <c r="K412" s="985"/>
    </row>
    <row r="413" spans="1:11">
      <c r="A413" s="985"/>
      <c r="B413" s="985"/>
      <c r="C413" s="985"/>
      <c r="D413" s="985"/>
      <c r="E413" s="985"/>
      <c r="F413" s="985"/>
      <c r="G413" s="985"/>
      <c r="H413" s="985"/>
      <c r="I413" s="985"/>
      <c r="J413" s="985"/>
      <c r="K413" s="985"/>
    </row>
    <row r="414" spans="1:11">
      <c r="A414" s="985"/>
      <c r="B414" s="985"/>
      <c r="C414" s="985"/>
      <c r="D414" s="985"/>
      <c r="E414" s="985"/>
      <c r="F414" s="985"/>
      <c r="G414" s="985"/>
      <c r="H414" s="985"/>
      <c r="I414" s="985"/>
      <c r="J414" s="985"/>
      <c r="K414" s="985"/>
    </row>
    <row r="415" spans="1:11">
      <c r="A415" s="985"/>
      <c r="B415" s="985"/>
      <c r="C415" s="985"/>
      <c r="D415" s="985"/>
      <c r="E415" s="985"/>
      <c r="F415" s="985"/>
      <c r="G415" s="985"/>
      <c r="H415" s="985"/>
      <c r="I415" s="985"/>
      <c r="J415" s="985"/>
      <c r="K415" s="985"/>
    </row>
    <row r="416" spans="1:11">
      <c r="A416" s="985"/>
      <c r="B416" s="985"/>
      <c r="C416" s="985"/>
      <c r="D416" s="985"/>
      <c r="E416" s="985"/>
      <c r="F416" s="985"/>
      <c r="G416" s="985"/>
      <c r="H416" s="985"/>
      <c r="I416" s="985"/>
      <c r="J416" s="985"/>
      <c r="K416" s="985"/>
    </row>
    <row r="417" spans="1:11">
      <c r="A417" s="985"/>
      <c r="B417" s="985"/>
      <c r="C417" s="985"/>
      <c r="D417" s="985"/>
      <c r="E417" s="985"/>
      <c r="F417" s="985"/>
      <c r="G417" s="985"/>
      <c r="H417" s="985"/>
      <c r="I417" s="985"/>
      <c r="J417" s="985"/>
      <c r="K417" s="985"/>
    </row>
    <row r="418" spans="1:11">
      <c r="A418" s="985"/>
      <c r="B418" s="985"/>
      <c r="C418" s="985"/>
      <c r="D418" s="985"/>
      <c r="E418" s="985"/>
      <c r="F418" s="985"/>
      <c r="G418" s="985"/>
      <c r="H418" s="985"/>
      <c r="I418" s="985"/>
      <c r="J418" s="985"/>
      <c r="K418" s="985"/>
    </row>
    <row r="419" spans="1:11">
      <c r="A419" s="985"/>
      <c r="B419" s="985"/>
      <c r="C419" s="985"/>
      <c r="D419" s="985"/>
      <c r="E419" s="985"/>
      <c r="F419" s="985"/>
      <c r="G419" s="985"/>
      <c r="H419" s="985"/>
      <c r="I419" s="985"/>
      <c r="J419" s="985"/>
      <c r="K419" s="985"/>
    </row>
    <row r="420" spans="1:11">
      <c r="A420" s="985"/>
      <c r="B420" s="985"/>
      <c r="C420" s="985"/>
      <c r="D420" s="985"/>
      <c r="E420" s="985"/>
      <c r="F420" s="985"/>
      <c r="G420" s="985"/>
      <c r="H420" s="985"/>
      <c r="I420" s="985"/>
      <c r="J420" s="985"/>
      <c r="K420" s="985"/>
    </row>
    <row r="421" spans="1:11">
      <c r="A421" s="985"/>
      <c r="B421" s="985"/>
      <c r="C421" s="985"/>
      <c r="D421" s="985"/>
      <c r="E421" s="985"/>
      <c r="F421" s="985"/>
      <c r="G421" s="985"/>
      <c r="H421" s="985"/>
      <c r="I421" s="985"/>
      <c r="J421" s="985"/>
      <c r="K421" s="985"/>
    </row>
    <row r="422" spans="1:11">
      <c r="A422" s="985"/>
      <c r="B422" s="985"/>
      <c r="C422" s="985"/>
      <c r="D422" s="985"/>
      <c r="E422" s="985"/>
      <c r="F422" s="985"/>
      <c r="G422" s="985"/>
      <c r="H422" s="985"/>
      <c r="I422" s="985"/>
      <c r="J422" s="985"/>
      <c r="K422" s="985"/>
    </row>
    <row r="423" spans="1:11">
      <c r="A423" s="985"/>
      <c r="B423" s="985"/>
      <c r="C423" s="985"/>
      <c r="D423" s="985"/>
      <c r="E423" s="985"/>
      <c r="F423" s="985"/>
      <c r="G423" s="985"/>
      <c r="H423" s="985"/>
      <c r="I423" s="985"/>
      <c r="J423" s="985"/>
      <c r="K423" s="985"/>
    </row>
    <row r="424" spans="1:11">
      <c r="A424" s="985"/>
      <c r="B424" s="985"/>
      <c r="C424" s="985"/>
      <c r="D424" s="985"/>
      <c r="E424" s="985"/>
      <c r="F424" s="985"/>
      <c r="G424" s="985"/>
      <c r="H424" s="985"/>
      <c r="I424" s="985"/>
      <c r="J424" s="985"/>
      <c r="K424" s="985"/>
    </row>
    <row r="425" spans="1:11">
      <c r="A425" s="985"/>
      <c r="B425" s="985"/>
      <c r="C425" s="985"/>
      <c r="D425" s="985"/>
      <c r="E425" s="985"/>
      <c r="F425" s="985"/>
      <c r="G425" s="985"/>
      <c r="H425" s="985"/>
      <c r="I425" s="985"/>
      <c r="J425" s="985"/>
      <c r="K425" s="985"/>
    </row>
    <row r="426" spans="1:11">
      <c r="A426" s="985"/>
      <c r="B426" s="985"/>
      <c r="C426" s="985"/>
      <c r="D426" s="985"/>
      <c r="E426" s="985"/>
      <c r="F426" s="985"/>
      <c r="G426" s="985"/>
      <c r="H426" s="985"/>
      <c r="I426" s="985"/>
      <c r="J426" s="985"/>
      <c r="K426" s="985"/>
    </row>
    <row r="427" spans="1:11">
      <c r="A427" s="985"/>
      <c r="B427" s="985"/>
      <c r="C427" s="985"/>
      <c r="D427" s="985"/>
      <c r="E427" s="985"/>
      <c r="F427" s="985"/>
      <c r="G427" s="985"/>
      <c r="H427" s="985"/>
      <c r="I427" s="985"/>
      <c r="J427" s="985"/>
      <c r="K427" s="985"/>
    </row>
    <row r="428" spans="1:11">
      <c r="A428" s="985"/>
      <c r="B428" s="985"/>
      <c r="C428" s="985"/>
      <c r="D428" s="985"/>
      <c r="E428" s="985"/>
      <c r="F428" s="985"/>
      <c r="G428" s="985"/>
      <c r="H428" s="985"/>
      <c r="I428" s="985"/>
      <c r="J428" s="985"/>
      <c r="K428" s="985"/>
    </row>
    <row r="429" spans="1:11">
      <c r="A429" s="985"/>
      <c r="B429" s="985"/>
      <c r="C429" s="985"/>
      <c r="D429" s="985"/>
      <c r="E429" s="985"/>
      <c r="F429" s="985"/>
      <c r="G429" s="985"/>
      <c r="H429" s="985"/>
      <c r="I429" s="985"/>
      <c r="J429" s="985"/>
      <c r="K429" s="985"/>
    </row>
    <row r="430" spans="1:11">
      <c r="A430" s="985"/>
      <c r="B430" s="985"/>
      <c r="C430" s="985"/>
      <c r="D430" s="985"/>
      <c r="E430" s="985"/>
      <c r="F430" s="985"/>
      <c r="G430" s="985"/>
      <c r="H430" s="985"/>
      <c r="I430" s="985"/>
      <c r="J430" s="985"/>
      <c r="K430" s="985"/>
    </row>
    <row r="431" spans="1:11">
      <c r="A431" s="985"/>
      <c r="B431" s="985"/>
      <c r="C431" s="985"/>
      <c r="D431" s="985"/>
      <c r="E431" s="985"/>
      <c r="F431" s="985"/>
      <c r="G431" s="985"/>
      <c r="H431" s="985"/>
      <c r="I431" s="985"/>
      <c r="J431" s="985"/>
      <c r="K431" s="985"/>
    </row>
    <row r="432" spans="1:11">
      <c r="A432" s="985"/>
      <c r="B432" s="985"/>
      <c r="C432" s="985"/>
      <c r="D432" s="985"/>
      <c r="E432" s="985"/>
      <c r="F432" s="985"/>
      <c r="G432" s="985"/>
      <c r="H432" s="985"/>
      <c r="I432" s="985"/>
      <c r="J432" s="985"/>
      <c r="K432" s="985"/>
    </row>
    <row r="433" spans="1:11">
      <c r="A433" s="985"/>
      <c r="B433" s="985"/>
      <c r="C433" s="985"/>
      <c r="D433" s="985"/>
      <c r="E433" s="985"/>
      <c r="F433" s="985"/>
      <c r="G433" s="985"/>
      <c r="H433" s="985"/>
      <c r="I433" s="985"/>
      <c r="J433" s="985"/>
      <c r="K433" s="985"/>
    </row>
    <row r="434" spans="1:11">
      <c r="A434" s="985"/>
      <c r="B434" s="985"/>
      <c r="C434" s="985"/>
      <c r="D434" s="985"/>
      <c r="E434" s="985"/>
      <c r="F434" s="985"/>
      <c r="G434" s="985"/>
      <c r="H434" s="985"/>
      <c r="I434" s="985"/>
      <c r="J434" s="985"/>
      <c r="K434" s="985"/>
    </row>
    <row r="435" spans="1:11">
      <c r="A435" s="985"/>
      <c r="B435" s="985"/>
      <c r="C435" s="985"/>
      <c r="D435" s="985"/>
      <c r="E435" s="985"/>
      <c r="F435" s="985"/>
      <c r="G435" s="985"/>
      <c r="H435" s="985"/>
      <c r="I435" s="985"/>
      <c r="J435" s="985"/>
      <c r="K435" s="985"/>
    </row>
    <row r="436" spans="1:11">
      <c r="A436" s="985"/>
      <c r="B436" s="985"/>
      <c r="C436" s="985"/>
      <c r="D436" s="985"/>
      <c r="E436" s="985"/>
      <c r="F436" s="985"/>
      <c r="G436" s="985"/>
      <c r="H436" s="985"/>
      <c r="I436" s="985"/>
      <c r="J436" s="985"/>
      <c r="K436" s="985"/>
    </row>
    <row r="437" spans="1:11">
      <c r="A437" s="985"/>
      <c r="B437" s="985"/>
      <c r="C437" s="985"/>
      <c r="D437" s="985"/>
      <c r="E437" s="985"/>
      <c r="F437" s="985"/>
      <c r="G437" s="985"/>
      <c r="H437" s="985"/>
      <c r="I437" s="985"/>
      <c r="J437" s="985"/>
      <c r="K437" s="985"/>
    </row>
    <row r="438" spans="1:11">
      <c r="A438" s="985"/>
      <c r="B438" s="985"/>
      <c r="C438" s="985"/>
      <c r="D438" s="985"/>
      <c r="E438" s="985"/>
      <c r="F438" s="985"/>
      <c r="G438" s="985"/>
      <c r="H438" s="985"/>
      <c r="I438" s="985"/>
      <c r="J438" s="985"/>
      <c r="K438" s="985"/>
    </row>
    <row r="439" spans="1:11">
      <c r="A439" s="985"/>
      <c r="B439" s="985"/>
      <c r="C439" s="985"/>
      <c r="D439" s="985"/>
      <c r="E439" s="985"/>
      <c r="F439" s="985"/>
      <c r="G439" s="985"/>
      <c r="H439" s="985"/>
      <c r="I439" s="985"/>
      <c r="J439" s="985"/>
      <c r="K439" s="985"/>
    </row>
    <row r="440" spans="1:11">
      <c r="A440" s="985"/>
      <c r="B440" s="985"/>
      <c r="C440" s="985"/>
      <c r="D440" s="985"/>
      <c r="E440" s="985"/>
      <c r="F440" s="985"/>
      <c r="G440" s="985"/>
      <c r="H440" s="985"/>
      <c r="I440" s="985"/>
      <c r="J440" s="985"/>
      <c r="K440" s="985"/>
    </row>
    <row r="441" spans="1:11">
      <c r="A441" s="985"/>
      <c r="B441" s="985"/>
      <c r="C441" s="985"/>
      <c r="D441" s="985"/>
      <c r="E441" s="985"/>
      <c r="F441" s="985"/>
      <c r="G441" s="985"/>
      <c r="H441" s="985"/>
      <c r="I441" s="985"/>
      <c r="J441" s="985"/>
      <c r="K441" s="985"/>
    </row>
    <row r="442" spans="1:11">
      <c r="A442" s="985"/>
      <c r="B442" s="985"/>
      <c r="C442" s="985"/>
      <c r="D442" s="985"/>
      <c r="E442" s="985"/>
      <c r="F442" s="985"/>
      <c r="G442" s="985"/>
      <c r="H442" s="985"/>
      <c r="I442" s="985"/>
      <c r="J442" s="985"/>
      <c r="K442" s="985"/>
    </row>
    <row r="443" spans="1:11">
      <c r="A443" s="985"/>
      <c r="B443" s="985"/>
      <c r="C443" s="985"/>
      <c r="D443" s="985"/>
      <c r="E443" s="985"/>
      <c r="F443" s="985"/>
      <c r="G443" s="985"/>
      <c r="H443" s="985"/>
      <c r="I443" s="985"/>
      <c r="J443" s="985"/>
      <c r="K443" s="985"/>
    </row>
    <row r="444" spans="1:11">
      <c r="A444" s="985"/>
      <c r="B444" s="985"/>
      <c r="C444" s="985"/>
      <c r="D444" s="985"/>
      <c r="E444" s="985"/>
      <c r="F444" s="985"/>
      <c r="G444" s="985"/>
      <c r="H444" s="985"/>
      <c r="I444" s="985"/>
      <c r="J444" s="985"/>
      <c r="K444" s="985"/>
    </row>
    <row r="445" spans="1:11">
      <c r="A445" s="985"/>
      <c r="B445" s="985"/>
      <c r="C445" s="985"/>
      <c r="D445" s="985"/>
      <c r="E445" s="985"/>
      <c r="F445" s="985"/>
      <c r="G445" s="985"/>
      <c r="H445" s="985"/>
      <c r="I445" s="985"/>
      <c r="J445" s="985"/>
      <c r="K445" s="985"/>
    </row>
    <row r="446" spans="1:11">
      <c r="A446" s="985"/>
      <c r="B446" s="985"/>
      <c r="C446" s="985"/>
      <c r="D446" s="985"/>
      <c r="E446" s="985"/>
      <c r="F446" s="985"/>
      <c r="G446" s="985"/>
      <c r="H446" s="985"/>
      <c r="I446" s="985"/>
      <c r="J446" s="985"/>
      <c r="K446" s="985"/>
    </row>
    <row r="447" spans="1:11">
      <c r="A447" s="985"/>
      <c r="B447" s="985"/>
      <c r="C447" s="985"/>
      <c r="D447" s="985"/>
      <c r="E447" s="985"/>
      <c r="F447" s="985"/>
      <c r="G447" s="985"/>
      <c r="H447" s="985"/>
      <c r="I447" s="985"/>
      <c r="J447" s="985"/>
      <c r="K447" s="985"/>
    </row>
    <row r="448" spans="1:11">
      <c r="A448" s="985"/>
      <c r="B448" s="985"/>
      <c r="C448" s="985"/>
      <c r="D448" s="985"/>
      <c r="E448" s="985"/>
      <c r="F448" s="985"/>
      <c r="G448" s="985"/>
      <c r="H448" s="985"/>
      <c r="I448" s="985"/>
      <c r="J448" s="985"/>
      <c r="K448" s="985"/>
    </row>
    <row r="449" spans="1:11">
      <c r="A449" s="985"/>
      <c r="B449" s="985"/>
      <c r="C449" s="985"/>
      <c r="D449" s="985"/>
      <c r="E449" s="985"/>
      <c r="F449" s="985"/>
      <c r="G449" s="985"/>
      <c r="H449" s="985"/>
      <c r="I449" s="985"/>
      <c r="J449" s="985"/>
      <c r="K449" s="985"/>
    </row>
    <row r="450" spans="1:11">
      <c r="A450" s="985"/>
      <c r="B450" s="985"/>
      <c r="C450" s="985"/>
      <c r="D450" s="985"/>
      <c r="E450" s="985"/>
      <c r="F450" s="985"/>
      <c r="G450" s="985"/>
      <c r="H450" s="985"/>
      <c r="I450" s="985"/>
      <c r="J450" s="985"/>
      <c r="K450" s="985"/>
    </row>
    <row r="451" spans="1:11">
      <c r="A451" s="985"/>
      <c r="B451" s="985"/>
      <c r="C451" s="985"/>
      <c r="D451" s="985"/>
      <c r="E451" s="985"/>
      <c r="F451" s="985"/>
      <c r="G451" s="985"/>
      <c r="H451" s="985"/>
      <c r="I451" s="985"/>
      <c r="J451" s="985"/>
      <c r="K451" s="985"/>
    </row>
    <row r="452" spans="1:11">
      <c r="A452" s="985"/>
      <c r="B452" s="985"/>
      <c r="C452" s="985"/>
      <c r="D452" s="985"/>
      <c r="E452" s="985"/>
      <c r="F452" s="985"/>
      <c r="G452" s="985"/>
      <c r="H452" s="985"/>
      <c r="I452" s="985"/>
      <c r="J452" s="985"/>
      <c r="K452" s="985"/>
    </row>
    <row r="453" spans="1:11">
      <c r="A453" s="985"/>
      <c r="B453" s="985"/>
      <c r="C453" s="985"/>
      <c r="D453" s="985"/>
      <c r="E453" s="985"/>
      <c r="F453" s="985"/>
      <c r="G453" s="985"/>
      <c r="H453" s="985"/>
      <c r="I453" s="985"/>
      <c r="J453" s="985"/>
      <c r="K453" s="985"/>
    </row>
    <row r="454" spans="1:11">
      <c r="A454" s="985"/>
      <c r="B454" s="985"/>
      <c r="C454" s="985"/>
      <c r="D454" s="985"/>
      <c r="E454" s="985"/>
      <c r="F454" s="985"/>
      <c r="G454" s="985"/>
      <c r="H454" s="985"/>
      <c r="I454" s="985"/>
      <c r="J454" s="985"/>
      <c r="K454" s="985"/>
    </row>
    <row r="455" spans="1:11">
      <c r="A455" s="985"/>
      <c r="B455" s="985"/>
      <c r="C455" s="985"/>
      <c r="D455" s="985"/>
      <c r="E455" s="985"/>
      <c r="F455" s="985"/>
      <c r="G455" s="985"/>
      <c r="H455" s="985"/>
      <c r="I455" s="985"/>
      <c r="J455" s="985"/>
      <c r="K455" s="985"/>
    </row>
    <row r="456" spans="1:11">
      <c r="A456" s="985"/>
      <c r="B456" s="985"/>
      <c r="C456" s="985"/>
      <c r="D456" s="985"/>
      <c r="E456" s="985"/>
      <c r="F456" s="985"/>
      <c r="G456" s="985"/>
      <c r="H456" s="985"/>
      <c r="I456" s="985"/>
      <c r="J456" s="985"/>
      <c r="K456" s="985"/>
    </row>
    <row r="457" spans="1:11">
      <c r="A457" s="985"/>
      <c r="B457" s="985"/>
      <c r="C457" s="985"/>
      <c r="D457" s="985"/>
      <c r="E457" s="985"/>
      <c r="F457" s="985"/>
      <c r="G457" s="985"/>
      <c r="H457" s="985"/>
      <c r="I457" s="985"/>
      <c r="J457" s="985"/>
      <c r="K457" s="985"/>
    </row>
    <row r="458" spans="1:11">
      <c r="A458" s="985"/>
      <c r="B458" s="985"/>
      <c r="C458" s="985"/>
      <c r="D458" s="985"/>
      <c r="E458" s="985"/>
      <c r="F458" s="985"/>
      <c r="G458" s="985"/>
      <c r="H458" s="985"/>
      <c r="I458" s="985"/>
      <c r="J458" s="985"/>
      <c r="K458" s="985"/>
    </row>
    <row r="459" spans="1:11">
      <c r="A459" s="985"/>
      <c r="B459" s="985"/>
      <c r="C459" s="985"/>
      <c r="D459" s="985"/>
      <c r="E459" s="985"/>
      <c r="F459" s="985"/>
      <c r="G459" s="985"/>
      <c r="H459" s="985"/>
      <c r="I459" s="985"/>
      <c r="J459" s="985"/>
      <c r="K459" s="985"/>
    </row>
    <row r="460" spans="1:11">
      <c r="A460" s="985"/>
      <c r="B460" s="985"/>
      <c r="C460" s="985"/>
      <c r="D460" s="985"/>
      <c r="E460" s="985"/>
      <c r="F460" s="985"/>
      <c r="G460" s="985"/>
      <c r="H460" s="985"/>
      <c r="I460" s="985"/>
      <c r="J460" s="985"/>
      <c r="K460" s="985"/>
    </row>
    <row r="461" spans="1:11">
      <c r="A461" s="985"/>
      <c r="B461" s="985"/>
      <c r="C461" s="985"/>
      <c r="D461" s="985"/>
      <c r="E461" s="985"/>
      <c r="F461" s="985"/>
      <c r="G461" s="985"/>
      <c r="H461" s="985"/>
      <c r="I461" s="985"/>
      <c r="J461" s="985"/>
      <c r="K461" s="985"/>
    </row>
    <row r="462" spans="1:11">
      <c r="A462" s="985"/>
      <c r="B462" s="985"/>
      <c r="C462" s="985"/>
      <c r="D462" s="985"/>
      <c r="E462" s="985"/>
      <c r="F462" s="985"/>
      <c r="G462" s="985"/>
      <c r="H462" s="985"/>
      <c r="I462" s="985"/>
      <c r="J462" s="985"/>
      <c r="K462" s="985"/>
    </row>
    <row r="463" spans="1:11">
      <c r="A463" s="985"/>
      <c r="B463" s="985"/>
      <c r="C463" s="985"/>
      <c r="D463" s="985"/>
      <c r="E463" s="985"/>
      <c r="F463" s="985"/>
      <c r="G463" s="985"/>
      <c r="H463" s="985"/>
      <c r="I463" s="985"/>
      <c r="J463" s="985"/>
      <c r="K463" s="985"/>
    </row>
    <row r="464" spans="1:11">
      <c r="A464" s="985"/>
      <c r="B464" s="985"/>
      <c r="C464" s="985"/>
      <c r="D464" s="985"/>
      <c r="E464" s="985"/>
      <c r="F464" s="985"/>
      <c r="G464" s="985"/>
      <c r="H464" s="985"/>
      <c r="I464" s="985"/>
      <c r="J464" s="985"/>
      <c r="K464" s="985"/>
    </row>
    <row r="465" spans="1:11">
      <c r="A465" s="985"/>
      <c r="B465" s="985"/>
      <c r="C465" s="985"/>
      <c r="D465" s="985"/>
      <c r="E465" s="985"/>
      <c r="F465" s="985"/>
      <c r="G465" s="985"/>
      <c r="H465" s="985"/>
      <c r="I465" s="985"/>
      <c r="J465" s="985"/>
      <c r="K465" s="985"/>
    </row>
    <row r="466" spans="1:11">
      <c r="A466" s="985"/>
      <c r="B466" s="985"/>
      <c r="C466" s="985"/>
      <c r="D466" s="985"/>
      <c r="E466" s="985"/>
      <c r="F466" s="985"/>
      <c r="G466" s="985"/>
      <c r="H466" s="985"/>
      <c r="I466" s="985"/>
      <c r="J466" s="985"/>
      <c r="K466" s="985"/>
    </row>
    <row r="467" spans="1:11">
      <c r="A467" s="985"/>
      <c r="B467" s="985"/>
      <c r="C467" s="985"/>
      <c r="D467" s="985"/>
      <c r="E467" s="985"/>
      <c r="F467" s="985"/>
      <c r="G467" s="985"/>
      <c r="H467" s="985"/>
      <c r="I467" s="985"/>
      <c r="J467" s="985"/>
      <c r="K467" s="985"/>
    </row>
    <row r="468" spans="1:11">
      <c r="A468" s="985"/>
      <c r="B468" s="985"/>
      <c r="C468" s="985"/>
      <c r="D468" s="985"/>
      <c r="E468" s="985"/>
      <c r="F468" s="985"/>
      <c r="G468" s="985"/>
      <c r="H468" s="985"/>
      <c r="I468" s="985"/>
      <c r="J468" s="985"/>
      <c r="K468" s="985"/>
    </row>
    <row r="469" spans="1:11">
      <c r="A469" s="985"/>
      <c r="B469" s="985"/>
      <c r="C469" s="985"/>
      <c r="D469" s="985"/>
      <c r="E469" s="985"/>
      <c r="F469" s="985"/>
      <c r="G469" s="985"/>
      <c r="H469" s="985"/>
      <c r="I469" s="985"/>
      <c r="J469" s="985"/>
      <c r="K469" s="985"/>
    </row>
    <row r="470" spans="1:11">
      <c r="A470" s="985"/>
      <c r="B470" s="985"/>
      <c r="C470" s="985"/>
      <c r="D470" s="985"/>
      <c r="E470" s="985"/>
      <c r="F470" s="985"/>
      <c r="G470" s="985"/>
      <c r="H470" s="985"/>
      <c r="I470" s="985"/>
      <c r="J470" s="985"/>
      <c r="K470" s="985"/>
    </row>
    <row r="471" spans="1:11">
      <c r="A471" s="985"/>
      <c r="B471" s="985"/>
      <c r="C471" s="985"/>
      <c r="D471" s="985"/>
      <c r="E471" s="985"/>
      <c r="F471" s="985"/>
      <c r="G471" s="985"/>
      <c r="H471" s="985"/>
      <c r="I471" s="985"/>
      <c r="J471" s="985"/>
      <c r="K471" s="985"/>
    </row>
    <row r="472" spans="1:11">
      <c r="A472" s="985"/>
      <c r="B472" s="985"/>
      <c r="C472" s="985"/>
      <c r="D472" s="985"/>
      <c r="E472" s="985"/>
      <c r="F472" s="985"/>
      <c r="G472" s="985"/>
      <c r="H472" s="985"/>
      <c r="I472" s="985"/>
      <c r="J472" s="985"/>
      <c r="K472" s="985"/>
    </row>
    <row r="473" spans="1:11">
      <c r="A473" s="985"/>
      <c r="B473" s="985"/>
      <c r="C473" s="985"/>
      <c r="D473" s="985"/>
      <c r="E473" s="985"/>
      <c r="F473" s="985"/>
      <c r="G473" s="985"/>
      <c r="H473" s="985"/>
      <c r="I473" s="985"/>
      <c r="J473" s="985"/>
      <c r="K473" s="985"/>
    </row>
    <row r="474" spans="1:11">
      <c r="A474" s="985"/>
      <c r="B474" s="985"/>
      <c r="C474" s="985"/>
      <c r="D474" s="985"/>
      <c r="E474" s="985"/>
      <c r="F474" s="985"/>
      <c r="G474" s="985"/>
      <c r="H474" s="985"/>
      <c r="I474" s="985"/>
      <c r="J474" s="985"/>
      <c r="K474" s="985"/>
    </row>
    <row r="475" spans="1:11">
      <c r="A475" s="985"/>
      <c r="B475" s="985"/>
      <c r="C475" s="985"/>
      <c r="D475" s="985"/>
      <c r="E475" s="985"/>
      <c r="F475" s="985"/>
      <c r="G475" s="985"/>
      <c r="H475" s="985"/>
      <c r="I475" s="985"/>
      <c r="J475" s="985"/>
      <c r="K475" s="985"/>
    </row>
    <row r="476" spans="1:11">
      <c r="A476" s="985"/>
      <c r="B476" s="985"/>
      <c r="C476" s="985"/>
      <c r="D476" s="985"/>
      <c r="E476" s="985"/>
      <c r="F476" s="985"/>
      <c r="G476" s="985"/>
      <c r="H476" s="985"/>
      <c r="I476" s="985"/>
      <c r="J476" s="985"/>
      <c r="K476" s="985"/>
    </row>
    <row r="477" spans="1:11">
      <c r="A477" s="985"/>
      <c r="B477" s="985"/>
      <c r="C477" s="985"/>
      <c r="D477" s="985"/>
      <c r="E477" s="985"/>
      <c r="F477" s="985"/>
      <c r="G477" s="985"/>
      <c r="H477" s="985"/>
      <c r="I477" s="985"/>
      <c r="J477" s="985"/>
      <c r="K477" s="985"/>
    </row>
    <row r="478" spans="1:11">
      <c r="A478" s="985"/>
      <c r="B478" s="985"/>
      <c r="C478" s="985"/>
      <c r="D478" s="985"/>
      <c r="E478" s="985"/>
      <c r="F478" s="985"/>
      <c r="G478" s="985"/>
      <c r="H478" s="985"/>
      <c r="I478" s="985"/>
      <c r="J478" s="985"/>
      <c r="K478" s="985"/>
    </row>
    <row r="479" spans="1:11">
      <c r="A479" s="985"/>
      <c r="B479" s="985"/>
      <c r="C479" s="985"/>
      <c r="D479" s="985"/>
      <c r="E479" s="985"/>
      <c r="F479" s="985"/>
      <c r="G479" s="985"/>
      <c r="H479" s="985"/>
      <c r="I479" s="985"/>
      <c r="J479" s="985"/>
      <c r="K479" s="985"/>
    </row>
    <row r="480" spans="1:11">
      <c r="A480" s="985"/>
      <c r="B480" s="985"/>
      <c r="C480" s="985"/>
      <c r="D480" s="985"/>
      <c r="E480" s="985"/>
      <c r="F480" s="985"/>
      <c r="G480" s="985"/>
      <c r="H480" s="985"/>
      <c r="I480" s="985"/>
      <c r="J480" s="985"/>
      <c r="K480" s="985"/>
    </row>
    <row r="481" spans="1:11">
      <c r="A481" s="985"/>
      <c r="B481" s="985"/>
      <c r="C481" s="985"/>
      <c r="D481" s="985"/>
      <c r="E481" s="985"/>
      <c r="F481" s="985"/>
      <c r="G481" s="985"/>
      <c r="H481" s="985"/>
      <c r="I481" s="985"/>
      <c r="J481" s="985"/>
      <c r="K481" s="985"/>
    </row>
    <row r="482" spans="1:11">
      <c r="A482" s="985"/>
      <c r="B482" s="985"/>
      <c r="C482" s="985"/>
      <c r="D482" s="985"/>
      <c r="E482" s="985"/>
      <c r="F482" s="985"/>
      <c r="G482" s="985"/>
      <c r="H482" s="985"/>
      <c r="I482" s="985"/>
      <c r="J482" s="985"/>
      <c r="K482" s="985"/>
    </row>
    <row r="483" spans="1:11">
      <c r="A483" s="985"/>
      <c r="B483" s="985"/>
      <c r="C483" s="985"/>
      <c r="D483" s="985"/>
      <c r="E483" s="985"/>
      <c r="F483" s="985"/>
      <c r="G483" s="985"/>
      <c r="H483" s="985"/>
      <c r="I483" s="985"/>
      <c r="J483" s="985"/>
      <c r="K483" s="985"/>
    </row>
    <row r="484" spans="1:11">
      <c r="A484" s="985"/>
      <c r="B484" s="985"/>
      <c r="C484" s="985"/>
      <c r="D484" s="985"/>
      <c r="E484" s="985"/>
      <c r="F484" s="985"/>
      <c r="G484" s="985"/>
      <c r="H484" s="985"/>
      <c r="I484" s="985"/>
      <c r="J484" s="985"/>
      <c r="K484" s="985"/>
    </row>
    <row r="485" spans="1:11">
      <c r="A485" s="985"/>
      <c r="B485" s="985"/>
      <c r="C485" s="985"/>
      <c r="D485" s="985"/>
      <c r="E485" s="985"/>
      <c r="F485" s="985"/>
      <c r="G485" s="985"/>
      <c r="H485" s="985"/>
      <c r="I485" s="985"/>
      <c r="J485" s="985"/>
      <c r="K485" s="985"/>
    </row>
    <row r="486" spans="1:11">
      <c r="A486" s="985"/>
      <c r="B486" s="985"/>
      <c r="C486" s="985"/>
      <c r="D486" s="985"/>
      <c r="E486" s="985"/>
      <c r="F486" s="985"/>
      <c r="G486" s="985"/>
      <c r="H486" s="985"/>
      <c r="I486" s="985"/>
      <c r="J486" s="985"/>
      <c r="K486" s="985"/>
    </row>
    <row r="487" spans="1:11">
      <c r="A487" s="985"/>
      <c r="B487" s="985"/>
      <c r="C487" s="985"/>
      <c r="D487" s="985"/>
      <c r="E487" s="985"/>
      <c r="F487" s="985"/>
      <c r="G487" s="985"/>
      <c r="H487" s="985"/>
      <c r="I487" s="985"/>
      <c r="J487" s="985"/>
      <c r="K487" s="985"/>
    </row>
    <row r="488" spans="1:11">
      <c r="A488" s="985"/>
      <c r="B488" s="985"/>
      <c r="C488" s="985"/>
      <c r="D488" s="985"/>
      <c r="E488" s="985"/>
      <c r="F488" s="985"/>
      <c r="G488" s="985"/>
      <c r="H488" s="985"/>
      <c r="I488" s="985"/>
      <c r="J488" s="985"/>
      <c r="K488" s="985"/>
    </row>
    <row r="489" spans="1:11">
      <c r="A489" s="985"/>
      <c r="B489" s="985"/>
      <c r="C489" s="985"/>
      <c r="D489" s="985"/>
      <c r="E489" s="985"/>
      <c r="F489" s="985"/>
      <c r="G489" s="985"/>
      <c r="H489" s="985"/>
      <c r="I489" s="985"/>
      <c r="J489" s="985"/>
      <c r="K489" s="985"/>
    </row>
    <row r="490" spans="1:11">
      <c r="A490" s="985"/>
      <c r="B490" s="985"/>
      <c r="C490" s="985"/>
      <c r="D490" s="985"/>
      <c r="E490" s="985"/>
      <c r="F490" s="985"/>
      <c r="G490" s="985"/>
      <c r="H490" s="985"/>
      <c r="I490" s="985"/>
      <c r="J490" s="985"/>
      <c r="K490" s="985"/>
    </row>
    <row r="491" spans="1:11">
      <c r="A491" s="985"/>
      <c r="B491" s="985"/>
      <c r="C491" s="985"/>
      <c r="D491" s="985"/>
      <c r="E491" s="985"/>
      <c r="F491" s="985"/>
      <c r="G491" s="985"/>
      <c r="H491" s="985"/>
      <c r="I491" s="985"/>
      <c r="J491" s="985"/>
      <c r="K491" s="985"/>
    </row>
    <row r="492" spans="1:11">
      <c r="A492" s="985"/>
      <c r="B492" s="985"/>
      <c r="C492" s="985"/>
      <c r="D492" s="985"/>
      <c r="E492" s="985"/>
      <c r="F492" s="985"/>
      <c r="G492" s="985"/>
      <c r="H492" s="985"/>
      <c r="I492" s="985"/>
      <c r="J492" s="985"/>
      <c r="K492" s="985"/>
    </row>
    <row r="493" spans="1:11">
      <c r="A493" s="985"/>
      <c r="B493" s="985"/>
      <c r="C493" s="985"/>
      <c r="D493" s="985"/>
      <c r="E493" s="985"/>
      <c r="F493" s="985"/>
      <c r="G493" s="985"/>
      <c r="H493" s="985"/>
      <c r="I493" s="985"/>
      <c r="J493" s="985"/>
      <c r="K493" s="985"/>
    </row>
    <row r="494" spans="1:11">
      <c r="A494" s="985"/>
      <c r="B494" s="985"/>
      <c r="C494" s="985"/>
      <c r="D494" s="985"/>
      <c r="E494" s="985"/>
      <c r="F494" s="985"/>
      <c r="G494" s="985"/>
      <c r="H494" s="985"/>
      <c r="I494" s="985"/>
      <c r="J494" s="985"/>
      <c r="K494" s="985"/>
    </row>
    <row r="495" spans="1:11">
      <c r="A495" s="985"/>
      <c r="B495" s="985"/>
      <c r="C495" s="985"/>
      <c r="D495" s="985"/>
      <c r="E495" s="985"/>
      <c r="F495" s="985"/>
      <c r="G495" s="985"/>
      <c r="H495" s="985"/>
      <c r="I495" s="985"/>
      <c r="J495" s="985"/>
      <c r="K495" s="985"/>
    </row>
    <row r="496" spans="1:11">
      <c r="A496" s="985"/>
      <c r="B496" s="985"/>
      <c r="C496" s="985"/>
      <c r="D496" s="985"/>
      <c r="E496" s="985"/>
      <c r="F496" s="985"/>
      <c r="G496" s="985"/>
      <c r="H496" s="985"/>
      <c r="I496" s="985"/>
      <c r="J496" s="985"/>
      <c r="K496" s="985"/>
    </row>
    <row r="497" spans="1:11">
      <c r="A497" s="985"/>
      <c r="B497" s="985"/>
      <c r="C497" s="985"/>
      <c r="D497" s="985"/>
      <c r="E497" s="985"/>
      <c r="F497" s="985"/>
      <c r="G497" s="985"/>
      <c r="H497" s="985"/>
      <c r="I497" s="985"/>
      <c r="J497" s="985"/>
      <c r="K497" s="985"/>
    </row>
    <row r="498" spans="1:11">
      <c r="A498" s="985"/>
      <c r="B498" s="985"/>
      <c r="C498" s="985"/>
      <c r="D498" s="985"/>
      <c r="E498" s="985"/>
      <c r="F498" s="985"/>
      <c r="G498" s="985"/>
      <c r="H498" s="985"/>
      <c r="I498" s="985"/>
      <c r="J498" s="985"/>
      <c r="K498" s="985"/>
    </row>
    <row r="499" spans="1:11">
      <c r="A499" s="985"/>
      <c r="B499" s="985"/>
      <c r="C499" s="985"/>
      <c r="D499" s="985"/>
      <c r="E499" s="985"/>
      <c r="F499" s="985"/>
      <c r="G499" s="985"/>
      <c r="H499" s="985"/>
      <c r="I499" s="985"/>
      <c r="J499" s="985"/>
      <c r="K499" s="985"/>
    </row>
    <row r="500" spans="1:11">
      <c r="A500" s="985"/>
      <c r="B500" s="985"/>
      <c r="C500" s="985"/>
      <c r="D500" s="985"/>
      <c r="E500" s="985"/>
      <c r="F500" s="985"/>
      <c r="G500" s="985"/>
      <c r="H500" s="985"/>
      <c r="I500" s="985"/>
      <c r="J500" s="985"/>
      <c r="K500" s="985"/>
    </row>
    <row r="501" spans="1:11">
      <c r="A501" s="985"/>
      <c r="B501" s="985"/>
      <c r="C501" s="985"/>
      <c r="D501" s="985"/>
      <c r="E501" s="985"/>
      <c r="F501" s="985"/>
      <c r="G501" s="985"/>
      <c r="H501" s="985"/>
      <c r="I501" s="985"/>
      <c r="J501" s="985"/>
      <c r="K501" s="985"/>
    </row>
    <row r="502" spans="1:11">
      <c r="A502" s="985"/>
      <c r="B502" s="985"/>
      <c r="C502" s="985"/>
      <c r="D502" s="985"/>
      <c r="E502" s="985"/>
      <c r="F502" s="985"/>
      <c r="G502" s="985"/>
      <c r="H502" s="985"/>
      <c r="I502" s="985"/>
      <c r="J502" s="985"/>
      <c r="K502" s="985"/>
    </row>
    <row r="503" spans="1:11">
      <c r="A503" s="985"/>
      <c r="B503" s="985"/>
      <c r="C503" s="985"/>
      <c r="D503" s="985"/>
      <c r="E503" s="985"/>
      <c r="F503" s="985"/>
      <c r="G503" s="985"/>
      <c r="H503" s="985"/>
      <c r="I503" s="985"/>
      <c r="J503" s="985"/>
      <c r="K503" s="985"/>
    </row>
    <row r="504" spans="1:11">
      <c r="A504" s="985"/>
      <c r="B504" s="985"/>
      <c r="C504" s="985"/>
      <c r="D504" s="985"/>
      <c r="E504" s="985"/>
      <c r="F504" s="985"/>
      <c r="G504" s="985"/>
      <c r="H504" s="985"/>
      <c r="I504" s="985"/>
      <c r="J504" s="985"/>
      <c r="K504" s="985"/>
    </row>
    <row r="505" spans="1:11">
      <c r="A505" s="985"/>
      <c r="B505" s="985"/>
      <c r="C505" s="985"/>
      <c r="D505" s="985"/>
      <c r="E505" s="985"/>
      <c r="F505" s="985"/>
      <c r="G505" s="985"/>
      <c r="H505" s="985"/>
      <c r="I505" s="985"/>
      <c r="J505" s="985"/>
      <c r="K505" s="985"/>
    </row>
    <row r="506" spans="1:11">
      <c r="A506" s="985"/>
      <c r="B506" s="985"/>
      <c r="C506" s="985"/>
      <c r="D506" s="985"/>
      <c r="E506" s="985"/>
      <c r="F506" s="985"/>
      <c r="G506" s="985"/>
      <c r="H506" s="985"/>
      <c r="I506" s="985"/>
      <c r="J506" s="985"/>
      <c r="K506" s="985"/>
    </row>
    <row r="507" spans="1:11">
      <c r="A507" s="985"/>
      <c r="B507" s="985"/>
      <c r="C507" s="985"/>
      <c r="D507" s="985"/>
      <c r="E507" s="985"/>
      <c r="F507" s="985"/>
      <c r="G507" s="985"/>
      <c r="H507" s="985"/>
      <c r="I507" s="985"/>
      <c r="J507" s="985"/>
      <c r="K507" s="985"/>
    </row>
    <row r="508" spans="1:11">
      <c r="A508" s="985"/>
      <c r="B508" s="985"/>
      <c r="C508" s="985"/>
      <c r="D508" s="985"/>
      <c r="E508" s="985"/>
      <c r="F508" s="985"/>
      <c r="G508" s="985"/>
      <c r="H508" s="985"/>
      <c r="I508" s="985"/>
      <c r="J508" s="985"/>
      <c r="K508" s="985"/>
    </row>
    <row r="509" spans="1:11">
      <c r="A509" s="985"/>
      <c r="B509" s="985"/>
      <c r="C509" s="985"/>
      <c r="D509" s="985"/>
      <c r="E509" s="985"/>
      <c r="F509" s="985"/>
      <c r="G509" s="985"/>
      <c r="H509" s="985"/>
      <c r="I509" s="985"/>
      <c r="J509" s="985"/>
      <c r="K509" s="985"/>
    </row>
    <row r="510" spans="1:11">
      <c r="A510" s="985"/>
      <c r="B510" s="985"/>
      <c r="C510" s="985"/>
      <c r="D510" s="985"/>
      <c r="E510" s="985"/>
      <c r="F510" s="985"/>
      <c r="G510" s="985"/>
      <c r="H510" s="985"/>
      <c r="I510" s="985"/>
      <c r="J510" s="985"/>
      <c r="K510" s="985"/>
    </row>
    <row r="511" spans="1:11">
      <c r="A511" s="985"/>
      <c r="B511" s="985"/>
      <c r="C511" s="985"/>
      <c r="D511" s="985"/>
      <c r="E511" s="985"/>
      <c r="F511" s="985"/>
      <c r="G511" s="985"/>
      <c r="H511" s="985"/>
      <c r="I511" s="985"/>
      <c r="J511" s="985"/>
      <c r="K511" s="985"/>
    </row>
    <row r="512" spans="1:11">
      <c r="A512" s="985"/>
      <c r="B512" s="985"/>
      <c r="C512" s="985"/>
      <c r="D512" s="985"/>
      <c r="E512" s="985"/>
      <c r="F512" s="985"/>
      <c r="G512" s="985"/>
      <c r="H512" s="985"/>
      <c r="I512" s="985"/>
      <c r="J512" s="985"/>
      <c r="K512" s="985"/>
    </row>
    <row r="513" spans="1:11">
      <c r="A513" s="985"/>
      <c r="B513" s="985"/>
      <c r="C513" s="985"/>
      <c r="D513" s="985"/>
      <c r="E513" s="985"/>
      <c r="F513" s="985"/>
      <c r="G513" s="985"/>
      <c r="H513" s="985"/>
      <c r="I513" s="985"/>
      <c r="J513" s="985"/>
      <c r="K513" s="985"/>
    </row>
    <row r="514" spans="1:11">
      <c r="A514" s="985"/>
      <c r="B514" s="985"/>
      <c r="C514" s="985"/>
      <c r="D514" s="985"/>
      <c r="E514" s="985"/>
      <c r="F514" s="985"/>
      <c r="G514" s="985"/>
      <c r="H514" s="985"/>
      <c r="I514" s="985"/>
      <c r="J514" s="985"/>
      <c r="K514" s="985"/>
    </row>
    <row r="515" spans="1:11">
      <c r="A515" s="985"/>
      <c r="B515" s="985"/>
      <c r="C515" s="985"/>
      <c r="D515" s="985"/>
      <c r="E515" s="985"/>
      <c r="F515" s="985"/>
      <c r="G515" s="985"/>
      <c r="H515" s="985"/>
      <c r="I515" s="985"/>
      <c r="J515" s="985"/>
      <c r="K515" s="985"/>
    </row>
    <row r="516" spans="1:11">
      <c r="A516" s="985"/>
      <c r="B516" s="985"/>
      <c r="C516" s="985"/>
      <c r="D516" s="985"/>
      <c r="E516" s="985"/>
      <c r="F516" s="985"/>
      <c r="G516" s="985"/>
      <c r="H516" s="985"/>
      <c r="I516" s="985"/>
      <c r="J516" s="985"/>
      <c r="K516" s="985"/>
    </row>
    <row r="517" spans="1:11">
      <c r="A517" s="985"/>
      <c r="B517" s="985"/>
      <c r="C517" s="985"/>
      <c r="D517" s="985"/>
      <c r="E517" s="985"/>
      <c r="F517" s="985"/>
      <c r="G517" s="985"/>
      <c r="H517" s="985"/>
      <c r="I517" s="985"/>
      <c r="J517" s="985"/>
      <c r="K517" s="985"/>
    </row>
    <row r="518" spans="1:11">
      <c r="A518" s="985"/>
      <c r="B518" s="985"/>
      <c r="C518" s="985"/>
      <c r="D518" s="985"/>
      <c r="E518" s="985"/>
      <c r="F518" s="985"/>
      <c r="G518" s="985"/>
      <c r="H518" s="985"/>
      <c r="I518" s="985"/>
      <c r="J518" s="985"/>
      <c r="K518" s="985"/>
    </row>
    <row r="519" spans="1:11">
      <c r="A519" s="985"/>
      <c r="B519" s="985"/>
      <c r="C519" s="985"/>
      <c r="D519" s="985"/>
      <c r="E519" s="985"/>
      <c r="F519" s="985"/>
      <c r="G519" s="985"/>
      <c r="H519" s="985"/>
      <c r="I519" s="985"/>
      <c r="J519" s="985"/>
      <c r="K519" s="985"/>
    </row>
    <row r="520" spans="1:11">
      <c r="A520" s="985"/>
      <c r="B520" s="985"/>
      <c r="C520" s="985"/>
      <c r="D520" s="985"/>
      <c r="E520" s="985"/>
      <c r="F520" s="985"/>
      <c r="G520" s="985"/>
      <c r="H520" s="985"/>
      <c r="I520" s="985"/>
      <c r="J520" s="985"/>
      <c r="K520" s="985"/>
    </row>
    <row r="521" spans="1:11">
      <c r="A521" s="985"/>
      <c r="B521" s="985"/>
      <c r="C521" s="985"/>
      <c r="D521" s="985"/>
      <c r="E521" s="985"/>
      <c r="F521" s="985"/>
      <c r="G521" s="985"/>
      <c r="H521" s="985"/>
      <c r="I521" s="985"/>
      <c r="J521" s="985"/>
      <c r="K521" s="985"/>
    </row>
    <row r="522" spans="1:11">
      <c r="A522" s="985"/>
      <c r="B522" s="985"/>
      <c r="C522" s="985"/>
      <c r="D522" s="985"/>
      <c r="E522" s="985"/>
      <c r="F522" s="985"/>
      <c r="G522" s="985"/>
      <c r="H522" s="985"/>
      <c r="I522" s="985"/>
      <c r="J522" s="985"/>
      <c r="K522" s="985"/>
    </row>
    <row r="523" spans="1:11">
      <c r="A523" s="985"/>
      <c r="B523" s="985"/>
      <c r="C523" s="985"/>
      <c r="D523" s="985"/>
      <c r="E523" s="985"/>
      <c r="F523" s="985"/>
      <c r="G523" s="985"/>
      <c r="H523" s="985"/>
      <c r="I523" s="985"/>
      <c r="J523" s="985"/>
      <c r="K523" s="985"/>
    </row>
    <row r="524" spans="1:11">
      <c r="A524" s="985"/>
      <c r="B524" s="985"/>
      <c r="C524" s="985"/>
      <c r="D524" s="985"/>
      <c r="E524" s="985"/>
      <c r="F524" s="985"/>
      <c r="G524" s="985"/>
      <c r="H524" s="985"/>
      <c r="I524" s="985"/>
      <c r="J524" s="985"/>
      <c r="K524" s="985"/>
    </row>
    <row r="525" spans="1:11">
      <c r="A525" s="985"/>
      <c r="B525" s="985"/>
      <c r="C525" s="985"/>
      <c r="D525" s="985"/>
      <c r="E525" s="985"/>
      <c r="F525" s="985"/>
      <c r="G525" s="985"/>
      <c r="H525" s="985"/>
      <c r="I525" s="985"/>
      <c r="J525" s="985"/>
      <c r="K525" s="985"/>
    </row>
    <row r="526" spans="1:11">
      <c r="A526" s="985"/>
      <c r="B526" s="985"/>
      <c r="C526" s="985"/>
      <c r="D526" s="985"/>
      <c r="E526" s="985"/>
      <c r="F526" s="985"/>
      <c r="G526" s="985"/>
      <c r="H526" s="985"/>
      <c r="I526" s="985"/>
      <c r="J526" s="985"/>
      <c r="K526" s="985"/>
    </row>
    <row r="527" spans="1:11">
      <c r="A527" s="985"/>
      <c r="B527" s="985"/>
      <c r="C527" s="985"/>
      <c r="D527" s="985"/>
      <c r="E527" s="985"/>
      <c r="F527" s="985"/>
      <c r="G527" s="985"/>
      <c r="H527" s="985"/>
      <c r="I527" s="985"/>
      <c r="J527" s="985"/>
      <c r="K527" s="985"/>
    </row>
    <row r="528" spans="1:11">
      <c r="A528" s="985"/>
      <c r="B528" s="985"/>
      <c r="C528" s="985"/>
      <c r="D528" s="985"/>
      <c r="E528" s="985"/>
      <c r="F528" s="985"/>
      <c r="G528" s="985"/>
      <c r="H528" s="985"/>
      <c r="I528" s="985"/>
      <c r="J528" s="985"/>
      <c r="K528" s="985"/>
    </row>
    <row r="529" spans="1:11">
      <c r="A529" s="985"/>
      <c r="B529" s="985"/>
      <c r="C529" s="985"/>
      <c r="D529" s="985"/>
      <c r="E529" s="985"/>
      <c r="F529" s="985"/>
      <c r="G529" s="985"/>
      <c r="H529" s="985"/>
      <c r="I529" s="985"/>
      <c r="J529" s="985"/>
      <c r="K529" s="985"/>
    </row>
    <row r="530" spans="1:11">
      <c r="A530" s="985"/>
      <c r="B530" s="985"/>
      <c r="C530" s="985"/>
      <c r="D530" s="985"/>
      <c r="E530" s="985"/>
      <c r="F530" s="985"/>
      <c r="G530" s="985"/>
      <c r="H530" s="985"/>
      <c r="I530" s="985"/>
      <c r="J530" s="985"/>
      <c r="K530" s="985"/>
    </row>
    <row r="531" spans="1:11">
      <c r="A531" s="985"/>
      <c r="B531" s="985"/>
      <c r="C531" s="985"/>
      <c r="D531" s="985"/>
      <c r="E531" s="985"/>
      <c r="F531" s="985"/>
      <c r="G531" s="985"/>
      <c r="H531" s="985"/>
      <c r="I531" s="985"/>
      <c r="J531" s="985"/>
      <c r="K531" s="985"/>
    </row>
    <row r="532" spans="1:11">
      <c r="A532" s="985"/>
      <c r="B532" s="985"/>
      <c r="C532" s="985"/>
      <c r="D532" s="985"/>
      <c r="E532" s="985"/>
      <c r="F532" s="985"/>
      <c r="G532" s="985"/>
      <c r="H532" s="985"/>
      <c r="I532" s="985"/>
      <c r="J532" s="985"/>
      <c r="K532" s="985"/>
    </row>
    <row r="533" spans="1:11">
      <c r="A533" s="985"/>
      <c r="B533" s="985"/>
      <c r="C533" s="985"/>
      <c r="D533" s="985"/>
      <c r="E533" s="985"/>
      <c r="F533" s="985"/>
      <c r="G533" s="985"/>
      <c r="H533" s="985"/>
      <c r="I533" s="985"/>
      <c r="J533" s="985"/>
      <c r="K533" s="985"/>
    </row>
    <row r="534" spans="1:11">
      <c r="A534" s="985"/>
      <c r="B534" s="985"/>
      <c r="C534" s="985"/>
      <c r="D534" s="985"/>
      <c r="E534" s="985"/>
      <c r="F534" s="985"/>
      <c r="G534" s="985"/>
      <c r="H534" s="985"/>
      <c r="I534" s="985"/>
      <c r="J534" s="985"/>
      <c r="K534" s="985"/>
    </row>
    <row r="535" spans="1:11">
      <c r="A535" s="985"/>
      <c r="B535" s="985"/>
      <c r="C535" s="985"/>
      <c r="D535" s="985"/>
      <c r="E535" s="985"/>
      <c r="F535" s="985"/>
      <c r="G535" s="985"/>
      <c r="H535" s="985"/>
      <c r="I535" s="985"/>
      <c r="J535" s="985"/>
      <c r="K535" s="985"/>
    </row>
    <row r="536" spans="1:11">
      <c r="A536" s="985"/>
      <c r="B536" s="985"/>
      <c r="C536" s="985"/>
      <c r="D536" s="985"/>
      <c r="E536" s="985"/>
      <c r="F536" s="985"/>
      <c r="G536" s="985"/>
      <c r="H536" s="985"/>
      <c r="I536" s="985"/>
      <c r="J536" s="985"/>
      <c r="K536" s="985"/>
    </row>
    <row r="537" spans="1:11">
      <c r="A537" s="985"/>
      <c r="B537" s="985"/>
      <c r="C537" s="985"/>
      <c r="D537" s="985"/>
      <c r="E537" s="985"/>
      <c r="F537" s="985"/>
      <c r="G537" s="985"/>
      <c r="H537" s="985"/>
      <c r="I537" s="985"/>
      <c r="J537" s="985"/>
      <c r="K537" s="985"/>
    </row>
    <row r="538" spans="1:11">
      <c r="A538" s="985"/>
      <c r="B538" s="985"/>
      <c r="C538" s="985"/>
      <c r="D538" s="985"/>
      <c r="E538" s="985"/>
      <c r="F538" s="985"/>
      <c r="G538" s="985"/>
      <c r="H538" s="985"/>
      <c r="I538" s="985"/>
      <c r="J538" s="985"/>
      <c r="K538" s="985"/>
    </row>
    <row r="539" spans="1:11">
      <c r="A539" s="985"/>
      <c r="B539" s="985"/>
      <c r="C539" s="985"/>
      <c r="D539" s="985"/>
      <c r="E539" s="985"/>
      <c r="F539" s="985"/>
      <c r="G539" s="985"/>
      <c r="H539" s="985"/>
      <c r="I539" s="985"/>
      <c r="J539" s="985"/>
      <c r="K539" s="985"/>
    </row>
    <row r="540" spans="1:11">
      <c r="A540" s="985"/>
      <c r="B540" s="985"/>
      <c r="C540" s="985"/>
      <c r="D540" s="985"/>
      <c r="E540" s="985"/>
      <c r="F540" s="985"/>
      <c r="G540" s="985"/>
      <c r="H540" s="985"/>
      <c r="I540" s="985"/>
      <c r="J540" s="985"/>
      <c r="K540" s="985"/>
    </row>
    <row r="541" spans="1:11">
      <c r="A541" s="985"/>
      <c r="B541" s="985"/>
      <c r="C541" s="985"/>
      <c r="D541" s="985"/>
      <c r="E541" s="985"/>
      <c r="F541" s="985"/>
      <c r="G541" s="985"/>
      <c r="H541" s="985"/>
      <c r="I541" s="985"/>
      <c r="J541" s="985"/>
      <c r="K541" s="985"/>
    </row>
    <row r="542" spans="1:11">
      <c r="A542" s="985"/>
      <c r="B542" s="985"/>
      <c r="C542" s="985"/>
      <c r="D542" s="985"/>
      <c r="E542" s="985"/>
      <c r="F542" s="985"/>
      <c r="G542" s="985"/>
      <c r="H542" s="985"/>
      <c r="I542" s="985"/>
      <c r="J542" s="985"/>
      <c r="K542" s="985"/>
    </row>
    <row r="543" spans="1:11">
      <c r="A543" s="985"/>
      <c r="B543" s="985"/>
      <c r="C543" s="985"/>
      <c r="D543" s="985"/>
      <c r="E543" s="985"/>
      <c r="F543" s="985"/>
      <c r="G543" s="985"/>
      <c r="H543" s="985"/>
      <c r="I543" s="985"/>
      <c r="J543" s="985"/>
      <c r="K543" s="985"/>
    </row>
    <row r="544" spans="1:11">
      <c r="A544" s="985"/>
      <c r="B544" s="985"/>
      <c r="C544" s="985"/>
      <c r="D544" s="985"/>
      <c r="E544" s="985"/>
      <c r="F544" s="985"/>
      <c r="G544" s="985"/>
      <c r="H544" s="985"/>
      <c r="I544" s="985"/>
      <c r="J544" s="985"/>
      <c r="K544" s="985"/>
    </row>
    <row r="545" spans="1:11">
      <c r="A545" s="985"/>
      <c r="B545" s="985"/>
      <c r="C545" s="985"/>
      <c r="D545" s="985"/>
      <c r="E545" s="985"/>
      <c r="F545" s="985"/>
      <c r="G545" s="985"/>
      <c r="H545" s="985"/>
      <c r="I545" s="985"/>
      <c r="J545" s="985"/>
      <c r="K545" s="985"/>
    </row>
    <row r="546" spans="1:11">
      <c r="A546" s="985"/>
      <c r="B546" s="985"/>
      <c r="C546" s="985"/>
      <c r="D546" s="985"/>
      <c r="E546" s="985"/>
      <c r="F546" s="985"/>
      <c r="G546" s="985"/>
      <c r="H546" s="985"/>
      <c r="I546" s="985"/>
      <c r="J546" s="985"/>
      <c r="K546" s="985"/>
    </row>
    <row r="547" spans="1:11">
      <c r="A547" s="985"/>
      <c r="B547" s="985"/>
      <c r="C547" s="985"/>
      <c r="D547" s="985"/>
      <c r="E547" s="985"/>
      <c r="F547" s="985"/>
      <c r="G547" s="985"/>
      <c r="H547" s="985"/>
      <c r="I547" s="985"/>
      <c r="J547" s="985"/>
      <c r="K547" s="985"/>
    </row>
    <row r="548" spans="1:11">
      <c r="A548" s="985"/>
      <c r="B548" s="985"/>
      <c r="C548" s="985"/>
      <c r="D548" s="985"/>
      <c r="E548" s="985"/>
      <c r="F548" s="985"/>
      <c r="G548" s="985"/>
      <c r="H548" s="985"/>
      <c r="I548" s="985"/>
      <c r="J548" s="985"/>
      <c r="K548" s="985"/>
    </row>
    <row r="549" spans="1:11">
      <c r="A549" s="985"/>
      <c r="B549" s="985"/>
      <c r="C549" s="985"/>
      <c r="D549" s="985"/>
      <c r="E549" s="985"/>
      <c r="F549" s="985"/>
      <c r="G549" s="985"/>
      <c r="H549" s="985"/>
      <c r="I549" s="985"/>
      <c r="J549" s="985"/>
      <c r="K549" s="985"/>
    </row>
    <row r="550" spans="1:11">
      <c r="A550" s="985"/>
      <c r="B550" s="985"/>
      <c r="C550" s="985"/>
      <c r="D550" s="985"/>
      <c r="E550" s="985"/>
      <c r="F550" s="985"/>
      <c r="G550" s="985"/>
      <c r="H550" s="985"/>
      <c r="I550" s="985"/>
      <c r="J550" s="985"/>
      <c r="K550" s="985"/>
    </row>
    <row r="551" spans="1:11">
      <c r="A551" s="985"/>
      <c r="B551" s="985"/>
      <c r="C551" s="985"/>
      <c r="D551" s="985"/>
      <c r="E551" s="985"/>
      <c r="F551" s="985"/>
      <c r="G551" s="985"/>
      <c r="H551" s="985"/>
      <c r="I551" s="985"/>
      <c r="J551" s="985"/>
      <c r="K551" s="985"/>
    </row>
    <row r="552" spans="1:11">
      <c r="A552" s="985"/>
      <c r="B552" s="985"/>
      <c r="C552" s="985"/>
      <c r="D552" s="985"/>
      <c r="E552" s="985"/>
      <c r="F552" s="985"/>
      <c r="G552" s="985"/>
      <c r="H552" s="985"/>
      <c r="I552" s="985"/>
      <c r="J552" s="985"/>
      <c r="K552" s="985"/>
    </row>
    <row r="553" spans="1:11">
      <c r="A553" s="985"/>
      <c r="B553" s="985"/>
      <c r="C553" s="985"/>
      <c r="D553" s="985"/>
      <c r="E553" s="985"/>
      <c r="F553" s="985"/>
      <c r="G553" s="985"/>
      <c r="H553" s="985"/>
      <c r="I553" s="985"/>
      <c r="J553" s="985"/>
      <c r="K553" s="985"/>
    </row>
    <row r="554" spans="1:11">
      <c r="A554" s="985"/>
      <c r="B554" s="985"/>
      <c r="C554" s="985"/>
      <c r="D554" s="985"/>
      <c r="E554" s="985"/>
      <c r="F554" s="985"/>
      <c r="G554" s="985"/>
      <c r="H554" s="985"/>
      <c r="I554" s="985"/>
      <c r="J554" s="985"/>
      <c r="K554" s="985"/>
    </row>
    <row r="555" spans="1:11">
      <c r="A555" s="985"/>
      <c r="B555" s="985"/>
      <c r="C555" s="985"/>
      <c r="D555" s="985"/>
      <c r="E555" s="985"/>
      <c r="F555" s="985"/>
      <c r="G555" s="985"/>
      <c r="H555" s="985"/>
      <c r="I555" s="985"/>
      <c r="J555" s="985"/>
      <c r="K555" s="985"/>
    </row>
    <row r="556" spans="1:11">
      <c r="A556" s="985"/>
      <c r="B556" s="985"/>
      <c r="C556" s="985"/>
      <c r="D556" s="985"/>
      <c r="E556" s="985"/>
      <c r="F556" s="985"/>
      <c r="G556" s="985"/>
      <c r="H556" s="985"/>
      <c r="I556" s="985"/>
      <c r="J556" s="985"/>
      <c r="K556" s="985"/>
    </row>
    <row r="557" spans="1:11">
      <c r="A557" s="985"/>
      <c r="B557" s="985"/>
      <c r="C557" s="985"/>
      <c r="D557" s="985"/>
      <c r="E557" s="985"/>
      <c r="F557" s="985"/>
      <c r="G557" s="985"/>
      <c r="H557" s="985"/>
      <c r="I557" s="985"/>
      <c r="J557" s="985"/>
      <c r="K557" s="985"/>
    </row>
    <row r="558" spans="1:11">
      <c r="A558" s="985"/>
      <c r="B558" s="985"/>
      <c r="C558" s="985"/>
      <c r="D558" s="985"/>
      <c r="E558" s="985"/>
      <c r="F558" s="985"/>
      <c r="G558" s="985"/>
      <c r="H558" s="985"/>
      <c r="I558" s="985"/>
      <c r="J558" s="985"/>
      <c r="K558" s="985"/>
    </row>
    <row r="559" spans="1:11">
      <c r="A559" s="985"/>
      <c r="B559" s="985"/>
      <c r="C559" s="985"/>
      <c r="D559" s="985"/>
      <c r="E559" s="985"/>
      <c r="F559" s="985"/>
      <c r="G559" s="985"/>
      <c r="H559" s="985"/>
      <c r="I559" s="985"/>
      <c r="J559" s="985"/>
      <c r="K559" s="985"/>
    </row>
    <row r="560" spans="1:11">
      <c r="A560" s="985"/>
      <c r="B560" s="985"/>
      <c r="C560" s="985"/>
      <c r="D560" s="985"/>
      <c r="E560" s="985"/>
      <c r="F560" s="985"/>
      <c r="G560" s="985"/>
      <c r="H560" s="985"/>
      <c r="I560" s="985"/>
      <c r="J560" s="985"/>
      <c r="K560" s="985"/>
    </row>
    <row r="561" spans="1:11">
      <c r="A561" s="985"/>
      <c r="B561" s="985"/>
      <c r="C561" s="985"/>
      <c r="D561" s="985"/>
      <c r="E561" s="985"/>
      <c r="F561" s="985"/>
      <c r="G561" s="985"/>
      <c r="H561" s="985"/>
      <c r="I561" s="985"/>
      <c r="J561" s="985"/>
      <c r="K561" s="985"/>
    </row>
    <row r="562" spans="1:11">
      <c r="A562" s="985"/>
      <c r="B562" s="985"/>
      <c r="C562" s="985"/>
      <c r="D562" s="985"/>
      <c r="E562" s="985"/>
      <c r="F562" s="985"/>
      <c r="G562" s="985"/>
      <c r="H562" s="985"/>
      <c r="I562" s="985"/>
      <c r="J562" s="985"/>
      <c r="K562" s="985"/>
    </row>
    <row r="563" spans="1:11">
      <c r="A563" s="985"/>
      <c r="B563" s="985"/>
      <c r="C563" s="985"/>
      <c r="D563" s="985"/>
      <c r="E563" s="985"/>
      <c r="F563" s="985"/>
      <c r="G563" s="985"/>
      <c r="H563" s="985"/>
      <c r="I563" s="985"/>
      <c r="J563" s="985"/>
      <c r="K563" s="985"/>
    </row>
    <row r="564" spans="1:11">
      <c r="A564" s="985"/>
      <c r="B564" s="985"/>
      <c r="C564" s="985"/>
      <c r="D564" s="985"/>
      <c r="E564" s="985"/>
      <c r="F564" s="985"/>
      <c r="G564" s="985"/>
      <c r="H564" s="985"/>
      <c r="I564" s="985"/>
      <c r="J564" s="985"/>
      <c r="K564" s="985"/>
    </row>
    <row r="565" spans="1:11">
      <c r="A565" s="985"/>
      <c r="B565" s="985"/>
      <c r="C565" s="985"/>
      <c r="D565" s="985"/>
      <c r="E565" s="985"/>
      <c r="F565" s="985"/>
      <c r="G565" s="985"/>
      <c r="H565" s="985"/>
      <c r="I565" s="985"/>
      <c r="J565" s="985"/>
      <c r="K565" s="985"/>
    </row>
    <row r="566" spans="1:11">
      <c r="A566" s="985"/>
      <c r="B566" s="985"/>
      <c r="C566" s="985"/>
      <c r="D566" s="985"/>
      <c r="E566" s="985"/>
      <c r="F566" s="985"/>
      <c r="G566" s="985"/>
      <c r="H566" s="985"/>
      <c r="I566" s="985"/>
      <c r="J566" s="985"/>
      <c r="K566" s="985"/>
    </row>
    <row r="567" spans="1:11">
      <c r="A567" s="985"/>
      <c r="B567" s="985"/>
      <c r="C567" s="985"/>
      <c r="D567" s="985"/>
      <c r="E567" s="985"/>
      <c r="F567" s="985"/>
      <c r="G567" s="985"/>
      <c r="H567" s="985"/>
      <c r="I567" s="985"/>
      <c r="J567" s="985"/>
      <c r="K567" s="985"/>
    </row>
    <row r="568" spans="1:11">
      <c r="A568" s="985"/>
      <c r="B568" s="985"/>
      <c r="C568" s="985"/>
      <c r="D568" s="985"/>
      <c r="E568" s="985"/>
      <c r="F568" s="985"/>
      <c r="G568" s="985"/>
      <c r="H568" s="985"/>
      <c r="I568" s="985"/>
      <c r="J568" s="985"/>
      <c r="K568" s="985"/>
    </row>
    <row r="569" spans="1:11">
      <c r="A569" s="985"/>
      <c r="B569" s="985"/>
      <c r="C569" s="985"/>
      <c r="D569" s="985"/>
      <c r="E569" s="985"/>
      <c r="F569" s="985"/>
      <c r="G569" s="985"/>
      <c r="H569" s="985"/>
      <c r="I569" s="985"/>
      <c r="J569" s="985"/>
      <c r="K569" s="985"/>
    </row>
    <row r="570" spans="1:11">
      <c r="A570" s="985"/>
      <c r="B570" s="985"/>
      <c r="C570" s="985"/>
      <c r="D570" s="985"/>
      <c r="E570" s="985"/>
      <c r="F570" s="985"/>
      <c r="G570" s="985"/>
      <c r="H570" s="985"/>
      <c r="I570" s="985"/>
      <c r="J570" s="985"/>
      <c r="K570" s="985"/>
    </row>
    <row r="571" spans="1:11">
      <c r="A571" s="985"/>
      <c r="B571" s="985"/>
      <c r="C571" s="985"/>
      <c r="D571" s="985"/>
      <c r="E571" s="985"/>
      <c r="F571" s="985"/>
      <c r="G571" s="985"/>
      <c r="H571" s="985"/>
      <c r="I571" s="985"/>
      <c r="J571" s="985"/>
      <c r="K571" s="985"/>
    </row>
    <row r="572" spans="1:11">
      <c r="A572" s="985"/>
      <c r="B572" s="985"/>
      <c r="C572" s="985"/>
      <c r="D572" s="985"/>
      <c r="E572" s="985"/>
      <c r="F572" s="985"/>
      <c r="G572" s="985"/>
      <c r="H572" s="985"/>
      <c r="I572" s="985"/>
      <c r="J572" s="985"/>
      <c r="K572" s="985"/>
    </row>
    <row r="573" spans="1:11">
      <c r="A573" s="985"/>
      <c r="B573" s="985"/>
      <c r="C573" s="985"/>
      <c r="D573" s="985"/>
      <c r="E573" s="985"/>
      <c r="F573" s="985"/>
      <c r="G573" s="985"/>
      <c r="H573" s="985"/>
      <c r="I573" s="985"/>
      <c r="J573" s="985"/>
      <c r="K573" s="985"/>
    </row>
    <row r="574" spans="1:11">
      <c r="A574" s="985"/>
      <c r="B574" s="985"/>
      <c r="C574" s="985"/>
      <c r="D574" s="985"/>
      <c r="E574" s="985"/>
      <c r="F574" s="985"/>
      <c r="G574" s="985"/>
      <c r="H574" s="985"/>
      <c r="I574" s="985"/>
      <c r="J574" s="985"/>
      <c r="K574" s="985"/>
    </row>
    <row r="575" spans="1:11">
      <c r="A575" s="985"/>
      <c r="B575" s="985"/>
      <c r="C575" s="985"/>
      <c r="D575" s="985"/>
      <c r="E575" s="985"/>
      <c r="F575" s="985"/>
      <c r="G575" s="985"/>
      <c r="H575" s="985"/>
      <c r="I575" s="985"/>
      <c r="J575" s="985"/>
      <c r="K575" s="985"/>
    </row>
    <row r="576" spans="1:11">
      <c r="A576" s="985"/>
      <c r="B576" s="985"/>
      <c r="C576" s="985"/>
      <c r="D576" s="985"/>
      <c r="E576" s="985"/>
      <c r="F576" s="985"/>
      <c r="G576" s="985"/>
      <c r="H576" s="985"/>
      <c r="I576" s="985"/>
      <c r="J576" s="985"/>
      <c r="K576" s="985"/>
    </row>
    <row r="577" spans="1:11">
      <c r="A577" s="985"/>
      <c r="B577" s="985"/>
      <c r="C577" s="985"/>
      <c r="D577" s="985"/>
      <c r="E577" s="985"/>
      <c r="F577" s="985"/>
      <c r="G577" s="985"/>
      <c r="H577" s="985"/>
      <c r="I577" s="985"/>
      <c r="J577" s="985"/>
      <c r="K577" s="985"/>
    </row>
    <row r="578" spans="1:11">
      <c r="A578" s="985"/>
      <c r="B578" s="985"/>
      <c r="C578" s="985"/>
      <c r="D578" s="985"/>
      <c r="E578" s="985"/>
      <c r="F578" s="985"/>
      <c r="G578" s="985"/>
      <c r="H578" s="985"/>
      <c r="I578" s="985"/>
      <c r="J578" s="985"/>
      <c r="K578" s="985"/>
    </row>
    <row r="579" spans="1:11">
      <c r="A579" s="985"/>
      <c r="B579" s="985"/>
      <c r="C579" s="985"/>
      <c r="D579" s="985"/>
      <c r="E579" s="985"/>
      <c r="F579" s="985"/>
      <c r="G579" s="985"/>
      <c r="H579" s="985"/>
      <c r="I579" s="985"/>
      <c r="J579" s="985"/>
      <c r="K579" s="985"/>
    </row>
    <row r="580" spans="1:11">
      <c r="A580" s="985"/>
      <c r="B580" s="985"/>
      <c r="C580" s="985"/>
      <c r="D580" s="985"/>
      <c r="E580" s="985"/>
      <c r="F580" s="985"/>
      <c r="G580" s="985"/>
      <c r="H580" s="985"/>
      <c r="I580" s="985"/>
      <c r="J580" s="985"/>
      <c r="K580" s="985"/>
    </row>
    <row r="581" spans="1:11">
      <c r="A581" s="985"/>
      <c r="B581" s="985"/>
      <c r="C581" s="985"/>
      <c r="D581" s="985"/>
      <c r="E581" s="985"/>
      <c r="F581" s="985"/>
      <c r="G581" s="985"/>
      <c r="H581" s="985"/>
      <c r="I581" s="985"/>
      <c r="J581" s="985"/>
      <c r="K581" s="985"/>
    </row>
    <row r="582" spans="1:11">
      <c r="A582" s="985"/>
      <c r="B582" s="985"/>
      <c r="C582" s="985"/>
      <c r="D582" s="985"/>
      <c r="E582" s="985"/>
      <c r="F582" s="985"/>
      <c r="G582" s="985"/>
      <c r="H582" s="985"/>
      <c r="I582" s="985"/>
      <c r="J582" s="985"/>
      <c r="K582" s="985"/>
    </row>
    <row r="583" spans="1:11">
      <c r="A583" s="985"/>
      <c r="B583" s="985"/>
      <c r="C583" s="985"/>
      <c r="D583" s="985"/>
      <c r="E583" s="985"/>
      <c r="F583" s="985"/>
      <c r="G583" s="985"/>
      <c r="H583" s="985"/>
      <c r="I583" s="985"/>
      <c r="J583" s="985"/>
      <c r="K583" s="985"/>
    </row>
    <row r="584" spans="1:11">
      <c r="A584" s="985"/>
      <c r="B584" s="985"/>
      <c r="C584" s="985"/>
      <c r="D584" s="985"/>
      <c r="E584" s="985"/>
      <c r="F584" s="985"/>
      <c r="G584" s="985"/>
      <c r="H584" s="985"/>
      <c r="I584" s="985"/>
      <c r="J584" s="985"/>
      <c r="K584" s="985"/>
    </row>
    <row r="585" spans="1:11">
      <c r="A585" s="985"/>
      <c r="B585" s="985"/>
      <c r="C585" s="985"/>
      <c r="D585" s="985"/>
      <c r="E585" s="985"/>
      <c r="F585" s="985"/>
      <c r="G585" s="985"/>
      <c r="H585" s="985"/>
      <c r="I585" s="985"/>
      <c r="J585" s="985"/>
      <c r="K585" s="985"/>
    </row>
    <row r="586" spans="1:11">
      <c r="A586" s="985"/>
      <c r="B586" s="985"/>
      <c r="C586" s="985"/>
      <c r="D586" s="985"/>
      <c r="E586" s="985"/>
      <c r="F586" s="985"/>
      <c r="G586" s="985"/>
      <c r="H586" s="985"/>
      <c r="I586" s="985"/>
      <c r="J586" s="985"/>
      <c r="K586" s="985"/>
    </row>
    <row r="587" spans="1:11">
      <c r="A587" s="985"/>
      <c r="B587" s="985"/>
      <c r="C587" s="985"/>
      <c r="D587" s="985"/>
      <c r="E587" s="985"/>
      <c r="F587" s="985"/>
      <c r="G587" s="985"/>
      <c r="H587" s="985"/>
      <c r="I587" s="985"/>
      <c r="J587" s="985"/>
      <c r="K587" s="985"/>
    </row>
    <row r="588" spans="1:11">
      <c r="A588" s="985"/>
      <c r="B588" s="985"/>
      <c r="C588" s="985"/>
      <c r="D588" s="985"/>
      <c r="E588" s="985"/>
      <c r="F588" s="985"/>
      <c r="G588" s="985"/>
      <c r="H588" s="985"/>
      <c r="I588" s="985"/>
      <c r="J588" s="985"/>
      <c r="K588" s="985"/>
    </row>
    <row r="589" spans="1:11">
      <c r="A589" s="985"/>
      <c r="B589" s="985"/>
      <c r="C589" s="985"/>
      <c r="D589" s="985"/>
      <c r="E589" s="985"/>
      <c r="F589" s="985"/>
      <c r="G589" s="985"/>
      <c r="H589" s="985"/>
      <c r="I589" s="985"/>
      <c r="J589" s="985"/>
      <c r="K589" s="985"/>
    </row>
    <row r="590" spans="1:11">
      <c r="A590" s="985"/>
      <c r="B590" s="985"/>
      <c r="C590" s="985"/>
      <c r="D590" s="985"/>
      <c r="E590" s="985"/>
      <c r="F590" s="985"/>
      <c r="G590" s="985"/>
      <c r="H590" s="985"/>
      <c r="I590" s="985"/>
      <c r="J590" s="985"/>
      <c r="K590" s="985"/>
    </row>
    <row r="591" spans="1:11">
      <c r="A591" s="985"/>
      <c r="B591" s="985"/>
      <c r="C591" s="985"/>
      <c r="D591" s="985"/>
      <c r="E591" s="985"/>
      <c r="F591" s="985"/>
      <c r="G591" s="985"/>
      <c r="H591" s="985"/>
      <c r="I591" s="985"/>
      <c r="J591" s="985"/>
      <c r="K591" s="985"/>
    </row>
    <row r="592" spans="1:11">
      <c r="A592" s="985"/>
      <c r="B592" s="985"/>
      <c r="C592" s="985"/>
      <c r="D592" s="985"/>
      <c r="E592" s="985"/>
      <c r="F592" s="985"/>
      <c r="G592" s="985"/>
      <c r="H592" s="985"/>
      <c r="I592" s="985"/>
      <c r="J592" s="985"/>
      <c r="K592" s="985"/>
    </row>
    <row r="593" spans="1:11">
      <c r="A593" s="985"/>
      <c r="B593" s="985"/>
      <c r="C593" s="985"/>
      <c r="D593" s="985"/>
      <c r="E593" s="985"/>
      <c r="F593" s="985"/>
      <c r="G593" s="985"/>
      <c r="H593" s="985"/>
      <c r="I593" s="985"/>
      <c r="J593" s="985"/>
      <c r="K593" s="985"/>
    </row>
    <row r="594" spans="1:11">
      <c r="A594" s="985"/>
      <c r="B594" s="985"/>
      <c r="C594" s="985"/>
      <c r="D594" s="985"/>
      <c r="E594" s="985"/>
      <c r="F594" s="985"/>
      <c r="G594" s="985"/>
      <c r="H594" s="985"/>
      <c r="I594" s="985"/>
      <c r="J594" s="985"/>
      <c r="K594" s="985"/>
    </row>
    <row r="595" spans="1:11">
      <c r="A595" s="985"/>
      <c r="B595" s="985"/>
      <c r="C595" s="985"/>
      <c r="D595" s="985"/>
      <c r="E595" s="985"/>
      <c r="F595" s="985"/>
      <c r="G595" s="985"/>
      <c r="H595" s="985"/>
      <c r="I595" s="985"/>
      <c r="J595" s="985"/>
      <c r="K595" s="985"/>
    </row>
    <row r="596" spans="1:11">
      <c r="A596" s="985"/>
      <c r="B596" s="985"/>
      <c r="C596" s="985"/>
      <c r="D596" s="985"/>
      <c r="E596" s="985"/>
      <c r="F596" s="985"/>
      <c r="G596" s="985"/>
      <c r="H596" s="985"/>
      <c r="I596" s="985"/>
      <c r="J596" s="985"/>
      <c r="K596" s="985"/>
    </row>
    <row r="597" spans="1:11">
      <c r="A597" s="985"/>
      <c r="B597" s="985"/>
      <c r="C597" s="985"/>
      <c r="D597" s="985"/>
      <c r="E597" s="985"/>
      <c r="F597" s="985"/>
      <c r="G597" s="985"/>
      <c r="H597" s="985"/>
      <c r="I597" s="985"/>
      <c r="J597" s="985"/>
      <c r="K597" s="985"/>
    </row>
    <row r="598" spans="1:11">
      <c r="A598" s="985"/>
      <c r="B598" s="985"/>
      <c r="C598" s="985"/>
      <c r="D598" s="985"/>
      <c r="E598" s="985"/>
      <c r="F598" s="985"/>
      <c r="G598" s="985"/>
      <c r="H598" s="985"/>
      <c r="I598" s="985"/>
      <c r="J598" s="985"/>
      <c r="K598" s="985"/>
    </row>
    <row r="599" spans="1:11">
      <c r="A599" s="985"/>
      <c r="B599" s="985"/>
      <c r="C599" s="985"/>
      <c r="D599" s="985"/>
      <c r="E599" s="985"/>
      <c r="F599" s="985"/>
      <c r="G599" s="985"/>
      <c r="H599" s="985"/>
      <c r="I599" s="985"/>
      <c r="J599" s="985"/>
      <c r="K599" s="985"/>
    </row>
    <row r="600" spans="1:11">
      <c r="A600" s="985"/>
      <c r="B600" s="985"/>
      <c r="C600" s="985"/>
      <c r="D600" s="985"/>
      <c r="E600" s="985"/>
      <c r="F600" s="985"/>
      <c r="G600" s="985"/>
      <c r="H600" s="985"/>
      <c r="I600" s="985"/>
      <c r="J600" s="985"/>
      <c r="K600" s="985"/>
    </row>
    <row r="601" spans="1:11">
      <c r="A601" s="985"/>
      <c r="B601" s="985"/>
      <c r="C601" s="985"/>
      <c r="D601" s="985"/>
      <c r="E601" s="985"/>
      <c r="F601" s="985"/>
      <c r="G601" s="985"/>
      <c r="H601" s="985"/>
      <c r="I601" s="985"/>
      <c r="J601" s="985"/>
      <c r="K601" s="985"/>
    </row>
    <row r="602" spans="1:11">
      <c r="A602" s="985"/>
      <c r="B602" s="985"/>
      <c r="C602" s="985"/>
      <c r="D602" s="985"/>
      <c r="E602" s="985"/>
      <c r="F602" s="985"/>
      <c r="G602" s="985"/>
      <c r="H602" s="985"/>
      <c r="I602" s="985"/>
      <c r="J602" s="985"/>
      <c r="K602" s="985"/>
    </row>
    <row r="603" spans="1:11">
      <c r="A603" s="985"/>
      <c r="B603" s="985"/>
      <c r="C603" s="985"/>
      <c r="D603" s="985"/>
      <c r="E603" s="985"/>
      <c r="F603" s="985"/>
      <c r="G603" s="985"/>
      <c r="H603" s="985"/>
      <c r="I603" s="985"/>
      <c r="J603" s="985"/>
      <c r="K603" s="985"/>
    </row>
    <row r="604" spans="1:11">
      <c r="A604" s="985"/>
      <c r="B604" s="985"/>
      <c r="C604" s="985"/>
      <c r="D604" s="985"/>
      <c r="E604" s="985"/>
      <c r="F604" s="985"/>
      <c r="G604" s="985"/>
      <c r="H604" s="985"/>
      <c r="I604" s="985"/>
      <c r="J604" s="985"/>
      <c r="K604" s="985"/>
    </row>
    <row r="605" spans="1:11">
      <c r="A605" s="985"/>
      <c r="B605" s="985"/>
      <c r="C605" s="985"/>
      <c r="D605" s="985"/>
      <c r="E605" s="985"/>
      <c r="F605" s="985"/>
      <c r="G605" s="985"/>
      <c r="H605" s="985"/>
      <c r="I605" s="985"/>
      <c r="J605" s="985"/>
      <c r="K605" s="985"/>
    </row>
    <row r="606" spans="1:11">
      <c r="A606" s="985"/>
      <c r="B606" s="985"/>
      <c r="C606" s="985"/>
      <c r="D606" s="985"/>
      <c r="E606" s="985"/>
      <c r="F606" s="985"/>
      <c r="G606" s="985"/>
      <c r="H606" s="985"/>
      <c r="I606" s="985"/>
      <c r="J606" s="985"/>
      <c r="K606" s="985"/>
    </row>
    <row r="607" spans="1:11">
      <c r="A607" s="985"/>
      <c r="B607" s="985"/>
      <c r="C607" s="985"/>
      <c r="D607" s="985"/>
      <c r="E607" s="985"/>
      <c r="F607" s="985"/>
      <c r="G607" s="985"/>
      <c r="H607" s="985"/>
      <c r="I607" s="985"/>
      <c r="J607" s="985"/>
      <c r="K607" s="985"/>
    </row>
    <row r="608" spans="1:11">
      <c r="A608" s="985"/>
      <c r="B608" s="985"/>
      <c r="C608" s="985"/>
      <c r="D608" s="985"/>
      <c r="E608" s="985"/>
      <c r="F608" s="985"/>
      <c r="G608" s="985"/>
      <c r="H608" s="985"/>
      <c r="I608" s="985"/>
      <c r="J608" s="985"/>
      <c r="K608" s="985"/>
    </row>
    <row r="609" spans="1:11">
      <c r="A609" s="985"/>
      <c r="B609" s="985"/>
      <c r="C609" s="985"/>
      <c r="D609" s="985"/>
      <c r="E609" s="985"/>
      <c r="F609" s="985"/>
      <c r="G609" s="985"/>
      <c r="H609" s="985"/>
      <c r="I609" s="985"/>
      <c r="J609" s="985"/>
      <c r="K609" s="985"/>
    </row>
    <row r="610" spans="1:11">
      <c r="A610" s="985"/>
      <c r="B610" s="985"/>
      <c r="C610" s="985"/>
      <c r="D610" s="985"/>
      <c r="E610" s="985"/>
      <c r="F610" s="985"/>
      <c r="G610" s="985"/>
      <c r="H610" s="985"/>
      <c r="I610" s="985"/>
      <c r="J610" s="985"/>
      <c r="K610" s="985"/>
    </row>
    <row r="611" spans="1:11">
      <c r="A611" s="985"/>
      <c r="B611" s="985"/>
      <c r="C611" s="985"/>
      <c r="D611" s="985"/>
      <c r="E611" s="985"/>
      <c r="F611" s="985"/>
      <c r="G611" s="985"/>
      <c r="H611" s="985"/>
      <c r="I611" s="985"/>
      <c r="J611" s="985"/>
      <c r="K611" s="985"/>
    </row>
    <row r="612" spans="1:11">
      <c r="A612" s="985"/>
      <c r="B612" s="985"/>
      <c r="C612" s="985"/>
      <c r="D612" s="985"/>
      <c r="E612" s="985"/>
      <c r="F612" s="985"/>
      <c r="G612" s="985"/>
      <c r="H612" s="985"/>
      <c r="I612" s="985"/>
      <c r="J612" s="985"/>
      <c r="K612" s="985"/>
    </row>
    <row r="613" spans="1:11">
      <c r="A613" s="985"/>
      <c r="B613" s="985"/>
      <c r="C613" s="985"/>
      <c r="D613" s="985"/>
      <c r="E613" s="985"/>
      <c r="F613" s="985"/>
      <c r="G613" s="985"/>
      <c r="H613" s="985"/>
      <c r="I613" s="985"/>
      <c r="J613" s="985"/>
      <c r="K613" s="985"/>
    </row>
    <row r="614" spans="1:11">
      <c r="A614" s="985"/>
      <c r="B614" s="985"/>
      <c r="C614" s="985"/>
      <c r="D614" s="985"/>
      <c r="E614" s="985"/>
      <c r="F614" s="985"/>
      <c r="G614" s="985"/>
      <c r="H614" s="985"/>
      <c r="I614" s="985"/>
      <c r="J614" s="985"/>
      <c r="K614" s="985"/>
    </row>
    <row r="615" spans="1:11">
      <c r="A615" s="985"/>
      <c r="B615" s="985"/>
      <c r="C615" s="985"/>
      <c r="D615" s="985"/>
      <c r="E615" s="985"/>
      <c r="F615" s="985"/>
      <c r="G615" s="985"/>
      <c r="H615" s="985"/>
      <c r="I615" s="985"/>
      <c r="J615" s="985"/>
      <c r="K615" s="985"/>
    </row>
    <row r="616" spans="1:11">
      <c r="A616" s="985"/>
      <c r="B616" s="985"/>
      <c r="C616" s="985"/>
      <c r="D616" s="985"/>
      <c r="E616" s="985"/>
      <c r="F616" s="985"/>
      <c r="G616" s="985"/>
      <c r="H616" s="985"/>
      <c r="I616" s="985"/>
      <c r="J616" s="985"/>
      <c r="K616" s="985"/>
    </row>
    <row r="617" spans="1:11">
      <c r="A617" s="985"/>
      <c r="B617" s="985"/>
      <c r="C617" s="985"/>
      <c r="D617" s="985"/>
      <c r="E617" s="985"/>
      <c r="F617" s="985"/>
      <c r="G617" s="985"/>
      <c r="H617" s="985"/>
      <c r="I617" s="985"/>
      <c r="J617" s="985"/>
      <c r="K617" s="985"/>
    </row>
    <row r="618" spans="1:11">
      <c r="A618" s="985"/>
      <c r="B618" s="985"/>
      <c r="C618" s="985"/>
      <c r="D618" s="985"/>
      <c r="E618" s="985"/>
      <c r="F618" s="985"/>
      <c r="G618" s="985"/>
      <c r="H618" s="985"/>
      <c r="I618" s="985"/>
      <c r="J618" s="985"/>
      <c r="K618" s="985"/>
    </row>
    <row r="619" spans="1:11">
      <c r="A619" s="985"/>
      <c r="B619" s="985"/>
      <c r="C619" s="985"/>
      <c r="D619" s="985"/>
      <c r="E619" s="985"/>
      <c r="F619" s="985"/>
      <c r="G619" s="985"/>
      <c r="H619" s="985"/>
      <c r="I619" s="985"/>
      <c r="J619" s="985"/>
      <c r="K619" s="985"/>
    </row>
    <row r="620" spans="1:11">
      <c r="A620" s="985"/>
      <c r="B620" s="985"/>
      <c r="C620" s="985"/>
      <c r="D620" s="985"/>
      <c r="E620" s="985"/>
      <c r="F620" s="985"/>
      <c r="G620" s="985"/>
      <c r="H620" s="985"/>
      <c r="I620" s="985"/>
      <c r="J620" s="985"/>
      <c r="K620" s="985"/>
    </row>
    <row r="621" spans="1:11">
      <c r="A621" s="985"/>
      <c r="B621" s="985"/>
      <c r="C621" s="985"/>
      <c r="D621" s="985"/>
      <c r="E621" s="985"/>
      <c r="F621" s="985"/>
      <c r="G621" s="985"/>
      <c r="H621" s="985"/>
      <c r="I621" s="985"/>
      <c r="J621" s="985"/>
      <c r="K621" s="985"/>
    </row>
    <row r="622" spans="1:11">
      <c r="A622" s="985"/>
      <c r="B622" s="985"/>
      <c r="C622" s="985"/>
      <c r="D622" s="985"/>
      <c r="E622" s="985"/>
      <c r="F622" s="985"/>
      <c r="G622" s="985"/>
      <c r="H622" s="985"/>
      <c r="I622" s="985"/>
      <c r="J622" s="985"/>
      <c r="K622" s="985"/>
    </row>
    <row r="623" spans="1:11">
      <c r="A623" s="985"/>
      <c r="B623" s="985"/>
      <c r="C623" s="985"/>
      <c r="D623" s="985"/>
      <c r="E623" s="985"/>
      <c r="F623" s="985"/>
      <c r="G623" s="985"/>
      <c r="H623" s="985"/>
      <c r="I623" s="985"/>
      <c r="J623" s="985"/>
      <c r="K623" s="985"/>
    </row>
    <row r="624" spans="1:11">
      <c r="A624" s="985"/>
      <c r="B624" s="985"/>
      <c r="C624" s="985"/>
      <c r="D624" s="985"/>
      <c r="E624" s="985"/>
      <c r="F624" s="985"/>
      <c r="G624" s="985"/>
      <c r="H624" s="985"/>
      <c r="I624" s="985"/>
      <c r="J624" s="985"/>
      <c r="K624" s="985"/>
    </row>
    <row r="625" spans="1:11">
      <c r="A625" s="985"/>
      <c r="B625" s="985"/>
      <c r="C625" s="985"/>
      <c r="D625" s="985"/>
      <c r="E625" s="985"/>
      <c r="F625" s="985"/>
      <c r="G625" s="985"/>
      <c r="H625" s="985"/>
      <c r="I625" s="985"/>
      <c r="J625" s="985"/>
      <c r="K625" s="985"/>
    </row>
    <row r="626" spans="1:11">
      <c r="A626" s="985"/>
      <c r="B626" s="985"/>
      <c r="C626" s="985"/>
      <c r="D626" s="985"/>
      <c r="E626" s="985"/>
      <c r="F626" s="985"/>
      <c r="G626" s="985"/>
      <c r="H626" s="985"/>
      <c r="I626" s="985"/>
      <c r="J626" s="985"/>
      <c r="K626" s="985"/>
    </row>
    <row r="627" spans="1:11">
      <c r="A627" s="985"/>
      <c r="B627" s="985"/>
      <c r="C627" s="985"/>
      <c r="D627" s="985"/>
      <c r="E627" s="985"/>
      <c r="F627" s="985"/>
      <c r="G627" s="985"/>
      <c r="H627" s="985"/>
      <c r="I627" s="985"/>
      <c r="J627" s="985"/>
      <c r="K627" s="985"/>
    </row>
    <row r="628" spans="1:11">
      <c r="A628" s="985"/>
      <c r="B628" s="985"/>
      <c r="C628" s="985"/>
      <c r="D628" s="985"/>
      <c r="E628" s="985"/>
      <c r="F628" s="985"/>
      <c r="G628" s="985"/>
      <c r="H628" s="985"/>
      <c r="I628" s="985"/>
      <c r="J628" s="985"/>
      <c r="K628" s="985"/>
    </row>
    <row r="629" spans="1:11">
      <c r="A629" s="985"/>
      <c r="B629" s="985"/>
      <c r="C629" s="985"/>
      <c r="D629" s="985"/>
      <c r="E629" s="985"/>
      <c r="F629" s="985"/>
      <c r="G629" s="985"/>
      <c r="H629" s="985"/>
      <c r="I629" s="985"/>
      <c r="J629" s="985"/>
      <c r="K629" s="985"/>
    </row>
    <row r="630" spans="1:11">
      <c r="A630" s="985"/>
      <c r="B630" s="985"/>
      <c r="C630" s="985"/>
      <c r="D630" s="985"/>
      <c r="E630" s="985"/>
      <c r="F630" s="985"/>
      <c r="G630" s="985"/>
      <c r="H630" s="985"/>
      <c r="I630" s="985"/>
      <c r="J630" s="985"/>
      <c r="K630" s="985"/>
    </row>
    <row r="631" spans="1:11">
      <c r="A631" s="985"/>
      <c r="B631" s="985"/>
      <c r="C631" s="985"/>
      <c r="D631" s="985"/>
      <c r="E631" s="985"/>
      <c r="F631" s="985"/>
      <c r="G631" s="985"/>
      <c r="H631" s="985"/>
      <c r="I631" s="985"/>
      <c r="J631" s="985"/>
      <c r="K631" s="985"/>
    </row>
    <row r="632" spans="1:11">
      <c r="A632" s="985"/>
      <c r="B632" s="985"/>
      <c r="C632" s="985"/>
      <c r="D632" s="985"/>
      <c r="E632" s="985"/>
      <c r="F632" s="985"/>
      <c r="G632" s="985"/>
      <c r="H632" s="985"/>
      <c r="I632" s="985"/>
      <c r="J632" s="985"/>
      <c r="K632" s="985"/>
    </row>
    <row r="633" spans="1:11">
      <c r="A633" s="985"/>
      <c r="B633" s="985"/>
      <c r="C633" s="985"/>
      <c r="D633" s="985"/>
      <c r="E633" s="985"/>
      <c r="F633" s="985"/>
      <c r="G633" s="985"/>
      <c r="H633" s="985"/>
      <c r="I633" s="985"/>
      <c r="J633" s="985"/>
      <c r="K633" s="985"/>
    </row>
    <row r="634" spans="1:11">
      <c r="A634" s="985"/>
      <c r="B634" s="985"/>
      <c r="C634" s="985"/>
      <c r="D634" s="985"/>
      <c r="E634" s="985"/>
      <c r="F634" s="985"/>
      <c r="G634" s="985"/>
      <c r="H634" s="985"/>
      <c r="I634" s="985"/>
      <c r="J634" s="985"/>
      <c r="K634" s="985"/>
    </row>
    <row r="635" spans="1:11">
      <c r="A635" s="985"/>
      <c r="B635" s="985"/>
      <c r="C635" s="985"/>
      <c r="D635" s="985"/>
      <c r="E635" s="985"/>
      <c r="F635" s="985"/>
      <c r="G635" s="985"/>
      <c r="H635" s="985"/>
      <c r="I635" s="985"/>
      <c r="J635" s="985"/>
      <c r="K635" s="985"/>
    </row>
    <row r="636" spans="1:11">
      <c r="A636" s="985"/>
      <c r="B636" s="985"/>
      <c r="C636" s="985"/>
      <c r="D636" s="985"/>
      <c r="E636" s="985"/>
      <c r="F636" s="985"/>
      <c r="G636" s="985"/>
      <c r="H636" s="985"/>
      <c r="I636" s="985"/>
      <c r="J636" s="985"/>
      <c r="K636" s="985"/>
    </row>
    <row r="637" spans="1:11">
      <c r="A637" s="985"/>
      <c r="B637" s="985"/>
      <c r="C637" s="985"/>
      <c r="D637" s="985"/>
      <c r="E637" s="985"/>
      <c r="F637" s="985"/>
      <c r="G637" s="985"/>
      <c r="H637" s="985"/>
      <c r="I637" s="985"/>
      <c r="J637" s="985"/>
      <c r="K637" s="985"/>
    </row>
    <row r="638" spans="1:11">
      <c r="A638" s="985"/>
      <c r="B638" s="985"/>
      <c r="C638" s="985"/>
      <c r="D638" s="985"/>
      <c r="E638" s="985"/>
      <c r="F638" s="985"/>
      <c r="G638" s="985"/>
      <c r="H638" s="985"/>
      <c r="I638" s="985"/>
      <c r="J638" s="985"/>
      <c r="K638" s="985"/>
    </row>
    <row r="639" spans="1:11">
      <c r="A639" s="985"/>
      <c r="B639" s="985"/>
      <c r="C639" s="985"/>
      <c r="D639" s="985"/>
      <c r="E639" s="985"/>
      <c r="F639" s="985"/>
      <c r="G639" s="985"/>
      <c r="H639" s="985"/>
      <c r="I639" s="985"/>
      <c r="J639" s="985"/>
      <c r="K639" s="985"/>
    </row>
    <row r="640" spans="1:11">
      <c r="A640" s="985"/>
      <c r="B640" s="985"/>
      <c r="C640" s="985"/>
      <c r="D640" s="985"/>
      <c r="E640" s="985"/>
      <c r="F640" s="985"/>
      <c r="G640" s="985"/>
      <c r="H640" s="985"/>
      <c r="I640" s="985"/>
      <c r="J640" s="985"/>
      <c r="K640" s="985"/>
    </row>
    <row r="641" spans="1:11">
      <c r="A641" s="985"/>
      <c r="B641" s="985"/>
      <c r="C641" s="985"/>
      <c r="D641" s="985"/>
      <c r="E641" s="985"/>
      <c r="F641" s="985"/>
      <c r="G641" s="985"/>
      <c r="H641" s="985"/>
      <c r="I641" s="985"/>
      <c r="J641" s="985"/>
      <c r="K641" s="985"/>
    </row>
    <row r="642" spans="1:11">
      <c r="A642" s="985"/>
      <c r="B642" s="985"/>
      <c r="C642" s="985"/>
      <c r="D642" s="985"/>
      <c r="E642" s="985"/>
      <c r="F642" s="985"/>
      <c r="G642" s="985"/>
      <c r="H642" s="985"/>
      <c r="I642" s="985"/>
      <c r="J642" s="985"/>
      <c r="K642" s="985"/>
    </row>
    <row r="643" spans="1:11">
      <c r="A643" s="985"/>
      <c r="B643" s="985"/>
      <c r="C643" s="985"/>
      <c r="D643" s="985"/>
      <c r="E643" s="985"/>
      <c r="F643" s="985"/>
      <c r="G643" s="985"/>
      <c r="H643" s="985"/>
      <c r="I643" s="985"/>
      <c r="J643" s="985"/>
      <c r="K643" s="985"/>
    </row>
    <row r="644" spans="1:11">
      <c r="A644" s="985"/>
      <c r="B644" s="985"/>
      <c r="C644" s="985"/>
      <c r="D644" s="985"/>
      <c r="E644" s="985"/>
      <c r="F644" s="985"/>
      <c r="G644" s="985"/>
      <c r="H644" s="985"/>
      <c r="I644" s="985"/>
      <c r="J644" s="985"/>
      <c r="K644" s="985"/>
    </row>
    <row r="645" spans="1:11">
      <c r="A645" s="985"/>
      <c r="B645" s="985"/>
      <c r="C645" s="985"/>
      <c r="D645" s="985"/>
      <c r="E645" s="985"/>
      <c r="F645" s="985"/>
      <c r="G645" s="985"/>
      <c r="H645" s="985"/>
      <c r="I645" s="985"/>
      <c r="J645" s="985"/>
      <c r="K645" s="985"/>
    </row>
    <row r="646" spans="1:11">
      <c r="A646" s="985"/>
      <c r="B646" s="985"/>
      <c r="C646" s="985"/>
      <c r="D646" s="985"/>
      <c r="E646" s="985"/>
      <c r="F646" s="985"/>
      <c r="G646" s="985"/>
      <c r="H646" s="985"/>
      <c r="I646" s="985"/>
      <c r="J646" s="985"/>
      <c r="K646" s="985"/>
    </row>
    <row r="647" spans="1:11">
      <c r="A647" s="985"/>
      <c r="B647" s="985"/>
      <c r="C647" s="985"/>
      <c r="D647" s="985"/>
      <c r="E647" s="985"/>
      <c r="F647" s="985"/>
      <c r="G647" s="985"/>
      <c r="H647" s="985"/>
      <c r="I647" s="985"/>
      <c r="J647" s="985"/>
      <c r="K647" s="985"/>
    </row>
    <row r="648" spans="1:11">
      <c r="A648" s="985"/>
      <c r="B648" s="985"/>
      <c r="C648" s="985"/>
      <c r="D648" s="985"/>
      <c r="E648" s="985"/>
      <c r="F648" s="985"/>
      <c r="G648" s="985"/>
      <c r="H648" s="985"/>
      <c r="I648" s="985"/>
      <c r="J648" s="985"/>
      <c r="K648" s="985"/>
    </row>
    <row r="649" spans="1:11">
      <c r="A649" s="985"/>
      <c r="B649" s="985"/>
      <c r="C649" s="985"/>
      <c r="D649" s="985"/>
      <c r="E649" s="985"/>
      <c r="F649" s="985"/>
      <c r="G649" s="985"/>
      <c r="H649" s="985"/>
      <c r="I649" s="985"/>
      <c r="J649" s="985"/>
      <c r="K649" s="985"/>
    </row>
    <row r="650" spans="1:11">
      <c r="A650" s="985"/>
      <c r="B650" s="985"/>
      <c r="C650" s="985"/>
      <c r="D650" s="985"/>
      <c r="E650" s="985"/>
      <c r="F650" s="985"/>
      <c r="G650" s="985"/>
      <c r="H650" s="985"/>
      <c r="I650" s="985"/>
      <c r="J650" s="985"/>
      <c r="K650" s="985"/>
    </row>
    <row r="651" spans="1:11">
      <c r="A651" s="985"/>
      <c r="B651" s="985"/>
      <c r="C651" s="985"/>
      <c r="D651" s="985"/>
      <c r="E651" s="985"/>
      <c r="F651" s="985"/>
      <c r="G651" s="985"/>
      <c r="H651" s="985"/>
      <c r="I651" s="985"/>
      <c r="J651" s="985"/>
      <c r="K651" s="985"/>
    </row>
    <row r="652" spans="1:11">
      <c r="A652" s="985"/>
      <c r="B652" s="985"/>
      <c r="C652" s="985"/>
      <c r="D652" s="985"/>
      <c r="E652" s="985"/>
      <c r="F652" s="985"/>
      <c r="G652" s="985"/>
      <c r="H652" s="985"/>
      <c r="I652" s="985"/>
      <c r="J652" s="985"/>
      <c r="K652" s="985"/>
    </row>
    <row r="653" spans="1:11">
      <c r="A653" s="985"/>
      <c r="B653" s="985"/>
      <c r="C653" s="985"/>
      <c r="D653" s="985"/>
      <c r="E653" s="985"/>
      <c r="F653" s="985"/>
      <c r="G653" s="985"/>
      <c r="H653" s="985"/>
      <c r="I653" s="985"/>
      <c r="J653" s="985"/>
      <c r="K653" s="985"/>
    </row>
    <row r="654" spans="1:11">
      <c r="A654" s="985"/>
      <c r="B654" s="985"/>
      <c r="C654" s="985"/>
      <c r="D654" s="985"/>
      <c r="E654" s="985"/>
      <c r="F654" s="985"/>
      <c r="G654" s="985"/>
      <c r="H654" s="985"/>
      <c r="I654" s="985"/>
      <c r="J654" s="985"/>
      <c r="K654" s="985"/>
    </row>
    <row r="655" spans="1:11">
      <c r="A655" s="985"/>
      <c r="B655" s="985"/>
      <c r="C655" s="985"/>
      <c r="D655" s="985"/>
      <c r="E655" s="985"/>
      <c r="F655" s="985"/>
      <c r="G655" s="985"/>
      <c r="H655" s="985"/>
      <c r="I655" s="985"/>
      <c r="J655" s="985"/>
      <c r="K655" s="985"/>
    </row>
    <row r="656" spans="1:11">
      <c r="A656" s="985"/>
      <c r="B656" s="985"/>
      <c r="C656" s="985"/>
      <c r="D656" s="985"/>
      <c r="E656" s="985"/>
      <c r="F656" s="985"/>
      <c r="G656" s="985"/>
      <c r="H656" s="985"/>
      <c r="I656" s="985"/>
      <c r="J656" s="985"/>
      <c r="K656" s="985"/>
    </row>
    <row r="657" spans="1:11">
      <c r="A657" s="985"/>
      <c r="B657" s="985"/>
      <c r="C657" s="985"/>
      <c r="D657" s="985"/>
      <c r="E657" s="985"/>
      <c r="F657" s="985"/>
      <c r="G657" s="985"/>
      <c r="H657" s="985"/>
      <c r="I657" s="985"/>
      <c r="J657" s="985"/>
      <c r="K657" s="985"/>
    </row>
    <row r="658" spans="1:11">
      <c r="A658" s="985"/>
      <c r="B658" s="985"/>
      <c r="C658" s="985"/>
      <c r="D658" s="985"/>
      <c r="E658" s="985"/>
      <c r="F658" s="985"/>
      <c r="G658" s="985"/>
      <c r="H658" s="985"/>
      <c r="I658" s="985"/>
      <c r="J658" s="985"/>
      <c r="K658" s="985"/>
    </row>
    <row r="659" spans="1:11">
      <c r="A659" s="985"/>
      <c r="B659" s="985"/>
      <c r="C659" s="985"/>
      <c r="D659" s="985"/>
      <c r="E659" s="985"/>
      <c r="F659" s="985"/>
      <c r="G659" s="985"/>
      <c r="H659" s="985"/>
      <c r="I659" s="985"/>
      <c r="J659" s="985"/>
      <c r="K659" s="985"/>
    </row>
    <row r="660" spans="1:11">
      <c r="A660" s="985"/>
      <c r="B660" s="985"/>
      <c r="C660" s="985"/>
      <c r="D660" s="985"/>
      <c r="E660" s="985"/>
      <c r="F660" s="985"/>
      <c r="G660" s="985"/>
      <c r="H660" s="985"/>
      <c r="I660" s="985"/>
      <c r="J660" s="985"/>
      <c r="K660" s="985"/>
    </row>
    <row r="661" spans="1:11">
      <c r="A661" s="985"/>
      <c r="B661" s="985"/>
      <c r="C661" s="985"/>
      <c r="D661" s="985"/>
      <c r="E661" s="985"/>
      <c r="F661" s="985"/>
      <c r="G661" s="985"/>
      <c r="H661" s="985"/>
      <c r="I661" s="985"/>
      <c r="J661" s="985"/>
      <c r="K661" s="985"/>
    </row>
    <row r="662" spans="1:11">
      <c r="A662" s="985"/>
      <c r="B662" s="985"/>
      <c r="C662" s="985"/>
      <c r="D662" s="985"/>
      <c r="E662" s="985"/>
      <c r="F662" s="985"/>
      <c r="G662" s="985"/>
      <c r="H662" s="985"/>
      <c r="I662" s="985"/>
      <c r="J662" s="985"/>
      <c r="K662" s="985"/>
    </row>
    <row r="663" spans="1:11">
      <c r="A663" s="985"/>
      <c r="B663" s="985"/>
      <c r="C663" s="985"/>
      <c r="D663" s="985"/>
      <c r="E663" s="985"/>
      <c r="F663" s="985"/>
      <c r="G663" s="985"/>
      <c r="H663" s="985"/>
      <c r="I663" s="985"/>
      <c r="J663" s="985"/>
      <c r="K663" s="985"/>
    </row>
    <row r="664" spans="1:11">
      <c r="A664" s="985"/>
      <c r="B664" s="985"/>
      <c r="C664" s="985"/>
      <c r="D664" s="985"/>
      <c r="E664" s="985"/>
      <c r="F664" s="985"/>
      <c r="G664" s="985"/>
      <c r="H664" s="985"/>
      <c r="I664" s="985"/>
      <c r="J664" s="985"/>
      <c r="K664" s="985"/>
    </row>
    <row r="665" spans="1:11">
      <c r="A665" s="985"/>
      <c r="B665" s="985"/>
      <c r="C665" s="985"/>
      <c r="D665" s="985"/>
      <c r="E665" s="985"/>
      <c r="F665" s="985"/>
      <c r="G665" s="985"/>
      <c r="H665" s="985"/>
      <c r="I665" s="985"/>
      <c r="J665" s="985"/>
      <c r="K665" s="985"/>
    </row>
    <row r="666" spans="1:11">
      <c r="A666" s="985"/>
      <c r="B666" s="985"/>
      <c r="C666" s="985"/>
      <c r="D666" s="985"/>
      <c r="E666" s="985"/>
      <c r="F666" s="985"/>
      <c r="G666" s="985"/>
      <c r="H666" s="985"/>
      <c r="I666" s="985"/>
      <c r="J666" s="985"/>
      <c r="K666" s="985"/>
    </row>
    <row r="667" spans="1:11">
      <c r="A667" s="985"/>
      <c r="B667" s="985"/>
      <c r="C667" s="985"/>
      <c r="D667" s="985"/>
      <c r="E667" s="985"/>
      <c r="F667" s="985"/>
      <c r="G667" s="985"/>
      <c r="H667" s="985"/>
      <c r="I667" s="985"/>
      <c r="J667" s="985"/>
      <c r="K667" s="985"/>
    </row>
    <row r="668" spans="1:11">
      <c r="A668" s="985"/>
      <c r="B668" s="985"/>
      <c r="C668" s="985"/>
      <c r="D668" s="985"/>
      <c r="E668" s="985"/>
      <c r="F668" s="985"/>
      <c r="G668" s="985"/>
      <c r="H668" s="985"/>
      <c r="I668" s="985"/>
      <c r="J668" s="985"/>
      <c r="K668" s="985"/>
    </row>
    <row r="669" spans="1:11">
      <c r="A669" s="985"/>
      <c r="B669" s="985"/>
      <c r="C669" s="985"/>
      <c r="D669" s="985"/>
      <c r="E669" s="985"/>
      <c r="F669" s="985"/>
      <c r="G669" s="985"/>
      <c r="H669" s="985"/>
      <c r="I669" s="985"/>
      <c r="J669" s="985"/>
      <c r="K669" s="985"/>
    </row>
    <row r="670" spans="1:11">
      <c r="A670" s="985"/>
      <c r="B670" s="985"/>
      <c r="C670" s="985"/>
      <c r="D670" s="985"/>
      <c r="E670" s="985"/>
      <c r="F670" s="985"/>
      <c r="G670" s="985"/>
      <c r="H670" s="985"/>
      <c r="I670" s="985"/>
      <c r="J670" s="985"/>
      <c r="K670" s="985"/>
    </row>
    <row r="671" spans="1:11">
      <c r="A671" s="985"/>
      <c r="B671" s="985"/>
      <c r="C671" s="985"/>
      <c r="D671" s="985"/>
      <c r="E671" s="985"/>
      <c r="F671" s="985"/>
      <c r="G671" s="985"/>
      <c r="H671" s="985"/>
      <c r="I671" s="985"/>
      <c r="J671" s="985"/>
      <c r="K671" s="985"/>
    </row>
    <row r="672" spans="1:11">
      <c r="A672" s="985"/>
      <c r="B672" s="985"/>
      <c r="C672" s="985"/>
      <c r="D672" s="985"/>
      <c r="E672" s="985"/>
      <c r="F672" s="985"/>
      <c r="G672" s="985"/>
      <c r="H672" s="985"/>
      <c r="I672" s="985"/>
      <c r="J672" s="985"/>
      <c r="K672" s="985"/>
    </row>
    <row r="673" spans="1:11">
      <c r="A673" s="985"/>
      <c r="B673" s="985"/>
      <c r="C673" s="985"/>
      <c r="D673" s="985"/>
      <c r="E673" s="985"/>
      <c r="F673" s="985"/>
      <c r="G673" s="985"/>
      <c r="H673" s="985"/>
      <c r="I673" s="985"/>
      <c r="J673" s="985"/>
      <c r="K673" s="985"/>
    </row>
    <row r="674" spans="1:11">
      <c r="A674" s="985"/>
      <c r="B674" s="985"/>
      <c r="C674" s="985"/>
      <c r="D674" s="985"/>
      <c r="E674" s="985"/>
      <c r="F674" s="985"/>
      <c r="G674" s="985"/>
      <c r="H674" s="985"/>
      <c r="I674" s="985"/>
      <c r="J674" s="985"/>
      <c r="K674" s="985"/>
    </row>
    <row r="675" spans="1:11">
      <c r="A675" s="985"/>
      <c r="B675" s="985"/>
      <c r="C675" s="985"/>
      <c r="D675" s="985"/>
      <c r="E675" s="985"/>
      <c r="F675" s="985"/>
      <c r="G675" s="985"/>
      <c r="H675" s="985"/>
      <c r="I675" s="985"/>
      <c r="J675" s="985"/>
      <c r="K675" s="985"/>
    </row>
    <row r="676" spans="1:11">
      <c r="A676" s="985"/>
      <c r="B676" s="985"/>
      <c r="C676" s="985"/>
      <c r="D676" s="985"/>
      <c r="E676" s="985"/>
      <c r="F676" s="985"/>
      <c r="G676" s="985"/>
      <c r="H676" s="985"/>
      <c r="I676" s="985"/>
      <c r="J676" s="985"/>
      <c r="K676" s="985"/>
    </row>
    <row r="677" spans="1:11">
      <c r="A677" s="985"/>
      <c r="B677" s="985"/>
      <c r="C677" s="985"/>
      <c r="D677" s="985"/>
      <c r="E677" s="985"/>
      <c r="F677" s="985"/>
      <c r="G677" s="985"/>
      <c r="H677" s="985"/>
      <c r="I677" s="985"/>
      <c r="J677" s="985"/>
      <c r="K677" s="985"/>
    </row>
    <row r="678" spans="1:11">
      <c r="A678" s="985"/>
      <c r="B678" s="985"/>
      <c r="C678" s="985"/>
      <c r="D678" s="985"/>
      <c r="E678" s="985"/>
      <c r="F678" s="985"/>
      <c r="G678" s="985"/>
      <c r="H678" s="985"/>
      <c r="I678" s="985"/>
      <c r="J678" s="985"/>
      <c r="K678" s="985"/>
    </row>
    <row r="679" spans="1:11">
      <c r="A679" s="985"/>
      <c r="B679" s="985"/>
      <c r="C679" s="985"/>
      <c r="D679" s="985"/>
      <c r="E679" s="985"/>
      <c r="F679" s="985"/>
      <c r="G679" s="985"/>
      <c r="H679" s="985"/>
      <c r="I679" s="985"/>
      <c r="J679" s="985"/>
      <c r="K679" s="985"/>
    </row>
    <row r="680" spans="1:11">
      <c r="A680" s="985"/>
      <c r="B680" s="985"/>
      <c r="C680" s="985"/>
      <c r="D680" s="985"/>
      <c r="E680" s="985"/>
      <c r="F680" s="985"/>
      <c r="G680" s="985"/>
      <c r="H680" s="985"/>
      <c r="I680" s="985"/>
      <c r="J680" s="985"/>
      <c r="K680" s="985"/>
    </row>
    <row r="681" spans="1:11">
      <c r="A681" s="985"/>
      <c r="B681" s="985"/>
      <c r="C681" s="985"/>
      <c r="D681" s="985"/>
      <c r="E681" s="985"/>
      <c r="F681" s="985"/>
      <c r="G681" s="985"/>
      <c r="H681" s="985"/>
      <c r="I681" s="985"/>
      <c r="J681" s="985"/>
      <c r="K681" s="985"/>
    </row>
    <row r="682" spans="1:11">
      <c r="A682" s="985"/>
      <c r="B682" s="985"/>
      <c r="C682" s="985"/>
      <c r="D682" s="985"/>
      <c r="E682" s="985"/>
      <c r="F682" s="985"/>
      <c r="G682" s="985"/>
      <c r="H682" s="985"/>
      <c r="I682" s="985"/>
      <c r="J682" s="985"/>
      <c r="K682" s="985"/>
    </row>
    <row r="683" spans="1:11">
      <c r="A683" s="985"/>
      <c r="B683" s="985"/>
      <c r="C683" s="985"/>
      <c r="D683" s="985"/>
      <c r="E683" s="985"/>
      <c r="F683" s="985"/>
      <c r="G683" s="985"/>
      <c r="H683" s="985"/>
      <c r="I683" s="985"/>
      <c r="J683" s="985"/>
      <c r="K683" s="985"/>
    </row>
    <row r="684" spans="1:11">
      <c r="A684" s="985"/>
      <c r="B684" s="985"/>
      <c r="C684" s="985"/>
      <c r="D684" s="985"/>
      <c r="E684" s="985"/>
      <c r="F684" s="985"/>
      <c r="G684" s="985"/>
      <c r="H684" s="985"/>
      <c r="I684" s="985"/>
      <c r="J684" s="985"/>
      <c r="K684" s="985"/>
    </row>
    <row r="685" spans="1:11">
      <c r="A685" s="985"/>
      <c r="B685" s="985"/>
      <c r="C685" s="985"/>
      <c r="D685" s="985"/>
      <c r="E685" s="985"/>
      <c r="F685" s="985"/>
      <c r="G685" s="985"/>
      <c r="H685" s="985"/>
      <c r="I685" s="985"/>
      <c r="J685" s="985"/>
      <c r="K685" s="985"/>
    </row>
    <row r="686" spans="1:11">
      <c r="A686" s="985"/>
      <c r="B686" s="985"/>
      <c r="C686" s="985"/>
      <c r="D686" s="985"/>
      <c r="E686" s="985"/>
      <c r="F686" s="985"/>
      <c r="G686" s="985"/>
      <c r="H686" s="985"/>
      <c r="I686" s="985"/>
      <c r="J686" s="985"/>
      <c r="K686" s="985"/>
    </row>
    <row r="687" spans="1:11">
      <c r="A687" s="985"/>
      <c r="B687" s="985"/>
      <c r="C687" s="985"/>
      <c r="D687" s="985"/>
      <c r="E687" s="985"/>
      <c r="F687" s="985"/>
      <c r="G687" s="985"/>
      <c r="H687" s="985"/>
      <c r="I687" s="985"/>
      <c r="J687" s="985"/>
      <c r="K687" s="985"/>
    </row>
    <row r="688" spans="1:11">
      <c r="A688" s="985"/>
      <c r="B688" s="985"/>
      <c r="C688" s="985"/>
      <c r="D688" s="985"/>
      <c r="E688" s="985"/>
      <c r="F688" s="985"/>
      <c r="G688" s="985"/>
      <c r="H688" s="985"/>
      <c r="I688" s="985"/>
      <c r="J688" s="985"/>
      <c r="K688" s="985"/>
    </row>
    <row r="689" spans="1:11">
      <c r="A689" s="985"/>
      <c r="B689" s="985"/>
      <c r="C689" s="985"/>
      <c r="D689" s="985"/>
      <c r="E689" s="985"/>
      <c r="F689" s="985"/>
      <c r="G689" s="985"/>
      <c r="H689" s="985"/>
      <c r="I689" s="985"/>
      <c r="J689" s="985"/>
      <c r="K689" s="985"/>
    </row>
    <row r="690" spans="1:11">
      <c r="A690" s="985"/>
      <c r="B690" s="985"/>
      <c r="C690" s="985"/>
      <c r="D690" s="985"/>
      <c r="E690" s="985"/>
      <c r="F690" s="985"/>
      <c r="G690" s="985"/>
      <c r="H690" s="985"/>
      <c r="I690" s="985"/>
      <c r="J690" s="985"/>
      <c r="K690" s="985"/>
    </row>
    <row r="691" spans="1:11">
      <c r="A691" s="985"/>
      <c r="B691" s="985"/>
      <c r="C691" s="985"/>
      <c r="D691" s="985"/>
      <c r="E691" s="985"/>
      <c r="F691" s="985"/>
      <c r="G691" s="985"/>
      <c r="H691" s="985"/>
      <c r="I691" s="985"/>
      <c r="J691" s="985"/>
      <c r="K691" s="985"/>
    </row>
    <row r="692" spans="1:11">
      <c r="A692" s="985"/>
      <c r="B692" s="985"/>
      <c r="C692" s="985"/>
      <c r="D692" s="985"/>
      <c r="E692" s="985"/>
      <c r="F692" s="985"/>
      <c r="G692" s="985"/>
      <c r="H692" s="985"/>
      <c r="I692" s="985"/>
      <c r="J692" s="985"/>
      <c r="K692" s="985"/>
    </row>
    <row r="693" spans="1:11">
      <c r="A693" s="985"/>
      <c r="B693" s="985"/>
      <c r="C693" s="985"/>
      <c r="D693" s="985"/>
      <c r="E693" s="985"/>
      <c r="F693" s="985"/>
      <c r="G693" s="985"/>
      <c r="H693" s="985"/>
      <c r="I693" s="985"/>
      <c r="J693" s="985"/>
      <c r="K693" s="985"/>
    </row>
    <row r="694" spans="1:11">
      <c r="A694" s="985"/>
      <c r="B694" s="985"/>
      <c r="C694" s="985"/>
      <c r="D694" s="985"/>
      <c r="E694" s="985"/>
      <c r="F694" s="985"/>
      <c r="G694" s="985"/>
      <c r="H694" s="985"/>
      <c r="I694" s="985"/>
      <c r="J694" s="985"/>
      <c r="K694" s="985"/>
    </row>
    <row r="695" spans="1:11">
      <c r="A695" s="985"/>
      <c r="B695" s="985"/>
      <c r="C695" s="985"/>
      <c r="D695" s="985"/>
      <c r="E695" s="985"/>
      <c r="F695" s="985"/>
      <c r="G695" s="985"/>
      <c r="H695" s="985"/>
      <c r="I695" s="985"/>
      <c r="J695" s="985"/>
      <c r="K695" s="985"/>
    </row>
    <row r="696" spans="1:11">
      <c r="A696" s="985"/>
      <c r="B696" s="985"/>
      <c r="C696" s="985"/>
      <c r="D696" s="985"/>
      <c r="E696" s="985"/>
      <c r="F696" s="985"/>
      <c r="G696" s="985"/>
      <c r="H696" s="985"/>
      <c r="I696" s="985"/>
      <c r="J696" s="985"/>
      <c r="K696" s="985"/>
    </row>
    <row r="697" spans="1:11">
      <c r="A697" s="985"/>
      <c r="B697" s="985"/>
      <c r="C697" s="985"/>
      <c r="D697" s="985"/>
      <c r="E697" s="985"/>
      <c r="F697" s="985"/>
      <c r="G697" s="985"/>
      <c r="H697" s="985"/>
      <c r="I697" s="985"/>
      <c r="J697" s="985"/>
      <c r="K697" s="985"/>
    </row>
    <row r="698" spans="1:11">
      <c r="A698" s="985"/>
      <c r="B698" s="985"/>
      <c r="C698" s="985"/>
      <c r="D698" s="985"/>
      <c r="E698" s="985"/>
      <c r="F698" s="985"/>
      <c r="G698" s="985"/>
      <c r="H698" s="985"/>
      <c r="I698" s="985"/>
      <c r="J698" s="985"/>
      <c r="K698" s="985"/>
    </row>
    <row r="699" spans="1:11">
      <c r="A699" s="985"/>
      <c r="B699" s="985"/>
      <c r="C699" s="985"/>
      <c r="D699" s="985"/>
      <c r="E699" s="985"/>
      <c r="F699" s="985"/>
      <c r="G699" s="985"/>
      <c r="H699" s="985"/>
      <c r="I699" s="985"/>
      <c r="J699" s="985"/>
      <c r="K699" s="985"/>
    </row>
    <row r="700" spans="1:11">
      <c r="A700" s="985"/>
      <c r="B700" s="985"/>
      <c r="C700" s="985"/>
      <c r="D700" s="985"/>
      <c r="E700" s="985"/>
      <c r="F700" s="985"/>
      <c r="G700" s="985"/>
      <c r="H700" s="985"/>
      <c r="I700" s="985"/>
      <c r="J700" s="985"/>
      <c r="K700" s="985"/>
    </row>
    <row r="701" spans="1:11">
      <c r="A701" s="985"/>
      <c r="B701" s="985"/>
      <c r="C701" s="985"/>
      <c r="D701" s="985"/>
      <c r="E701" s="985"/>
      <c r="F701" s="985"/>
      <c r="G701" s="985"/>
      <c r="H701" s="985"/>
      <c r="I701" s="985"/>
      <c r="J701" s="985"/>
      <c r="K701" s="985"/>
    </row>
    <row r="702" spans="1:11">
      <c r="A702" s="985"/>
      <c r="B702" s="985"/>
      <c r="C702" s="985"/>
      <c r="D702" s="985"/>
      <c r="E702" s="985"/>
      <c r="F702" s="985"/>
      <c r="G702" s="985"/>
      <c r="H702" s="985"/>
      <c r="I702" s="985"/>
      <c r="J702" s="985"/>
      <c r="K702" s="985"/>
    </row>
    <row r="703" spans="1:11">
      <c r="A703" s="985"/>
      <c r="B703" s="985"/>
      <c r="C703" s="985"/>
      <c r="D703" s="985"/>
      <c r="E703" s="985"/>
      <c r="F703" s="985"/>
      <c r="G703" s="985"/>
      <c r="H703" s="985"/>
      <c r="I703" s="985"/>
      <c r="J703" s="985"/>
      <c r="K703" s="985"/>
    </row>
    <row r="704" spans="1:11">
      <c r="A704" s="985"/>
      <c r="B704" s="985"/>
      <c r="C704" s="985"/>
      <c r="D704" s="985"/>
      <c r="E704" s="985"/>
      <c r="F704" s="985"/>
      <c r="G704" s="985"/>
      <c r="H704" s="985"/>
      <c r="I704" s="985"/>
      <c r="J704" s="985"/>
      <c r="K704" s="985"/>
    </row>
    <row r="705" spans="1:11">
      <c r="A705" s="985"/>
      <c r="B705" s="985"/>
      <c r="C705" s="985"/>
      <c r="D705" s="985"/>
      <c r="E705" s="985"/>
      <c r="F705" s="985"/>
      <c r="G705" s="985"/>
      <c r="H705" s="985"/>
      <c r="I705" s="985"/>
      <c r="J705" s="985"/>
      <c r="K705" s="985"/>
    </row>
    <row r="706" spans="1:11">
      <c r="A706" s="985"/>
      <c r="B706" s="985"/>
      <c r="C706" s="985"/>
      <c r="D706" s="985"/>
      <c r="E706" s="985"/>
      <c r="F706" s="985"/>
      <c r="G706" s="985"/>
      <c r="H706" s="985"/>
      <c r="I706" s="985"/>
      <c r="J706" s="985"/>
      <c r="K706" s="985"/>
    </row>
    <row r="707" spans="1:11">
      <c r="A707" s="985"/>
      <c r="B707" s="985"/>
      <c r="C707" s="985"/>
      <c r="D707" s="985"/>
      <c r="E707" s="985"/>
      <c r="F707" s="985"/>
      <c r="G707" s="985"/>
      <c r="H707" s="985"/>
      <c r="I707" s="985"/>
      <c r="J707" s="985"/>
      <c r="K707" s="985"/>
    </row>
    <row r="708" spans="1:11">
      <c r="A708" s="985"/>
      <c r="B708" s="985"/>
      <c r="C708" s="985"/>
      <c r="D708" s="985"/>
      <c r="E708" s="985"/>
      <c r="F708" s="985"/>
      <c r="G708" s="985"/>
      <c r="H708" s="985"/>
      <c r="I708" s="985"/>
      <c r="J708" s="985"/>
      <c r="K708" s="985"/>
    </row>
    <row r="709" spans="1:11">
      <c r="A709" s="985"/>
      <c r="B709" s="985"/>
      <c r="C709" s="985"/>
      <c r="D709" s="985"/>
      <c r="E709" s="985"/>
      <c r="F709" s="985"/>
      <c r="G709" s="985"/>
      <c r="H709" s="985"/>
      <c r="I709" s="985"/>
      <c r="J709" s="985"/>
      <c r="K709" s="985"/>
    </row>
    <row r="710" spans="1:11">
      <c r="A710" s="985"/>
      <c r="B710" s="985"/>
      <c r="C710" s="985"/>
      <c r="D710" s="985"/>
      <c r="E710" s="985"/>
      <c r="F710" s="985"/>
      <c r="G710" s="985"/>
      <c r="H710" s="985"/>
      <c r="I710" s="985"/>
      <c r="J710" s="985"/>
      <c r="K710" s="985"/>
    </row>
    <row r="711" spans="1:11">
      <c r="A711" s="985"/>
      <c r="B711" s="985"/>
      <c r="C711" s="985"/>
      <c r="D711" s="985"/>
      <c r="E711" s="985"/>
      <c r="F711" s="985"/>
      <c r="G711" s="985"/>
      <c r="H711" s="985"/>
      <c r="I711" s="985"/>
      <c r="J711" s="985"/>
      <c r="K711" s="985"/>
    </row>
    <row r="712" spans="1:11">
      <c r="A712" s="985"/>
      <c r="B712" s="985"/>
      <c r="C712" s="985"/>
      <c r="D712" s="985"/>
      <c r="E712" s="985"/>
      <c r="F712" s="985"/>
      <c r="G712" s="985"/>
      <c r="H712" s="985"/>
      <c r="I712" s="985"/>
      <c r="J712" s="985"/>
      <c r="K712" s="985"/>
    </row>
    <row r="713" spans="1:11">
      <c r="A713" s="985"/>
      <c r="B713" s="985"/>
      <c r="C713" s="985"/>
      <c r="D713" s="985"/>
      <c r="E713" s="985"/>
      <c r="F713" s="985"/>
      <c r="G713" s="985"/>
      <c r="H713" s="985"/>
      <c r="I713" s="985"/>
      <c r="J713" s="985"/>
      <c r="K713" s="985"/>
    </row>
    <row r="714" spans="1:11">
      <c r="A714" s="985"/>
      <c r="B714" s="985"/>
      <c r="C714" s="985"/>
      <c r="D714" s="985"/>
      <c r="E714" s="985"/>
      <c r="F714" s="985"/>
      <c r="G714" s="985"/>
      <c r="H714" s="985"/>
      <c r="I714" s="985"/>
      <c r="J714" s="985"/>
      <c r="K714" s="985"/>
    </row>
    <row r="715" spans="1:11">
      <c r="A715" s="985"/>
      <c r="B715" s="985"/>
      <c r="C715" s="985"/>
      <c r="D715" s="985"/>
      <c r="E715" s="985"/>
      <c r="F715" s="985"/>
      <c r="G715" s="985"/>
      <c r="H715" s="985"/>
      <c r="I715" s="985"/>
      <c r="J715" s="985"/>
      <c r="K715" s="985"/>
    </row>
    <row r="716" spans="1:11">
      <c r="A716" s="985"/>
      <c r="B716" s="985"/>
      <c r="C716" s="985"/>
      <c r="D716" s="985"/>
      <c r="E716" s="985"/>
      <c r="F716" s="985"/>
      <c r="G716" s="985"/>
      <c r="H716" s="985"/>
      <c r="I716" s="985"/>
      <c r="J716" s="985"/>
      <c r="K716" s="985"/>
    </row>
    <row r="717" spans="1:11">
      <c r="A717" s="985"/>
      <c r="B717" s="985"/>
      <c r="C717" s="985"/>
      <c r="D717" s="985"/>
      <c r="E717" s="985"/>
      <c r="F717" s="985"/>
      <c r="G717" s="985"/>
      <c r="H717" s="985"/>
      <c r="I717" s="985"/>
      <c r="J717" s="985"/>
      <c r="K717" s="985"/>
    </row>
    <row r="718" spans="1:11">
      <c r="A718" s="985"/>
      <c r="B718" s="985"/>
      <c r="C718" s="985"/>
      <c r="D718" s="985"/>
      <c r="E718" s="985"/>
      <c r="F718" s="985"/>
      <c r="G718" s="985"/>
      <c r="H718" s="985"/>
      <c r="I718" s="985"/>
      <c r="J718" s="985"/>
      <c r="K718" s="985"/>
    </row>
    <row r="719" spans="1:11">
      <c r="A719" s="985"/>
      <c r="B719" s="985"/>
      <c r="C719" s="985"/>
      <c r="D719" s="985"/>
      <c r="E719" s="985"/>
      <c r="F719" s="985"/>
      <c r="G719" s="985"/>
      <c r="H719" s="985"/>
      <c r="I719" s="985"/>
      <c r="J719" s="985"/>
      <c r="K719" s="985"/>
    </row>
    <row r="720" spans="1:11">
      <c r="A720" s="985"/>
      <c r="B720" s="985"/>
      <c r="C720" s="985"/>
      <c r="D720" s="985"/>
      <c r="E720" s="985"/>
      <c r="F720" s="985"/>
      <c r="G720" s="985"/>
      <c r="H720" s="985"/>
      <c r="I720" s="985"/>
      <c r="J720" s="985"/>
      <c r="K720" s="985"/>
    </row>
    <row r="721" spans="1:11">
      <c r="A721" s="985"/>
      <c r="B721" s="985"/>
      <c r="C721" s="985"/>
      <c r="D721" s="985"/>
      <c r="E721" s="985"/>
      <c r="F721" s="985"/>
      <c r="G721" s="985"/>
      <c r="H721" s="985"/>
      <c r="I721" s="985"/>
      <c r="J721" s="985"/>
      <c r="K721" s="985"/>
    </row>
    <row r="722" spans="1:11">
      <c r="A722" s="985"/>
      <c r="B722" s="985"/>
      <c r="C722" s="985"/>
      <c r="D722" s="985"/>
      <c r="E722" s="985"/>
      <c r="F722" s="985"/>
      <c r="G722" s="985"/>
      <c r="H722" s="985"/>
      <c r="I722" s="985"/>
      <c r="J722" s="985"/>
      <c r="K722" s="985"/>
    </row>
    <row r="723" spans="1:11">
      <c r="A723" s="985"/>
      <c r="B723" s="985"/>
      <c r="C723" s="985"/>
      <c r="D723" s="985"/>
      <c r="E723" s="985"/>
      <c r="F723" s="985"/>
      <c r="G723" s="985"/>
      <c r="H723" s="985"/>
      <c r="I723" s="985"/>
      <c r="J723" s="985"/>
      <c r="K723" s="985"/>
    </row>
    <row r="724" spans="1:11">
      <c r="A724" s="985"/>
      <c r="B724" s="985"/>
      <c r="C724" s="985"/>
      <c r="D724" s="985"/>
      <c r="E724" s="985"/>
      <c r="F724" s="985"/>
      <c r="G724" s="985"/>
      <c r="H724" s="985"/>
      <c r="I724" s="985"/>
      <c r="J724" s="985"/>
      <c r="K724" s="985"/>
    </row>
    <row r="725" spans="1:11">
      <c r="A725" s="985"/>
      <c r="B725" s="985"/>
      <c r="C725" s="985"/>
      <c r="D725" s="985"/>
      <c r="E725" s="985"/>
      <c r="F725" s="985"/>
      <c r="G725" s="985"/>
      <c r="H725" s="985"/>
      <c r="I725" s="985"/>
      <c r="J725" s="985"/>
      <c r="K725" s="985"/>
    </row>
    <row r="726" spans="1:11">
      <c r="A726" s="985"/>
      <c r="B726" s="985"/>
      <c r="C726" s="985"/>
      <c r="D726" s="985"/>
      <c r="E726" s="985"/>
      <c r="F726" s="985"/>
      <c r="G726" s="985"/>
      <c r="H726" s="985"/>
      <c r="I726" s="985"/>
      <c r="J726" s="985"/>
      <c r="K726" s="985"/>
    </row>
    <row r="727" spans="1:11">
      <c r="A727" s="985"/>
      <c r="B727" s="985"/>
      <c r="C727" s="985"/>
      <c r="D727" s="985"/>
      <c r="E727" s="985"/>
      <c r="F727" s="985"/>
      <c r="G727" s="985"/>
      <c r="H727" s="985"/>
      <c r="I727" s="985"/>
      <c r="J727" s="985"/>
      <c r="K727" s="985"/>
    </row>
    <row r="728" spans="1:11">
      <c r="A728" s="985"/>
      <c r="B728" s="985"/>
      <c r="C728" s="985"/>
      <c r="D728" s="985"/>
      <c r="E728" s="985"/>
      <c r="F728" s="985"/>
      <c r="G728" s="985"/>
      <c r="H728" s="985"/>
      <c r="I728" s="985"/>
      <c r="J728" s="985"/>
      <c r="K728" s="985"/>
    </row>
    <row r="729" spans="1:11">
      <c r="A729" s="985"/>
      <c r="B729" s="985"/>
      <c r="C729" s="985"/>
      <c r="D729" s="985"/>
      <c r="E729" s="985"/>
      <c r="F729" s="985"/>
      <c r="G729" s="985"/>
      <c r="H729" s="985"/>
      <c r="I729" s="985"/>
      <c r="J729" s="985"/>
      <c r="K729" s="985"/>
    </row>
    <row r="730" spans="1:11">
      <c r="A730" s="985"/>
      <c r="B730" s="985"/>
      <c r="C730" s="985"/>
      <c r="D730" s="985"/>
      <c r="E730" s="985"/>
      <c r="F730" s="985"/>
      <c r="G730" s="985"/>
      <c r="H730" s="985"/>
      <c r="I730" s="985"/>
      <c r="J730" s="985"/>
      <c r="K730" s="985"/>
    </row>
    <row r="731" spans="1:11">
      <c r="A731" s="985"/>
      <c r="B731" s="985"/>
      <c r="C731" s="985"/>
      <c r="D731" s="985"/>
      <c r="E731" s="985"/>
      <c r="F731" s="985"/>
      <c r="G731" s="985"/>
      <c r="H731" s="985"/>
      <c r="I731" s="985"/>
      <c r="J731" s="985"/>
      <c r="K731" s="985"/>
    </row>
    <row r="732" spans="1:11">
      <c r="A732" s="985"/>
      <c r="B732" s="985"/>
      <c r="C732" s="985"/>
      <c r="D732" s="985"/>
      <c r="E732" s="985"/>
      <c r="F732" s="985"/>
      <c r="G732" s="985"/>
      <c r="H732" s="985"/>
      <c r="I732" s="985"/>
      <c r="J732" s="985"/>
      <c r="K732" s="985"/>
    </row>
    <row r="733" spans="1:11">
      <c r="A733" s="985"/>
      <c r="B733" s="985"/>
      <c r="C733" s="985"/>
      <c r="D733" s="985"/>
      <c r="E733" s="985"/>
      <c r="F733" s="985"/>
      <c r="G733" s="985"/>
      <c r="H733" s="985"/>
      <c r="I733" s="985"/>
      <c r="J733" s="985"/>
      <c r="K733" s="985"/>
    </row>
    <row r="734" spans="1:11">
      <c r="A734" s="985"/>
      <c r="B734" s="985"/>
      <c r="C734" s="985"/>
      <c r="D734" s="985"/>
      <c r="E734" s="985"/>
      <c r="F734" s="985"/>
      <c r="G734" s="985"/>
      <c r="H734" s="985"/>
      <c r="I734" s="985"/>
      <c r="J734" s="985"/>
      <c r="K734" s="985"/>
    </row>
    <row r="735" spans="1:11">
      <c r="A735" s="985"/>
      <c r="B735" s="985"/>
      <c r="C735" s="985"/>
      <c r="D735" s="985"/>
      <c r="E735" s="985"/>
      <c r="F735" s="985"/>
      <c r="G735" s="985"/>
      <c r="H735" s="985"/>
      <c r="I735" s="985"/>
      <c r="J735" s="985"/>
      <c r="K735" s="985"/>
    </row>
    <row r="736" spans="1:11">
      <c r="A736" s="985"/>
      <c r="B736" s="985"/>
      <c r="C736" s="985"/>
      <c r="D736" s="985"/>
      <c r="E736" s="985"/>
      <c r="F736" s="985"/>
      <c r="G736" s="985"/>
      <c r="H736" s="985"/>
      <c r="I736" s="985"/>
      <c r="J736" s="985"/>
      <c r="K736" s="985"/>
    </row>
    <row r="737" spans="1:11">
      <c r="A737" s="985"/>
      <c r="B737" s="985"/>
      <c r="C737" s="985"/>
      <c r="D737" s="985"/>
      <c r="E737" s="985"/>
      <c r="F737" s="985"/>
      <c r="G737" s="985"/>
      <c r="H737" s="985"/>
      <c r="I737" s="985"/>
      <c r="J737" s="985"/>
      <c r="K737" s="985"/>
    </row>
    <row r="738" spans="1:11">
      <c r="A738" s="985"/>
      <c r="B738" s="985"/>
      <c r="C738" s="985"/>
      <c r="D738" s="985"/>
      <c r="E738" s="985"/>
      <c r="F738" s="985"/>
      <c r="G738" s="985"/>
      <c r="H738" s="985"/>
      <c r="I738" s="985"/>
      <c r="J738" s="985"/>
      <c r="K738" s="985"/>
    </row>
    <row r="739" spans="1:11">
      <c r="A739" s="985"/>
      <c r="B739" s="985"/>
      <c r="C739" s="985"/>
      <c r="D739" s="985"/>
      <c r="E739" s="985"/>
      <c r="F739" s="985"/>
      <c r="G739" s="985"/>
      <c r="H739" s="985"/>
      <c r="I739" s="985"/>
      <c r="J739" s="985"/>
      <c r="K739" s="985"/>
    </row>
    <row r="740" spans="1:11">
      <c r="A740" s="985"/>
      <c r="B740" s="985"/>
      <c r="C740" s="985"/>
      <c r="D740" s="985"/>
      <c r="E740" s="985"/>
      <c r="F740" s="985"/>
      <c r="G740" s="985"/>
      <c r="H740" s="985"/>
      <c r="I740" s="985"/>
      <c r="J740" s="985"/>
      <c r="K740" s="985"/>
    </row>
    <row r="741" spans="1:11">
      <c r="A741" s="985"/>
      <c r="B741" s="985"/>
      <c r="C741" s="985"/>
      <c r="D741" s="985"/>
      <c r="E741" s="985"/>
      <c r="F741" s="985"/>
      <c r="G741" s="985"/>
      <c r="H741" s="985"/>
      <c r="I741" s="985"/>
      <c r="J741" s="985"/>
      <c r="K741" s="985"/>
    </row>
    <row r="742" spans="1:11">
      <c r="A742" s="985"/>
      <c r="B742" s="985"/>
      <c r="C742" s="985"/>
      <c r="D742" s="985"/>
      <c r="E742" s="985"/>
      <c r="F742" s="985"/>
      <c r="G742" s="985"/>
      <c r="H742" s="985"/>
      <c r="I742" s="985"/>
      <c r="J742" s="985"/>
      <c r="K742" s="985"/>
    </row>
    <row r="743" spans="1:11">
      <c r="A743" s="985"/>
      <c r="B743" s="985"/>
      <c r="C743" s="985"/>
      <c r="D743" s="985"/>
      <c r="E743" s="985"/>
      <c r="F743" s="985"/>
      <c r="G743" s="985"/>
      <c r="H743" s="985"/>
      <c r="I743" s="985"/>
      <c r="J743" s="985"/>
      <c r="K743" s="985"/>
    </row>
    <row r="744" spans="1:11">
      <c r="A744" s="985"/>
      <c r="B744" s="985"/>
      <c r="C744" s="985"/>
      <c r="D744" s="985"/>
      <c r="E744" s="985"/>
      <c r="F744" s="985"/>
      <c r="G744" s="985"/>
      <c r="H744" s="985"/>
      <c r="I744" s="985"/>
      <c r="J744" s="985"/>
      <c r="K744" s="985"/>
    </row>
    <row r="745" spans="1:11">
      <c r="A745" s="985"/>
      <c r="B745" s="985"/>
      <c r="C745" s="985"/>
      <c r="D745" s="985"/>
      <c r="E745" s="985"/>
      <c r="F745" s="985"/>
      <c r="G745" s="985"/>
      <c r="H745" s="985"/>
      <c r="I745" s="985"/>
      <c r="J745" s="985"/>
      <c r="K745" s="985"/>
    </row>
    <row r="746" spans="1:11">
      <c r="A746" s="985"/>
      <c r="B746" s="985"/>
      <c r="C746" s="985"/>
      <c r="D746" s="985"/>
      <c r="E746" s="985"/>
      <c r="F746" s="985"/>
      <c r="G746" s="985"/>
      <c r="H746" s="985"/>
      <c r="I746" s="985"/>
      <c r="J746" s="985"/>
      <c r="K746" s="985"/>
    </row>
    <row r="747" spans="1:11">
      <c r="A747" s="985"/>
      <c r="B747" s="985"/>
      <c r="C747" s="985"/>
      <c r="D747" s="985"/>
      <c r="E747" s="985"/>
      <c r="F747" s="985"/>
      <c r="G747" s="985"/>
      <c r="H747" s="985"/>
      <c r="I747" s="985"/>
      <c r="J747" s="985"/>
      <c r="K747" s="985"/>
    </row>
    <row r="748" spans="1:11">
      <c r="A748" s="985"/>
      <c r="B748" s="985"/>
      <c r="C748" s="985"/>
      <c r="D748" s="985"/>
      <c r="E748" s="985"/>
      <c r="F748" s="985"/>
      <c r="G748" s="985"/>
      <c r="H748" s="985"/>
      <c r="I748" s="985"/>
      <c r="J748" s="985"/>
      <c r="K748" s="985"/>
    </row>
    <row r="749" spans="1:11">
      <c r="A749" s="985"/>
      <c r="B749" s="985"/>
      <c r="C749" s="985"/>
      <c r="D749" s="985"/>
      <c r="E749" s="985"/>
      <c r="F749" s="985"/>
      <c r="G749" s="985"/>
      <c r="H749" s="985"/>
      <c r="I749" s="985"/>
      <c r="J749" s="985"/>
      <c r="K749" s="985"/>
    </row>
    <row r="750" spans="1:11">
      <c r="A750" s="985"/>
      <c r="B750" s="985"/>
      <c r="C750" s="985"/>
      <c r="D750" s="985"/>
      <c r="E750" s="985"/>
      <c r="F750" s="985"/>
      <c r="G750" s="985"/>
      <c r="H750" s="985"/>
      <c r="I750" s="985"/>
      <c r="J750" s="985"/>
      <c r="K750" s="985"/>
    </row>
    <row r="751" spans="1:11">
      <c r="A751" s="985"/>
      <c r="B751" s="985"/>
      <c r="C751" s="985"/>
      <c r="D751" s="985"/>
      <c r="E751" s="985"/>
      <c r="F751" s="985"/>
      <c r="G751" s="985"/>
      <c r="H751" s="985"/>
      <c r="I751" s="985"/>
      <c r="J751" s="985"/>
      <c r="K751" s="985"/>
    </row>
    <row r="752" spans="1:11">
      <c r="A752" s="985"/>
      <c r="B752" s="985"/>
      <c r="C752" s="985"/>
      <c r="D752" s="985"/>
      <c r="E752" s="985"/>
      <c r="F752" s="985"/>
      <c r="G752" s="985"/>
      <c r="H752" s="985"/>
      <c r="I752" s="985"/>
      <c r="J752" s="985"/>
      <c r="K752" s="985"/>
    </row>
    <row r="753" spans="1:11">
      <c r="A753" s="985"/>
      <c r="B753" s="985"/>
      <c r="C753" s="985"/>
      <c r="D753" s="985"/>
      <c r="E753" s="985"/>
      <c r="F753" s="985"/>
      <c r="G753" s="985"/>
      <c r="H753" s="985"/>
      <c r="I753" s="985"/>
      <c r="J753" s="985"/>
      <c r="K753" s="985"/>
    </row>
    <row r="754" spans="1:11">
      <c r="A754" s="985"/>
      <c r="B754" s="985"/>
      <c r="C754" s="985"/>
      <c r="D754" s="985"/>
      <c r="E754" s="985"/>
      <c r="F754" s="985"/>
      <c r="G754" s="985"/>
      <c r="H754" s="985"/>
      <c r="I754" s="985"/>
      <c r="J754" s="985"/>
      <c r="K754" s="985"/>
    </row>
    <row r="755" spans="1:11">
      <c r="A755" s="985"/>
      <c r="B755" s="985"/>
      <c r="C755" s="985"/>
      <c r="D755" s="985"/>
      <c r="E755" s="985"/>
      <c r="F755" s="985"/>
      <c r="G755" s="985"/>
      <c r="H755" s="985"/>
      <c r="I755" s="985"/>
      <c r="J755" s="985"/>
      <c r="K755" s="985"/>
    </row>
    <row r="756" spans="1:11">
      <c r="A756" s="985"/>
      <c r="B756" s="985"/>
      <c r="C756" s="985"/>
      <c r="D756" s="985"/>
      <c r="E756" s="985"/>
      <c r="F756" s="985"/>
      <c r="G756" s="985"/>
      <c r="H756" s="985"/>
      <c r="I756" s="985"/>
      <c r="J756" s="985"/>
      <c r="K756" s="985"/>
    </row>
    <row r="757" spans="1:11">
      <c r="A757" s="985"/>
      <c r="B757" s="985"/>
      <c r="C757" s="985"/>
      <c r="D757" s="985"/>
      <c r="E757" s="985"/>
      <c r="F757" s="985"/>
      <c r="G757" s="985"/>
      <c r="H757" s="985"/>
      <c r="I757" s="985"/>
      <c r="J757" s="985"/>
      <c r="K757" s="985"/>
    </row>
    <row r="758" spans="1:11">
      <c r="A758" s="985"/>
      <c r="B758" s="985"/>
      <c r="C758" s="985"/>
      <c r="D758" s="985"/>
      <c r="E758" s="985"/>
      <c r="F758" s="985"/>
      <c r="G758" s="985"/>
      <c r="H758" s="985"/>
      <c r="I758" s="985"/>
      <c r="J758" s="985"/>
      <c r="K758" s="985"/>
    </row>
    <row r="759" spans="1:11">
      <c r="A759" s="985"/>
      <c r="B759" s="985"/>
      <c r="C759" s="985"/>
      <c r="D759" s="985"/>
      <c r="E759" s="985"/>
      <c r="F759" s="985"/>
      <c r="G759" s="985"/>
      <c r="H759" s="985"/>
      <c r="I759" s="985"/>
      <c r="J759" s="985"/>
      <c r="K759" s="985"/>
    </row>
    <row r="760" spans="1:11">
      <c r="A760" s="985"/>
      <c r="B760" s="985"/>
      <c r="C760" s="985"/>
      <c r="D760" s="985"/>
      <c r="E760" s="985"/>
      <c r="F760" s="985"/>
      <c r="G760" s="985"/>
      <c r="H760" s="985"/>
      <c r="I760" s="985"/>
      <c r="J760" s="985"/>
      <c r="K760" s="985"/>
    </row>
    <row r="761" spans="1:11">
      <c r="A761" s="985"/>
      <c r="B761" s="985"/>
      <c r="C761" s="985"/>
      <c r="D761" s="985"/>
      <c r="E761" s="985"/>
      <c r="F761" s="985"/>
      <c r="G761" s="985"/>
      <c r="H761" s="985"/>
      <c r="I761" s="985"/>
      <c r="J761" s="985"/>
      <c r="K761" s="985"/>
    </row>
    <row r="762" spans="1:11">
      <c r="A762" s="985"/>
      <c r="B762" s="985"/>
      <c r="C762" s="985"/>
      <c r="D762" s="985"/>
      <c r="E762" s="985"/>
      <c r="F762" s="985"/>
      <c r="G762" s="985"/>
      <c r="H762" s="985"/>
      <c r="I762" s="985"/>
      <c r="J762" s="985"/>
      <c r="K762" s="985"/>
    </row>
    <row r="763" spans="1:11">
      <c r="A763" s="985"/>
      <c r="B763" s="985"/>
      <c r="C763" s="985"/>
      <c r="D763" s="985"/>
      <c r="E763" s="985"/>
      <c r="F763" s="985"/>
      <c r="G763" s="985"/>
      <c r="H763" s="985"/>
      <c r="I763" s="985"/>
      <c r="J763" s="985"/>
      <c r="K763" s="985"/>
    </row>
    <row r="764" spans="1:11">
      <c r="A764" s="985"/>
      <c r="B764" s="985"/>
      <c r="C764" s="985"/>
      <c r="D764" s="985"/>
      <c r="E764" s="985"/>
      <c r="F764" s="985"/>
      <c r="G764" s="985"/>
      <c r="H764" s="985"/>
      <c r="I764" s="985"/>
      <c r="J764" s="985"/>
      <c r="K764" s="985"/>
    </row>
    <row r="765" spans="1:11">
      <c r="A765" s="985"/>
      <c r="B765" s="985"/>
      <c r="C765" s="985"/>
      <c r="D765" s="985"/>
      <c r="E765" s="985"/>
      <c r="F765" s="985"/>
      <c r="G765" s="985"/>
      <c r="H765" s="985"/>
      <c r="I765" s="985"/>
      <c r="J765" s="985"/>
      <c r="K765" s="985"/>
    </row>
    <row r="766" spans="1:11">
      <c r="A766" s="985"/>
      <c r="B766" s="985"/>
      <c r="C766" s="985"/>
      <c r="D766" s="985"/>
      <c r="E766" s="985"/>
      <c r="F766" s="985"/>
      <c r="G766" s="985"/>
      <c r="H766" s="985"/>
      <c r="I766" s="985"/>
      <c r="J766" s="985"/>
      <c r="K766" s="985"/>
    </row>
    <row r="767" spans="1:11">
      <c r="A767" s="985"/>
      <c r="B767" s="985"/>
      <c r="C767" s="985"/>
      <c r="D767" s="985"/>
      <c r="E767" s="985"/>
      <c r="F767" s="985"/>
      <c r="G767" s="985"/>
      <c r="H767" s="985"/>
      <c r="I767" s="985"/>
      <c r="J767" s="985"/>
      <c r="K767" s="985"/>
    </row>
    <row r="768" spans="1:11">
      <c r="A768" s="985"/>
      <c r="B768" s="985"/>
      <c r="C768" s="985"/>
      <c r="D768" s="985"/>
      <c r="E768" s="985"/>
      <c r="F768" s="985"/>
      <c r="G768" s="985"/>
      <c r="H768" s="985"/>
      <c r="I768" s="985"/>
      <c r="J768" s="985"/>
      <c r="K768" s="985"/>
    </row>
    <row r="769" spans="1:11">
      <c r="A769" s="985"/>
      <c r="B769" s="985"/>
      <c r="C769" s="985"/>
      <c r="D769" s="985"/>
      <c r="E769" s="985"/>
      <c r="F769" s="985"/>
      <c r="G769" s="985"/>
      <c r="H769" s="985"/>
      <c r="I769" s="985"/>
      <c r="J769" s="985"/>
      <c r="K769" s="985"/>
    </row>
    <row r="770" spans="1:11">
      <c r="A770" s="985"/>
      <c r="B770" s="985"/>
      <c r="C770" s="985"/>
      <c r="D770" s="985"/>
      <c r="E770" s="985"/>
      <c r="F770" s="985"/>
      <c r="G770" s="985"/>
      <c r="H770" s="985"/>
      <c r="I770" s="985"/>
      <c r="J770" s="985"/>
      <c r="K770" s="985"/>
    </row>
    <row r="771" spans="1:11">
      <c r="A771" s="985"/>
      <c r="B771" s="985"/>
      <c r="C771" s="985"/>
      <c r="D771" s="985"/>
      <c r="E771" s="985"/>
      <c r="F771" s="985"/>
      <c r="G771" s="985"/>
      <c r="H771" s="985"/>
      <c r="I771" s="985"/>
      <c r="J771" s="985"/>
      <c r="K771" s="985"/>
    </row>
    <row r="772" spans="1:11">
      <c r="A772" s="985"/>
      <c r="B772" s="985"/>
      <c r="C772" s="985"/>
      <c r="D772" s="985"/>
      <c r="E772" s="985"/>
      <c r="F772" s="985"/>
      <c r="G772" s="985"/>
      <c r="H772" s="985"/>
      <c r="I772" s="985"/>
      <c r="J772" s="985"/>
      <c r="K772" s="985"/>
    </row>
    <row r="773" spans="1:11">
      <c r="A773" s="985"/>
      <c r="B773" s="985"/>
      <c r="C773" s="985"/>
      <c r="D773" s="985"/>
      <c r="E773" s="985"/>
      <c r="F773" s="985"/>
      <c r="G773" s="985"/>
      <c r="H773" s="985"/>
      <c r="I773" s="985"/>
      <c r="J773" s="985"/>
      <c r="K773" s="985"/>
    </row>
    <row r="774" spans="1:11">
      <c r="A774" s="985"/>
      <c r="B774" s="985"/>
      <c r="C774" s="985"/>
      <c r="D774" s="985"/>
      <c r="E774" s="985"/>
      <c r="F774" s="985"/>
      <c r="G774" s="985"/>
      <c r="H774" s="985"/>
      <c r="I774" s="985"/>
      <c r="J774" s="985"/>
      <c r="K774" s="985"/>
    </row>
    <row r="775" spans="1:11">
      <c r="A775" s="985"/>
      <c r="B775" s="985"/>
      <c r="C775" s="985"/>
      <c r="D775" s="985"/>
      <c r="E775" s="985"/>
      <c r="F775" s="985"/>
      <c r="G775" s="985"/>
      <c r="H775" s="985"/>
      <c r="I775" s="985"/>
      <c r="J775" s="985"/>
      <c r="K775" s="985"/>
    </row>
    <row r="776" spans="1:11">
      <c r="A776" s="985"/>
      <c r="B776" s="985"/>
      <c r="C776" s="985"/>
      <c r="D776" s="985"/>
      <c r="E776" s="985"/>
      <c r="F776" s="985"/>
      <c r="G776" s="985"/>
      <c r="H776" s="985"/>
      <c r="I776" s="985"/>
      <c r="J776" s="985"/>
      <c r="K776" s="985"/>
    </row>
    <row r="777" spans="1:11">
      <c r="A777" s="985"/>
      <c r="B777" s="985"/>
      <c r="C777" s="985"/>
      <c r="D777" s="985"/>
      <c r="E777" s="985"/>
      <c r="F777" s="985"/>
      <c r="G777" s="985"/>
      <c r="H777" s="985"/>
      <c r="I777" s="985"/>
      <c r="J777" s="985"/>
      <c r="K777" s="985"/>
    </row>
    <row r="778" spans="1:11">
      <c r="A778" s="985"/>
      <c r="B778" s="985"/>
      <c r="C778" s="985"/>
      <c r="D778" s="985"/>
      <c r="E778" s="985"/>
      <c r="F778" s="985"/>
      <c r="G778" s="985"/>
      <c r="H778" s="985"/>
      <c r="I778" s="985"/>
      <c r="J778" s="985"/>
      <c r="K778" s="985"/>
    </row>
    <row r="779" spans="1:11">
      <c r="A779" s="985"/>
      <c r="B779" s="985"/>
      <c r="C779" s="985"/>
      <c r="D779" s="985"/>
      <c r="E779" s="985"/>
      <c r="F779" s="985"/>
      <c r="G779" s="985"/>
      <c r="H779" s="985"/>
      <c r="I779" s="985"/>
      <c r="J779" s="985"/>
      <c r="K779" s="985"/>
    </row>
    <row r="780" spans="1:11">
      <c r="A780" s="985"/>
      <c r="B780" s="985"/>
      <c r="C780" s="985"/>
      <c r="D780" s="985"/>
      <c r="E780" s="985"/>
      <c r="F780" s="985"/>
      <c r="G780" s="985"/>
      <c r="H780" s="985"/>
      <c r="I780" s="985"/>
      <c r="J780" s="985"/>
      <c r="K780" s="985"/>
    </row>
    <row r="781" spans="1:11">
      <c r="A781" s="985"/>
      <c r="B781" s="985"/>
      <c r="C781" s="985"/>
      <c r="D781" s="985"/>
      <c r="E781" s="985"/>
      <c r="F781" s="985"/>
      <c r="G781" s="985"/>
      <c r="H781" s="985"/>
      <c r="I781" s="985"/>
      <c r="J781" s="985"/>
      <c r="K781" s="985"/>
    </row>
    <row r="782" spans="1:11">
      <c r="A782" s="985"/>
      <c r="B782" s="985"/>
      <c r="C782" s="985"/>
      <c r="D782" s="985"/>
      <c r="E782" s="985"/>
      <c r="F782" s="985"/>
      <c r="G782" s="985"/>
      <c r="H782" s="985"/>
      <c r="I782" s="985"/>
      <c r="J782" s="985"/>
      <c r="K782" s="985"/>
    </row>
    <row r="783" spans="1:11">
      <c r="A783" s="985"/>
      <c r="B783" s="985"/>
      <c r="C783" s="985"/>
      <c r="D783" s="985"/>
      <c r="E783" s="985"/>
      <c r="F783" s="985"/>
      <c r="G783" s="985"/>
      <c r="H783" s="985"/>
      <c r="I783" s="985"/>
      <c r="J783" s="985"/>
      <c r="K783" s="985"/>
    </row>
    <row r="784" spans="1:11">
      <c r="A784" s="985"/>
      <c r="B784" s="985"/>
      <c r="C784" s="985"/>
      <c r="D784" s="985"/>
      <c r="E784" s="985"/>
      <c r="F784" s="985"/>
      <c r="G784" s="985"/>
      <c r="H784" s="985"/>
      <c r="I784" s="985"/>
      <c r="J784" s="985"/>
      <c r="K784" s="985"/>
    </row>
    <row r="785" spans="1:11">
      <c r="A785" s="985"/>
      <c r="B785" s="985"/>
      <c r="C785" s="985"/>
      <c r="D785" s="985"/>
      <c r="E785" s="985"/>
      <c r="F785" s="985"/>
      <c r="G785" s="985"/>
      <c r="H785" s="985"/>
      <c r="I785" s="985"/>
      <c r="J785" s="985"/>
      <c r="K785" s="985"/>
    </row>
    <row r="786" spans="1:11">
      <c r="A786" s="985"/>
      <c r="B786" s="985"/>
      <c r="C786" s="985"/>
      <c r="D786" s="985"/>
      <c r="E786" s="985"/>
      <c r="F786" s="985"/>
      <c r="G786" s="985"/>
      <c r="H786" s="985"/>
      <c r="I786" s="985"/>
      <c r="J786" s="985"/>
      <c r="K786" s="985"/>
    </row>
    <row r="787" spans="1:11">
      <c r="A787" s="985"/>
      <c r="B787" s="985"/>
      <c r="C787" s="985"/>
      <c r="D787" s="985"/>
      <c r="E787" s="985"/>
      <c r="F787" s="985"/>
      <c r="G787" s="985"/>
      <c r="H787" s="985"/>
      <c r="I787" s="985"/>
      <c r="J787" s="985"/>
      <c r="K787" s="985"/>
    </row>
    <row r="788" spans="1:11">
      <c r="A788" s="985"/>
      <c r="B788" s="985"/>
      <c r="C788" s="985"/>
      <c r="D788" s="985"/>
      <c r="E788" s="985"/>
      <c r="F788" s="985"/>
      <c r="G788" s="985"/>
      <c r="H788" s="985"/>
      <c r="I788" s="985"/>
      <c r="J788" s="985"/>
      <c r="K788" s="985"/>
    </row>
    <row r="789" spans="1:11">
      <c r="A789" s="985"/>
      <c r="B789" s="985"/>
      <c r="C789" s="985"/>
      <c r="D789" s="985"/>
      <c r="E789" s="985"/>
      <c r="F789" s="985"/>
      <c r="G789" s="985"/>
      <c r="H789" s="985"/>
      <c r="I789" s="985"/>
      <c r="J789" s="985"/>
      <c r="K789" s="985"/>
    </row>
    <row r="790" spans="1:11">
      <c r="A790" s="985"/>
      <c r="B790" s="985"/>
      <c r="C790" s="985"/>
      <c r="D790" s="985"/>
      <c r="E790" s="985"/>
      <c r="F790" s="985"/>
      <c r="G790" s="985"/>
      <c r="H790" s="985"/>
      <c r="I790" s="985"/>
      <c r="J790" s="985"/>
      <c r="K790" s="985"/>
    </row>
    <row r="791" spans="1:11">
      <c r="A791" s="985"/>
      <c r="B791" s="985"/>
      <c r="C791" s="985"/>
      <c r="D791" s="985"/>
      <c r="E791" s="985"/>
      <c r="F791" s="985"/>
      <c r="G791" s="985"/>
      <c r="H791" s="985"/>
      <c r="I791" s="985"/>
      <c r="J791" s="985"/>
      <c r="K791" s="985"/>
    </row>
    <row r="792" spans="1:11">
      <c r="A792" s="985"/>
      <c r="B792" s="985"/>
      <c r="C792" s="985"/>
      <c r="D792" s="985"/>
      <c r="E792" s="985"/>
      <c r="F792" s="985"/>
      <c r="G792" s="985"/>
      <c r="H792" s="985"/>
      <c r="I792" s="985"/>
      <c r="J792" s="985"/>
      <c r="K792" s="985"/>
    </row>
    <row r="793" spans="1:11">
      <c r="A793" s="985"/>
      <c r="B793" s="985"/>
      <c r="C793" s="985"/>
      <c r="D793" s="985"/>
      <c r="E793" s="985"/>
      <c r="F793" s="985"/>
      <c r="G793" s="985"/>
      <c r="H793" s="985"/>
      <c r="I793" s="985"/>
      <c r="J793" s="985"/>
      <c r="K793" s="985"/>
    </row>
    <row r="794" spans="1:11">
      <c r="A794" s="985"/>
      <c r="B794" s="985"/>
      <c r="C794" s="985"/>
      <c r="D794" s="985"/>
      <c r="E794" s="985"/>
      <c r="F794" s="985"/>
      <c r="G794" s="985"/>
      <c r="H794" s="985"/>
      <c r="I794" s="985"/>
      <c r="J794" s="985"/>
      <c r="K794" s="985"/>
    </row>
    <row r="795" spans="1:11">
      <c r="A795" s="985"/>
      <c r="B795" s="985"/>
      <c r="C795" s="985"/>
      <c r="D795" s="985"/>
      <c r="E795" s="985"/>
      <c r="F795" s="985"/>
      <c r="G795" s="985"/>
      <c r="H795" s="985"/>
      <c r="I795" s="985"/>
      <c r="J795" s="985"/>
      <c r="K795" s="985"/>
    </row>
    <row r="796" spans="1:11">
      <c r="A796" s="985"/>
      <c r="B796" s="985"/>
      <c r="C796" s="985"/>
      <c r="D796" s="985"/>
      <c r="E796" s="985"/>
      <c r="F796" s="985"/>
      <c r="G796" s="985"/>
      <c r="H796" s="985"/>
      <c r="I796" s="985"/>
      <c r="J796" s="985"/>
      <c r="K796" s="985"/>
    </row>
    <row r="797" spans="1:11">
      <c r="A797" s="985"/>
      <c r="B797" s="985"/>
      <c r="C797" s="985"/>
      <c r="D797" s="985"/>
      <c r="E797" s="985"/>
      <c r="F797" s="985"/>
      <c r="G797" s="985"/>
      <c r="H797" s="985"/>
      <c r="I797" s="985"/>
      <c r="J797" s="985"/>
      <c r="K797" s="985"/>
    </row>
    <row r="798" spans="1:11">
      <c r="A798" s="985"/>
      <c r="B798" s="985"/>
      <c r="C798" s="985"/>
      <c r="D798" s="985"/>
      <c r="E798" s="985"/>
      <c r="F798" s="985"/>
      <c r="G798" s="985"/>
      <c r="H798" s="985"/>
      <c r="I798" s="985"/>
      <c r="J798" s="985"/>
      <c r="K798" s="985"/>
    </row>
    <row r="799" spans="1:11">
      <c r="A799" s="985"/>
      <c r="B799" s="985"/>
      <c r="C799" s="985"/>
      <c r="D799" s="985"/>
      <c r="E799" s="985"/>
      <c r="F799" s="985"/>
      <c r="G799" s="985"/>
      <c r="H799" s="985"/>
      <c r="I799" s="985"/>
      <c r="J799" s="985"/>
      <c r="K799" s="985"/>
    </row>
    <row r="800" spans="1:11">
      <c r="A800" s="985"/>
      <c r="B800" s="985"/>
      <c r="C800" s="985"/>
      <c r="D800" s="985"/>
      <c r="E800" s="985"/>
      <c r="F800" s="985"/>
      <c r="G800" s="985"/>
      <c r="H800" s="985"/>
      <c r="I800" s="985"/>
      <c r="J800" s="985"/>
      <c r="K800" s="985"/>
    </row>
    <row r="801" spans="1:11">
      <c r="A801" s="985"/>
      <c r="B801" s="985"/>
      <c r="C801" s="985"/>
      <c r="D801" s="985"/>
      <c r="E801" s="985"/>
      <c r="F801" s="985"/>
      <c r="G801" s="985"/>
      <c r="H801" s="985"/>
      <c r="I801" s="985"/>
      <c r="J801" s="985"/>
      <c r="K801" s="985"/>
    </row>
    <row r="802" spans="1:11">
      <c r="A802" s="985"/>
      <c r="B802" s="985"/>
      <c r="C802" s="985"/>
      <c r="D802" s="985"/>
      <c r="E802" s="985"/>
      <c r="F802" s="985"/>
      <c r="G802" s="985"/>
      <c r="H802" s="985"/>
      <c r="I802" s="985"/>
      <c r="J802" s="985"/>
      <c r="K802" s="985"/>
    </row>
    <row r="803" spans="1:11">
      <c r="A803" s="985"/>
      <c r="B803" s="985"/>
      <c r="C803" s="985"/>
      <c r="D803" s="985"/>
      <c r="E803" s="985"/>
      <c r="F803" s="985"/>
      <c r="G803" s="985"/>
      <c r="H803" s="985"/>
      <c r="I803" s="985"/>
      <c r="J803" s="985"/>
      <c r="K803" s="985"/>
    </row>
    <row r="804" spans="1:11">
      <c r="A804" s="985"/>
      <c r="B804" s="985"/>
      <c r="C804" s="985"/>
      <c r="D804" s="985"/>
      <c r="E804" s="985"/>
      <c r="F804" s="985"/>
      <c r="G804" s="985"/>
      <c r="H804" s="985"/>
      <c r="I804" s="985"/>
      <c r="J804" s="985"/>
      <c r="K804" s="985"/>
    </row>
    <row r="805" spans="1:11">
      <c r="A805" s="985"/>
      <c r="B805" s="985"/>
      <c r="C805" s="985"/>
      <c r="D805" s="985"/>
      <c r="E805" s="985"/>
      <c r="F805" s="985"/>
      <c r="G805" s="985"/>
      <c r="H805" s="985"/>
      <c r="I805" s="985"/>
      <c r="J805" s="985"/>
      <c r="K805" s="985"/>
    </row>
    <row r="806" spans="1:11">
      <c r="A806" s="985"/>
      <c r="B806" s="985"/>
      <c r="C806" s="985"/>
      <c r="D806" s="985"/>
      <c r="E806" s="985"/>
      <c r="F806" s="985"/>
      <c r="G806" s="985"/>
      <c r="H806" s="985"/>
      <c r="I806" s="985"/>
      <c r="J806" s="985"/>
      <c r="K806" s="985"/>
    </row>
    <row r="807" spans="1:11">
      <c r="A807" s="985"/>
      <c r="B807" s="985"/>
      <c r="C807" s="985"/>
      <c r="D807" s="985"/>
      <c r="E807" s="985"/>
      <c r="F807" s="985"/>
      <c r="G807" s="985"/>
      <c r="H807" s="985"/>
      <c r="I807" s="985"/>
      <c r="J807" s="985"/>
      <c r="K807" s="985"/>
    </row>
    <row r="808" spans="1:11">
      <c r="A808" s="985"/>
      <c r="B808" s="985"/>
      <c r="C808" s="985"/>
      <c r="D808" s="985"/>
      <c r="E808" s="985"/>
      <c r="F808" s="985"/>
      <c r="G808" s="985"/>
      <c r="H808" s="985"/>
      <c r="I808" s="985"/>
      <c r="J808" s="985"/>
      <c r="K808" s="985"/>
    </row>
    <row r="809" spans="1:11">
      <c r="A809" s="985"/>
      <c r="B809" s="985"/>
      <c r="C809" s="985"/>
      <c r="D809" s="985"/>
      <c r="E809" s="985"/>
      <c r="F809" s="985"/>
      <c r="G809" s="985"/>
      <c r="H809" s="985"/>
      <c r="I809" s="985"/>
      <c r="J809" s="985"/>
      <c r="K809" s="985"/>
    </row>
    <row r="810" spans="1:11">
      <c r="A810" s="985"/>
      <c r="B810" s="985"/>
      <c r="C810" s="985"/>
      <c r="D810" s="985"/>
      <c r="E810" s="985"/>
      <c r="F810" s="985"/>
      <c r="G810" s="985"/>
      <c r="H810" s="985"/>
      <c r="I810" s="985"/>
      <c r="J810" s="985"/>
      <c r="K810" s="985"/>
    </row>
    <row r="811" spans="1:11">
      <c r="A811" s="985"/>
      <c r="B811" s="985"/>
      <c r="C811" s="985"/>
      <c r="D811" s="985"/>
      <c r="E811" s="985"/>
      <c r="F811" s="985"/>
      <c r="G811" s="985"/>
      <c r="H811" s="985"/>
      <c r="I811" s="985"/>
      <c r="J811" s="985"/>
      <c r="K811" s="985"/>
    </row>
    <row r="812" spans="1:11">
      <c r="A812" s="985"/>
      <c r="B812" s="985"/>
      <c r="C812" s="985"/>
      <c r="D812" s="985"/>
      <c r="E812" s="985"/>
      <c r="F812" s="985"/>
      <c r="G812" s="985"/>
      <c r="H812" s="985"/>
      <c r="I812" s="985"/>
      <c r="J812" s="985"/>
      <c r="K812" s="985"/>
    </row>
    <row r="813" spans="1:11">
      <c r="A813" s="985"/>
      <c r="B813" s="985"/>
      <c r="C813" s="985"/>
      <c r="D813" s="985"/>
      <c r="E813" s="985"/>
      <c r="F813" s="985"/>
      <c r="G813" s="985"/>
      <c r="H813" s="985"/>
      <c r="I813" s="985"/>
      <c r="J813" s="985"/>
      <c r="K813" s="985"/>
    </row>
    <row r="814" spans="1:11">
      <c r="A814" s="985"/>
      <c r="B814" s="985"/>
      <c r="C814" s="985"/>
      <c r="D814" s="985"/>
      <c r="E814" s="985"/>
      <c r="F814" s="985"/>
      <c r="G814" s="985"/>
      <c r="H814" s="985"/>
      <c r="I814" s="985"/>
      <c r="J814" s="985"/>
      <c r="K814" s="985"/>
    </row>
    <row r="815" spans="1:11">
      <c r="A815" s="985"/>
      <c r="B815" s="985"/>
      <c r="C815" s="985"/>
      <c r="D815" s="985"/>
      <c r="E815" s="985"/>
      <c r="F815" s="985"/>
      <c r="G815" s="985"/>
      <c r="H815" s="985"/>
      <c r="I815" s="985"/>
      <c r="J815" s="985"/>
      <c r="K815" s="985"/>
    </row>
    <row r="816" spans="1:11">
      <c r="A816" s="985"/>
      <c r="B816" s="985"/>
      <c r="C816" s="985"/>
      <c r="D816" s="985"/>
      <c r="E816" s="985"/>
      <c r="F816" s="985"/>
      <c r="G816" s="985"/>
      <c r="H816" s="985"/>
      <c r="I816" s="985"/>
      <c r="J816" s="985"/>
      <c r="K816" s="985"/>
    </row>
    <row r="817" spans="1:11">
      <c r="A817" s="985"/>
      <c r="B817" s="985"/>
      <c r="C817" s="985"/>
      <c r="D817" s="985"/>
      <c r="E817" s="985"/>
      <c r="F817" s="985"/>
      <c r="G817" s="985"/>
      <c r="H817" s="985"/>
      <c r="I817" s="985"/>
      <c r="J817" s="985"/>
      <c r="K817" s="985"/>
    </row>
    <row r="818" spans="1:11">
      <c r="A818" s="985"/>
      <c r="B818" s="985"/>
      <c r="C818" s="985"/>
      <c r="D818" s="985"/>
      <c r="E818" s="985"/>
      <c r="F818" s="985"/>
      <c r="G818" s="985"/>
      <c r="H818" s="985"/>
      <c r="I818" s="985"/>
      <c r="J818" s="985"/>
      <c r="K818" s="985"/>
    </row>
    <row r="819" spans="1:11">
      <c r="A819" s="985"/>
      <c r="B819" s="985"/>
      <c r="C819" s="985"/>
      <c r="D819" s="985"/>
      <c r="E819" s="985"/>
      <c r="F819" s="985"/>
      <c r="G819" s="985"/>
      <c r="H819" s="985"/>
      <c r="I819" s="985"/>
      <c r="J819" s="985"/>
      <c r="K819" s="985"/>
    </row>
    <row r="820" spans="1:11">
      <c r="A820" s="985"/>
      <c r="B820" s="985"/>
      <c r="C820" s="985"/>
      <c r="D820" s="985"/>
      <c r="E820" s="985"/>
      <c r="F820" s="985"/>
      <c r="G820" s="985"/>
      <c r="H820" s="985"/>
      <c r="I820" s="985"/>
      <c r="J820" s="985"/>
      <c r="K820" s="985"/>
    </row>
    <row r="821" spans="1:11">
      <c r="A821" s="985"/>
      <c r="B821" s="985"/>
      <c r="C821" s="985"/>
      <c r="D821" s="985"/>
      <c r="E821" s="985"/>
      <c r="F821" s="985"/>
      <c r="G821" s="985"/>
      <c r="H821" s="985"/>
      <c r="I821" s="985"/>
      <c r="J821" s="985"/>
      <c r="K821" s="985"/>
    </row>
    <row r="822" spans="1:11">
      <c r="A822" s="985"/>
      <c r="B822" s="985"/>
      <c r="C822" s="985"/>
      <c r="D822" s="985"/>
      <c r="E822" s="985"/>
      <c r="F822" s="985"/>
      <c r="G822" s="985"/>
      <c r="H822" s="985"/>
      <c r="I822" s="985"/>
      <c r="J822" s="985"/>
      <c r="K822" s="985"/>
    </row>
    <row r="823" spans="1:11">
      <c r="A823" s="985"/>
      <c r="B823" s="985"/>
      <c r="C823" s="985"/>
      <c r="D823" s="985"/>
      <c r="E823" s="985"/>
      <c r="F823" s="985"/>
      <c r="G823" s="985"/>
      <c r="H823" s="985"/>
      <c r="I823" s="985"/>
      <c r="J823" s="985"/>
      <c r="K823" s="985"/>
    </row>
    <row r="824" spans="1:11">
      <c r="A824" s="985"/>
      <c r="B824" s="985"/>
      <c r="C824" s="985"/>
      <c r="D824" s="985"/>
      <c r="E824" s="985"/>
      <c r="F824" s="985"/>
      <c r="G824" s="985"/>
      <c r="H824" s="985"/>
      <c r="I824" s="985"/>
      <c r="J824" s="985"/>
      <c r="K824" s="985"/>
    </row>
    <row r="825" spans="1:11">
      <c r="A825" s="985"/>
      <c r="B825" s="985"/>
      <c r="C825" s="985"/>
      <c r="D825" s="985"/>
      <c r="E825" s="985"/>
      <c r="F825" s="985"/>
      <c r="G825" s="985"/>
      <c r="H825" s="985"/>
      <c r="I825" s="985"/>
      <c r="J825" s="985"/>
      <c r="K825" s="985"/>
    </row>
    <row r="826" spans="1:11">
      <c r="A826" s="985"/>
      <c r="B826" s="985"/>
      <c r="C826" s="985"/>
      <c r="D826" s="985"/>
      <c r="E826" s="985"/>
      <c r="F826" s="985"/>
      <c r="G826" s="985"/>
      <c r="H826" s="985"/>
      <c r="I826" s="985"/>
      <c r="J826" s="985"/>
      <c r="K826" s="985"/>
    </row>
    <row r="827" spans="1:11">
      <c r="A827" s="985"/>
      <c r="B827" s="985"/>
      <c r="C827" s="985"/>
      <c r="D827" s="985"/>
      <c r="E827" s="985"/>
      <c r="F827" s="985"/>
      <c r="G827" s="985"/>
      <c r="H827" s="985"/>
      <c r="I827" s="985"/>
      <c r="J827" s="985"/>
      <c r="K827" s="985"/>
    </row>
    <row r="828" spans="1:11">
      <c r="A828" s="985"/>
      <c r="B828" s="985"/>
      <c r="C828" s="985"/>
      <c r="D828" s="985"/>
      <c r="E828" s="985"/>
      <c r="F828" s="985"/>
      <c r="G828" s="985"/>
      <c r="H828" s="985"/>
      <c r="I828" s="985"/>
      <c r="J828" s="985"/>
      <c r="K828" s="985"/>
    </row>
    <row r="829" spans="1:11">
      <c r="A829" s="985"/>
      <c r="B829" s="985"/>
      <c r="C829" s="985"/>
      <c r="D829" s="985"/>
      <c r="E829" s="985"/>
      <c r="F829" s="985"/>
      <c r="G829" s="985"/>
      <c r="H829" s="985"/>
      <c r="I829" s="985"/>
      <c r="J829" s="985"/>
      <c r="K829" s="985"/>
    </row>
    <row r="830" spans="1:11">
      <c r="A830" s="985"/>
      <c r="B830" s="985"/>
      <c r="C830" s="985"/>
      <c r="D830" s="985"/>
      <c r="E830" s="985"/>
      <c r="F830" s="985"/>
      <c r="G830" s="985"/>
      <c r="H830" s="985"/>
      <c r="I830" s="985"/>
      <c r="J830" s="985"/>
      <c r="K830" s="985"/>
    </row>
    <row r="831" spans="1:11">
      <c r="A831" s="985"/>
      <c r="B831" s="985"/>
      <c r="C831" s="985"/>
      <c r="D831" s="985"/>
      <c r="E831" s="985"/>
      <c r="F831" s="985"/>
      <c r="G831" s="985"/>
      <c r="H831" s="985"/>
      <c r="I831" s="985"/>
      <c r="J831" s="985"/>
      <c r="K831" s="985"/>
    </row>
    <row r="832" spans="1:11">
      <c r="A832" s="985"/>
      <c r="B832" s="985"/>
      <c r="C832" s="985"/>
      <c r="D832" s="985"/>
      <c r="E832" s="985"/>
      <c r="F832" s="985"/>
      <c r="G832" s="985"/>
      <c r="H832" s="985"/>
      <c r="I832" s="985"/>
      <c r="J832" s="985"/>
      <c r="K832" s="985"/>
    </row>
    <row r="833" spans="1:11">
      <c r="A833" s="985"/>
      <c r="B833" s="985"/>
      <c r="C833" s="985"/>
      <c r="D833" s="985"/>
      <c r="E833" s="985"/>
      <c r="F833" s="985"/>
      <c r="G833" s="985"/>
      <c r="H833" s="985"/>
      <c r="I833" s="985"/>
      <c r="J833" s="985"/>
      <c r="K833" s="985"/>
    </row>
    <row r="834" spans="1:11">
      <c r="A834" s="985"/>
      <c r="B834" s="985"/>
      <c r="C834" s="985"/>
      <c r="D834" s="985"/>
      <c r="E834" s="985"/>
      <c r="F834" s="985"/>
      <c r="G834" s="985"/>
      <c r="H834" s="985"/>
      <c r="I834" s="985"/>
      <c r="J834" s="985"/>
      <c r="K834" s="985"/>
    </row>
    <row r="835" spans="1:11">
      <c r="A835" s="985"/>
      <c r="B835" s="985"/>
      <c r="C835" s="985"/>
      <c r="D835" s="985"/>
      <c r="E835" s="985"/>
      <c r="F835" s="985"/>
      <c r="G835" s="985"/>
      <c r="H835" s="985"/>
      <c r="I835" s="985"/>
      <c r="J835" s="985"/>
      <c r="K835" s="985"/>
    </row>
    <row r="836" spans="1:11">
      <c r="A836" s="985"/>
      <c r="B836" s="985"/>
      <c r="C836" s="985"/>
      <c r="D836" s="985"/>
      <c r="E836" s="985"/>
      <c r="F836" s="985"/>
      <c r="G836" s="985"/>
      <c r="H836" s="985"/>
      <c r="I836" s="985"/>
      <c r="J836" s="985"/>
      <c r="K836" s="985"/>
    </row>
    <row r="837" spans="1:11">
      <c r="A837" s="985"/>
      <c r="B837" s="985"/>
      <c r="C837" s="985"/>
      <c r="D837" s="985"/>
      <c r="E837" s="985"/>
      <c r="F837" s="985"/>
      <c r="G837" s="985"/>
      <c r="H837" s="985"/>
      <c r="I837" s="985"/>
      <c r="J837" s="985"/>
      <c r="K837" s="985"/>
    </row>
    <row r="838" spans="1:11">
      <c r="A838" s="985"/>
      <c r="B838" s="985"/>
      <c r="C838" s="985"/>
      <c r="D838" s="985"/>
      <c r="E838" s="985"/>
      <c r="F838" s="985"/>
      <c r="G838" s="985"/>
      <c r="H838" s="985"/>
      <c r="I838" s="985"/>
      <c r="J838" s="985"/>
      <c r="K838" s="985"/>
    </row>
    <row r="839" spans="1:11">
      <c r="A839" s="985"/>
      <c r="B839" s="985"/>
      <c r="C839" s="985"/>
      <c r="D839" s="985"/>
      <c r="E839" s="985"/>
      <c r="F839" s="985"/>
      <c r="G839" s="985"/>
      <c r="H839" s="985"/>
      <c r="I839" s="985"/>
      <c r="J839" s="985"/>
      <c r="K839" s="985"/>
    </row>
    <row r="840" spans="1:11">
      <c r="A840" s="985"/>
      <c r="B840" s="985"/>
      <c r="C840" s="985"/>
      <c r="D840" s="985"/>
      <c r="E840" s="985"/>
      <c r="F840" s="985"/>
      <c r="G840" s="985"/>
      <c r="H840" s="985"/>
      <c r="I840" s="985"/>
      <c r="J840" s="985"/>
      <c r="K840" s="985"/>
    </row>
    <row r="841" spans="1:11">
      <c r="A841" s="985"/>
      <c r="B841" s="985"/>
      <c r="C841" s="985"/>
      <c r="D841" s="985"/>
      <c r="E841" s="985"/>
      <c r="F841" s="985"/>
      <c r="G841" s="985"/>
      <c r="H841" s="985"/>
      <c r="I841" s="985"/>
      <c r="J841" s="985"/>
      <c r="K841" s="985"/>
    </row>
    <row r="842" spans="1:11">
      <c r="A842" s="985"/>
      <c r="B842" s="985"/>
      <c r="C842" s="985"/>
      <c r="D842" s="985"/>
      <c r="E842" s="985"/>
      <c r="F842" s="985"/>
      <c r="G842" s="985"/>
      <c r="H842" s="985"/>
      <c r="I842" s="985"/>
      <c r="J842" s="985"/>
      <c r="K842" s="985"/>
    </row>
    <row r="843" spans="1:11">
      <c r="A843" s="985"/>
      <c r="B843" s="985"/>
      <c r="C843" s="985"/>
      <c r="D843" s="985"/>
      <c r="E843" s="985"/>
      <c r="F843" s="985"/>
      <c r="G843" s="985"/>
      <c r="H843" s="985"/>
      <c r="I843" s="985"/>
      <c r="J843" s="985"/>
      <c r="K843" s="985"/>
    </row>
    <row r="844" spans="1:11">
      <c r="A844" s="985"/>
      <c r="B844" s="985"/>
      <c r="C844" s="985"/>
      <c r="D844" s="985"/>
      <c r="E844" s="985"/>
      <c r="F844" s="985"/>
      <c r="G844" s="985"/>
      <c r="H844" s="985"/>
      <c r="I844" s="985"/>
      <c r="J844" s="985"/>
      <c r="K844" s="985"/>
    </row>
    <row r="845" spans="1:11">
      <c r="A845" s="985"/>
      <c r="B845" s="985"/>
      <c r="C845" s="985"/>
      <c r="D845" s="985"/>
      <c r="E845" s="985"/>
      <c r="F845" s="985"/>
      <c r="G845" s="985"/>
      <c r="H845" s="985"/>
      <c r="I845" s="985"/>
      <c r="J845" s="985"/>
      <c r="K845" s="985"/>
    </row>
    <row r="846" spans="1:11">
      <c r="A846" s="985"/>
      <c r="B846" s="985"/>
      <c r="C846" s="985"/>
      <c r="D846" s="985"/>
      <c r="E846" s="985"/>
      <c r="F846" s="985"/>
      <c r="G846" s="985"/>
      <c r="H846" s="985"/>
      <c r="I846" s="985"/>
      <c r="J846" s="985"/>
      <c r="K846" s="985"/>
    </row>
    <row r="847" spans="1:11">
      <c r="A847" s="985"/>
      <c r="B847" s="985"/>
      <c r="C847" s="985"/>
      <c r="D847" s="985"/>
      <c r="E847" s="985"/>
      <c r="F847" s="985"/>
      <c r="G847" s="985"/>
      <c r="H847" s="985"/>
      <c r="I847" s="985"/>
      <c r="J847" s="985"/>
      <c r="K847" s="985"/>
    </row>
    <row r="848" spans="1:11">
      <c r="A848" s="985"/>
      <c r="B848" s="985"/>
      <c r="C848" s="985"/>
      <c r="D848" s="985"/>
      <c r="E848" s="985"/>
      <c r="F848" s="985"/>
      <c r="G848" s="985"/>
      <c r="H848" s="985"/>
      <c r="I848" s="985"/>
      <c r="J848" s="985"/>
      <c r="K848" s="985"/>
    </row>
    <row r="849" spans="1:11">
      <c r="A849" s="985"/>
      <c r="B849" s="985"/>
      <c r="C849" s="985"/>
      <c r="D849" s="985"/>
      <c r="E849" s="985"/>
      <c r="F849" s="985"/>
      <c r="G849" s="985"/>
      <c r="H849" s="985"/>
      <c r="I849" s="985"/>
      <c r="J849" s="985"/>
      <c r="K849" s="985"/>
    </row>
    <row r="850" spans="1:11">
      <c r="A850" s="985"/>
      <c r="B850" s="985"/>
      <c r="C850" s="985"/>
      <c r="D850" s="985"/>
      <c r="E850" s="985"/>
      <c r="F850" s="985"/>
      <c r="G850" s="985"/>
      <c r="H850" s="985"/>
      <c r="I850" s="985"/>
      <c r="J850" s="985"/>
      <c r="K850" s="985"/>
    </row>
    <row r="851" spans="1:11">
      <c r="A851" s="985"/>
      <c r="B851" s="985"/>
      <c r="C851" s="985"/>
      <c r="D851" s="985"/>
      <c r="E851" s="985"/>
      <c r="F851" s="985"/>
      <c r="G851" s="985"/>
      <c r="H851" s="985"/>
      <c r="I851" s="985"/>
      <c r="J851" s="985"/>
      <c r="K851" s="985"/>
    </row>
    <row r="852" spans="1:11">
      <c r="A852" s="985"/>
      <c r="B852" s="985"/>
      <c r="C852" s="985"/>
      <c r="D852" s="985"/>
      <c r="E852" s="985"/>
      <c r="F852" s="985"/>
      <c r="G852" s="985"/>
      <c r="H852" s="985"/>
      <c r="I852" s="985"/>
      <c r="J852" s="985"/>
      <c r="K852" s="985"/>
    </row>
    <row r="853" spans="1:11">
      <c r="A853" s="985"/>
      <c r="B853" s="985"/>
      <c r="C853" s="985"/>
      <c r="D853" s="985"/>
      <c r="E853" s="985"/>
      <c r="F853" s="985"/>
      <c r="G853" s="985"/>
      <c r="H853" s="985"/>
      <c r="I853" s="985"/>
      <c r="J853" s="985"/>
      <c r="K853" s="985"/>
    </row>
    <row r="854" spans="1:11">
      <c r="A854" s="985"/>
      <c r="B854" s="985"/>
      <c r="C854" s="985"/>
      <c r="D854" s="985"/>
      <c r="E854" s="985"/>
      <c r="F854" s="985"/>
      <c r="G854" s="985"/>
      <c r="H854" s="985"/>
      <c r="I854" s="985"/>
      <c r="J854" s="985"/>
      <c r="K854" s="985"/>
    </row>
    <row r="855" spans="1:11">
      <c r="A855" s="985"/>
      <c r="B855" s="985"/>
      <c r="C855" s="985"/>
      <c r="D855" s="985"/>
      <c r="E855" s="985"/>
      <c r="F855" s="985"/>
      <c r="G855" s="985"/>
      <c r="H855" s="985"/>
      <c r="I855" s="985"/>
      <c r="J855" s="985"/>
      <c r="K855" s="985"/>
    </row>
    <row r="856" spans="1:11">
      <c r="A856" s="985"/>
      <c r="B856" s="985"/>
      <c r="C856" s="985"/>
      <c r="D856" s="985"/>
      <c r="E856" s="985"/>
      <c r="F856" s="985"/>
      <c r="G856" s="985"/>
      <c r="H856" s="985"/>
      <c r="I856" s="985"/>
      <c r="J856" s="985"/>
      <c r="K856" s="985"/>
    </row>
    <row r="857" spans="1:11">
      <c r="A857" s="985"/>
      <c r="B857" s="985"/>
      <c r="C857" s="985"/>
      <c r="D857" s="985"/>
      <c r="E857" s="985"/>
      <c r="F857" s="985"/>
      <c r="G857" s="985"/>
      <c r="H857" s="985"/>
      <c r="I857" s="985"/>
      <c r="J857" s="985"/>
      <c r="K857" s="985"/>
    </row>
    <row r="858" spans="1:11">
      <c r="A858" s="985"/>
      <c r="B858" s="985"/>
      <c r="C858" s="985"/>
      <c r="D858" s="985"/>
      <c r="E858" s="985"/>
      <c r="F858" s="985"/>
      <c r="G858" s="985"/>
      <c r="H858" s="985"/>
      <c r="I858" s="985"/>
      <c r="J858" s="985"/>
      <c r="K858" s="985"/>
    </row>
    <row r="859" spans="1:11">
      <c r="A859" s="985"/>
      <c r="B859" s="985"/>
      <c r="C859" s="985"/>
      <c r="D859" s="985"/>
      <c r="E859" s="985"/>
      <c r="F859" s="985"/>
      <c r="G859" s="985"/>
      <c r="H859" s="985"/>
      <c r="I859" s="985"/>
      <c r="J859" s="985"/>
      <c r="K859" s="985"/>
    </row>
    <row r="860" spans="1:11">
      <c r="A860" s="985"/>
      <c r="B860" s="985"/>
      <c r="C860" s="985"/>
      <c r="D860" s="985"/>
      <c r="E860" s="985"/>
      <c r="F860" s="985"/>
      <c r="G860" s="985"/>
      <c r="H860" s="985"/>
      <c r="I860" s="985"/>
      <c r="J860" s="985"/>
      <c r="K860" s="985"/>
    </row>
    <row r="861" spans="1:11">
      <c r="A861" s="985"/>
      <c r="B861" s="985"/>
      <c r="C861" s="985"/>
      <c r="D861" s="985"/>
      <c r="E861" s="985"/>
      <c r="F861" s="985"/>
      <c r="G861" s="985"/>
      <c r="H861" s="985"/>
      <c r="I861" s="985"/>
      <c r="J861" s="985"/>
      <c r="K861" s="985"/>
    </row>
    <row r="862" spans="1:11">
      <c r="A862" s="985"/>
      <c r="B862" s="985"/>
      <c r="C862" s="985"/>
      <c r="D862" s="985"/>
      <c r="E862" s="985"/>
      <c r="F862" s="985"/>
      <c r="G862" s="985"/>
      <c r="H862" s="985"/>
      <c r="I862" s="985"/>
      <c r="J862" s="985"/>
      <c r="K862" s="985"/>
    </row>
    <row r="863" spans="1:11">
      <c r="A863" s="985"/>
      <c r="B863" s="985"/>
      <c r="C863" s="985"/>
      <c r="D863" s="985"/>
      <c r="E863" s="985"/>
      <c r="F863" s="985"/>
      <c r="G863" s="985"/>
      <c r="H863" s="985"/>
      <c r="I863" s="985"/>
      <c r="J863" s="985"/>
      <c r="K863" s="985"/>
    </row>
    <row r="864" spans="1:11">
      <c r="A864" s="985"/>
      <c r="B864" s="985"/>
      <c r="C864" s="985"/>
      <c r="D864" s="985"/>
      <c r="E864" s="985"/>
      <c r="F864" s="985"/>
      <c r="G864" s="985"/>
      <c r="H864" s="985"/>
      <c r="I864" s="985"/>
      <c r="J864" s="985"/>
      <c r="K864" s="985"/>
    </row>
    <row r="865" spans="1:11">
      <c r="A865" s="985"/>
      <c r="B865" s="985"/>
      <c r="C865" s="985"/>
      <c r="D865" s="985"/>
      <c r="E865" s="985"/>
      <c r="F865" s="985"/>
      <c r="G865" s="985"/>
      <c r="H865" s="985"/>
      <c r="I865" s="985"/>
      <c r="J865" s="985"/>
      <c r="K865" s="985"/>
    </row>
    <row r="866" spans="1:11">
      <c r="A866" s="985"/>
      <c r="B866" s="985"/>
      <c r="C866" s="985"/>
      <c r="D866" s="985"/>
      <c r="E866" s="985"/>
      <c r="F866" s="985"/>
      <c r="G866" s="985"/>
      <c r="H866" s="985"/>
      <c r="I866" s="985"/>
      <c r="J866" s="985"/>
      <c r="K866" s="985"/>
    </row>
    <row r="867" spans="1:11">
      <c r="A867" s="985"/>
      <c r="B867" s="985"/>
      <c r="C867" s="985"/>
      <c r="D867" s="985"/>
      <c r="E867" s="985"/>
      <c r="F867" s="985"/>
      <c r="G867" s="985"/>
      <c r="H867" s="985"/>
      <c r="I867" s="985"/>
      <c r="J867" s="985"/>
      <c r="K867" s="985"/>
    </row>
    <row r="868" spans="1:11">
      <c r="A868" s="985"/>
      <c r="B868" s="985"/>
      <c r="C868" s="985"/>
      <c r="D868" s="985"/>
      <c r="E868" s="985"/>
      <c r="F868" s="985"/>
      <c r="G868" s="985"/>
      <c r="H868" s="985"/>
      <c r="I868" s="985"/>
      <c r="J868" s="985"/>
      <c r="K868" s="985"/>
    </row>
    <row r="869" spans="1:11">
      <c r="A869" s="985"/>
      <c r="B869" s="985"/>
      <c r="C869" s="985"/>
      <c r="D869" s="985"/>
      <c r="E869" s="985"/>
      <c r="F869" s="985"/>
      <c r="G869" s="985"/>
      <c r="H869" s="985"/>
      <c r="I869" s="985"/>
      <c r="J869" s="985"/>
      <c r="K869" s="985"/>
    </row>
    <row r="870" spans="1:11">
      <c r="A870" s="985"/>
      <c r="B870" s="985"/>
      <c r="C870" s="985"/>
      <c r="D870" s="985"/>
      <c r="E870" s="985"/>
      <c r="F870" s="985"/>
      <c r="G870" s="985"/>
      <c r="H870" s="985"/>
      <c r="I870" s="985"/>
      <c r="J870" s="985"/>
      <c r="K870" s="985"/>
    </row>
    <row r="871" spans="1:11">
      <c r="A871" s="985"/>
      <c r="B871" s="985"/>
      <c r="C871" s="985"/>
      <c r="D871" s="985"/>
      <c r="E871" s="985"/>
      <c r="F871" s="985"/>
      <c r="G871" s="985"/>
      <c r="H871" s="985"/>
      <c r="I871" s="985"/>
      <c r="J871" s="985"/>
      <c r="K871" s="985"/>
    </row>
    <row r="872" spans="1:11">
      <c r="A872" s="985"/>
      <c r="B872" s="985"/>
      <c r="C872" s="985"/>
      <c r="D872" s="985"/>
      <c r="E872" s="985"/>
      <c r="F872" s="985"/>
      <c r="G872" s="985"/>
      <c r="H872" s="985"/>
      <c r="I872" s="985"/>
      <c r="J872" s="985"/>
      <c r="K872" s="985"/>
    </row>
    <row r="873" spans="1:11">
      <c r="A873" s="985"/>
      <c r="B873" s="985"/>
      <c r="C873" s="985"/>
      <c r="D873" s="985"/>
      <c r="E873" s="985"/>
      <c r="F873" s="985"/>
      <c r="G873" s="985"/>
      <c r="H873" s="985"/>
      <c r="I873" s="985"/>
      <c r="J873" s="985"/>
      <c r="K873" s="985"/>
    </row>
    <row r="874" spans="1:11">
      <c r="A874" s="985"/>
      <c r="B874" s="985"/>
      <c r="C874" s="985"/>
      <c r="D874" s="985"/>
      <c r="E874" s="985"/>
      <c r="F874" s="985"/>
      <c r="G874" s="985"/>
      <c r="H874" s="985"/>
      <c r="I874" s="985"/>
      <c r="J874" s="985"/>
      <c r="K874" s="985"/>
    </row>
    <row r="875" spans="1:11">
      <c r="A875" s="985"/>
      <c r="B875" s="985"/>
      <c r="C875" s="985"/>
      <c r="D875" s="985"/>
      <c r="E875" s="985"/>
      <c r="F875" s="985"/>
      <c r="G875" s="985"/>
      <c r="H875" s="985"/>
      <c r="I875" s="985"/>
      <c r="J875" s="985"/>
      <c r="K875" s="985"/>
    </row>
    <row r="876" spans="1:11">
      <c r="A876" s="985"/>
      <c r="B876" s="985"/>
      <c r="C876" s="985"/>
      <c r="D876" s="985"/>
      <c r="E876" s="985"/>
      <c r="F876" s="985"/>
      <c r="G876" s="985"/>
      <c r="H876" s="985"/>
      <c r="I876" s="985"/>
      <c r="J876" s="985"/>
      <c r="K876" s="985"/>
    </row>
    <row r="877" spans="1:11">
      <c r="A877" s="985"/>
      <c r="B877" s="985"/>
      <c r="C877" s="985"/>
      <c r="D877" s="985"/>
      <c r="E877" s="985"/>
      <c r="F877" s="985"/>
      <c r="G877" s="985"/>
      <c r="H877" s="985"/>
      <c r="I877" s="985"/>
      <c r="J877" s="985"/>
      <c r="K877" s="985"/>
    </row>
    <row r="878" spans="1:11">
      <c r="A878" s="985"/>
      <c r="B878" s="985"/>
      <c r="C878" s="985"/>
      <c r="D878" s="985"/>
      <c r="E878" s="985"/>
      <c r="F878" s="985"/>
      <c r="G878" s="985"/>
      <c r="H878" s="985"/>
      <c r="I878" s="985"/>
      <c r="J878" s="985"/>
      <c r="K878" s="985"/>
    </row>
    <row r="879" spans="1:11">
      <c r="A879" s="985"/>
      <c r="B879" s="985"/>
      <c r="C879" s="985"/>
      <c r="D879" s="985"/>
      <c r="E879" s="985"/>
      <c r="F879" s="985"/>
      <c r="G879" s="985"/>
      <c r="H879" s="985"/>
      <c r="I879" s="985"/>
      <c r="J879" s="985"/>
      <c r="K879" s="985"/>
    </row>
    <row r="880" spans="1:11">
      <c r="A880" s="985"/>
      <c r="B880" s="985"/>
      <c r="C880" s="985"/>
      <c r="D880" s="985"/>
      <c r="E880" s="985"/>
      <c r="F880" s="985"/>
      <c r="G880" s="985"/>
      <c r="H880" s="985"/>
      <c r="I880" s="985"/>
      <c r="J880" s="985"/>
      <c r="K880" s="985"/>
    </row>
    <row r="881" spans="1:11">
      <c r="A881" s="985"/>
      <c r="B881" s="985"/>
      <c r="C881" s="985"/>
      <c r="D881" s="985"/>
      <c r="E881" s="985"/>
      <c r="F881" s="985"/>
      <c r="G881" s="985"/>
      <c r="H881" s="985"/>
      <c r="I881" s="985"/>
      <c r="J881" s="985"/>
      <c r="K881" s="985"/>
    </row>
    <row r="882" spans="1:11">
      <c r="A882" s="985"/>
      <c r="B882" s="985"/>
      <c r="C882" s="985"/>
      <c r="D882" s="985"/>
      <c r="E882" s="985"/>
      <c r="F882" s="985"/>
      <c r="G882" s="985"/>
      <c r="H882" s="985"/>
      <c r="I882" s="985"/>
      <c r="J882" s="985"/>
      <c r="K882" s="985"/>
    </row>
    <row r="883" spans="1:11">
      <c r="A883" s="985"/>
      <c r="B883" s="985"/>
      <c r="C883" s="985"/>
      <c r="D883" s="985"/>
      <c r="E883" s="985"/>
      <c r="F883" s="985"/>
      <c r="G883" s="985"/>
      <c r="H883" s="985"/>
      <c r="I883" s="985"/>
      <c r="J883" s="985"/>
      <c r="K883" s="985"/>
    </row>
    <row r="884" spans="1:11">
      <c r="A884" s="985"/>
      <c r="B884" s="985"/>
      <c r="C884" s="985"/>
      <c r="D884" s="985"/>
      <c r="E884" s="985"/>
      <c r="F884" s="985"/>
      <c r="G884" s="985"/>
      <c r="H884" s="985"/>
      <c r="I884" s="985"/>
      <c r="J884" s="985"/>
      <c r="K884" s="985"/>
    </row>
    <row r="885" spans="1:11">
      <c r="A885" s="985"/>
      <c r="B885" s="985"/>
      <c r="C885" s="985"/>
      <c r="D885" s="985"/>
      <c r="E885" s="985"/>
      <c r="F885" s="985"/>
      <c r="G885" s="985"/>
      <c r="H885" s="985"/>
      <c r="I885" s="985"/>
      <c r="J885" s="985"/>
      <c r="K885" s="985"/>
    </row>
    <row r="886" spans="1:11">
      <c r="A886" s="985"/>
      <c r="B886" s="985"/>
      <c r="C886" s="985"/>
      <c r="D886" s="985"/>
      <c r="E886" s="985"/>
      <c r="F886" s="985"/>
      <c r="G886" s="985"/>
      <c r="H886" s="985"/>
      <c r="I886" s="985"/>
      <c r="J886" s="985"/>
      <c r="K886" s="985"/>
    </row>
    <row r="887" spans="1:11">
      <c r="A887" s="985"/>
      <c r="B887" s="985"/>
      <c r="C887" s="985"/>
      <c r="D887" s="985"/>
      <c r="E887" s="985"/>
      <c r="F887" s="985"/>
      <c r="G887" s="985"/>
      <c r="H887" s="985"/>
      <c r="I887" s="985"/>
      <c r="J887" s="985"/>
      <c r="K887" s="985"/>
    </row>
    <row r="888" spans="1:11">
      <c r="A888" s="985"/>
      <c r="B888" s="985"/>
      <c r="C888" s="985"/>
      <c r="D888" s="985"/>
      <c r="E888" s="985"/>
      <c r="F888" s="985"/>
      <c r="G888" s="985"/>
      <c r="H888" s="985"/>
      <c r="I888" s="985"/>
      <c r="J888" s="985"/>
      <c r="K888" s="985"/>
    </row>
    <row r="889" spans="1:11">
      <c r="A889" s="985"/>
      <c r="B889" s="985"/>
      <c r="C889" s="985"/>
      <c r="D889" s="985"/>
      <c r="E889" s="985"/>
      <c r="F889" s="985"/>
      <c r="G889" s="985"/>
      <c r="H889" s="985"/>
      <c r="I889" s="985"/>
      <c r="J889" s="985"/>
      <c r="K889" s="985"/>
    </row>
    <row r="890" spans="1:11">
      <c r="A890" s="985"/>
      <c r="B890" s="985"/>
      <c r="C890" s="985"/>
      <c r="D890" s="985"/>
      <c r="E890" s="985"/>
      <c r="F890" s="985"/>
      <c r="G890" s="985"/>
      <c r="H890" s="985"/>
      <c r="I890" s="985"/>
      <c r="J890" s="985"/>
      <c r="K890" s="985"/>
    </row>
    <row r="891" spans="1:11">
      <c r="A891" s="985"/>
      <c r="B891" s="985"/>
      <c r="C891" s="985"/>
      <c r="D891" s="985"/>
      <c r="E891" s="985"/>
      <c r="F891" s="985"/>
      <c r="G891" s="985"/>
      <c r="H891" s="985"/>
      <c r="I891" s="985"/>
      <c r="J891" s="985"/>
      <c r="K891" s="985"/>
    </row>
    <row r="892" spans="1:11">
      <c r="A892" s="985"/>
      <c r="B892" s="985"/>
      <c r="C892" s="985"/>
      <c r="D892" s="985"/>
      <c r="E892" s="985"/>
      <c r="F892" s="985"/>
      <c r="G892" s="985"/>
      <c r="H892" s="985"/>
      <c r="I892" s="985"/>
      <c r="J892" s="985"/>
      <c r="K892" s="985"/>
    </row>
    <row r="893" spans="1:11">
      <c r="A893" s="985"/>
      <c r="B893" s="985"/>
      <c r="C893" s="985"/>
      <c r="D893" s="985"/>
      <c r="E893" s="985"/>
      <c r="F893" s="985"/>
      <c r="G893" s="985"/>
      <c r="H893" s="985"/>
      <c r="I893" s="985"/>
      <c r="J893" s="985"/>
      <c r="K893" s="985"/>
    </row>
    <row r="894" spans="1:11">
      <c r="A894" s="985"/>
      <c r="B894" s="985"/>
      <c r="C894" s="985"/>
      <c r="D894" s="985"/>
      <c r="E894" s="985"/>
      <c r="F894" s="985"/>
      <c r="G894" s="985"/>
      <c r="H894" s="985"/>
      <c r="I894" s="985"/>
      <c r="J894" s="985"/>
      <c r="K894" s="985"/>
    </row>
    <row r="895" spans="1:11">
      <c r="A895" s="985"/>
      <c r="B895" s="985"/>
      <c r="C895" s="985"/>
      <c r="D895" s="985"/>
      <c r="E895" s="985"/>
      <c r="F895" s="985"/>
      <c r="G895" s="985"/>
      <c r="H895" s="985"/>
      <c r="I895" s="985"/>
      <c r="J895" s="985"/>
      <c r="K895" s="985"/>
    </row>
    <row r="896" spans="1:11">
      <c r="A896" s="985"/>
      <c r="B896" s="985"/>
      <c r="C896" s="985"/>
      <c r="D896" s="985"/>
      <c r="E896" s="985"/>
      <c r="F896" s="985"/>
      <c r="G896" s="985"/>
      <c r="H896" s="985"/>
      <c r="I896" s="985"/>
      <c r="J896" s="985"/>
      <c r="K896" s="985"/>
    </row>
    <row r="897" spans="1:11">
      <c r="A897" s="985"/>
      <c r="B897" s="985"/>
      <c r="C897" s="985"/>
      <c r="D897" s="985"/>
      <c r="E897" s="985"/>
      <c r="F897" s="985"/>
      <c r="G897" s="985"/>
      <c r="H897" s="985"/>
      <c r="I897" s="985"/>
      <c r="J897" s="985"/>
      <c r="K897" s="985"/>
    </row>
    <row r="898" spans="1:11">
      <c r="A898" s="985"/>
      <c r="B898" s="985"/>
      <c r="C898" s="985"/>
      <c r="D898" s="985"/>
      <c r="E898" s="985"/>
      <c r="F898" s="985"/>
      <c r="G898" s="985"/>
      <c r="H898" s="985"/>
      <c r="I898" s="985"/>
      <c r="J898" s="985"/>
      <c r="K898" s="985"/>
    </row>
    <row r="899" spans="1:11">
      <c r="A899" s="985"/>
      <c r="B899" s="985"/>
      <c r="C899" s="985"/>
      <c r="D899" s="985"/>
      <c r="E899" s="985"/>
      <c r="F899" s="985"/>
      <c r="G899" s="985"/>
      <c r="H899" s="985"/>
      <c r="I899" s="985"/>
      <c r="J899" s="985"/>
      <c r="K899" s="985"/>
    </row>
    <row r="900" spans="1:11">
      <c r="A900" s="985"/>
      <c r="B900" s="985"/>
      <c r="C900" s="985"/>
      <c r="D900" s="985"/>
      <c r="E900" s="985"/>
      <c r="F900" s="985"/>
      <c r="G900" s="985"/>
      <c r="H900" s="985"/>
      <c r="I900" s="985"/>
      <c r="J900" s="985"/>
      <c r="K900" s="985"/>
    </row>
    <row r="901" spans="1:11">
      <c r="A901" s="985"/>
      <c r="B901" s="985"/>
      <c r="C901" s="985"/>
      <c r="D901" s="985"/>
      <c r="E901" s="985"/>
      <c r="F901" s="985"/>
      <c r="G901" s="985"/>
      <c r="H901" s="985"/>
      <c r="I901" s="985"/>
      <c r="J901" s="985"/>
      <c r="K901" s="985"/>
    </row>
    <row r="902" spans="1:11">
      <c r="A902" s="985"/>
      <c r="B902" s="985"/>
      <c r="C902" s="985"/>
      <c r="D902" s="985"/>
      <c r="E902" s="985"/>
      <c r="F902" s="985"/>
      <c r="G902" s="985"/>
      <c r="H902" s="985"/>
      <c r="I902" s="985"/>
      <c r="J902" s="985"/>
      <c r="K902" s="985"/>
    </row>
    <row r="903" spans="1:11">
      <c r="A903" s="985"/>
      <c r="B903" s="985"/>
      <c r="C903" s="985"/>
      <c r="D903" s="985"/>
      <c r="E903" s="985"/>
      <c r="F903" s="985"/>
      <c r="G903" s="985"/>
      <c r="H903" s="985"/>
      <c r="I903" s="985"/>
      <c r="J903" s="985"/>
      <c r="K903" s="985"/>
    </row>
    <row r="904" spans="1:11">
      <c r="A904" s="985"/>
      <c r="B904" s="985"/>
      <c r="C904" s="985"/>
      <c r="D904" s="985"/>
      <c r="E904" s="985"/>
      <c r="F904" s="985"/>
      <c r="G904" s="985"/>
      <c r="H904" s="985"/>
      <c r="I904" s="985"/>
      <c r="J904" s="985"/>
      <c r="K904" s="985"/>
    </row>
    <row r="905" spans="1:11">
      <c r="A905" s="985"/>
      <c r="B905" s="985"/>
      <c r="C905" s="985"/>
      <c r="D905" s="985"/>
      <c r="E905" s="985"/>
      <c r="F905" s="985"/>
      <c r="G905" s="985"/>
      <c r="H905" s="985"/>
      <c r="I905" s="985"/>
      <c r="J905" s="985"/>
      <c r="K905" s="985"/>
    </row>
    <row r="906" spans="1:11">
      <c r="A906" s="985"/>
      <c r="B906" s="985"/>
      <c r="C906" s="985"/>
      <c r="D906" s="985"/>
      <c r="E906" s="985"/>
      <c r="F906" s="985"/>
      <c r="G906" s="985"/>
      <c r="H906" s="985"/>
      <c r="I906" s="985"/>
      <c r="J906" s="985"/>
      <c r="K906" s="985"/>
    </row>
    <row r="907" spans="1:11">
      <c r="A907" s="985"/>
      <c r="B907" s="985"/>
      <c r="C907" s="985"/>
      <c r="D907" s="985"/>
      <c r="E907" s="985"/>
      <c r="F907" s="985"/>
      <c r="G907" s="985"/>
      <c r="H907" s="985"/>
      <c r="I907" s="985"/>
      <c r="J907" s="985"/>
      <c r="K907" s="985"/>
    </row>
    <row r="908" spans="1:11">
      <c r="A908" s="985"/>
      <c r="B908" s="985"/>
      <c r="C908" s="985"/>
      <c r="D908" s="985"/>
      <c r="E908" s="985"/>
      <c r="F908" s="985"/>
      <c r="G908" s="985"/>
      <c r="H908" s="985"/>
      <c r="I908" s="985"/>
      <c r="J908" s="985"/>
      <c r="K908" s="985"/>
    </row>
    <row r="909" spans="1:11">
      <c r="A909" s="985"/>
      <c r="B909" s="985"/>
      <c r="C909" s="985"/>
      <c r="D909" s="985"/>
      <c r="E909" s="985"/>
      <c r="F909" s="985"/>
      <c r="G909" s="985"/>
      <c r="H909" s="985"/>
      <c r="I909" s="985"/>
      <c r="J909" s="985"/>
      <c r="K909" s="985"/>
    </row>
    <row r="910" spans="1:11">
      <c r="A910" s="985"/>
      <c r="B910" s="985"/>
      <c r="C910" s="985"/>
      <c r="D910" s="985"/>
      <c r="E910" s="985"/>
      <c r="F910" s="985"/>
      <c r="G910" s="985"/>
      <c r="H910" s="985"/>
      <c r="I910" s="985"/>
      <c r="J910" s="985"/>
      <c r="K910" s="985"/>
    </row>
    <row r="911" spans="1:11">
      <c r="A911" s="985"/>
      <c r="B911" s="985"/>
      <c r="C911" s="985"/>
      <c r="D911" s="985"/>
      <c r="E911" s="985"/>
      <c r="F911" s="985"/>
      <c r="G911" s="985"/>
      <c r="H911" s="985"/>
      <c r="I911" s="985"/>
      <c r="J911" s="985"/>
      <c r="K911" s="985"/>
    </row>
    <row r="912" spans="1:11">
      <c r="A912" s="985"/>
      <c r="B912" s="985"/>
      <c r="C912" s="985"/>
      <c r="D912" s="985"/>
      <c r="E912" s="985"/>
      <c r="F912" s="985"/>
      <c r="G912" s="985"/>
      <c r="H912" s="985"/>
      <c r="I912" s="985"/>
      <c r="J912" s="985"/>
      <c r="K912" s="985"/>
    </row>
    <row r="913" spans="1:11">
      <c r="A913" s="985"/>
      <c r="B913" s="985"/>
      <c r="C913" s="985"/>
      <c r="D913" s="985"/>
      <c r="E913" s="985"/>
      <c r="F913" s="985"/>
      <c r="G913" s="985"/>
      <c r="H913" s="985"/>
      <c r="I913" s="985"/>
      <c r="J913" s="985"/>
      <c r="K913" s="985"/>
    </row>
    <row r="914" spans="1:11">
      <c r="A914" s="985"/>
      <c r="B914" s="985"/>
      <c r="C914" s="985"/>
      <c r="D914" s="985"/>
      <c r="E914" s="985"/>
      <c r="F914" s="985"/>
      <c r="G914" s="985"/>
      <c r="H914" s="985"/>
      <c r="I914" s="985"/>
      <c r="J914" s="985"/>
      <c r="K914" s="985"/>
    </row>
    <row r="915" spans="1:11">
      <c r="A915" s="985"/>
      <c r="B915" s="985"/>
      <c r="C915" s="985"/>
      <c r="D915" s="985"/>
      <c r="E915" s="985"/>
      <c r="F915" s="985"/>
      <c r="G915" s="985"/>
      <c r="H915" s="985"/>
      <c r="I915" s="985"/>
      <c r="J915" s="985"/>
      <c r="K915" s="985"/>
    </row>
    <row r="916" spans="1:11">
      <c r="A916" s="985"/>
      <c r="B916" s="985"/>
      <c r="C916" s="985"/>
      <c r="D916" s="985"/>
      <c r="E916" s="985"/>
      <c r="F916" s="985"/>
      <c r="G916" s="985"/>
      <c r="H916" s="985"/>
      <c r="I916" s="985"/>
      <c r="J916" s="985"/>
      <c r="K916" s="985"/>
    </row>
    <row r="917" spans="1:11">
      <c r="A917" s="985"/>
      <c r="B917" s="985"/>
      <c r="C917" s="985"/>
      <c r="D917" s="985"/>
      <c r="E917" s="985"/>
      <c r="F917" s="985"/>
      <c r="G917" s="985"/>
      <c r="H917" s="985"/>
      <c r="I917" s="985"/>
      <c r="J917" s="985"/>
      <c r="K917" s="985"/>
    </row>
    <row r="918" spans="1:11">
      <c r="A918" s="985"/>
      <c r="B918" s="985"/>
      <c r="C918" s="985"/>
      <c r="D918" s="985"/>
      <c r="E918" s="985"/>
      <c r="F918" s="985"/>
      <c r="G918" s="985"/>
      <c r="H918" s="985"/>
      <c r="I918" s="985"/>
      <c r="J918" s="985"/>
      <c r="K918" s="985"/>
    </row>
    <row r="919" spans="1:11">
      <c r="A919" s="985"/>
      <c r="B919" s="985"/>
      <c r="C919" s="985"/>
      <c r="D919" s="985"/>
      <c r="E919" s="985"/>
      <c r="F919" s="985"/>
      <c r="G919" s="985"/>
      <c r="H919" s="985"/>
      <c r="I919" s="985"/>
      <c r="J919" s="985"/>
      <c r="K919" s="985"/>
    </row>
    <row r="920" spans="1:11">
      <c r="A920" s="985"/>
      <c r="B920" s="985"/>
      <c r="C920" s="985"/>
      <c r="D920" s="985"/>
      <c r="E920" s="985"/>
      <c r="F920" s="985"/>
      <c r="G920" s="985"/>
      <c r="H920" s="985"/>
      <c r="I920" s="985"/>
      <c r="J920" s="985"/>
      <c r="K920" s="985"/>
    </row>
    <row r="921" spans="1:11">
      <c r="A921" s="985"/>
      <c r="B921" s="985"/>
      <c r="C921" s="985"/>
      <c r="D921" s="985"/>
      <c r="E921" s="985"/>
      <c r="F921" s="985"/>
      <c r="G921" s="985"/>
      <c r="H921" s="985"/>
      <c r="I921" s="985"/>
      <c r="J921" s="985"/>
      <c r="K921" s="985"/>
    </row>
    <row r="922" spans="1:11">
      <c r="A922" s="985"/>
      <c r="B922" s="985"/>
      <c r="C922" s="985"/>
      <c r="D922" s="985"/>
      <c r="E922" s="985"/>
      <c r="F922" s="985"/>
      <c r="G922" s="985"/>
      <c r="H922" s="985"/>
      <c r="I922" s="985"/>
      <c r="J922" s="985"/>
      <c r="K922" s="985"/>
    </row>
    <row r="923" spans="1:11">
      <c r="A923" s="985"/>
      <c r="B923" s="985"/>
      <c r="C923" s="985"/>
      <c r="D923" s="985"/>
      <c r="E923" s="985"/>
      <c r="F923" s="985"/>
      <c r="G923" s="985"/>
      <c r="H923" s="985"/>
      <c r="I923" s="985"/>
      <c r="J923" s="985"/>
      <c r="K923" s="985"/>
    </row>
    <row r="924" spans="1:11">
      <c r="A924" s="985"/>
      <c r="B924" s="985"/>
      <c r="C924" s="985"/>
      <c r="D924" s="985"/>
      <c r="E924" s="985"/>
      <c r="F924" s="985"/>
      <c r="G924" s="985"/>
      <c r="H924" s="985"/>
      <c r="I924" s="985"/>
      <c r="J924" s="985"/>
      <c r="K924" s="985"/>
    </row>
    <row r="925" spans="1:11">
      <c r="A925" s="985"/>
      <c r="B925" s="985"/>
      <c r="C925" s="985"/>
      <c r="D925" s="985"/>
      <c r="E925" s="985"/>
      <c r="F925" s="985"/>
      <c r="G925" s="985"/>
      <c r="H925" s="985"/>
      <c r="I925" s="985"/>
      <c r="J925" s="985"/>
      <c r="K925" s="985"/>
    </row>
    <row r="926" spans="1:11">
      <c r="A926" s="985"/>
      <c r="B926" s="985"/>
      <c r="C926" s="985"/>
      <c r="D926" s="985"/>
      <c r="E926" s="985"/>
      <c r="F926" s="985"/>
      <c r="G926" s="985"/>
      <c r="H926" s="985"/>
      <c r="I926" s="985"/>
      <c r="J926" s="985"/>
      <c r="K926" s="985"/>
    </row>
    <row r="927" spans="1:11">
      <c r="A927" s="985"/>
      <c r="B927" s="985"/>
      <c r="C927" s="985"/>
      <c r="D927" s="985"/>
      <c r="E927" s="985"/>
      <c r="F927" s="985"/>
      <c r="G927" s="985"/>
      <c r="H927" s="985"/>
      <c r="I927" s="985"/>
      <c r="J927" s="985"/>
      <c r="K927" s="985"/>
    </row>
    <row r="928" spans="1:11">
      <c r="A928" s="985"/>
      <c r="B928" s="985"/>
      <c r="C928" s="985"/>
      <c r="D928" s="985"/>
      <c r="E928" s="985"/>
      <c r="F928" s="985"/>
      <c r="G928" s="985"/>
      <c r="H928" s="985"/>
      <c r="I928" s="985"/>
      <c r="J928" s="985"/>
      <c r="K928" s="985"/>
    </row>
    <row r="929" spans="1:11">
      <c r="A929" s="985"/>
      <c r="B929" s="985"/>
      <c r="C929" s="985"/>
      <c r="D929" s="985"/>
      <c r="E929" s="985"/>
      <c r="F929" s="985"/>
      <c r="G929" s="985"/>
      <c r="H929" s="985"/>
      <c r="I929" s="985"/>
      <c r="J929" s="985"/>
      <c r="K929" s="985"/>
    </row>
    <row r="930" spans="1:11">
      <c r="A930" s="985"/>
      <c r="B930" s="985"/>
      <c r="C930" s="985"/>
      <c r="D930" s="985"/>
      <c r="E930" s="985"/>
      <c r="F930" s="985"/>
      <c r="G930" s="985"/>
      <c r="H930" s="985"/>
      <c r="I930" s="985"/>
      <c r="J930" s="985"/>
      <c r="K930" s="985"/>
    </row>
    <row r="931" spans="1:11">
      <c r="A931" s="985"/>
      <c r="B931" s="985"/>
      <c r="C931" s="985"/>
      <c r="D931" s="985"/>
      <c r="E931" s="985"/>
      <c r="F931" s="985"/>
      <c r="G931" s="985"/>
      <c r="H931" s="985"/>
      <c r="I931" s="985"/>
      <c r="J931" s="985"/>
      <c r="K931" s="985"/>
    </row>
    <row r="932" spans="1:11">
      <c r="A932" s="985"/>
      <c r="B932" s="985"/>
      <c r="C932" s="985"/>
      <c r="D932" s="985"/>
      <c r="E932" s="985"/>
      <c r="F932" s="985"/>
      <c r="G932" s="985"/>
      <c r="H932" s="985"/>
      <c r="I932" s="985"/>
      <c r="J932" s="985"/>
      <c r="K932" s="985"/>
    </row>
    <row r="933" spans="1:11">
      <c r="A933" s="985"/>
      <c r="B933" s="985"/>
      <c r="C933" s="985"/>
      <c r="D933" s="985"/>
      <c r="E933" s="985"/>
      <c r="F933" s="985"/>
      <c r="G933" s="985"/>
      <c r="H933" s="985"/>
      <c r="I933" s="985"/>
      <c r="J933" s="985"/>
      <c r="K933" s="985"/>
    </row>
    <row r="934" spans="1:11">
      <c r="A934" s="985"/>
      <c r="B934" s="985"/>
      <c r="C934" s="985"/>
      <c r="D934" s="985"/>
      <c r="E934" s="985"/>
      <c r="F934" s="985"/>
      <c r="G934" s="985"/>
      <c r="H934" s="985"/>
      <c r="I934" s="985"/>
      <c r="J934" s="985"/>
      <c r="K934" s="985"/>
    </row>
    <row r="935" spans="1:11">
      <c r="A935" s="985"/>
      <c r="B935" s="985"/>
      <c r="C935" s="985"/>
      <c r="D935" s="985"/>
      <c r="E935" s="985"/>
      <c r="F935" s="985"/>
      <c r="G935" s="985"/>
      <c r="H935" s="985"/>
      <c r="I935" s="985"/>
      <c r="J935" s="985"/>
      <c r="K935" s="985"/>
    </row>
    <row r="936" spans="1:11">
      <c r="A936" s="985"/>
      <c r="B936" s="985"/>
      <c r="C936" s="985"/>
      <c r="D936" s="985"/>
      <c r="E936" s="985"/>
      <c r="F936" s="985"/>
      <c r="G936" s="985"/>
      <c r="H936" s="985"/>
      <c r="I936" s="985"/>
      <c r="J936" s="985"/>
      <c r="K936" s="985"/>
    </row>
    <row r="937" spans="1:11">
      <c r="A937" s="985"/>
      <c r="B937" s="985"/>
      <c r="C937" s="985"/>
      <c r="D937" s="985"/>
      <c r="E937" s="985"/>
      <c r="F937" s="985"/>
      <c r="G937" s="985"/>
      <c r="H937" s="985"/>
      <c r="I937" s="985"/>
      <c r="J937" s="985"/>
      <c r="K937" s="985"/>
    </row>
    <row r="938" spans="1:11">
      <c r="A938" s="985"/>
      <c r="B938" s="985"/>
      <c r="C938" s="985"/>
      <c r="D938" s="985"/>
      <c r="E938" s="985"/>
      <c r="F938" s="985"/>
      <c r="G938" s="985"/>
      <c r="H938" s="985"/>
      <c r="I938" s="985"/>
      <c r="J938" s="985"/>
      <c r="K938" s="985"/>
    </row>
    <row r="939" spans="1:11">
      <c r="A939" s="985"/>
      <c r="B939" s="985"/>
      <c r="C939" s="985"/>
      <c r="D939" s="985"/>
      <c r="E939" s="985"/>
      <c r="F939" s="985"/>
      <c r="G939" s="985"/>
      <c r="H939" s="985"/>
      <c r="I939" s="985"/>
      <c r="J939" s="985"/>
      <c r="K939" s="985"/>
    </row>
    <row r="940" spans="1:11">
      <c r="A940" s="985"/>
      <c r="B940" s="985"/>
      <c r="C940" s="985"/>
      <c r="D940" s="985"/>
      <c r="E940" s="985"/>
      <c r="F940" s="985"/>
      <c r="G940" s="985"/>
      <c r="H940" s="985"/>
      <c r="I940" s="985"/>
      <c r="J940" s="985"/>
      <c r="K940" s="985"/>
    </row>
    <row r="941" spans="1:11">
      <c r="A941" s="985"/>
      <c r="B941" s="985"/>
      <c r="C941" s="985"/>
      <c r="D941" s="985"/>
      <c r="E941" s="985"/>
      <c r="F941" s="985"/>
      <c r="G941" s="985"/>
      <c r="H941" s="985"/>
      <c r="I941" s="985"/>
      <c r="J941" s="985"/>
      <c r="K941" s="985"/>
    </row>
    <row r="942" spans="1:11">
      <c r="A942" s="985"/>
      <c r="B942" s="985"/>
      <c r="C942" s="985"/>
      <c r="D942" s="985"/>
      <c r="E942" s="985"/>
      <c r="F942" s="985"/>
      <c r="G942" s="985"/>
      <c r="H942" s="985"/>
      <c r="I942" s="985"/>
      <c r="J942" s="985"/>
      <c r="K942" s="985"/>
    </row>
    <row r="943" spans="1:11">
      <c r="A943" s="985"/>
      <c r="B943" s="985"/>
      <c r="C943" s="985"/>
      <c r="D943" s="985"/>
      <c r="E943" s="985"/>
      <c r="F943" s="985"/>
      <c r="G943" s="985"/>
      <c r="H943" s="985"/>
      <c r="I943" s="985"/>
      <c r="J943" s="985"/>
      <c r="K943" s="985"/>
    </row>
    <row r="944" spans="1:11">
      <c r="A944" s="985"/>
      <c r="B944" s="985"/>
      <c r="C944" s="985"/>
      <c r="D944" s="985"/>
      <c r="E944" s="985"/>
      <c r="F944" s="985"/>
      <c r="G944" s="985"/>
      <c r="H944" s="985"/>
      <c r="I944" s="985"/>
      <c r="J944" s="985"/>
      <c r="K944" s="985"/>
    </row>
    <row r="945" spans="1:11">
      <c r="A945" s="985"/>
      <c r="B945" s="985"/>
      <c r="C945" s="985"/>
      <c r="D945" s="985"/>
      <c r="E945" s="985"/>
      <c r="F945" s="985"/>
      <c r="G945" s="985"/>
      <c r="H945" s="985"/>
      <c r="I945" s="985"/>
      <c r="J945" s="985"/>
      <c r="K945" s="985"/>
    </row>
    <row r="946" spans="1:11">
      <c r="A946" s="985"/>
      <c r="B946" s="985"/>
      <c r="C946" s="985"/>
      <c r="D946" s="985"/>
      <c r="E946" s="985"/>
      <c r="F946" s="985"/>
      <c r="G946" s="985"/>
      <c r="H946" s="985"/>
      <c r="I946" s="985"/>
      <c r="J946" s="985"/>
      <c r="K946" s="985"/>
    </row>
    <row r="947" spans="1:11">
      <c r="A947" s="985"/>
      <c r="B947" s="985"/>
      <c r="C947" s="985"/>
      <c r="D947" s="985"/>
      <c r="E947" s="985"/>
      <c r="F947" s="985"/>
      <c r="G947" s="985"/>
      <c r="H947" s="985"/>
      <c r="I947" s="985"/>
      <c r="J947" s="985"/>
      <c r="K947" s="985"/>
    </row>
    <row r="948" spans="1:11">
      <c r="A948" s="985"/>
      <c r="B948" s="985"/>
      <c r="C948" s="985"/>
      <c r="D948" s="985"/>
      <c r="E948" s="985"/>
      <c r="F948" s="985"/>
      <c r="G948" s="985"/>
      <c r="H948" s="985"/>
      <c r="I948" s="985"/>
      <c r="J948" s="985"/>
      <c r="K948" s="985"/>
    </row>
    <row r="949" spans="1:11">
      <c r="A949" s="985"/>
      <c r="B949" s="985"/>
      <c r="C949" s="985"/>
      <c r="D949" s="985"/>
      <c r="E949" s="985"/>
      <c r="F949" s="985"/>
      <c r="G949" s="985"/>
      <c r="H949" s="985"/>
      <c r="I949" s="985"/>
      <c r="J949" s="985"/>
      <c r="K949" s="985"/>
    </row>
    <row r="950" spans="1:11">
      <c r="A950" s="985"/>
      <c r="B950" s="985"/>
      <c r="C950" s="985"/>
      <c r="D950" s="985"/>
      <c r="E950" s="985"/>
      <c r="F950" s="985"/>
      <c r="G950" s="985"/>
      <c r="H950" s="985"/>
      <c r="I950" s="985"/>
      <c r="J950" s="985"/>
      <c r="K950" s="985"/>
    </row>
    <row r="951" spans="1:11">
      <c r="A951" s="985"/>
      <c r="B951" s="985"/>
      <c r="C951" s="985"/>
      <c r="D951" s="985"/>
      <c r="E951" s="985"/>
      <c r="F951" s="985"/>
      <c r="G951" s="985"/>
      <c r="H951" s="985"/>
      <c r="I951" s="985"/>
      <c r="J951" s="985"/>
      <c r="K951" s="985"/>
    </row>
    <row r="952" spans="1:11">
      <c r="A952" s="985"/>
      <c r="B952" s="985"/>
      <c r="C952" s="985"/>
      <c r="D952" s="985"/>
      <c r="E952" s="985"/>
      <c r="F952" s="985"/>
      <c r="G952" s="985"/>
      <c r="H952" s="985"/>
      <c r="I952" s="985"/>
      <c r="J952" s="985"/>
      <c r="K952" s="985"/>
    </row>
    <row r="953" spans="1:11">
      <c r="A953" s="985"/>
      <c r="B953" s="985"/>
      <c r="C953" s="985"/>
      <c r="D953" s="985"/>
      <c r="E953" s="985"/>
      <c r="F953" s="985"/>
      <c r="G953" s="985"/>
      <c r="H953" s="985"/>
      <c r="I953" s="985"/>
      <c r="J953" s="985"/>
      <c r="K953" s="985"/>
    </row>
    <row r="954" spans="1:11">
      <c r="A954" s="985"/>
      <c r="B954" s="985"/>
      <c r="C954" s="985"/>
      <c r="D954" s="985"/>
      <c r="E954" s="985"/>
      <c r="F954" s="985"/>
      <c r="G954" s="985"/>
      <c r="H954" s="985"/>
      <c r="I954" s="985"/>
      <c r="J954" s="985"/>
      <c r="K954" s="985"/>
    </row>
    <row r="955" spans="1:11">
      <c r="A955" s="985"/>
      <c r="B955" s="985"/>
      <c r="C955" s="985"/>
      <c r="D955" s="985"/>
      <c r="E955" s="985"/>
      <c r="F955" s="985"/>
      <c r="G955" s="985"/>
      <c r="H955" s="985"/>
      <c r="I955" s="985"/>
      <c r="J955" s="985"/>
      <c r="K955" s="985"/>
    </row>
    <row r="956" spans="1:11">
      <c r="A956" s="985"/>
      <c r="B956" s="985"/>
      <c r="C956" s="985"/>
      <c r="D956" s="985"/>
      <c r="E956" s="985"/>
      <c r="F956" s="985"/>
      <c r="G956" s="985"/>
      <c r="H956" s="985"/>
      <c r="I956" s="985"/>
      <c r="J956" s="985"/>
      <c r="K956" s="985"/>
    </row>
    <row r="957" spans="1:11">
      <c r="A957" s="985"/>
      <c r="B957" s="985"/>
      <c r="C957" s="985"/>
      <c r="D957" s="985"/>
      <c r="E957" s="985"/>
      <c r="F957" s="985"/>
      <c r="G957" s="985"/>
      <c r="H957" s="985"/>
      <c r="I957" s="985"/>
      <c r="J957" s="985"/>
      <c r="K957" s="985"/>
    </row>
    <row r="958" spans="1:11">
      <c r="A958" s="985"/>
      <c r="B958" s="985"/>
      <c r="C958" s="985"/>
      <c r="D958" s="985"/>
      <c r="E958" s="985"/>
      <c r="F958" s="985"/>
      <c r="G958" s="985"/>
      <c r="H958" s="985"/>
      <c r="I958" s="985"/>
      <c r="J958" s="985"/>
      <c r="K958" s="985"/>
    </row>
    <row r="959" spans="1:11">
      <c r="A959" s="985"/>
      <c r="B959" s="985"/>
      <c r="C959" s="985"/>
      <c r="D959" s="985"/>
      <c r="E959" s="985"/>
      <c r="F959" s="985"/>
      <c r="G959" s="985"/>
      <c r="H959" s="985"/>
      <c r="I959" s="985"/>
      <c r="J959" s="985"/>
      <c r="K959" s="985"/>
    </row>
    <row r="960" spans="1:11">
      <c r="A960" s="985"/>
      <c r="B960" s="985"/>
      <c r="C960" s="985"/>
      <c r="D960" s="985"/>
      <c r="E960" s="985"/>
      <c r="F960" s="985"/>
      <c r="G960" s="985"/>
      <c r="H960" s="985"/>
      <c r="I960" s="985"/>
      <c r="J960" s="985"/>
      <c r="K960" s="985"/>
    </row>
    <row r="961" spans="1:11">
      <c r="A961" s="985"/>
      <c r="B961" s="985"/>
      <c r="C961" s="985"/>
      <c r="D961" s="985"/>
      <c r="E961" s="985"/>
      <c r="F961" s="985"/>
      <c r="G961" s="985"/>
      <c r="H961" s="985"/>
      <c r="I961" s="985"/>
      <c r="J961" s="985"/>
      <c r="K961" s="985"/>
    </row>
    <row r="962" spans="1:11">
      <c r="A962" s="985"/>
      <c r="B962" s="985"/>
      <c r="C962" s="985"/>
      <c r="D962" s="985"/>
      <c r="E962" s="985"/>
      <c r="F962" s="985"/>
      <c r="G962" s="985"/>
      <c r="H962" s="985"/>
      <c r="I962" s="985"/>
      <c r="J962" s="985"/>
      <c r="K962" s="985"/>
    </row>
    <row r="963" spans="1:11">
      <c r="A963" s="985"/>
      <c r="B963" s="985"/>
      <c r="C963" s="985"/>
      <c r="D963" s="985"/>
      <c r="E963" s="985"/>
      <c r="F963" s="985"/>
      <c r="G963" s="985"/>
      <c r="H963" s="985"/>
      <c r="I963" s="985"/>
      <c r="J963" s="985"/>
      <c r="K963" s="985"/>
    </row>
    <row r="964" spans="1:11">
      <c r="A964" s="985"/>
      <c r="B964" s="985"/>
      <c r="C964" s="985"/>
      <c r="D964" s="985"/>
      <c r="E964" s="985"/>
      <c r="F964" s="985"/>
      <c r="G964" s="985"/>
      <c r="H964" s="985"/>
      <c r="I964" s="985"/>
      <c r="J964" s="985"/>
      <c r="K964" s="985"/>
    </row>
    <row r="965" spans="1:11">
      <c r="A965" s="985"/>
      <c r="B965" s="985"/>
      <c r="C965" s="985"/>
      <c r="D965" s="985"/>
      <c r="E965" s="985"/>
      <c r="F965" s="985"/>
      <c r="G965" s="985"/>
      <c r="H965" s="985"/>
      <c r="I965" s="985"/>
      <c r="J965" s="985"/>
      <c r="K965" s="985"/>
    </row>
    <row r="966" spans="1:11">
      <c r="A966" s="985"/>
      <c r="B966" s="985"/>
      <c r="C966" s="985"/>
      <c r="D966" s="985"/>
      <c r="E966" s="985"/>
      <c r="F966" s="985"/>
      <c r="G966" s="985"/>
      <c r="H966" s="985"/>
      <c r="I966" s="985"/>
      <c r="J966" s="985"/>
      <c r="K966" s="985"/>
    </row>
    <row r="967" spans="1:11">
      <c r="A967" s="985"/>
      <c r="B967" s="985"/>
      <c r="C967" s="985"/>
      <c r="D967" s="985"/>
      <c r="E967" s="985"/>
      <c r="F967" s="985"/>
      <c r="G967" s="985"/>
      <c r="H967" s="985"/>
      <c r="I967" s="985"/>
      <c r="J967" s="985"/>
      <c r="K967" s="985"/>
    </row>
    <row r="968" spans="1:11">
      <c r="A968" s="985"/>
      <c r="B968" s="985"/>
      <c r="C968" s="985"/>
      <c r="D968" s="985"/>
      <c r="E968" s="985"/>
      <c r="F968" s="985"/>
      <c r="G968" s="985"/>
      <c r="H968" s="985"/>
      <c r="I968" s="985"/>
      <c r="J968" s="985"/>
      <c r="K968" s="985"/>
    </row>
    <row r="969" spans="1:11">
      <c r="A969" s="985"/>
      <c r="B969" s="985"/>
      <c r="C969" s="985"/>
      <c r="D969" s="985"/>
      <c r="E969" s="985"/>
      <c r="F969" s="985"/>
      <c r="G969" s="985"/>
      <c r="H969" s="985"/>
      <c r="I969" s="985"/>
      <c r="J969" s="985"/>
      <c r="K969" s="985"/>
    </row>
    <row r="970" spans="1:11">
      <c r="A970" s="985"/>
      <c r="B970" s="985"/>
      <c r="C970" s="985"/>
      <c r="D970" s="985"/>
      <c r="E970" s="985"/>
      <c r="F970" s="985"/>
      <c r="G970" s="985"/>
      <c r="H970" s="985"/>
      <c r="I970" s="985"/>
      <c r="J970" s="985"/>
      <c r="K970" s="985"/>
    </row>
    <row r="971" spans="1:11">
      <c r="A971" s="985"/>
      <c r="B971" s="985"/>
      <c r="C971" s="985"/>
      <c r="D971" s="985"/>
      <c r="E971" s="985"/>
      <c r="F971" s="985"/>
      <c r="G971" s="985"/>
      <c r="H971" s="985"/>
      <c r="I971" s="985"/>
      <c r="J971" s="985"/>
      <c r="K971" s="985"/>
    </row>
    <row r="972" spans="1:11">
      <c r="A972" s="985"/>
      <c r="B972" s="985"/>
      <c r="C972" s="985"/>
      <c r="D972" s="985"/>
      <c r="E972" s="985"/>
      <c r="F972" s="985"/>
      <c r="G972" s="985"/>
      <c r="H972" s="985"/>
      <c r="I972" s="985"/>
      <c r="J972" s="985"/>
      <c r="K972" s="985"/>
    </row>
    <row r="973" spans="1:11">
      <c r="A973" s="985"/>
      <c r="B973" s="985"/>
      <c r="C973" s="985"/>
      <c r="D973" s="985"/>
      <c r="E973" s="985"/>
      <c r="F973" s="985"/>
      <c r="G973" s="985"/>
      <c r="H973" s="985"/>
      <c r="I973" s="985"/>
      <c r="J973" s="985"/>
      <c r="K973" s="985"/>
    </row>
    <row r="974" spans="1:11">
      <c r="A974" s="985"/>
      <c r="B974" s="985"/>
      <c r="C974" s="985"/>
      <c r="D974" s="985"/>
      <c r="E974" s="985"/>
      <c r="F974" s="985"/>
      <c r="G974" s="985"/>
      <c r="H974" s="985"/>
      <c r="I974" s="985"/>
      <c r="J974" s="985"/>
      <c r="K974" s="985"/>
    </row>
    <row r="975" spans="1:11">
      <c r="A975" s="985"/>
      <c r="B975" s="985"/>
      <c r="C975" s="985"/>
      <c r="D975" s="985"/>
      <c r="E975" s="985"/>
      <c r="F975" s="985"/>
      <c r="G975" s="985"/>
      <c r="H975" s="985"/>
      <c r="I975" s="985"/>
      <c r="J975" s="985"/>
      <c r="K975" s="985"/>
    </row>
    <row r="976" spans="1:11">
      <c r="A976" s="985"/>
      <c r="B976" s="985"/>
      <c r="C976" s="985"/>
      <c r="D976" s="985"/>
      <c r="E976" s="985"/>
      <c r="F976" s="985"/>
      <c r="G976" s="985"/>
      <c r="H976" s="985"/>
      <c r="I976" s="985"/>
      <c r="J976" s="985"/>
      <c r="K976" s="985"/>
    </row>
    <row r="977" spans="1:11">
      <c r="A977" s="985"/>
      <c r="B977" s="985"/>
      <c r="C977" s="985"/>
      <c r="D977" s="985"/>
      <c r="E977" s="985"/>
      <c r="F977" s="985"/>
      <c r="G977" s="985"/>
      <c r="H977" s="985"/>
      <c r="I977" s="985"/>
      <c r="J977" s="985"/>
      <c r="K977" s="985"/>
    </row>
    <row r="978" spans="1:11">
      <c r="A978" s="985"/>
      <c r="B978" s="985"/>
      <c r="C978" s="985"/>
      <c r="D978" s="985"/>
      <c r="E978" s="985"/>
      <c r="F978" s="985"/>
      <c r="G978" s="985"/>
      <c r="H978" s="985"/>
      <c r="I978" s="985"/>
      <c r="J978" s="985"/>
      <c r="K978" s="985"/>
    </row>
    <row r="979" spans="1:11">
      <c r="A979" s="985"/>
      <c r="B979" s="985"/>
      <c r="C979" s="985"/>
      <c r="D979" s="985"/>
      <c r="E979" s="985"/>
      <c r="F979" s="985"/>
      <c r="G979" s="985"/>
      <c r="H979" s="985"/>
      <c r="I979" s="985"/>
      <c r="J979" s="985"/>
      <c r="K979" s="985"/>
    </row>
    <row r="980" spans="1:11">
      <c r="A980" s="985"/>
      <c r="B980" s="985"/>
      <c r="C980" s="985"/>
      <c r="D980" s="985"/>
      <c r="E980" s="985"/>
      <c r="F980" s="985"/>
      <c r="G980" s="985"/>
      <c r="H980" s="985"/>
      <c r="I980" s="985"/>
      <c r="J980" s="985"/>
      <c r="K980" s="985"/>
    </row>
    <row r="981" spans="1:11">
      <c r="A981" s="985"/>
      <c r="B981" s="985"/>
      <c r="C981" s="985"/>
      <c r="D981" s="985"/>
      <c r="E981" s="985"/>
      <c r="F981" s="985"/>
      <c r="G981" s="985"/>
      <c r="H981" s="985"/>
      <c r="I981" s="985"/>
      <c r="J981" s="985"/>
      <c r="K981" s="985"/>
    </row>
    <row r="982" spans="1:11">
      <c r="A982" s="985"/>
      <c r="B982" s="985"/>
      <c r="C982" s="985"/>
      <c r="D982" s="985"/>
      <c r="E982" s="985"/>
      <c r="F982" s="985"/>
      <c r="G982" s="985"/>
      <c r="H982" s="985"/>
      <c r="I982" s="985"/>
      <c r="J982" s="985"/>
      <c r="K982" s="985"/>
    </row>
    <row r="983" spans="1:11">
      <c r="A983" s="985"/>
      <c r="B983" s="985"/>
      <c r="C983" s="985"/>
      <c r="D983" s="985"/>
      <c r="E983" s="985"/>
      <c r="F983" s="985"/>
      <c r="G983" s="985"/>
      <c r="H983" s="985"/>
      <c r="I983" s="985"/>
      <c r="J983" s="985"/>
      <c r="K983" s="985"/>
    </row>
    <row r="984" spans="1:11">
      <c r="A984" s="985"/>
      <c r="B984" s="985"/>
      <c r="C984" s="985"/>
      <c r="D984" s="985"/>
      <c r="E984" s="985"/>
      <c r="F984" s="985"/>
      <c r="G984" s="985"/>
      <c r="H984" s="985"/>
      <c r="I984" s="985"/>
      <c r="J984" s="985"/>
      <c r="K984" s="985"/>
    </row>
    <row r="985" spans="1:11">
      <c r="A985" s="985"/>
      <c r="B985" s="985"/>
      <c r="C985" s="985"/>
      <c r="D985" s="985"/>
      <c r="E985" s="985"/>
      <c r="F985" s="985"/>
      <c r="G985" s="985"/>
      <c r="H985" s="985"/>
      <c r="I985" s="985"/>
      <c r="J985" s="985"/>
      <c r="K985" s="985"/>
    </row>
    <row r="986" spans="1:11">
      <c r="A986" s="985"/>
      <c r="B986" s="985"/>
      <c r="C986" s="985"/>
      <c r="D986" s="985"/>
      <c r="E986" s="985"/>
      <c r="F986" s="985"/>
      <c r="G986" s="985"/>
      <c r="H986" s="985"/>
      <c r="I986" s="985"/>
      <c r="J986" s="985"/>
      <c r="K986" s="985"/>
    </row>
  </sheetData>
  <mergeCells count="14">
    <mergeCell ref="G5:G6"/>
    <mergeCell ref="H5:H6"/>
    <mergeCell ref="I5:I6"/>
    <mergeCell ref="J5:J6"/>
    <mergeCell ref="A1:J1"/>
    <mergeCell ref="A2:J2"/>
    <mergeCell ref="A4:A6"/>
    <mergeCell ref="B4:B6"/>
    <mergeCell ref="C4:F4"/>
    <mergeCell ref="G4:J4"/>
    <mergeCell ref="C5:C6"/>
    <mergeCell ref="D5:D6"/>
    <mergeCell ref="E5:E6"/>
    <mergeCell ref="F5:F6"/>
  </mergeCells>
  <hyperlinks>
    <hyperlink ref="A20" r:id="rId1"/>
    <hyperlink ref="A21" r:id="rId2"/>
  </hyperlinks>
  <pageMargins left="0.78740157480314965" right="0.78740157480314965" top="1.1811023622047245" bottom="0.78740157480314965" header="0" footer="0"/>
  <pageSetup paperSize="9" scale="95" orientation="portrait" horizontalDpi="4294967292" verticalDpi="2400" r:id="rId3"/>
  <headerFooter alignWithMargins="0"/>
</worksheet>
</file>

<file path=xl/worksheets/sheet76.xml><?xml version="1.0" encoding="utf-8"?>
<worksheet xmlns="http://schemas.openxmlformats.org/spreadsheetml/2006/main" xmlns:r="http://schemas.openxmlformats.org/officeDocument/2006/relationships">
  <sheetPr codeName="Sheet76"/>
  <dimension ref="A1:I35"/>
  <sheetViews>
    <sheetView showGridLines="0" workbookViewId="0">
      <selection sqref="A1:C1"/>
    </sheetView>
  </sheetViews>
  <sheetFormatPr defaultRowHeight="12.75"/>
  <cols>
    <col min="1" max="1" width="27.140625" style="1036" customWidth="1"/>
    <col min="2" max="2" width="29.5703125" style="1036" customWidth="1"/>
    <col min="3" max="3" width="30.140625" style="1036" customWidth="1"/>
    <col min="4" max="7" width="9.140625" style="1036"/>
    <col min="8" max="8" width="17" style="1036" bestFit="1" customWidth="1"/>
    <col min="9" max="9" width="9.140625" style="1037"/>
    <col min="10" max="16384" width="9.140625" style="1036"/>
  </cols>
  <sheetData>
    <row r="1" spans="1:9" ht="21" customHeight="1">
      <c r="A1" s="2187" t="s">
        <v>1018</v>
      </c>
      <c r="B1" s="2187"/>
      <c r="C1" s="2187"/>
    </row>
    <row r="2" spans="1:9" ht="23.25" customHeight="1">
      <c r="A2" s="2188" t="s">
        <v>1019</v>
      </c>
      <c r="B2" s="2188"/>
      <c r="C2" s="2188"/>
    </row>
    <row r="3" spans="1:9" ht="12.75" customHeight="1">
      <c r="A3" s="1038">
        <v>2017</v>
      </c>
      <c r="B3" s="1039"/>
      <c r="C3" s="1040" t="s">
        <v>546</v>
      </c>
      <c r="D3" s="1041"/>
    </row>
    <row r="4" spans="1:9" ht="8.25" customHeight="1">
      <c r="A4" s="2189" t="s">
        <v>1020</v>
      </c>
      <c r="B4" s="1695"/>
      <c r="C4" s="1696"/>
      <c r="D4" s="1042"/>
    </row>
    <row r="5" spans="1:9" ht="8.25" customHeight="1">
      <c r="A5" s="2189"/>
      <c r="B5" s="2190" t="s">
        <v>301</v>
      </c>
      <c r="C5" s="2191"/>
      <c r="D5" s="1042"/>
    </row>
    <row r="6" spans="1:9" ht="8.25" customHeight="1">
      <c r="A6" s="2189"/>
      <c r="B6" s="1697"/>
      <c r="C6" s="1698"/>
      <c r="D6" s="1043"/>
    </row>
    <row r="7" spans="1:9" ht="8.25" customHeight="1">
      <c r="A7" s="2189"/>
      <c r="B7" s="2192" t="s">
        <v>1021</v>
      </c>
      <c r="C7" s="2192" t="s">
        <v>1022</v>
      </c>
      <c r="D7" s="1042"/>
    </row>
    <row r="8" spans="1:9" ht="8.25" customHeight="1">
      <c r="A8" s="2189"/>
      <c r="B8" s="2192"/>
      <c r="C8" s="2192"/>
      <c r="D8" s="1042"/>
    </row>
    <row r="9" spans="1:9" ht="8.25" customHeight="1">
      <c r="A9" s="2189"/>
      <c r="B9" s="2192"/>
      <c r="C9" s="2192"/>
    </row>
    <row r="10" spans="1:9" ht="12.95" customHeight="1"/>
    <row r="11" spans="1:9" ht="12.95" customHeight="1">
      <c r="A11" s="1044" t="s">
        <v>1012</v>
      </c>
      <c r="B11" s="1045">
        <f>SUM(B13:B18)</f>
        <v>411</v>
      </c>
      <c r="C11" s="1045">
        <f>SUM(C13:C18)</f>
        <v>411</v>
      </c>
    </row>
    <row r="12" spans="1:9" ht="12.95" customHeight="1">
      <c r="A12" s="1044"/>
    </row>
    <row r="13" spans="1:9" ht="12.95" customHeight="1">
      <c r="A13" s="1036" t="s">
        <v>1023</v>
      </c>
      <c r="B13" s="1046">
        <v>374</v>
      </c>
      <c r="C13" s="1046">
        <v>383</v>
      </c>
      <c r="D13" s="1040"/>
      <c r="E13" s="1041"/>
    </row>
    <row r="14" spans="1:9" ht="12.95" customHeight="1">
      <c r="A14" s="1036" t="s">
        <v>1024</v>
      </c>
      <c r="B14" s="1046">
        <v>18</v>
      </c>
      <c r="C14" s="1043">
        <v>13</v>
      </c>
      <c r="D14" s="1040"/>
      <c r="E14" s="1047"/>
      <c r="H14" s="1039"/>
      <c r="I14" s="1040"/>
    </row>
    <row r="15" spans="1:9" ht="12.95" customHeight="1">
      <c r="A15" s="1036" t="s">
        <v>1025</v>
      </c>
      <c r="B15" s="1048">
        <v>6</v>
      </c>
      <c r="C15" s="1043">
        <v>4</v>
      </c>
      <c r="D15" s="1049"/>
      <c r="E15" s="1043"/>
      <c r="H15" s="1050"/>
      <c r="I15" s="1051"/>
    </row>
    <row r="16" spans="1:9" ht="12.95" customHeight="1">
      <c r="A16" s="1052" t="s">
        <v>1026</v>
      </c>
      <c r="B16" s="1046">
        <v>3</v>
      </c>
      <c r="C16" s="1043">
        <v>2</v>
      </c>
      <c r="E16" s="1042"/>
      <c r="H16" s="1052"/>
      <c r="I16" s="1053"/>
    </row>
    <row r="17" spans="1:9" ht="12.95" customHeight="1">
      <c r="A17" s="1052" t="s">
        <v>1027</v>
      </c>
      <c r="B17" s="1046">
        <v>9</v>
      </c>
      <c r="C17" s="1043">
        <v>9</v>
      </c>
      <c r="H17" s="1052"/>
      <c r="I17" s="1054"/>
    </row>
    <row r="18" spans="1:9" ht="12.95" customHeight="1">
      <c r="A18" s="1052" t="s">
        <v>1028</v>
      </c>
      <c r="B18" s="1046">
        <v>1</v>
      </c>
      <c r="C18" s="1043">
        <v>0</v>
      </c>
      <c r="H18" s="1052"/>
      <c r="I18" s="1047"/>
    </row>
    <row r="19" spans="1:9" ht="6.95" customHeight="1" thickBot="1">
      <c r="A19" s="1699"/>
      <c r="B19" s="1700"/>
      <c r="C19" s="1701"/>
      <c r="H19" s="1049"/>
      <c r="I19" s="1055"/>
    </row>
    <row r="20" spans="1:9" ht="3.75" customHeight="1" thickTop="1">
      <c r="A20" s="1049"/>
      <c r="B20" s="1056"/>
      <c r="C20" s="1039"/>
      <c r="H20" s="1049"/>
      <c r="I20" s="1055"/>
    </row>
    <row r="21" spans="1:9" s="1058" customFormat="1" ht="12.95" customHeight="1">
      <c r="A21" s="1057" t="s">
        <v>955</v>
      </c>
      <c r="B21" s="1057"/>
      <c r="C21" s="1057"/>
      <c r="D21" s="1057"/>
      <c r="E21" s="1057"/>
    </row>
    <row r="22" spans="1:9" ht="12" customHeight="1">
      <c r="A22" s="1052"/>
      <c r="B22" s="1043"/>
      <c r="H22" s="1052"/>
      <c r="I22" s="1053"/>
    </row>
    <row r="23" spans="1:9" s="1039" customFormat="1" ht="16.5" customHeight="1">
      <c r="A23" s="1059"/>
      <c r="B23" s="1060"/>
      <c r="H23" s="1049"/>
      <c r="I23" s="1061"/>
    </row>
    <row r="24" spans="1:9" ht="18" customHeight="1">
      <c r="C24" s="1049"/>
      <c r="D24" s="1056"/>
      <c r="I24" s="1036"/>
    </row>
    <row r="25" spans="1:9">
      <c r="D25" s="1037"/>
      <c r="I25" s="1036"/>
    </row>
    <row r="26" spans="1:9">
      <c r="D26" s="1037"/>
      <c r="I26" s="1036"/>
    </row>
    <row r="27" spans="1:9">
      <c r="D27" s="1037"/>
      <c r="I27" s="1036"/>
    </row>
    <row r="28" spans="1:9">
      <c r="D28" s="1037"/>
      <c r="I28" s="1036"/>
    </row>
    <row r="29" spans="1:9">
      <c r="D29" s="1037"/>
      <c r="I29" s="1036"/>
    </row>
    <row r="30" spans="1:9">
      <c r="D30" s="1037"/>
      <c r="I30" s="1036"/>
    </row>
    <row r="31" spans="1:9">
      <c r="D31" s="1037"/>
      <c r="I31" s="1036"/>
    </row>
    <row r="32" spans="1:9">
      <c r="D32" s="1037"/>
      <c r="I32" s="1036"/>
    </row>
    <row r="33" spans="4:9">
      <c r="D33" s="1037"/>
      <c r="I33" s="1036"/>
    </row>
    <row r="34" spans="4:9">
      <c r="D34" s="1037"/>
      <c r="I34" s="1036"/>
    </row>
    <row r="35" spans="4:9">
      <c r="D35" s="1037"/>
      <c r="I35" s="1036"/>
    </row>
  </sheetData>
  <mergeCells count="6">
    <mergeCell ref="A1:C1"/>
    <mergeCell ref="A2:C2"/>
    <mergeCell ref="A4:A9"/>
    <mergeCell ref="B5:C5"/>
    <mergeCell ref="B7:B9"/>
    <mergeCell ref="C7:C9"/>
  </mergeCells>
  <pageMargins left="0.78740157480314965" right="0.78740157480314965" top="1.1811023622047245" bottom="0.78740157480314965" header="0" footer="0"/>
  <pageSetup paperSize="9" orientation="portrait" horizontalDpi="300" verticalDpi="300" r:id="rId1"/>
  <headerFooter alignWithMargins="0"/>
  <drawing r:id="rId2"/>
</worksheet>
</file>

<file path=xl/worksheets/sheet77.xml><?xml version="1.0" encoding="utf-8"?>
<worksheet xmlns="http://schemas.openxmlformats.org/spreadsheetml/2006/main" xmlns:r="http://schemas.openxmlformats.org/officeDocument/2006/relationships">
  <sheetPr codeName="Sheet77"/>
  <dimension ref="A1:I35"/>
  <sheetViews>
    <sheetView showGridLines="0" workbookViewId="0">
      <selection sqref="A1:C1"/>
    </sheetView>
  </sheetViews>
  <sheetFormatPr defaultRowHeight="12.75"/>
  <cols>
    <col min="1" max="1" width="34.85546875" style="1036" customWidth="1"/>
    <col min="2" max="3" width="25.7109375" style="1036" customWidth="1"/>
    <col min="4" max="7" width="9.140625" style="1036"/>
    <col min="8" max="8" width="17" style="1036" bestFit="1" customWidth="1"/>
    <col min="9" max="9" width="9.140625" style="1037"/>
    <col min="10" max="16384" width="9.140625" style="1036"/>
  </cols>
  <sheetData>
    <row r="1" spans="1:9" ht="21" customHeight="1">
      <c r="A1" s="2187" t="s">
        <v>1029</v>
      </c>
      <c r="B1" s="2187"/>
      <c r="C1" s="2187"/>
    </row>
    <row r="2" spans="1:9" ht="23.25" customHeight="1">
      <c r="A2" s="2193" t="s">
        <v>1030</v>
      </c>
      <c r="B2" s="2193"/>
      <c r="C2" s="2193"/>
    </row>
    <row r="3" spans="1:9" ht="12.95" customHeight="1">
      <c r="A3" s="1038">
        <v>2017</v>
      </c>
      <c r="B3" s="1039"/>
      <c r="C3" s="1040" t="s">
        <v>546</v>
      </c>
      <c r="D3" s="1041"/>
    </row>
    <row r="4" spans="1:9" ht="8.25" customHeight="1">
      <c r="A4" s="2189" t="s">
        <v>1020</v>
      </c>
      <c r="B4" s="1695"/>
      <c r="C4" s="1696"/>
      <c r="D4" s="1042"/>
    </row>
    <row r="5" spans="1:9" ht="8.25" customHeight="1">
      <c r="A5" s="2189"/>
      <c r="B5" s="2190" t="s">
        <v>1031</v>
      </c>
      <c r="C5" s="2191"/>
      <c r="D5" s="1042"/>
    </row>
    <row r="6" spans="1:9" ht="8.25" customHeight="1">
      <c r="A6" s="2189"/>
      <c r="B6" s="1697"/>
      <c r="C6" s="1698"/>
      <c r="D6" s="1043"/>
    </row>
    <row r="7" spans="1:9" ht="8.25" customHeight="1">
      <c r="A7" s="2189"/>
      <c r="B7" s="2192" t="s">
        <v>1021</v>
      </c>
      <c r="C7" s="2192" t="s">
        <v>1022</v>
      </c>
      <c r="D7" s="1042"/>
    </row>
    <row r="8" spans="1:9" ht="8.25" customHeight="1">
      <c r="A8" s="2189"/>
      <c r="B8" s="2192"/>
      <c r="C8" s="2192"/>
      <c r="D8" s="1042"/>
    </row>
    <row r="9" spans="1:9" ht="8.25" customHeight="1">
      <c r="A9" s="2189"/>
      <c r="B9" s="2192"/>
      <c r="C9" s="2192"/>
    </row>
    <row r="10" spans="1:9" ht="12.95" customHeight="1"/>
    <row r="11" spans="1:9" ht="12.95" customHeight="1">
      <c r="A11" s="1044" t="s">
        <v>1012</v>
      </c>
      <c r="B11" s="1062">
        <f>SUM(B13:B18)</f>
        <v>542</v>
      </c>
      <c r="C11" s="1062">
        <f>SUM(C13:C18)</f>
        <v>542</v>
      </c>
    </row>
    <row r="12" spans="1:9" ht="12.95" customHeight="1">
      <c r="A12" s="1044"/>
    </row>
    <row r="13" spans="1:9" ht="12.95" customHeight="1">
      <c r="A13" s="1036" t="s">
        <v>1023</v>
      </c>
      <c r="B13" s="1063">
        <v>400</v>
      </c>
      <c r="C13" s="1063">
        <v>447</v>
      </c>
      <c r="D13" s="1040"/>
      <c r="E13" s="1041"/>
    </row>
    <row r="14" spans="1:9" ht="12.95" customHeight="1">
      <c r="A14" s="1036" t="s">
        <v>1024</v>
      </c>
      <c r="B14" s="1063">
        <v>75</v>
      </c>
      <c r="C14" s="1043">
        <v>39</v>
      </c>
      <c r="D14" s="1040"/>
      <c r="E14" s="1047"/>
      <c r="H14" s="1039"/>
      <c r="I14" s="1040"/>
    </row>
    <row r="15" spans="1:9" ht="12.95" customHeight="1">
      <c r="A15" s="1036" t="s">
        <v>1025</v>
      </c>
      <c r="B15" s="1064">
        <v>9</v>
      </c>
      <c r="C15" s="1043">
        <v>12</v>
      </c>
      <c r="D15" s="1049"/>
      <c r="E15" s="1043"/>
      <c r="H15" s="1050"/>
      <c r="I15" s="1051"/>
    </row>
    <row r="16" spans="1:9" ht="12.95" customHeight="1">
      <c r="A16" s="1052" t="s">
        <v>1026</v>
      </c>
      <c r="B16" s="1046">
        <v>22</v>
      </c>
      <c r="C16" s="1043">
        <v>17</v>
      </c>
      <c r="E16" s="1042"/>
      <c r="H16" s="1052"/>
      <c r="I16" s="1053"/>
    </row>
    <row r="17" spans="1:9" ht="12.95" customHeight="1">
      <c r="A17" s="1052" t="s">
        <v>1027</v>
      </c>
      <c r="B17" s="1063">
        <v>20</v>
      </c>
      <c r="C17" s="1043">
        <v>16</v>
      </c>
      <c r="H17" s="1052"/>
      <c r="I17" s="1054"/>
    </row>
    <row r="18" spans="1:9" ht="12.95" customHeight="1">
      <c r="A18" s="1052" t="s">
        <v>1032</v>
      </c>
      <c r="B18" s="1063">
        <v>16</v>
      </c>
      <c r="C18" s="1043">
        <v>11</v>
      </c>
      <c r="H18" s="1052"/>
      <c r="I18" s="1047"/>
    </row>
    <row r="19" spans="1:9" ht="6.95" customHeight="1" thickBot="1">
      <c r="A19" s="1699"/>
      <c r="B19" s="1702"/>
      <c r="C19" s="1701"/>
      <c r="H19" s="1049"/>
      <c r="I19" s="1055"/>
    </row>
    <row r="20" spans="1:9" ht="3.75" customHeight="1" thickTop="1">
      <c r="A20" s="1049"/>
      <c r="B20" s="1065"/>
      <c r="C20" s="1039"/>
      <c r="H20" s="1049"/>
      <c r="I20" s="1055"/>
    </row>
    <row r="21" spans="1:9" s="1058" customFormat="1" ht="12.95" customHeight="1">
      <c r="A21" s="1057" t="s">
        <v>955</v>
      </c>
      <c r="B21" s="1057"/>
      <c r="C21" s="1057"/>
      <c r="D21" s="1057"/>
      <c r="E21" s="1057"/>
    </row>
    <row r="22" spans="1:9" ht="12" customHeight="1">
      <c r="A22" s="1052"/>
      <c r="B22" s="1043"/>
      <c r="H22" s="1052"/>
      <c r="I22" s="1053"/>
    </row>
    <row r="23" spans="1:9" s="1039" customFormat="1" ht="16.5" customHeight="1">
      <c r="A23" s="1059"/>
      <c r="B23" s="1060"/>
      <c r="H23" s="1049"/>
      <c r="I23" s="1061"/>
    </row>
    <row r="24" spans="1:9" ht="18" customHeight="1">
      <c r="C24" s="1049"/>
      <c r="D24" s="1056"/>
      <c r="I24" s="1036"/>
    </row>
    <row r="25" spans="1:9">
      <c r="D25" s="1037"/>
      <c r="I25" s="1036"/>
    </row>
    <row r="26" spans="1:9">
      <c r="D26" s="1037"/>
      <c r="I26" s="1036"/>
    </row>
    <row r="27" spans="1:9">
      <c r="D27" s="1037"/>
      <c r="I27" s="1036"/>
    </row>
    <row r="28" spans="1:9">
      <c r="D28" s="1037"/>
      <c r="I28" s="1036"/>
    </row>
    <row r="29" spans="1:9">
      <c r="D29" s="1037"/>
      <c r="I29" s="1036"/>
    </row>
    <row r="30" spans="1:9">
      <c r="D30" s="1037"/>
      <c r="I30" s="1036"/>
    </row>
    <row r="31" spans="1:9">
      <c r="D31" s="1037"/>
      <c r="I31" s="1036"/>
    </row>
    <row r="32" spans="1:9">
      <c r="D32" s="1037"/>
      <c r="I32" s="1036"/>
    </row>
    <row r="33" spans="4:9">
      <c r="D33" s="1037"/>
      <c r="I33" s="1036"/>
    </row>
    <row r="34" spans="4:9">
      <c r="D34" s="1037"/>
      <c r="I34" s="1036"/>
    </row>
    <row r="35" spans="4:9">
      <c r="D35" s="1037"/>
      <c r="I35" s="1036"/>
    </row>
  </sheetData>
  <mergeCells count="6">
    <mergeCell ref="A1:C1"/>
    <mergeCell ref="A2:C2"/>
    <mergeCell ref="A4:A9"/>
    <mergeCell ref="B5:C5"/>
    <mergeCell ref="B7:B9"/>
    <mergeCell ref="C7:C9"/>
  </mergeCells>
  <pageMargins left="0.78740157480314965" right="0.78740157480314965" top="1.1811023622047245" bottom="0.78740157480314965" header="0" footer="0"/>
  <pageSetup paperSize="9" orientation="portrait" horizontalDpi="300" verticalDpi="300" r:id="rId1"/>
  <headerFooter alignWithMargins="0"/>
  <drawing r:id="rId2"/>
</worksheet>
</file>

<file path=xl/worksheets/sheet78.xml><?xml version="1.0" encoding="utf-8"?>
<worksheet xmlns="http://schemas.openxmlformats.org/spreadsheetml/2006/main" xmlns:r="http://schemas.openxmlformats.org/officeDocument/2006/relationships">
  <sheetPr codeName="Sheet78"/>
  <dimension ref="A1:R990"/>
  <sheetViews>
    <sheetView workbookViewId="0">
      <selection sqref="A1:H1"/>
    </sheetView>
  </sheetViews>
  <sheetFormatPr defaultRowHeight="12.75"/>
  <cols>
    <col min="1" max="1" width="25.28515625" style="981" customWidth="1"/>
    <col min="2" max="2" width="9.140625" style="981" customWidth="1"/>
    <col min="3" max="7" width="8.5703125" style="981" customWidth="1"/>
    <col min="8" max="8" width="9.7109375" style="981" customWidth="1"/>
    <col min="9" max="9" width="4.85546875" style="992" customWidth="1"/>
    <col min="10" max="18" width="9.140625" style="992"/>
    <col min="19" max="16384" width="9.140625" style="981"/>
  </cols>
  <sheetData>
    <row r="1" spans="1:10" ht="21" customHeight="1">
      <c r="A1" s="2165" t="s">
        <v>1033</v>
      </c>
      <c r="B1" s="2165"/>
      <c r="C1" s="2165"/>
      <c r="D1" s="2165"/>
      <c r="E1" s="2165"/>
      <c r="F1" s="2165"/>
      <c r="G1" s="2165"/>
      <c r="H1" s="2165"/>
    </row>
    <row r="2" spans="1:10" ht="23.25" customHeight="1">
      <c r="A2" s="2166" t="s">
        <v>1034</v>
      </c>
      <c r="B2" s="2166"/>
      <c r="C2" s="2166"/>
      <c r="D2" s="2166"/>
      <c r="E2" s="2166"/>
      <c r="F2" s="2166"/>
      <c r="G2" s="2166"/>
      <c r="H2" s="2166"/>
    </row>
    <row r="3" spans="1:10" ht="12.95" customHeight="1">
      <c r="A3" s="982">
        <v>2017</v>
      </c>
      <c r="B3" s="982"/>
      <c r="C3" s="982"/>
      <c r="D3" s="983"/>
      <c r="E3" s="983"/>
      <c r="F3" s="983"/>
      <c r="G3" s="983"/>
      <c r="H3" s="984" t="s">
        <v>546</v>
      </c>
    </row>
    <row r="4" spans="1:10" ht="21.75" customHeight="1">
      <c r="A4" s="2167" t="s">
        <v>573</v>
      </c>
      <c r="B4" s="2194" t="s">
        <v>0</v>
      </c>
      <c r="C4" s="2197" t="s">
        <v>1035</v>
      </c>
      <c r="D4" s="2198"/>
      <c r="E4" s="2197" t="s">
        <v>1036</v>
      </c>
      <c r="F4" s="2199"/>
      <c r="G4" s="2199"/>
      <c r="H4" s="2200"/>
    </row>
    <row r="5" spans="1:10" ht="15" customHeight="1">
      <c r="A5" s="2168"/>
      <c r="B5" s="2195"/>
      <c r="C5" s="2194" t="s">
        <v>160</v>
      </c>
      <c r="D5" s="2167" t="s">
        <v>1037</v>
      </c>
      <c r="E5" s="2176" t="s">
        <v>0</v>
      </c>
      <c r="F5" s="2167" t="s">
        <v>1038</v>
      </c>
      <c r="G5" s="2176" t="s">
        <v>1039</v>
      </c>
      <c r="H5" s="2167" t="s">
        <v>1040</v>
      </c>
    </row>
    <row r="6" spans="1:10" ht="32.25" customHeight="1">
      <c r="A6" s="2169"/>
      <c r="B6" s="2196"/>
      <c r="C6" s="2196"/>
      <c r="D6" s="2169"/>
      <c r="E6" s="2177"/>
      <c r="F6" s="2169"/>
      <c r="G6" s="2177"/>
      <c r="H6" s="2169"/>
    </row>
    <row r="7" spans="1:10" s="992" customFormat="1" ht="12.95" customHeight="1">
      <c r="A7" s="989"/>
      <c r="B7" s="989"/>
      <c r="C7" s="989"/>
      <c r="D7" s="989"/>
      <c r="E7" s="989"/>
      <c r="F7" s="989"/>
      <c r="G7" s="989"/>
      <c r="H7" s="989"/>
    </row>
    <row r="8" spans="1:10" s="1067" customFormat="1" ht="12.95" customHeight="1">
      <c r="A8" s="1067" t="s">
        <v>258</v>
      </c>
      <c r="B8" s="1032">
        <f>B10+B18+B20</f>
        <v>1126</v>
      </c>
      <c r="C8" s="1032">
        <f t="shared" ref="C8:H8" si="0">C10+C18+C20</f>
        <v>26</v>
      </c>
      <c r="D8" s="1032">
        <f t="shared" si="0"/>
        <v>26</v>
      </c>
      <c r="E8" s="1032">
        <f>E10+E18+E20</f>
        <v>1100</v>
      </c>
      <c r="F8" s="1032">
        <f t="shared" si="0"/>
        <v>116</v>
      </c>
      <c r="G8" s="1032">
        <f t="shared" si="0"/>
        <v>76</v>
      </c>
      <c r="H8" s="1032">
        <f t="shared" si="0"/>
        <v>10</v>
      </c>
      <c r="I8" s="1066"/>
      <c r="J8" s="1066"/>
    </row>
    <row r="9" spans="1:10" s="1067" customFormat="1" ht="12.95" customHeight="1">
      <c r="I9" s="1066"/>
      <c r="J9" s="1066"/>
    </row>
    <row r="10" spans="1:10" s="1067" customFormat="1" ht="12.95" customHeight="1">
      <c r="A10" s="1067" t="s">
        <v>705</v>
      </c>
      <c r="B10" s="1032">
        <f>SUM(B12:B16)</f>
        <v>1069</v>
      </c>
      <c r="C10" s="1032">
        <f t="shared" ref="C10:H10" si="1">SUM(C12:C16)</f>
        <v>19</v>
      </c>
      <c r="D10" s="1032">
        <f t="shared" si="1"/>
        <v>19</v>
      </c>
      <c r="E10" s="1032">
        <f t="shared" si="1"/>
        <v>1050</v>
      </c>
      <c r="F10" s="1032">
        <f t="shared" si="1"/>
        <v>107</v>
      </c>
      <c r="G10" s="1032">
        <f t="shared" si="1"/>
        <v>73</v>
      </c>
      <c r="H10" s="1032">
        <f t="shared" si="1"/>
        <v>10</v>
      </c>
      <c r="I10" s="1066"/>
      <c r="J10" s="1066"/>
    </row>
    <row r="11" spans="1:10" s="1067" customFormat="1" ht="12.95" customHeight="1">
      <c r="I11" s="1066"/>
      <c r="J11" s="1066"/>
    </row>
    <row r="12" spans="1:10" s="1034" customFormat="1" ht="12.95" customHeight="1">
      <c r="A12" s="1034" t="s">
        <v>391</v>
      </c>
      <c r="B12" s="1032">
        <v>264</v>
      </c>
      <c r="C12" s="1033">
        <v>4</v>
      </c>
      <c r="D12" s="1033">
        <v>4</v>
      </c>
      <c r="E12" s="1032">
        <v>260</v>
      </c>
      <c r="F12" s="1033">
        <v>35</v>
      </c>
      <c r="G12" s="1033">
        <v>31</v>
      </c>
      <c r="H12" s="1033">
        <v>3</v>
      </c>
      <c r="I12" s="1066"/>
      <c r="J12" s="1066"/>
    </row>
    <row r="13" spans="1:10" s="1034" customFormat="1" ht="12.95" customHeight="1">
      <c r="A13" s="1034" t="s">
        <v>392</v>
      </c>
      <c r="B13" s="1032">
        <v>218</v>
      </c>
      <c r="C13" s="1033">
        <v>5</v>
      </c>
      <c r="D13" s="1033">
        <v>5</v>
      </c>
      <c r="E13" s="1032">
        <v>213</v>
      </c>
      <c r="F13" s="1033">
        <v>31</v>
      </c>
      <c r="G13" s="1033">
        <v>25</v>
      </c>
      <c r="H13" s="1033">
        <v>4</v>
      </c>
      <c r="I13" s="1066"/>
      <c r="J13" s="1066"/>
    </row>
    <row r="14" spans="1:10" s="1034" customFormat="1" ht="12.95" customHeight="1">
      <c r="A14" s="1034" t="s">
        <v>953</v>
      </c>
      <c r="B14" s="1099">
        <v>524</v>
      </c>
      <c r="C14" s="1098">
        <v>9</v>
      </c>
      <c r="D14" s="1098">
        <v>9</v>
      </c>
      <c r="E14" s="1703">
        <v>515</v>
      </c>
      <c r="F14" s="1704">
        <v>31</v>
      </c>
      <c r="G14" s="1705">
        <v>7</v>
      </c>
      <c r="H14" s="1098">
        <v>2</v>
      </c>
      <c r="I14" s="1066"/>
      <c r="J14" s="1066"/>
    </row>
    <row r="15" spans="1:10" s="1034" customFormat="1" ht="12.95" customHeight="1">
      <c r="A15" s="1034" t="s">
        <v>777</v>
      </c>
      <c r="B15" s="1099">
        <v>46</v>
      </c>
      <c r="C15" s="1098">
        <v>1</v>
      </c>
      <c r="D15" s="1706">
        <v>1</v>
      </c>
      <c r="E15" s="1703">
        <v>45</v>
      </c>
      <c r="F15" s="1704">
        <v>8</v>
      </c>
      <c r="G15" s="1705">
        <v>7</v>
      </c>
      <c r="H15" s="1098">
        <v>1</v>
      </c>
      <c r="I15" s="1066"/>
      <c r="J15" s="1066"/>
    </row>
    <row r="16" spans="1:10" s="1034" customFormat="1" ht="12.95" customHeight="1">
      <c r="A16" s="1034" t="s">
        <v>783</v>
      </c>
      <c r="B16" s="1099">
        <v>17</v>
      </c>
      <c r="C16" s="1098">
        <v>0</v>
      </c>
      <c r="D16" s="1706">
        <v>0</v>
      </c>
      <c r="E16" s="1703">
        <v>17</v>
      </c>
      <c r="F16" s="1704">
        <v>2</v>
      </c>
      <c r="G16" s="1705">
        <v>3</v>
      </c>
      <c r="H16" s="1098">
        <v>0</v>
      </c>
      <c r="I16" s="1066"/>
      <c r="J16" s="1066"/>
    </row>
    <row r="17" spans="1:10" s="1034" customFormat="1" ht="12.95" customHeight="1">
      <c r="I17" s="1066"/>
      <c r="J17" s="1066"/>
    </row>
    <row r="18" spans="1:10" s="1067" customFormat="1" ht="12.95" customHeight="1">
      <c r="A18" s="1067" t="s">
        <v>954</v>
      </c>
      <c r="B18" s="1099">
        <v>30</v>
      </c>
      <c r="C18" s="1099">
        <v>5</v>
      </c>
      <c r="D18" s="1707">
        <v>5</v>
      </c>
      <c r="E18" s="1703">
        <v>25</v>
      </c>
      <c r="F18" s="1707">
        <v>8</v>
      </c>
      <c r="G18" s="1099">
        <v>3</v>
      </c>
      <c r="H18" s="1099">
        <v>0</v>
      </c>
      <c r="I18" s="1066"/>
      <c r="J18" s="1066"/>
    </row>
    <row r="19" spans="1:10" s="1067" customFormat="1" ht="12.95" customHeight="1">
      <c r="I19" s="1066"/>
      <c r="J19" s="1066"/>
    </row>
    <row r="20" spans="1:10" s="1067" customFormat="1" ht="13.5" customHeight="1">
      <c r="A20" s="1067" t="s">
        <v>733</v>
      </c>
      <c r="B20" s="1099">
        <v>27</v>
      </c>
      <c r="C20" s="1708">
        <v>2</v>
      </c>
      <c r="D20" s="1707">
        <v>2</v>
      </c>
      <c r="E20" s="1703">
        <v>25</v>
      </c>
      <c r="F20" s="1707">
        <v>1</v>
      </c>
      <c r="G20" s="1099">
        <v>0</v>
      </c>
      <c r="H20" s="1099">
        <v>0</v>
      </c>
      <c r="I20" s="1066"/>
      <c r="J20" s="1066"/>
    </row>
    <row r="21" spans="1:10" s="1067" customFormat="1" ht="6.95" customHeight="1" thickBot="1">
      <c r="A21" s="1677"/>
      <c r="B21" s="1677"/>
      <c r="C21" s="1677"/>
      <c r="D21" s="1677"/>
      <c r="E21" s="1677"/>
      <c r="F21" s="1677"/>
      <c r="G21" s="1677"/>
      <c r="H21" s="1677"/>
      <c r="I21" s="992"/>
      <c r="J21" s="992"/>
    </row>
    <row r="22" spans="1:10" s="1067" customFormat="1" ht="3.75" customHeight="1" thickTop="1">
      <c r="A22" s="1161"/>
      <c r="B22" s="1161"/>
      <c r="C22" s="1161"/>
      <c r="D22" s="1161"/>
      <c r="E22" s="1161"/>
      <c r="F22" s="1161"/>
      <c r="G22" s="1161"/>
      <c r="H22" s="1161"/>
      <c r="I22" s="992"/>
      <c r="J22" s="992"/>
    </row>
    <row r="23" spans="1:10" s="993" customFormat="1" ht="12.95" customHeight="1">
      <c r="B23" s="1031"/>
      <c r="C23" s="1031"/>
      <c r="D23" s="1031"/>
      <c r="E23" s="1031"/>
    </row>
    <row r="24" spans="1:10">
      <c r="A24" s="985"/>
      <c r="B24" s="985"/>
      <c r="C24" s="985"/>
      <c r="D24" s="985"/>
      <c r="E24" s="985"/>
      <c r="F24" s="985"/>
      <c r="G24" s="985"/>
      <c r="H24" s="985"/>
    </row>
    <row r="25" spans="1:10">
      <c r="A25" s="985"/>
      <c r="B25" s="985"/>
      <c r="C25" s="985"/>
      <c r="D25" s="985"/>
      <c r="E25" s="985"/>
      <c r="F25" s="985"/>
      <c r="G25" s="985"/>
      <c r="H25" s="985"/>
    </row>
    <row r="26" spans="1:10">
      <c r="A26" s="985"/>
      <c r="B26" s="985"/>
      <c r="C26" s="985"/>
      <c r="D26" s="985"/>
      <c r="E26" s="985"/>
      <c r="F26" s="985"/>
      <c r="G26" s="985"/>
      <c r="H26" s="985"/>
    </row>
    <row r="27" spans="1:10">
      <c r="A27" s="985"/>
      <c r="B27" s="985"/>
      <c r="C27" s="985"/>
      <c r="D27" s="985"/>
      <c r="E27" s="985"/>
      <c r="F27" s="985"/>
      <c r="G27" s="985"/>
      <c r="H27" s="985"/>
    </row>
    <row r="28" spans="1:10">
      <c r="A28" s="985"/>
      <c r="B28" s="985"/>
      <c r="C28" s="985"/>
      <c r="D28" s="985"/>
      <c r="E28" s="985"/>
      <c r="F28" s="985"/>
      <c r="G28" s="985"/>
      <c r="H28" s="985"/>
    </row>
    <row r="29" spans="1:10">
      <c r="A29" s="985"/>
      <c r="B29" s="985"/>
      <c r="C29" s="985"/>
      <c r="D29" s="985"/>
      <c r="E29" s="985"/>
      <c r="F29" s="985"/>
      <c r="G29" s="985"/>
      <c r="H29" s="985"/>
    </row>
    <row r="30" spans="1:10">
      <c r="A30" s="985"/>
      <c r="B30" s="985"/>
      <c r="C30" s="985"/>
      <c r="D30" s="985"/>
      <c r="E30" s="985"/>
      <c r="F30" s="985"/>
      <c r="G30" s="985"/>
      <c r="H30" s="985"/>
    </row>
    <row r="31" spans="1:10">
      <c r="A31" s="985"/>
      <c r="B31" s="985"/>
      <c r="C31" s="985"/>
      <c r="D31" s="985"/>
      <c r="E31" s="985"/>
      <c r="F31" s="985"/>
      <c r="G31" s="985"/>
      <c r="H31" s="985"/>
    </row>
    <row r="32" spans="1:10">
      <c r="A32" s="985"/>
      <c r="B32" s="985"/>
      <c r="C32" s="985"/>
      <c r="D32" s="985"/>
      <c r="E32" s="985"/>
      <c r="F32" s="985"/>
      <c r="G32" s="985"/>
      <c r="H32" s="985"/>
    </row>
    <row r="33" spans="1:8">
      <c r="A33" s="985"/>
      <c r="B33" s="985"/>
      <c r="C33" s="985"/>
      <c r="D33" s="985"/>
      <c r="E33" s="985"/>
      <c r="F33" s="985"/>
      <c r="G33" s="985"/>
      <c r="H33" s="985"/>
    </row>
    <row r="34" spans="1:8">
      <c r="A34" s="985"/>
      <c r="B34" s="985"/>
      <c r="C34" s="985"/>
      <c r="D34" s="985"/>
      <c r="E34" s="985"/>
      <c r="F34" s="985"/>
      <c r="G34" s="985"/>
      <c r="H34" s="985"/>
    </row>
    <row r="35" spans="1:8">
      <c r="A35" s="985"/>
      <c r="B35" s="985"/>
      <c r="C35" s="985"/>
      <c r="D35" s="985"/>
      <c r="E35" s="985"/>
      <c r="F35" s="985"/>
      <c r="G35" s="985"/>
      <c r="H35" s="985"/>
    </row>
    <row r="36" spans="1:8">
      <c r="A36" s="985"/>
      <c r="B36" s="985"/>
      <c r="C36" s="985"/>
      <c r="D36" s="985"/>
      <c r="E36" s="985"/>
      <c r="F36" s="985"/>
      <c r="G36" s="985"/>
      <c r="H36" s="985"/>
    </row>
    <row r="37" spans="1:8">
      <c r="A37" s="985"/>
      <c r="B37" s="985"/>
      <c r="C37" s="985"/>
      <c r="D37" s="985"/>
      <c r="E37" s="985"/>
      <c r="F37" s="985"/>
      <c r="G37" s="985"/>
      <c r="H37" s="985"/>
    </row>
    <row r="38" spans="1:8">
      <c r="A38" s="985"/>
      <c r="B38" s="985"/>
      <c r="C38" s="985"/>
      <c r="D38" s="985"/>
      <c r="E38" s="985"/>
      <c r="F38" s="985"/>
      <c r="G38" s="985"/>
      <c r="H38" s="985"/>
    </row>
    <row r="39" spans="1:8">
      <c r="A39" s="985"/>
      <c r="B39" s="985"/>
      <c r="C39" s="985"/>
      <c r="D39" s="985"/>
      <c r="E39" s="985"/>
      <c r="F39" s="985"/>
      <c r="G39" s="985"/>
      <c r="H39" s="985"/>
    </row>
    <row r="40" spans="1:8">
      <c r="A40" s="985"/>
      <c r="B40" s="985"/>
      <c r="C40" s="985"/>
      <c r="D40" s="985"/>
      <c r="E40" s="985"/>
      <c r="F40" s="985"/>
      <c r="G40" s="985"/>
      <c r="H40" s="985"/>
    </row>
    <row r="41" spans="1:8">
      <c r="A41" s="985"/>
      <c r="B41" s="985"/>
      <c r="C41" s="985"/>
      <c r="D41" s="985"/>
      <c r="E41" s="985"/>
      <c r="F41" s="985"/>
      <c r="G41" s="985"/>
      <c r="H41" s="985"/>
    </row>
    <row r="42" spans="1:8">
      <c r="A42" s="985"/>
      <c r="B42" s="985"/>
      <c r="C42" s="985"/>
      <c r="D42" s="985"/>
      <c r="E42" s="985"/>
      <c r="F42" s="985"/>
      <c r="G42" s="985"/>
      <c r="H42" s="985"/>
    </row>
    <row r="43" spans="1:8">
      <c r="A43" s="985"/>
      <c r="B43" s="985"/>
      <c r="C43" s="985"/>
      <c r="D43" s="985"/>
      <c r="E43" s="985"/>
      <c r="F43" s="985"/>
      <c r="G43" s="985"/>
      <c r="H43" s="985"/>
    </row>
    <row r="44" spans="1:8">
      <c r="A44" s="985"/>
      <c r="B44" s="985"/>
      <c r="C44" s="985"/>
      <c r="D44" s="985"/>
      <c r="E44" s="985"/>
      <c r="F44" s="985"/>
      <c r="G44" s="985"/>
      <c r="H44" s="985"/>
    </row>
    <row r="45" spans="1:8">
      <c r="A45" s="985"/>
      <c r="B45" s="985"/>
      <c r="C45" s="985"/>
      <c r="D45" s="985"/>
      <c r="E45" s="985"/>
      <c r="F45" s="985"/>
      <c r="G45" s="985"/>
      <c r="H45" s="985"/>
    </row>
    <row r="46" spans="1:8">
      <c r="A46" s="985"/>
      <c r="B46" s="985"/>
      <c r="C46" s="985"/>
      <c r="D46" s="985"/>
      <c r="E46" s="985"/>
      <c r="F46" s="985"/>
      <c r="G46" s="985"/>
      <c r="H46" s="985"/>
    </row>
    <row r="47" spans="1:8">
      <c r="A47" s="985"/>
      <c r="B47" s="985"/>
      <c r="C47" s="985"/>
      <c r="D47" s="985"/>
      <c r="E47" s="985"/>
      <c r="F47" s="985"/>
      <c r="G47" s="985"/>
      <c r="H47" s="985"/>
    </row>
    <row r="48" spans="1:8">
      <c r="A48" s="985"/>
      <c r="B48" s="985"/>
      <c r="C48" s="985"/>
      <c r="D48" s="985"/>
      <c r="E48" s="985"/>
      <c r="F48" s="985"/>
      <c r="G48" s="985"/>
      <c r="H48" s="985"/>
    </row>
    <row r="49" spans="1:8">
      <c r="A49" s="985"/>
      <c r="B49" s="985"/>
      <c r="C49" s="985"/>
      <c r="D49" s="985"/>
      <c r="E49" s="985"/>
      <c r="F49" s="985"/>
      <c r="G49" s="985"/>
      <c r="H49" s="985"/>
    </row>
    <row r="50" spans="1:8">
      <c r="A50" s="985"/>
      <c r="B50" s="985"/>
      <c r="C50" s="985"/>
      <c r="D50" s="985"/>
      <c r="E50" s="985"/>
      <c r="F50" s="985"/>
      <c r="G50" s="985"/>
      <c r="H50" s="985"/>
    </row>
    <row r="51" spans="1:8">
      <c r="A51" s="985"/>
      <c r="B51" s="985"/>
      <c r="C51" s="985"/>
      <c r="D51" s="985"/>
      <c r="E51" s="985"/>
      <c r="F51" s="985"/>
      <c r="G51" s="985"/>
      <c r="H51" s="985"/>
    </row>
    <row r="52" spans="1:8">
      <c r="A52" s="985"/>
      <c r="B52" s="985"/>
      <c r="C52" s="985"/>
      <c r="D52" s="985"/>
      <c r="E52" s="985"/>
      <c r="F52" s="985"/>
      <c r="G52" s="985"/>
      <c r="H52" s="985"/>
    </row>
    <row r="53" spans="1:8">
      <c r="A53" s="985"/>
      <c r="B53" s="985"/>
      <c r="C53" s="985"/>
      <c r="D53" s="985"/>
      <c r="E53" s="985"/>
      <c r="F53" s="985"/>
      <c r="G53" s="985"/>
      <c r="H53" s="985"/>
    </row>
    <row r="54" spans="1:8">
      <c r="A54" s="985"/>
      <c r="B54" s="985"/>
      <c r="C54" s="985"/>
      <c r="D54" s="985"/>
      <c r="E54" s="985"/>
      <c r="F54" s="985"/>
      <c r="G54" s="985"/>
      <c r="H54" s="985"/>
    </row>
    <row r="55" spans="1:8">
      <c r="A55" s="985"/>
      <c r="B55" s="985"/>
      <c r="C55" s="985"/>
      <c r="D55" s="985"/>
      <c r="E55" s="985"/>
      <c r="F55" s="985"/>
      <c r="G55" s="985"/>
      <c r="H55" s="985"/>
    </row>
    <row r="56" spans="1:8">
      <c r="A56" s="985"/>
      <c r="B56" s="985"/>
      <c r="C56" s="985"/>
      <c r="D56" s="985"/>
      <c r="E56" s="985"/>
      <c r="F56" s="985"/>
      <c r="G56" s="985"/>
      <c r="H56" s="985"/>
    </row>
    <row r="57" spans="1:8">
      <c r="A57" s="985"/>
      <c r="B57" s="985"/>
      <c r="C57" s="985"/>
      <c r="D57" s="985"/>
      <c r="E57" s="985"/>
      <c r="F57" s="985"/>
      <c r="G57" s="985"/>
      <c r="H57" s="985"/>
    </row>
    <row r="58" spans="1:8">
      <c r="A58" s="985"/>
      <c r="B58" s="985"/>
      <c r="C58" s="985"/>
      <c r="D58" s="985"/>
      <c r="E58" s="985"/>
      <c r="F58" s="985"/>
      <c r="G58" s="985"/>
      <c r="H58" s="985"/>
    </row>
    <row r="59" spans="1:8">
      <c r="A59" s="985"/>
      <c r="B59" s="985"/>
      <c r="C59" s="985"/>
      <c r="D59" s="985"/>
      <c r="E59" s="985"/>
      <c r="F59" s="985"/>
      <c r="G59" s="985"/>
      <c r="H59" s="985"/>
    </row>
    <row r="60" spans="1:8">
      <c r="A60" s="985"/>
      <c r="B60" s="985"/>
      <c r="C60" s="985"/>
      <c r="D60" s="985"/>
      <c r="E60" s="985"/>
      <c r="F60" s="985"/>
      <c r="G60" s="985"/>
      <c r="H60" s="985"/>
    </row>
    <row r="61" spans="1:8">
      <c r="A61" s="985"/>
      <c r="B61" s="985"/>
      <c r="C61" s="985"/>
      <c r="D61" s="985"/>
      <c r="E61" s="985"/>
      <c r="F61" s="985"/>
      <c r="G61" s="985"/>
      <c r="H61" s="985"/>
    </row>
    <row r="62" spans="1:8">
      <c r="A62" s="985"/>
      <c r="B62" s="985"/>
      <c r="C62" s="985"/>
      <c r="D62" s="985"/>
      <c r="E62" s="985"/>
      <c r="F62" s="985"/>
      <c r="G62" s="985"/>
      <c r="H62" s="985"/>
    </row>
    <row r="63" spans="1:8">
      <c r="A63" s="985"/>
      <c r="B63" s="985"/>
      <c r="C63" s="985"/>
      <c r="D63" s="985"/>
      <c r="E63" s="985"/>
      <c r="F63" s="985"/>
      <c r="G63" s="985"/>
      <c r="H63" s="985"/>
    </row>
    <row r="64" spans="1:8">
      <c r="A64" s="985"/>
      <c r="B64" s="985"/>
      <c r="C64" s="985"/>
      <c r="D64" s="985"/>
      <c r="E64" s="985"/>
      <c r="F64" s="985"/>
      <c r="G64" s="985"/>
      <c r="H64" s="985"/>
    </row>
    <row r="65" spans="1:8">
      <c r="A65" s="985"/>
      <c r="B65" s="985"/>
      <c r="C65" s="985"/>
      <c r="D65" s="985"/>
      <c r="E65" s="985"/>
      <c r="F65" s="985"/>
      <c r="G65" s="985"/>
      <c r="H65" s="985"/>
    </row>
    <row r="66" spans="1:8">
      <c r="A66" s="985"/>
      <c r="B66" s="985"/>
      <c r="C66" s="985"/>
      <c r="D66" s="985"/>
      <c r="E66" s="985"/>
      <c r="F66" s="985"/>
      <c r="G66" s="985"/>
      <c r="H66" s="985"/>
    </row>
    <row r="67" spans="1:8">
      <c r="A67" s="985"/>
      <c r="B67" s="985"/>
      <c r="C67" s="985"/>
      <c r="D67" s="985"/>
      <c r="E67" s="985"/>
      <c r="F67" s="985"/>
      <c r="G67" s="985"/>
      <c r="H67" s="985"/>
    </row>
    <row r="68" spans="1:8">
      <c r="A68" s="985"/>
      <c r="B68" s="985"/>
      <c r="C68" s="985"/>
      <c r="D68" s="985"/>
      <c r="E68" s="985"/>
      <c r="F68" s="985"/>
      <c r="G68" s="985"/>
      <c r="H68" s="985"/>
    </row>
    <row r="69" spans="1:8">
      <c r="A69" s="985"/>
      <c r="B69" s="985"/>
      <c r="C69" s="985"/>
      <c r="D69" s="985"/>
      <c r="E69" s="985"/>
      <c r="F69" s="985"/>
      <c r="G69" s="985"/>
      <c r="H69" s="985"/>
    </row>
    <row r="70" spans="1:8">
      <c r="A70" s="985"/>
      <c r="B70" s="985"/>
      <c r="C70" s="985"/>
      <c r="D70" s="985"/>
      <c r="E70" s="985"/>
      <c r="F70" s="985"/>
      <c r="G70" s="985"/>
      <c r="H70" s="985"/>
    </row>
    <row r="71" spans="1:8">
      <c r="A71" s="985"/>
      <c r="B71" s="985"/>
      <c r="C71" s="985"/>
      <c r="D71" s="985"/>
      <c r="E71" s="985"/>
      <c r="F71" s="985"/>
      <c r="G71" s="985"/>
      <c r="H71" s="985"/>
    </row>
    <row r="72" spans="1:8">
      <c r="A72" s="985"/>
      <c r="B72" s="985"/>
      <c r="C72" s="985"/>
      <c r="D72" s="985"/>
      <c r="E72" s="985"/>
      <c r="F72" s="985"/>
      <c r="G72" s="985"/>
      <c r="H72" s="985"/>
    </row>
    <row r="73" spans="1:8">
      <c r="A73" s="985"/>
      <c r="B73" s="985"/>
      <c r="C73" s="985"/>
      <c r="D73" s="985"/>
      <c r="E73" s="985"/>
      <c r="F73" s="985"/>
      <c r="G73" s="985"/>
      <c r="H73" s="985"/>
    </row>
    <row r="74" spans="1:8">
      <c r="A74" s="985"/>
      <c r="B74" s="985"/>
      <c r="C74" s="985"/>
      <c r="D74" s="985"/>
      <c r="E74" s="985"/>
      <c r="F74" s="985"/>
      <c r="G74" s="985"/>
      <c r="H74" s="985"/>
    </row>
    <row r="75" spans="1:8">
      <c r="A75" s="985"/>
      <c r="B75" s="985"/>
      <c r="C75" s="985"/>
      <c r="D75" s="985"/>
      <c r="E75" s="985"/>
      <c r="F75" s="985"/>
      <c r="G75" s="985"/>
      <c r="H75" s="985"/>
    </row>
    <row r="76" spans="1:8">
      <c r="A76" s="985"/>
      <c r="B76" s="985"/>
      <c r="C76" s="985"/>
      <c r="D76" s="985"/>
      <c r="E76" s="985"/>
      <c r="F76" s="985"/>
      <c r="G76" s="985"/>
      <c r="H76" s="985"/>
    </row>
    <row r="77" spans="1:8">
      <c r="A77" s="985"/>
      <c r="B77" s="985"/>
      <c r="C77" s="985"/>
      <c r="D77" s="985"/>
      <c r="E77" s="985"/>
      <c r="F77" s="985"/>
      <c r="G77" s="985"/>
      <c r="H77" s="985"/>
    </row>
    <row r="78" spans="1:8">
      <c r="A78" s="985"/>
      <c r="B78" s="985"/>
      <c r="C78" s="985"/>
      <c r="D78" s="985"/>
      <c r="E78" s="985"/>
      <c r="F78" s="985"/>
      <c r="G78" s="985"/>
      <c r="H78" s="985"/>
    </row>
    <row r="79" spans="1:8">
      <c r="A79" s="985"/>
      <c r="B79" s="985"/>
      <c r="C79" s="985"/>
      <c r="D79" s="985"/>
      <c r="E79" s="985"/>
      <c r="F79" s="985"/>
      <c r="G79" s="985"/>
      <c r="H79" s="985"/>
    </row>
    <row r="80" spans="1:8">
      <c r="A80" s="985"/>
      <c r="B80" s="985"/>
      <c r="C80" s="985"/>
      <c r="D80" s="985"/>
      <c r="E80" s="985"/>
      <c r="F80" s="985"/>
      <c r="G80" s="985"/>
      <c r="H80" s="985"/>
    </row>
    <row r="81" spans="1:8">
      <c r="A81" s="985"/>
      <c r="B81" s="985"/>
      <c r="C81" s="985"/>
      <c r="D81" s="985"/>
      <c r="E81" s="985"/>
      <c r="F81" s="985"/>
      <c r="G81" s="985"/>
      <c r="H81" s="985"/>
    </row>
    <row r="82" spans="1:8">
      <c r="A82" s="985"/>
      <c r="B82" s="985"/>
      <c r="C82" s="985"/>
      <c r="D82" s="985"/>
      <c r="E82" s="985"/>
      <c r="F82" s="985"/>
      <c r="G82" s="985"/>
      <c r="H82" s="985"/>
    </row>
    <row r="83" spans="1:8">
      <c r="A83" s="985"/>
      <c r="B83" s="985"/>
      <c r="C83" s="985"/>
      <c r="D83" s="985"/>
      <c r="E83" s="985"/>
      <c r="F83" s="985"/>
      <c r="G83" s="985"/>
      <c r="H83" s="985"/>
    </row>
    <row r="84" spans="1:8">
      <c r="A84" s="985"/>
      <c r="B84" s="985"/>
      <c r="C84" s="985"/>
      <c r="D84" s="985"/>
      <c r="E84" s="985"/>
      <c r="F84" s="985"/>
      <c r="G84" s="985"/>
      <c r="H84" s="985"/>
    </row>
    <row r="85" spans="1:8">
      <c r="A85" s="985"/>
      <c r="B85" s="985"/>
      <c r="C85" s="985"/>
      <c r="D85" s="985"/>
      <c r="E85" s="985"/>
      <c r="F85" s="985"/>
      <c r="G85" s="985"/>
      <c r="H85" s="985"/>
    </row>
    <row r="86" spans="1:8">
      <c r="A86" s="985"/>
      <c r="B86" s="985"/>
      <c r="C86" s="985"/>
      <c r="D86" s="985"/>
      <c r="E86" s="985"/>
      <c r="F86" s="985"/>
      <c r="G86" s="985"/>
      <c r="H86" s="985"/>
    </row>
    <row r="87" spans="1:8">
      <c r="A87" s="985"/>
      <c r="B87" s="985"/>
      <c r="C87" s="985"/>
      <c r="D87" s="985"/>
      <c r="E87" s="985"/>
      <c r="F87" s="985"/>
      <c r="G87" s="985"/>
      <c r="H87" s="985"/>
    </row>
    <row r="88" spans="1:8">
      <c r="A88" s="985"/>
      <c r="B88" s="985"/>
      <c r="C88" s="985"/>
      <c r="D88" s="985"/>
      <c r="E88" s="985"/>
      <c r="F88" s="985"/>
      <c r="G88" s="985"/>
      <c r="H88" s="985"/>
    </row>
    <row r="89" spans="1:8">
      <c r="A89" s="985"/>
      <c r="B89" s="985"/>
      <c r="C89" s="985"/>
      <c r="D89" s="985"/>
      <c r="E89" s="985"/>
      <c r="F89" s="985"/>
      <c r="G89" s="985"/>
      <c r="H89" s="985"/>
    </row>
    <row r="90" spans="1:8">
      <c r="A90" s="985"/>
      <c r="B90" s="985"/>
      <c r="C90" s="985"/>
      <c r="D90" s="985"/>
      <c r="E90" s="985"/>
      <c r="F90" s="985"/>
      <c r="G90" s="985"/>
      <c r="H90" s="985"/>
    </row>
    <row r="91" spans="1:8">
      <c r="A91" s="985"/>
      <c r="B91" s="985"/>
      <c r="C91" s="985"/>
      <c r="D91" s="985"/>
      <c r="E91" s="985"/>
      <c r="F91" s="985"/>
      <c r="G91" s="985"/>
      <c r="H91" s="985"/>
    </row>
    <row r="92" spans="1:8">
      <c r="A92" s="985"/>
      <c r="B92" s="985"/>
      <c r="C92" s="985"/>
      <c r="D92" s="985"/>
      <c r="E92" s="985"/>
      <c r="F92" s="985"/>
      <c r="G92" s="985"/>
      <c r="H92" s="985"/>
    </row>
    <row r="93" spans="1:8">
      <c r="A93" s="985"/>
      <c r="B93" s="985"/>
      <c r="C93" s="985"/>
      <c r="D93" s="985"/>
      <c r="E93" s="985"/>
      <c r="F93" s="985"/>
      <c r="G93" s="985"/>
      <c r="H93" s="985"/>
    </row>
    <row r="94" spans="1:8">
      <c r="A94" s="985"/>
      <c r="B94" s="985"/>
      <c r="C94" s="985"/>
      <c r="D94" s="985"/>
      <c r="E94" s="985"/>
      <c r="F94" s="985"/>
      <c r="G94" s="985"/>
      <c r="H94" s="985"/>
    </row>
    <row r="95" spans="1:8">
      <c r="A95" s="985"/>
      <c r="B95" s="985"/>
      <c r="C95" s="985"/>
      <c r="D95" s="985"/>
      <c r="E95" s="985"/>
      <c r="F95" s="985"/>
      <c r="G95" s="985"/>
      <c r="H95" s="985"/>
    </row>
    <row r="96" spans="1:8">
      <c r="A96" s="985"/>
      <c r="B96" s="985"/>
      <c r="C96" s="985"/>
      <c r="D96" s="985"/>
      <c r="E96" s="985"/>
      <c r="F96" s="985"/>
      <c r="G96" s="985"/>
      <c r="H96" s="985"/>
    </row>
    <row r="97" spans="1:8">
      <c r="A97" s="985"/>
      <c r="B97" s="985"/>
      <c r="C97" s="985"/>
      <c r="D97" s="985"/>
      <c r="E97" s="985"/>
      <c r="F97" s="985"/>
      <c r="G97" s="985"/>
      <c r="H97" s="985"/>
    </row>
    <row r="98" spans="1:8">
      <c r="A98" s="985"/>
      <c r="B98" s="985"/>
      <c r="C98" s="985"/>
      <c r="D98" s="985"/>
      <c r="E98" s="985"/>
      <c r="F98" s="985"/>
      <c r="G98" s="985"/>
      <c r="H98" s="985"/>
    </row>
    <row r="99" spans="1:8">
      <c r="A99" s="985"/>
      <c r="B99" s="985"/>
      <c r="C99" s="985"/>
      <c r="D99" s="985"/>
      <c r="E99" s="985"/>
      <c r="F99" s="985"/>
      <c r="G99" s="985"/>
      <c r="H99" s="985"/>
    </row>
    <row r="100" spans="1:8">
      <c r="A100" s="985"/>
      <c r="B100" s="985"/>
      <c r="C100" s="985"/>
      <c r="D100" s="985"/>
      <c r="E100" s="985"/>
      <c r="F100" s="985"/>
      <c r="G100" s="985"/>
      <c r="H100" s="985"/>
    </row>
    <row r="101" spans="1:8">
      <c r="A101" s="985"/>
      <c r="B101" s="985"/>
      <c r="C101" s="985"/>
      <c r="D101" s="985"/>
      <c r="E101" s="985"/>
      <c r="F101" s="985"/>
      <c r="G101" s="985"/>
      <c r="H101" s="985"/>
    </row>
    <row r="102" spans="1:8">
      <c r="A102" s="985"/>
      <c r="B102" s="985"/>
      <c r="C102" s="985"/>
      <c r="D102" s="985"/>
      <c r="E102" s="985"/>
      <c r="F102" s="985"/>
      <c r="G102" s="985"/>
      <c r="H102" s="985"/>
    </row>
    <row r="103" spans="1:8">
      <c r="A103" s="985"/>
      <c r="B103" s="985"/>
      <c r="C103" s="985"/>
      <c r="D103" s="985"/>
      <c r="E103" s="985"/>
      <c r="F103" s="985"/>
      <c r="G103" s="985"/>
      <c r="H103" s="985"/>
    </row>
    <row r="104" spans="1:8">
      <c r="A104" s="985"/>
      <c r="B104" s="985"/>
      <c r="C104" s="985"/>
      <c r="D104" s="985"/>
      <c r="E104" s="985"/>
      <c r="F104" s="985"/>
      <c r="G104" s="985"/>
      <c r="H104" s="985"/>
    </row>
    <row r="105" spans="1:8">
      <c r="A105" s="985"/>
      <c r="B105" s="985"/>
      <c r="C105" s="985"/>
      <c r="D105" s="985"/>
      <c r="E105" s="985"/>
      <c r="F105" s="985"/>
      <c r="G105" s="985"/>
      <c r="H105" s="985"/>
    </row>
    <row r="106" spans="1:8">
      <c r="A106" s="985"/>
      <c r="B106" s="985"/>
      <c r="C106" s="985"/>
      <c r="D106" s="985"/>
      <c r="E106" s="985"/>
      <c r="F106" s="985"/>
      <c r="G106" s="985"/>
      <c r="H106" s="985"/>
    </row>
    <row r="107" spans="1:8">
      <c r="A107" s="985"/>
      <c r="B107" s="985"/>
      <c r="C107" s="985"/>
      <c r="D107" s="985"/>
      <c r="E107" s="985"/>
      <c r="F107" s="985"/>
      <c r="G107" s="985"/>
      <c r="H107" s="985"/>
    </row>
    <row r="108" spans="1:8">
      <c r="A108" s="985"/>
      <c r="B108" s="985"/>
      <c r="C108" s="985"/>
      <c r="D108" s="985"/>
      <c r="E108" s="985"/>
      <c r="F108" s="985"/>
      <c r="G108" s="985"/>
      <c r="H108" s="985"/>
    </row>
    <row r="109" spans="1:8">
      <c r="A109" s="985"/>
      <c r="B109" s="985"/>
      <c r="C109" s="985"/>
      <c r="D109" s="985"/>
      <c r="E109" s="985"/>
      <c r="F109" s="985"/>
      <c r="G109" s="985"/>
      <c r="H109" s="985"/>
    </row>
    <row r="110" spans="1:8">
      <c r="A110" s="985"/>
      <c r="B110" s="985"/>
      <c r="C110" s="985"/>
      <c r="D110" s="985"/>
      <c r="E110" s="985"/>
      <c r="F110" s="985"/>
      <c r="G110" s="985"/>
      <c r="H110" s="985"/>
    </row>
    <row r="111" spans="1:8">
      <c r="A111" s="985"/>
      <c r="B111" s="985"/>
      <c r="C111" s="985"/>
      <c r="D111" s="985"/>
      <c r="E111" s="985"/>
      <c r="F111" s="985"/>
      <c r="G111" s="985"/>
      <c r="H111" s="985"/>
    </row>
    <row r="112" spans="1:8">
      <c r="A112" s="985"/>
      <c r="B112" s="985"/>
      <c r="C112" s="985"/>
      <c r="D112" s="985"/>
      <c r="E112" s="985"/>
      <c r="F112" s="985"/>
      <c r="G112" s="985"/>
      <c r="H112" s="985"/>
    </row>
    <row r="113" spans="1:8">
      <c r="A113" s="985"/>
      <c r="B113" s="985"/>
      <c r="C113" s="985"/>
      <c r="D113" s="985"/>
      <c r="E113" s="985"/>
      <c r="F113" s="985"/>
      <c r="G113" s="985"/>
      <c r="H113" s="985"/>
    </row>
    <row r="114" spans="1:8">
      <c r="A114" s="985"/>
      <c r="B114" s="985"/>
      <c r="C114" s="985"/>
      <c r="D114" s="985"/>
      <c r="E114" s="985"/>
      <c r="F114" s="985"/>
      <c r="G114" s="985"/>
      <c r="H114" s="985"/>
    </row>
    <row r="115" spans="1:8">
      <c r="A115" s="985"/>
      <c r="B115" s="985"/>
      <c r="C115" s="985"/>
      <c r="D115" s="985"/>
      <c r="E115" s="985"/>
      <c r="F115" s="985"/>
      <c r="G115" s="985"/>
      <c r="H115" s="985"/>
    </row>
    <row r="116" spans="1:8">
      <c r="A116" s="985"/>
      <c r="B116" s="985"/>
      <c r="C116" s="985"/>
      <c r="D116" s="985"/>
      <c r="E116" s="985"/>
      <c r="F116" s="985"/>
      <c r="G116" s="985"/>
      <c r="H116" s="985"/>
    </row>
    <row r="117" spans="1:8">
      <c r="A117" s="985"/>
      <c r="B117" s="985"/>
      <c r="C117" s="985"/>
      <c r="D117" s="985"/>
      <c r="E117" s="985"/>
      <c r="F117" s="985"/>
      <c r="G117" s="985"/>
      <c r="H117" s="985"/>
    </row>
    <row r="118" spans="1:8">
      <c r="A118" s="985"/>
      <c r="B118" s="985"/>
      <c r="C118" s="985"/>
      <c r="D118" s="985"/>
      <c r="E118" s="985"/>
      <c r="F118" s="985"/>
      <c r="G118" s="985"/>
      <c r="H118" s="985"/>
    </row>
    <row r="119" spans="1:8">
      <c r="A119" s="985"/>
      <c r="B119" s="985"/>
      <c r="C119" s="985"/>
      <c r="D119" s="985"/>
      <c r="E119" s="985"/>
      <c r="F119" s="985"/>
      <c r="G119" s="985"/>
      <c r="H119" s="985"/>
    </row>
    <row r="120" spans="1:8">
      <c r="A120" s="985"/>
      <c r="B120" s="985"/>
      <c r="C120" s="985"/>
      <c r="D120" s="985"/>
      <c r="E120" s="985"/>
      <c r="F120" s="985"/>
      <c r="G120" s="985"/>
      <c r="H120" s="985"/>
    </row>
    <row r="121" spans="1:8">
      <c r="A121" s="985"/>
      <c r="B121" s="985"/>
      <c r="C121" s="985"/>
      <c r="D121" s="985"/>
      <c r="E121" s="985"/>
      <c r="F121" s="985"/>
      <c r="G121" s="985"/>
      <c r="H121" s="985"/>
    </row>
    <row r="122" spans="1:8">
      <c r="A122" s="985"/>
      <c r="B122" s="985"/>
      <c r="C122" s="985"/>
      <c r="D122" s="985"/>
      <c r="E122" s="985"/>
      <c r="F122" s="985"/>
      <c r="G122" s="985"/>
      <c r="H122" s="985"/>
    </row>
    <row r="123" spans="1:8">
      <c r="A123" s="985"/>
      <c r="B123" s="985"/>
      <c r="C123" s="985"/>
      <c r="D123" s="985"/>
      <c r="E123" s="985"/>
      <c r="F123" s="985"/>
      <c r="G123" s="985"/>
      <c r="H123" s="985"/>
    </row>
    <row r="124" spans="1:8">
      <c r="A124" s="985"/>
      <c r="B124" s="985"/>
      <c r="C124" s="985"/>
      <c r="D124" s="985"/>
      <c r="E124" s="985"/>
      <c r="F124" s="985"/>
      <c r="G124" s="985"/>
      <c r="H124" s="985"/>
    </row>
    <row r="125" spans="1:8">
      <c r="A125" s="985"/>
      <c r="B125" s="985"/>
      <c r="C125" s="985"/>
      <c r="D125" s="985"/>
      <c r="E125" s="985"/>
      <c r="F125" s="985"/>
      <c r="G125" s="985"/>
      <c r="H125" s="985"/>
    </row>
    <row r="126" spans="1:8">
      <c r="A126" s="985"/>
      <c r="B126" s="985"/>
      <c r="C126" s="985"/>
      <c r="D126" s="985"/>
      <c r="E126" s="985"/>
      <c r="F126" s="985"/>
      <c r="G126" s="985"/>
      <c r="H126" s="985"/>
    </row>
    <row r="127" spans="1:8">
      <c r="A127" s="985"/>
      <c r="B127" s="985"/>
      <c r="C127" s="985"/>
      <c r="D127" s="985"/>
      <c r="E127" s="985"/>
      <c r="F127" s="985"/>
      <c r="G127" s="985"/>
      <c r="H127" s="985"/>
    </row>
    <row r="128" spans="1:8">
      <c r="A128" s="985"/>
      <c r="B128" s="985"/>
      <c r="C128" s="985"/>
      <c r="D128" s="985"/>
      <c r="E128" s="985"/>
      <c r="F128" s="985"/>
      <c r="G128" s="985"/>
      <c r="H128" s="985"/>
    </row>
    <row r="129" spans="1:8">
      <c r="A129" s="985"/>
      <c r="B129" s="985"/>
      <c r="C129" s="985"/>
      <c r="D129" s="985"/>
      <c r="E129" s="985"/>
      <c r="F129" s="985"/>
      <c r="G129" s="985"/>
      <c r="H129" s="985"/>
    </row>
    <row r="130" spans="1:8">
      <c r="A130" s="985"/>
      <c r="B130" s="985"/>
      <c r="C130" s="985"/>
      <c r="D130" s="985"/>
      <c r="E130" s="985"/>
      <c r="F130" s="985"/>
      <c r="G130" s="985"/>
      <c r="H130" s="985"/>
    </row>
    <row r="131" spans="1:8">
      <c r="A131" s="985"/>
      <c r="B131" s="985"/>
      <c r="C131" s="985"/>
      <c r="D131" s="985"/>
      <c r="E131" s="985"/>
      <c r="F131" s="985"/>
      <c r="G131" s="985"/>
      <c r="H131" s="985"/>
    </row>
    <row r="132" spans="1:8">
      <c r="A132" s="985"/>
      <c r="B132" s="985"/>
      <c r="C132" s="985"/>
      <c r="D132" s="985"/>
      <c r="E132" s="985"/>
      <c r="F132" s="985"/>
      <c r="G132" s="985"/>
      <c r="H132" s="985"/>
    </row>
    <row r="133" spans="1:8">
      <c r="A133" s="985"/>
      <c r="B133" s="985"/>
      <c r="C133" s="985"/>
      <c r="D133" s="985"/>
      <c r="E133" s="985"/>
      <c r="F133" s="985"/>
      <c r="G133" s="985"/>
      <c r="H133" s="985"/>
    </row>
    <row r="134" spans="1:8">
      <c r="A134" s="985"/>
      <c r="B134" s="985"/>
      <c r="C134" s="985"/>
      <c r="D134" s="985"/>
      <c r="E134" s="985"/>
      <c r="F134" s="985"/>
      <c r="G134" s="985"/>
      <c r="H134" s="985"/>
    </row>
    <row r="135" spans="1:8">
      <c r="A135" s="985"/>
      <c r="B135" s="985"/>
      <c r="C135" s="985"/>
      <c r="D135" s="985"/>
      <c r="E135" s="985"/>
      <c r="F135" s="985"/>
      <c r="G135" s="985"/>
      <c r="H135" s="985"/>
    </row>
    <row r="136" spans="1:8">
      <c r="A136" s="985"/>
      <c r="B136" s="985"/>
      <c r="C136" s="985"/>
      <c r="D136" s="985"/>
      <c r="E136" s="985"/>
      <c r="F136" s="985"/>
      <c r="G136" s="985"/>
      <c r="H136" s="985"/>
    </row>
    <row r="137" spans="1:8">
      <c r="A137" s="985"/>
      <c r="B137" s="985"/>
      <c r="C137" s="985"/>
      <c r="D137" s="985"/>
      <c r="E137" s="985"/>
      <c r="F137" s="985"/>
      <c r="G137" s="985"/>
      <c r="H137" s="985"/>
    </row>
    <row r="138" spans="1:8">
      <c r="A138" s="985"/>
      <c r="B138" s="985"/>
      <c r="C138" s="985"/>
      <c r="D138" s="985"/>
      <c r="E138" s="985"/>
      <c r="F138" s="985"/>
      <c r="G138" s="985"/>
      <c r="H138" s="985"/>
    </row>
    <row r="139" spans="1:8">
      <c r="A139" s="985"/>
      <c r="B139" s="985"/>
      <c r="C139" s="985"/>
      <c r="D139" s="985"/>
      <c r="E139" s="985"/>
      <c r="F139" s="985"/>
      <c r="G139" s="985"/>
      <c r="H139" s="985"/>
    </row>
    <row r="140" spans="1:8">
      <c r="A140" s="985"/>
      <c r="B140" s="985"/>
      <c r="C140" s="985"/>
      <c r="D140" s="985"/>
      <c r="E140" s="985"/>
      <c r="F140" s="985"/>
      <c r="G140" s="985"/>
      <c r="H140" s="985"/>
    </row>
    <row r="141" spans="1:8">
      <c r="A141" s="985"/>
      <c r="B141" s="985"/>
      <c r="C141" s="985"/>
      <c r="D141" s="985"/>
      <c r="E141" s="985"/>
      <c r="F141" s="985"/>
      <c r="G141" s="985"/>
      <c r="H141" s="985"/>
    </row>
    <row r="142" spans="1:8">
      <c r="A142" s="985"/>
      <c r="B142" s="985"/>
      <c r="C142" s="985"/>
      <c r="D142" s="985"/>
      <c r="E142" s="985"/>
      <c r="F142" s="985"/>
      <c r="G142" s="985"/>
      <c r="H142" s="985"/>
    </row>
    <row r="143" spans="1:8">
      <c r="A143" s="985"/>
      <c r="B143" s="985"/>
      <c r="C143" s="985"/>
      <c r="D143" s="985"/>
      <c r="E143" s="985"/>
      <c r="F143" s="985"/>
      <c r="G143" s="985"/>
      <c r="H143" s="985"/>
    </row>
    <row r="144" spans="1:8">
      <c r="A144" s="985"/>
      <c r="B144" s="985"/>
      <c r="C144" s="985"/>
      <c r="D144" s="985"/>
      <c r="E144" s="985"/>
      <c r="F144" s="985"/>
      <c r="G144" s="985"/>
      <c r="H144" s="985"/>
    </row>
    <row r="145" spans="1:8">
      <c r="A145" s="985"/>
      <c r="B145" s="985"/>
      <c r="C145" s="985"/>
      <c r="D145" s="985"/>
      <c r="E145" s="985"/>
      <c r="F145" s="985"/>
      <c r="G145" s="985"/>
      <c r="H145" s="985"/>
    </row>
    <row r="146" spans="1:8">
      <c r="A146" s="985"/>
      <c r="B146" s="985"/>
      <c r="C146" s="985"/>
      <c r="D146" s="985"/>
      <c r="E146" s="985"/>
      <c r="F146" s="985"/>
      <c r="G146" s="985"/>
      <c r="H146" s="985"/>
    </row>
    <row r="147" spans="1:8">
      <c r="A147" s="985"/>
      <c r="B147" s="985"/>
      <c r="C147" s="985"/>
      <c r="D147" s="985"/>
      <c r="E147" s="985"/>
      <c r="F147" s="985"/>
      <c r="G147" s="985"/>
      <c r="H147" s="985"/>
    </row>
    <row r="148" spans="1:8">
      <c r="A148" s="985"/>
      <c r="B148" s="985"/>
      <c r="C148" s="985"/>
      <c r="D148" s="985"/>
      <c r="E148" s="985"/>
      <c r="F148" s="985"/>
      <c r="G148" s="985"/>
      <c r="H148" s="985"/>
    </row>
    <row r="149" spans="1:8">
      <c r="A149" s="985"/>
      <c r="B149" s="985"/>
      <c r="C149" s="985"/>
      <c r="D149" s="985"/>
      <c r="E149" s="985"/>
      <c r="F149" s="985"/>
      <c r="G149" s="985"/>
      <c r="H149" s="985"/>
    </row>
    <row r="150" spans="1:8">
      <c r="A150" s="985"/>
      <c r="B150" s="985"/>
      <c r="C150" s="985"/>
      <c r="D150" s="985"/>
      <c r="E150" s="985"/>
      <c r="F150" s="985"/>
      <c r="G150" s="985"/>
      <c r="H150" s="985"/>
    </row>
    <row r="151" spans="1:8">
      <c r="A151" s="985"/>
      <c r="B151" s="985"/>
      <c r="C151" s="985"/>
      <c r="D151" s="985"/>
      <c r="E151" s="985"/>
      <c r="F151" s="985"/>
      <c r="G151" s="985"/>
      <c r="H151" s="985"/>
    </row>
    <row r="152" spans="1:8">
      <c r="A152" s="985"/>
      <c r="B152" s="985"/>
      <c r="C152" s="985"/>
      <c r="D152" s="985"/>
      <c r="E152" s="985"/>
      <c r="F152" s="985"/>
      <c r="G152" s="985"/>
      <c r="H152" s="985"/>
    </row>
    <row r="153" spans="1:8">
      <c r="A153" s="985"/>
      <c r="B153" s="985"/>
      <c r="C153" s="985"/>
      <c r="D153" s="985"/>
      <c r="E153" s="985"/>
      <c r="F153" s="985"/>
      <c r="G153" s="985"/>
      <c r="H153" s="985"/>
    </row>
    <row r="154" spans="1:8">
      <c r="A154" s="985"/>
      <c r="B154" s="985"/>
      <c r="C154" s="985"/>
      <c r="D154" s="985"/>
      <c r="E154" s="985"/>
      <c r="F154" s="985"/>
      <c r="G154" s="985"/>
      <c r="H154" s="985"/>
    </row>
    <row r="155" spans="1:8">
      <c r="A155" s="985"/>
      <c r="B155" s="985"/>
      <c r="C155" s="985"/>
      <c r="D155" s="985"/>
      <c r="E155" s="985"/>
      <c r="F155" s="985"/>
      <c r="G155" s="985"/>
      <c r="H155" s="985"/>
    </row>
    <row r="156" spans="1:8">
      <c r="A156" s="985"/>
      <c r="B156" s="985"/>
      <c r="C156" s="985"/>
      <c r="D156" s="985"/>
      <c r="E156" s="985"/>
      <c r="F156" s="985"/>
      <c r="G156" s="985"/>
      <c r="H156" s="985"/>
    </row>
    <row r="157" spans="1:8">
      <c r="A157" s="985"/>
      <c r="B157" s="985"/>
      <c r="C157" s="985"/>
      <c r="D157" s="985"/>
      <c r="E157" s="985"/>
      <c r="F157" s="985"/>
      <c r="G157" s="985"/>
      <c r="H157" s="985"/>
    </row>
    <row r="158" spans="1:8">
      <c r="A158" s="985"/>
      <c r="B158" s="985"/>
      <c r="C158" s="985"/>
      <c r="D158" s="985"/>
      <c r="E158" s="985"/>
      <c r="F158" s="985"/>
      <c r="G158" s="985"/>
      <c r="H158" s="985"/>
    </row>
    <row r="159" spans="1:8">
      <c r="A159" s="985"/>
      <c r="B159" s="985"/>
      <c r="C159" s="985"/>
      <c r="D159" s="985"/>
      <c r="E159" s="985"/>
      <c r="F159" s="985"/>
      <c r="G159" s="985"/>
      <c r="H159" s="985"/>
    </row>
    <row r="160" spans="1:8">
      <c r="A160" s="985"/>
      <c r="B160" s="985"/>
      <c r="C160" s="985"/>
      <c r="D160" s="985"/>
      <c r="E160" s="985"/>
      <c r="F160" s="985"/>
      <c r="G160" s="985"/>
      <c r="H160" s="985"/>
    </row>
    <row r="161" spans="1:8">
      <c r="A161" s="985"/>
      <c r="B161" s="985"/>
      <c r="C161" s="985"/>
      <c r="D161" s="985"/>
      <c r="E161" s="985"/>
      <c r="F161" s="985"/>
      <c r="G161" s="985"/>
      <c r="H161" s="985"/>
    </row>
    <row r="162" spans="1:8">
      <c r="A162" s="985"/>
      <c r="B162" s="985"/>
      <c r="C162" s="985"/>
      <c r="D162" s="985"/>
      <c r="E162" s="985"/>
      <c r="F162" s="985"/>
      <c r="G162" s="985"/>
      <c r="H162" s="985"/>
    </row>
    <row r="163" spans="1:8">
      <c r="A163" s="985"/>
      <c r="B163" s="985"/>
      <c r="C163" s="985"/>
      <c r="D163" s="985"/>
      <c r="E163" s="985"/>
      <c r="F163" s="985"/>
      <c r="G163" s="985"/>
      <c r="H163" s="985"/>
    </row>
    <row r="164" spans="1:8">
      <c r="A164" s="985"/>
      <c r="B164" s="985"/>
      <c r="C164" s="985"/>
      <c r="D164" s="985"/>
      <c r="E164" s="985"/>
      <c r="F164" s="985"/>
      <c r="G164" s="985"/>
      <c r="H164" s="985"/>
    </row>
    <row r="165" spans="1:8">
      <c r="A165" s="985"/>
      <c r="B165" s="985"/>
      <c r="C165" s="985"/>
      <c r="D165" s="985"/>
      <c r="E165" s="985"/>
      <c r="F165" s="985"/>
      <c r="G165" s="985"/>
      <c r="H165" s="985"/>
    </row>
    <row r="166" spans="1:8">
      <c r="A166" s="985"/>
      <c r="B166" s="985"/>
      <c r="C166" s="985"/>
      <c r="D166" s="985"/>
      <c r="E166" s="985"/>
      <c r="F166" s="985"/>
      <c r="G166" s="985"/>
      <c r="H166" s="985"/>
    </row>
    <row r="167" spans="1:8">
      <c r="A167" s="985"/>
      <c r="B167" s="985"/>
      <c r="C167" s="985"/>
      <c r="D167" s="985"/>
      <c r="E167" s="985"/>
      <c r="F167" s="985"/>
      <c r="G167" s="985"/>
      <c r="H167" s="985"/>
    </row>
    <row r="168" spans="1:8">
      <c r="A168" s="985"/>
      <c r="B168" s="985"/>
      <c r="C168" s="985"/>
      <c r="D168" s="985"/>
      <c r="E168" s="985"/>
      <c r="F168" s="985"/>
      <c r="G168" s="985"/>
      <c r="H168" s="985"/>
    </row>
    <row r="169" spans="1:8">
      <c r="A169" s="985"/>
      <c r="B169" s="985"/>
      <c r="C169" s="985"/>
      <c r="D169" s="985"/>
      <c r="E169" s="985"/>
      <c r="F169" s="985"/>
      <c r="G169" s="985"/>
      <c r="H169" s="985"/>
    </row>
    <row r="170" spans="1:8">
      <c r="A170" s="985"/>
      <c r="B170" s="985"/>
      <c r="C170" s="985"/>
      <c r="D170" s="985"/>
      <c r="E170" s="985"/>
      <c r="F170" s="985"/>
      <c r="G170" s="985"/>
      <c r="H170" s="985"/>
    </row>
    <row r="171" spans="1:8">
      <c r="A171" s="985"/>
      <c r="B171" s="985"/>
      <c r="C171" s="985"/>
      <c r="D171" s="985"/>
      <c r="E171" s="985"/>
      <c r="F171" s="985"/>
      <c r="G171" s="985"/>
      <c r="H171" s="985"/>
    </row>
    <row r="172" spans="1:8">
      <c r="A172" s="985"/>
      <c r="B172" s="985"/>
      <c r="C172" s="985"/>
      <c r="D172" s="985"/>
      <c r="E172" s="985"/>
      <c r="F172" s="985"/>
      <c r="G172" s="985"/>
      <c r="H172" s="985"/>
    </row>
    <row r="173" spans="1:8">
      <c r="A173" s="985"/>
      <c r="B173" s="985"/>
      <c r="C173" s="985"/>
      <c r="D173" s="985"/>
      <c r="E173" s="985"/>
      <c r="F173" s="985"/>
      <c r="G173" s="985"/>
      <c r="H173" s="985"/>
    </row>
    <row r="174" spans="1:8">
      <c r="A174" s="985"/>
      <c r="B174" s="985"/>
      <c r="C174" s="985"/>
      <c r="D174" s="985"/>
      <c r="E174" s="985"/>
      <c r="F174" s="985"/>
      <c r="G174" s="985"/>
      <c r="H174" s="985"/>
    </row>
    <row r="175" spans="1:8">
      <c r="A175" s="985"/>
      <c r="B175" s="985"/>
      <c r="C175" s="985"/>
      <c r="D175" s="985"/>
      <c r="E175" s="985"/>
      <c r="F175" s="985"/>
      <c r="G175" s="985"/>
      <c r="H175" s="985"/>
    </row>
    <row r="176" spans="1:8">
      <c r="A176" s="985"/>
      <c r="B176" s="985"/>
      <c r="C176" s="985"/>
      <c r="D176" s="985"/>
      <c r="E176" s="985"/>
      <c r="F176" s="985"/>
      <c r="G176" s="985"/>
      <c r="H176" s="985"/>
    </row>
    <row r="177" spans="1:8">
      <c r="A177" s="985"/>
      <c r="B177" s="985"/>
      <c r="C177" s="985"/>
      <c r="D177" s="985"/>
      <c r="E177" s="985"/>
      <c r="F177" s="985"/>
      <c r="G177" s="985"/>
      <c r="H177" s="985"/>
    </row>
    <row r="178" spans="1:8">
      <c r="A178" s="985"/>
      <c r="B178" s="985"/>
      <c r="C178" s="985"/>
      <c r="D178" s="985"/>
      <c r="E178" s="985"/>
      <c r="F178" s="985"/>
      <c r="G178" s="985"/>
      <c r="H178" s="985"/>
    </row>
    <row r="179" spans="1:8">
      <c r="A179" s="985"/>
      <c r="B179" s="985"/>
      <c r="C179" s="985"/>
      <c r="D179" s="985"/>
      <c r="E179" s="985"/>
      <c r="F179" s="985"/>
      <c r="G179" s="985"/>
      <c r="H179" s="985"/>
    </row>
    <row r="180" spans="1:8">
      <c r="A180" s="985"/>
      <c r="B180" s="985"/>
      <c r="C180" s="985"/>
      <c r="D180" s="985"/>
      <c r="E180" s="985"/>
      <c r="F180" s="985"/>
      <c r="G180" s="985"/>
      <c r="H180" s="985"/>
    </row>
    <row r="181" spans="1:8">
      <c r="A181" s="985"/>
      <c r="B181" s="985"/>
      <c r="C181" s="985"/>
      <c r="D181" s="985"/>
      <c r="E181" s="985"/>
      <c r="F181" s="985"/>
      <c r="G181" s="985"/>
      <c r="H181" s="985"/>
    </row>
    <row r="182" spans="1:8">
      <c r="A182" s="985"/>
      <c r="B182" s="985"/>
      <c r="C182" s="985"/>
      <c r="D182" s="985"/>
      <c r="E182" s="985"/>
      <c r="F182" s="985"/>
      <c r="G182" s="985"/>
      <c r="H182" s="985"/>
    </row>
    <row r="183" spans="1:8">
      <c r="A183" s="985"/>
      <c r="B183" s="985"/>
      <c r="C183" s="985"/>
      <c r="D183" s="985"/>
      <c r="E183" s="985"/>
      <c r="F183" s="985"/>
      <c r="G183" s="985"/>
      <c r="H183" s="985"/>
    </row>
    <row r="184" spans="1:8">
      <c r="A184" s="985"/>
      <c r="B184" s="985"/>
      <c r="C184" s="985"/>
      <c r="D184" s="985"/>
      <c r="E184" s="985"/>
      <c r="F184" s="985"/>
      <c r="G184" s="985"/>
      <c r="H184" s="985"/>
    </row>
    <row r="185" spans="1:8">
      <c r="A185" s="985"/>
      <c r="B185" s="985"/>
      <c r="C185" s="985"/>
      <c r="D185" s="985"/>
      <c r="E185" s="985"/>
      <c r="F185" s="985"/>
      <c r="G185" s="985"/>
      <c r="H185" s="985"/>
    </row>
    <row r="186" spans="1:8">
      <c r="A186" s="985"/>
      <c r="B186" s="985"/>
      <c r="C186" s="985"/>
      <c r="D186" s="985"/>
      <c r="E186" s="985"/>
      <c r="F186" s="985"/>
      <c r="G186" s="985"/>
      <c r="H186" s="985"/>
    </row>
    <row r="187" spans="1:8">
      <c r="A187" s="985"/>
      <c r="B187" s="985"/>
      <c r="C187" s="985"/>
      <c r="D187" s="985"/>
      <c r="E187" s="985"/>
      <c r="F187" s="985"/>
      <c r="G187" s="985"/>
      <c r="H187" s="985"/>
    </row>
    <row r="188" spans="1:8">
      <c r="A188" s="985"/>
      <c r="B188" s="985"/>
      <c r="C188" s="985"/>
      <c r="D188" s="985"/>
      <c r="E188" s="985"/>
      <c r="F188" s="985"/>
      <c r="G188" s="985"/>
      <c r="H188" s="985"/>
    </row>
    <row r="189" spans="1:8">
      <c r="A189" s="985"/>
      <c r="B189" s="985"/>
      <c r="C189" s="985"/>
      <c r="D189" s="985"/>
      <c r="E189" s="985"/>
      <c r="F189" s="985"/>
      <c r="G189" s="985"/>
      <c r="H189" s="985"/>
    </row>
    <row r="190" spans="1:8">
      <c r="A190" s="985"/>
      <c r="B190" s="985"/>
      <c r="C190" s="985"/>
      <c r="D190" s="985"/>
      <c r="E190" s="985"/>
      <c r="F190" s="985"/>
      <c r="G190" s="985"/>
      <c r="H190" s="985"/>
    </row>
    <row r="191" spans="1:8">
      <c r="A191" s="985"/>
      <c r="B191" s="985"/>
      <c r="C191" s="985"/>
      <c r="D191" s="985"/>
      <c r="E191" s="985"/>
      <c r="F191" s="985"/>
      <c r="G191" s="985"/>
      <c r="H191" s="985"/>
    </row>
    <row r="192" spans="1:8">
      <c r="A192" s="985"/>
      <c r="B192" s="985"/>
      <c r="C192" s="985"/>
      <c r="D192" s="985"/>
      <c r="E192" s="985"/>
      <c r="F192" s="985"/>
      <c r="G192" s="985"/>
      <c r="H192" s="985"/>
    </row>
    <row r="193" spans="1:8">
      <c r="A193" s="985"/>
      <c r="B193" s="985"/>
      <c r="C193" s="985"/>
      <c r="D193" s="985"/>
      <c r="E193" s="985"/>
      <c r="F193" s="985"/>
      <c r="G193" s="985"/>
      <c r="H193" s="985"/>
    </row>
    <row r="194" spans="1:8">
      <c r="A194" s="985"/>
      <c r="B194" s="985"/>
      <c r="C194" s="985"/>
      <c r="D194" s="985"/>
      <c r="E194" s="985"/>
      <c r="F194" s="985"/>
      <c r="G194" s="985"/>
      <c r="H194" s="985"/>
    </row>
    <row r="195" spans="1:8">
      <c r="A195" s="985"/>
      <c r="B195" s="985"/>
      <c r="C195" s="985"/>
      <c r="D195" s="985"/>
      <c r="E195" s="985"/>
      <c r="F195" s="985"/>
      <c r="G195" s="985"/>
      <c r="H195" s="985"/>
    </row>
    <row r="196" spans="1:8">
      <c r="A196" s="985"/>
      <c r="B196" s="985"/>
      <c r="C196" s="985"/>
      <c r="D196" s="985"/>
      <c r="E196" s="985"/>
      <c r="F196" s="985"/>
      <c r="G196" s="985"/>
      <c r="H196" s="985"/>
    </row>
    <row r="197" spans="1:8">
      <c r="A197" s="985"/>
      <c r="B197" s="985"/>
      <c r="C197" s="985"/>
      <c r="D197" s="985"/>
      <c r="E197" s="985"/>
      <c r="F197" s="985"/>
      <c r="G197" s="985"/>
      <c r="H197" s="985"/>
    </row>
    <row r="198" spans="1:8">
      <c r="A198" s="985"/>
      <c r="B198" s="985"/>
      <c r="C198" s="985"/>
      <c r="D198" s="985"/>
      <c r="E198" s="985"/>
      <c r="F198" s="985"/>
      <c r="G198" s="985"/>
      <c r="H198" s="985"/>
    </row>
    <row r="199" spans="1:8">
      <c r="A199" s="985"/>
      <c r="B199" s="985"/>
      <c r="C199" s="985"/>
      <c r="D199" s="985"/>
      <c r="E199" s="985"/>
      <c r="F199" s="985"/>
      <c r="G199" s="985"/>
      <c r="H199" s="985"/>
    </row>
    <row r="200" spans="1:8">
      <c r="A200" s="985"/>
      <c r="B200" s="985"/>
      <c r="C200" s="985"/>
      <c r="D200" s="985"/>
      <c r="E200" s="985"/>
      <c r="F200" s="985"/>
      <c r="G200" s="985"/>
      <c r="H200" s="985"/>
    </row>
    <row r="201" spans="1:8">
      <c r="A201" s="985"/>
      <c r="B201" s="985"/>
      <c r="C201" s="985"/>
      <c r="D201" s="985"/>
      <c r="E201" s="985"/>
      <c r="F201" s="985"/>
      <c r="G201" s="985"/>
      <c r="H201" s="985"/>
    </row>
    <row r="202" spans="1:8">
      <c r="A202" s="985"/>
      <c r="B202" s="985"/>
      <c r="C202" s="985"/>
      <c r="D202" s="985"/>
      <c r="E202" s="985"/>
      <c r="F202" s="985"/>
      <c r="G202" s="985"/>
      <c r="H202" s="985"/>
    </row>
    <row r="203" spans="1:8">
      <c r="A203" s="985"/>
      <c r="B203" s="985"/>
      <c r="C203" s="985"/>
      <c r="D203" s="985"/>
      <c r="E203" s="985"/>
      <c r="F203" s="985"/>
      <c r="G203" s="985"/>
      <c r="H203" s="985"/>
    </row>
    <row r="204" spans="1:8">
      <c r="A204" s="985"/>
      <c r="B204" s="985"/>
      <c r="C204" s="985"/>
      <c r="D204" s="985"/>
      <c r="E204" s="985"/>
      <c r="F204" s="985"/>
      <c r="G204" s="985"/>
      <c r="H204" s="985"/>
    </row>
    <row r="205" spans="1:8">
      <c r="A205" s="985"/>
      <c r="B205" s="985"/>
      <c r="C205" s="985"/>
      <c r="D205" s="985"/>
      <c r="E205" s="985"/>
      <c r="F205" s="985"/>
      <c r="G205" s="985"/>
      <c r="H205" s="985"/>
    </row>
    <row r="206" spans="1:8">
      <c r="A206" s="985"/>
      <c r="B206" s="985"/>
      <c r="C206" s="985"/>
      <c r="D206" s="985"/>
      <c r="E206" s="985"/>
      <c r="F206" s="985"/>
      <c r="G206" s="985"/>
      <c r="H206" s="985"/>
    </row>
    <row r="207" spans="1:8">
      <c r="A207" s="985"/>
      <c r="B207" s="985"/>
      <c r="C207" s="985"/>
      <c r="D207" s="985"/>
      <c r="E207" s="985"/>
      <c r="F207" s="985"/>
      <c r="G207" s="985"/>
      <c r="H207" s="985"/>
    </row>
    <row r="208" spans="1:8">
      <c r="A208" s="985"/>
      <c r="B208" s="985"/>
      <c r="C208" s="985"/>
      <c r="D208" s="985"/>
      <c r="E208" s="985"/>
      <c r="F208" s="985"/>
      <c r="G208" s="985"/>
      <c r="H208" s="985"/>
    </row>
    <row r="209" spans="1:8">
      <c r="A209" s="985"/>
      <c r="B209" s="985"/>
      <c r="C209" s="985"/>
      <c r="D209" s="985"/>
      <c r="E209" s="985"/>
      <c r="F209" s="985"/>
      <c r="G209" s="985"/>
      <c r="H209" s="985"/>
    </row>
    <row r="210" spans="1:8">
      <c r="A210" s="985"/>
      <c r="B210" s="985"/>
      <c r="C210" s="985"/>
      <c r="D210" s="985"/>
      <c r="E210" s="985"/>
      <c r="F210" s="985"/>
      <c r="G210" s="985"/>
      <c r="H210" s="985"/>
    </row>
    <row r="211" spans="1:8">
      <c r="A211" s="985"/>
      <c r="B211" s="985"/>
      <c r="C211" s="985"/>
      <c r="D211" s="985"/>
      <c r="E211" s="985"/>
      <c r="F211" s="985"/>
      <c r="G211" s="985"/>
      <c r="H211" s="985"/>
    </row>
    <row r="212" spans="1:8">
      <c r="A212" s="985"/>
      <c r="B212" s="985"/>
      <c r="C212" s="985"/>
      <c r="D212" s="985"/>
      <c r="E212" s="985"/>
      <c r="F212" s="985"/>
      <c r="G212" s="985"/>
      <c r="H212" s="985"/>
    </row>
    <row r="213" spans="1:8">
      <c r="A213" s="985"/>
      <c r="B213" s="985"/>
      <c r="C213" s="985"/>
      <c r="D213" s="985"/>
      <c r="E213" s="985"/>
      <c r="F213" s="985"/>
      <c r="G213" s="985"/>
      <c r="H213" s="985"/>
    </row>
    <row r="214" spans="1:8">
      <c r="A214" s="985"/>
      <c r="B214" s="985"/>
      <c r="C214" s="985"/>
      <c r="D214" s="985"/>
      <c r="E214" s="985"/>
      <c r="F214" s="985"/>
      <c r="G214" s="985"/>
      <c r="H214" s="985"/>
    </row>
    <row r="215" spans="1:8">
      <c r="A215" s="985"/>
      <c r="B215" s="985"/>
      <c r="C215" s="985"/>
      <c r="D215" s="985"/>
      <c r="E215" s="985"/>
      <c r="F215" s="985"/>
      <c r="G215" s="985"/>
      <c r="H215" s="985"/>
    </row>
    <row r="216" spans="1:8">
      <c r="A216" s="985"/>
      <c r="B216" s="985"/>
      <c r="C216" s="985"/>
      <c r="D216" s="985"/>
      <c r="E216" s="985"/>
      <c r="F216" s="985"/>
      <c r="G216" s="985"/>
      <c r="H216" s="985"/>
    </row>
    <row r="217" spans="1:8">
      <c r="A217" s="985"/>
      <c r="B217" s="985"/>
      <c r="C217" s="985"/>
      <c r="D217" s="985"/>
      <c r="E217" s="985"/>
      <c r="F217" s="985"/>
      <c r="G217" s="985"/>
      <c r="H217" s="985"/>
    </row>
    <row r="218" spans="1:8">
      <c r="A218" s="985"/>
      <c r="B218" s="985"/>
      <c r="C218" s="985"/>
      <c r="D218" s="985"/>
      <c r="E218" s="985"/>
      <c r="F218" s="985"/>
      <c r="G218" s="985"/>
      <c r="H218" s="985"/>
    </row>
    <row r="219" spans="1:8">
      <c r="A219" s="985"/>
      <c r="B219" s="985"/>
      <c r="C219" s="985"/>
      <c r="D219" s="985"/>
      <c r="E219" s="985"/>
      <c r="F219" s="985"/>
      <c r="G219" s="985"/>
      <c r="H219" s="985"/>
    </row>
    <row r="220" spans="1:8">
      <c r="A220" s="985"/>
      <c r="B220" s="985"/>
      <c r="C220" s="985"/>
      <c r="D220" s="985"/>
      <c r="E220" s="985"/>
      <c r="F220" s="985"/>
      <c r="G220" s="985"/>
      <c r="H220" s="985"/>
    </row>
    <row r="221" spans="1:8">
      <c r="A221" s="985"/>
      <c r="B221" s="985"/>
      <c r="C221" s="985"/>
      <c r="D221" s="985"/>
      <c r="E221" s="985"/>
      <c r="F221" s="985"/>
      <c r="G221" s="985"/>
      <c r="H221" s="985"/>
    </row>
    <row r="222" spans="1:8">
      <c r="A222" s="985"/>
      <c r="B222" s="985"/>
      <c r="C222" s="985"/>
      <c r="D222" s="985"/>
      <c r="E222" s="985"/>
      <c r="F222" s="985"/>
      <c r="G222" s="985"/>
      <c r="H222" s="985"/>
    </row>
    <row r="223" spans="1:8">
      <c r="A223" s="985"/>
      <c r="B223" s="985"/>
      <c r="C223" s="985"/>
      <c r="D223" s="985"/>
      <c r="E223" s="985"/>
      <c r="F223" s="985"/>
      <c r="G223" s="985"/>
      <c r="H223" s="985"/>
    </row>
    <row r="224" spans="1:8">
      <c r="A224" s="985"/>
      <c r="B224" s="985"/>
      <c r="C224" s="985"/>
      <c r="D224" s="985"/>
      <c r="E224" s="985"/>
      <c r="F224" s="985"/>
      <c r="G224" s="985"/>
      <c r="H224" s="985"/>
    </row>
    <row r="225" spans="1:8">
      <c r="A225" s="985"/>
      <c r="B225" s="985"/>
      <c r="C225" s="985"/>
      <c r="D225" s="985"/>
      <c r="E225" s="985"/>
      <c r="F225" s="985"/>
      <c r="G225" s="985"/>
      <c r="H225" s="985"/>
    </row>
    <row r="226" spans="1:8">
      <c r="A226" s="985"/>
      <c r="B226" s="985"/>
      <c r="C226" s="985"/>
      <c r="D226" s="985"/>
      <c r="E226" s="985"/>
      <c r="F226" s="985"/>
      <c r="G226" s="985"/>
      <c r="H226" s="985"/>
    </row>
    <row r="227" spans="1:8">
      <c r="A227" s="985"/>
      <c r="B227" s="985"/>
      <c r="C227" s="985"/>
      <c r="D227" s="985"/>
      <c r="E227" s="985"/>
      <c r="F227" s="985"/>
      <c r="G227" s="985"/>
      <c r="H227" s="985"/>
    </row>
    <row r="228" spans="1:8">
      <c r="A228" s="985"/>
      <c r="B228" s="985"/>
      <c r="C228" s="985"/>
      <c r="D228" s="985"/>
      <c r="E228" s="985"/>
      <c r="F228" s="985"/>
      <c r="G228" s="985"/>
      <c r="H228" s="985"/>
    </row>
    <row r="229" spans="1:8">
      <c r="A229" s="985"/>
      <c r="B229" s="985"/>
      <c r="C229" s="985"/>
      <c r="D229" s="985"/>
      <c r="E229" s="985"/>
      <c r="F229" s="985"/>
      <c r="G229" s="985"/>
      <c r="H229" s="985"/>
    </row>
    <row r="230" spans="1:8">
      <c r="A230" s="985"/>
      <c r="B230" s="985"/>
      <c r="C230" s="985"/>
      <c r="D230" s="985"/>
      <c r="E230" s="985"/>
      <c r="F230" s="985"/>
      <c r="G230" s="985"/>
      <c r="H230" s="985"/>
    </row>
    <row r="231" spans="1:8">
      <c r="A231" s="985"/>
      <c r="B231" s="985"/>
      <c r="C231" s="985"/>
      <c r="D231" s="985"/>
      <c r="E231" s="985"/>
      <c r="F231" s="985"/>
      <c r="G231" s="985"/>
      <c r="H231" s="985"/>
    </row>
    <row r="232" spans="1:8">
      <c r="A232" s="985"/>
      <c r="B232" s="985"/>
      <c r="C232" s="985"/>
      <c r="D232" s="985"/>
      <c r="E232" s="985"/>
      <c r="F232" s="985"/>
      <c r="G232" s="985"/>
      <c r="H232" s="985"/>
    </row>
    <row r="233" spans="1:8">
      <c r="A233" s="985"/>
      <c r="B233" s="985"/>
      <c r="C233" s="985"/>
      <c r="D233" s="985"/>
      <c r="E233" s="985"/>
      <c r="F233" s="985"/>
      <c r="G233" s="985"/>
      <c r="H233" s="985"/>
    </row>
    <row r="234" spans="1:8">
      <c r="A234" s="985"/>
      <c r="B234" s="985"/>
      <c r="C234" s="985"/>
      <c r="D234" s="985"/>
      <c r="E234" s="985"/>
      <c r="F234" s="985"/>
      <c r="G234" s="985"/>
      <c r="H234" s="985"/>
    </row>
    <row r="235" spans="1:8">
      <c r="A235" s="985"/>
      <c r="B235" s="985"/>
      <c r="C235" s="985"/>
      <c r="D235" s="985"/>
      <c r="E235" s="985"/>
      <c r="F235" s="985"/>
      <c r="G235" s="985"/>
      <c r="H235" s="985"/>
    </row>
    <row r="236" spans="1:8">
      <c r="A236" s="985"/>
      <c r="B236" s="985"/>
      <c r="C236" s="985"/>
      <c r="D236" s="985"/>
      <c r="E236" s="985"/>
      <c r="F236" s="985"/>
      <c r="G236" s="985"/>
      <c r="H236" s="985"/>
    </row>
    <row r="237" spans="1:8">
      <c r="A237" s="985"/>
      <c r="B237" s="985"/>
      <c r="C237" s="985"/>
      <c r="D237" s="985"/>
      <c r="E237" s="985"/>
      <c r="F237" s="985"/>
      <c r="G237" s="985"/>
      <c r="H237" s="985"/>
    </row>
    <row r="238" spans="1:8">
      <c r="A238" s="985"/>
      <c r="B238" s="985"/>
      <c r="C238" s="985"/>
      <c r="D238" s="985"/>
      <c r="E238" s="985"/>
      <c r="F238" s="985"/>
      <c r="G238" s="985"/>
      <c r="H238" s="985"/>
    </row>
    <row r="239" spans="1:8">
      <c r="A239" s="985"/>
      <c r="B239" s="985"/>
      <c r="C239" s="985"/>
      <c r="D239" s="985"/>
      <c r="E239" s="985"/>
      <c r="F239" s="985"/>
      <c r="G239" s="985"/>
      <c r="H239" s="985"/>
    </row>
    <row r="240" spans="1:8">
      <c r="A240" s="985"/>
      <c r="B240" s="985"/>
      <c r="C240" s="985"/>
      <c r="D240" s="985"/>
      <c r="E240" s="985"/>
      <c r="F240" s="985"/>
      <c r="G240" s="985"/>
      <c r="H240" s="985"/>
    </row>
    <row r="241" spans="1:8">
      <c r="A241" s="985"/>
      <c r="B241" s="985"/>
      <c r="C241" s="985"/>
      <c r="D241" s="985"/>
      <c r="E241" s="985"/>
      <c r="F241" s="985"/>
      <c r="G241" s="985"/>
      <c r="H241" s="985"/>
    </row>
    <row r="242" spans="1:8">
      <c r="A242" s="985"/>
      <c r="B242" s="985"/>
      <c r="C242" s="985"/>
      <c r="D242" s="985"/>
      <c r="E242" s="985"/>
      <c r="F242" s="985"/>
      <c r="G242" s="985"/>
      <c r="H242" s="985"/>
    </row>
    <row r="243" spans="1:8">
      <c r="A243" s="985"/>
      <c r="B243" s="985"/>
      <c r="C243" s="985"/>
      <c r="D243" s="985"/>
      <c r="E243" s="985"/>
      <c r="F243" s="985"/>
      <c r="G243" s="985"/>
      <c r="H243" s="985"/>
    </row>
    <row r="244" spans="1:8">
      <c r="A244" s="985"/>
      <c r="B244" s="985"/>
      <c r="C244" s="985"/>
      <c r="D244" s="985"/>
      <c r="E244" s="985"/>
      <c r="F244" s="985"/>
      <c r="G244" s="985"/>
      <c r="H244" s="985"/>
    </row>
    <row r="245" spans="1:8">
      <c r="A245" s="985"/>
      <c r="B245" s="985"/>
      <c r="C245" s="985"/>
      <c r="D245" s="985"/>
      <c r="E245" s="985"/>
      <c r="F245" s="985"/>
      <c r="G245" s="985"/>
      <c r="H245" s="985"/>
    </row>
    <row r="246" spans="1:8">
      <c r="A246" s="985"/>
      <c r="B246" s="985"/>
      <c r="C246" s="985"/>
      <c r="D246" s="985"/>
      <c r="E246" s="985"/>
      <c r="F246" s="985"/>
      <c r="G246" s="985"/>
      <c r="H246" s="985"/>
    </row>
    <row r="247" spans="1:8">
      <c r="A247" s="985"/>
      <c r="B247" s="985"/>
      <c r="C247" s="985"/>
      <c r="D247" s="985"/>
      <c r="E247" s="985"/>
      <c r="F247" s="985"/>
      <c r="G247" s="985"/>
      <c r="H247" s="985"/>
    </row>
    <row r="248" spans="1:8">
      <c r="A248" s="985"/>
      <c r="B248" s="985"/>
      <c r="C248" s="985"/>
      <c r="D248" s="985"/>
      <c r="E248" s="985"/>
      <c r="F248" s="985"/>
      <c r="G248" s="985"/>
      <c r="H248" s="985"/>
    </row>
    <row r="249" spans="1:8">
      <c r="A249" s="985"/>
      <c r="B249" s="985"/>
      <c r="C249" s="985"/>
      <c r="D249" s="985"/>
      <c r="E249" s="985"/>
      <c r="F249" s="985"/>
      <c r="G249" s="985"/>
      <c r="H249" s="985"/>
    </row>
    <row r="250" spans="1:8">
      <c r="A250" s="985"/>
      <c r="B250" s="985"/>
      <c r="C250" s="985"/>
      <c r="D250" s="985"/>
      <c r="E250" s="985"/>
      <c r="F250" s="985"/>
      <c r="G250" s="985"/>
      <c r="H250" s="985"/>
    </row>
    <row r="251" spans="1:8">
      <c r="A251" s="985"/>
      <c r="B251" s="985"/>
      <c r="C251" s="985"/>
      <c r="D251" s="985"/>
      <c r="E251" s="985"/>
      <c r="F251" s="985"/>
      <c r="G251" s="985"/>
      <c r="H251" s="985"/>
    </row>
    <row r="252" spans="1:8">
      <c r="A252" s="985"/>
      <c r="B252" s="985"/>
      <c r="C252" s="985"/>
      <c r="D252" s="985"/>
      <c r="E252" s="985"/>
      <c r="F252" s="985"/>
      <c r="G252" s="985"/>
      <c r="H252" s="985"/>
    </row>
    <row r="253" spans="1:8">
      <c r="A253" s="985"/>
      <c r="B253" s="985"/>
      <c r="C253" s="985"/>
      <c r="D253" s="985"/>
      <c r="E253" s="985"/>
      <c r="F253" s="985"/>
      <c r="G253" s="985"/>
      <c r="H253" s="985"/>
    </row>
    <row r="254" spans="1:8">
      <c r="A254" s="985"/>
      <c r="B254" s="985"/>
      <c r="C254" s="985"/>
      <c r="D254" s="985"/>
      <c r="E254" s="985"/>
      <c r="F254" s="985"/>
      <c r="G254" s="985"/>
      <c r="H254" s="985"/>
    </row>
    <row r="255" spans="1:8">
      <c r="A255" s="985"/>
      <c r="B255" s="985"/>
      <c r="C255" s="985"/>
      <c r="D255" s="985"/>
      <c r="E255" s="985"/>
      <c r="F255" s="985"/>
      <c r="G255" s="985"/>
      <c r="H255" s="985"/>
    </row>
    <row r="256" spans="1:8">
      <c r="A256" s="985"/>
      <c r="B256" s="985"/>
      <c r="C256" s="985"/>
      <c r="D256" s="985"/>
      <c r="E256" s="985"/>
      <c r="F256" s="985"/>
      <c r="G256" s="985"/>
      <c r="H256" s="985"/>
    </row>
    <row r="257" spans="1:8">
      <c r="A257" s="985"/>
      <c r="B257" s="985"/>
      <c r="C257" s="985"/>
      <c r="D257" s="985"/>
      <c r="E257" s="985"/>
      <c r="F257" s="985"/>
      <c r="G257" s="985"/>
      <c r="H257" s="985"/>
    </row>
    <row r="258" spans="1:8">
      <c r="A258" s="985"/>
      <c r="B258" s="985"/>
      <c r="C258" s="985"/>
      <c r="D258" s="985"/>
      <c r="E258" s="985"/>
      <c r="F258" s="985"/>
      <c r="G258" s="985"/>
      <c r="H258" s="985"/>
    </row>
    <row r="259" spans="1:8">
      <c r="A259" s="985"/>
      <c r="B259" s="985"/>
      <c r="C259" s="985"/>
      <c r="D259" s="985"/>
      <c r="E259" s="985"/>
      <c r="F259" s="985"/>
      <c r="G259" s="985"/>
      <c r="H259" s="985"/>
    </row>
    <row r="260" spans="1:8">
      <c r="A260" s="985"/>
      <c r="B260" s="985"/>
      <c r="C260" s="985"/>
      <c r="D260" s="985"/>
      <c r="E260" s="985"/>
      <c r="F260" s="985"/>
      <c r="G260" s="985"/>
      <c r="H260" s="985"/>
    </row>
    <row r="261" spans="1:8">
      <c r="A261" s="985"/>
      <c r="B261" s="985"/>
      <c r="C261" s="985"/>
      <c r="D261" s="985"/>
      <c r="E261" s="985"/>
      <c r="F261" s="985"/>
      <c r="G261" s="985"/>
      <c r="H261" s="985"/>
    </row>
    <row r="262" spans="1:8">
      <c r="A262" s="985"/>
      <c r="B262" s="985"/>
      <c r="C262" s="985"/>
      <c r="D262" s="985"/>
      <c r="E262" s="985"/>
      <c r="F262" s="985"/>
      <c r="G262" s="985"/>
      <c r="H262" s="985"/>
    </row>
    <row r="263" spans="1:8">
      <c r="A263" s="985"/>
      <c r="B263" s="985"/>
      <c r="C263" s="985"/>
      <c r="D263" s="985"/>
      <c r="E263" s="985"/>
      <c r="F263" s="985"/>
      <c r="G263" s="985"/>
      <c r="H263" s="985"/>
    </row>
    <row r="264" spans="1:8">
      <c r="A264" s="985"/>
      <c r="B264" s="985"/>
      <c r="C264" s="985"/>
      <c r="D264" s="985"/>
      <c r="E264" s="985"/>
      <c r="F264" s="985"/>
      <c r="G264" s="985"/>
      <c r="H264" s="985"/>
    </row>
    <row r="265" spans="1:8">
      <c r="A265" s="985"/>
      <c r="B265" s="985"/>
      <c r="C265" s="985"/>
      <c r="D265" s="985"/>
      <c r="E265" s="985"/>
      <c r="F265" s="985"/>
      <c r="G265" s="985"/>
      <c r="H265" s="985"/>
    </row>
    <row r="266" spans="1:8">
      <c r="A266" s="985"/>
      <c r="B266" s="985"/>
      <c r="C266" s="985"/>
      <c r="D266" s="985"/>
      <c r="E266" s="985"/>
      <c r="F266" s="985"/>
      <c r="G266" s="985"/>
      <c r="H266" s="985"/>
    </row>
    <row r="267" spans="1:8">
      <c r="A267" s="985"/>
      <c r="B267" s="985"/>
      <c r="C267" s="985"/>
      <c r="D267" s="985"/>
      <c r="E267" s="985"/>
      <c r="F267" s="985"/>
      <c r="G267" s="985"/>
      <c r="H267" s="985"/>
    </row>
    <row r="268" spans="1:8">
      <c r="A268" s="985"/>
      <c r="B268" s="985"/>
      <c r="C268" s="985"/>
      <c r="D268" s="985"/>
      <c r="E268" s="985"/>
      <c r="F268" s="985"/>
      <c r="G268" s="985"/>
      <c r="H268" s="985"/>
    </row>
    <row r="269" spans="1:8">
      <c r="A269" s="985"/>
      <c r="B269" s="985"/>
      <c r="C269" s="985"/>
      <c r="D269" s="985"/>
      <c r="E269" s="985"/>
      <c r="F269" s="985"/>
      <c r="G269" s="985"/>
      <c r="H269" s="985"/>
    </row>
    <row r="270" spans="1:8">
      <c r="A270" s="985"/>
      <c r="B270" s="985"/>
      <c r="C270" s="985"/>
      <c r="D270" s="985"/>
      <c r="E270" s="985"/>
      <c r="F270" s="985"/>
      <c r="G270" s="985"/>
      <c r="H270" s="985"/>
    </row>
    <row r="271" spans="1:8">
      <c r="A271" s="985"/>
      <c r="B271" s="985"/>
      <c r="C271" s="985"/>
      <c r="D271" s="985"/>
      <c r="E271" s="985"/>
      <c r="F271" s="985"/>
      <c r="G271" s="985"/>
      <c r="H271" s="985"/>
    </row>
    <row r="272" spans="1:8">
      <c r="A272" s="985"/>
      <c r="B272" s="985"/>
      <c r="C272" s="985"/>
      <c r="D272" s="985"/>
      <c r="E272" s="985"/>
      <c r="F272" s="985"/>
      <c r="G272" s="985"/>
      <c r="H272" s="985"/>
    </row>
    <row r="273" spans="1:8">
      <c r="A273" s="985"/>
      <c r="B273" s="985"/>
      <c r="C273" s="985"/>
      <c r="D273" s="985"/>
      <c r="E273" s="985"/>
      <c r="F273" s="985"/>
      <c r="G273" s="985"/>
      <c r="H273" s="985"/>
    </row>
    <row r="274" spans="1:8">
      <c r="A274" s="985"/>
      <c r="B274" s="985"/>
      <c r="C274" s="985"/>
      <c r="D274" s="985"/>
      <c r="E274" s="985"/>
      <c r="F274" s="985"/>
      <c r="G274" s="985"/>
      <c r="H274" s="985"/>
    </row>
    <row r="275" spans="1:8">
      <c r="A275" s="985"/>
      <c r="B275" s="985"/>
      <c r="C275" s="985"/>
      <c r="D275" s="985"/>
      <c r="E275" s="985"/>
      <c r="F275" s="985"/>
      <c r="G275" s="985"/>
      <c r="H275" s="985"/>
    </row>
    <row r="276" spans="1:8">
      <c r="A276" s="985"/>
      <c r="B276" s="985"/>
      <c r="C276" s="985"/>
      <c r="D276" s="985"/>
      <c r="E276" s="985"/>
      <c r="F276" s="985"/>
      <c r="G276" s="985"/>
      <c r="H276" s="985"/>
    </row>
    <row r="277" spans="1:8">
      <c r="A277" s="985"/>
      <c r="B277" s="985"/>
      <c r="C277" s="985"/>
      <c r="D277" s="985"/>
      <c r="E277" s="985"/>
      <c r="F277" s="985"/>
      <c r="G277" s="985"/>
      <c r="H277" s="985"/>
    </row>
    <row r="278" spans="1:8">
      <c r="A278" s="985"/>
      <c r="B278" s="985"/>
      <c r="C278" s="985"/>
      <c r="D278" s="985"/>
      <c r="E278" s="985"/>
      <c r="F278" s="985"/>
      <c r="G278" s="985"/>
      <c r="H278" s="985"/>
    </row>
    <row r="279" spans="1:8">
      <c r="A279" s="985"/>
      <c r="B279" s="985"/>
      <c r="C279" s="985"/>
      <c r="D279" s="985"/>
      <c r="E279" s="985"/>
      <c r="F279" s="985"/>
      <c r="G279" s="985"/>
      <c r="H279" s="985"/>
    </row>
    <row r="280" spans="1:8">
      <c r="A280" s="985"/>
      <c r="B280" s="985"/>
      <c r="C280" s="985"/>
      <c r="D280" s="985"/>
      <c r="E280" s="985"/>
      <c r="F280" s="985"/>
      <c r="G280" s="985"/>
      <c r="H280" s="985"/>
    </row>
    <row r="281" spans="1:8">
      <c r="A281" s="985"/>
      <c r="B281" s="985"/>
      <c r="C281" s="985"/>
      <c r="D281" s="985"/>
      <c r="E281" s="985"/>
      <c r="F281" s="985"/>
      <c r="G281" s="985"/>
      <c r="H281" s="985"/>
    </row>
    <row r="282" spans="1:8">
      <c r="A282" s="985"/>
      <c r="B282" s="985"/>
      <c r="C282" s="985"/>
      <c r="D282" s="985"/>
      <c r="E282" s="985"/>
      <c r="F282" s="985"/>
      <c r="G282" s="985"/>
      <c r="H282" s="985"/>
    </row>
    <row r="283" spans="1:8">
      <c r="A283" s="985"/>
      <c r="B283" s="985"/>
      <c r="C283" s="985"/>
      <c r="D283" s="985"/>
      <c r="E283" s="985"/>
      <c r="F283" s="985"/>
      <c r="G283" s="985"/>
      <c r="H283" s="985"/>
    </row>
    <row r="284" spans="1:8">
      <c r="A284" s="985"/>
      <c r="B284" s="985"/>
      <c r="C284" s="985"/>
      <c r="D284" s="985"/>
      <c r="E284" s="985"/>
      <c r="F284" s="985"/>
      <c r="G284" s="985"/>
      <c r="H284" s="985"/>
    </row>
    <row r="285" spans="1:8">
      <c r="A285" s="985"/>
      <c r="B285" s="985"/>
      <c r="C285" s="985"/>
      <c r="D285" s="985"/>
      <c r="E285" s="985"/>
      <c r="F285" s="985"/>
      <c r="G285" s="985"/>
      <c r="H285" s="985"/>
    </row>
    <row r="286" spans="1:8">
      <c r="A286" s="985"/>
      <c r="B286" s="985"/>
      <c r="C286" s="985"/>
      <c r="D286" s="985"/>
      <c r="E286" s="985"/>
      <c r="F286" s="985"/>
      <c r="G286" s="985"/>
      <c r="H286" s="985"/>
    </row>
    <row r="287" spans="1:8">
      <c r="A287" s="985"/>
      <c r="B287" s="985"/>
      <c r="C287" s="985"/>
      <c r="D287" s="985"/>
      <c r="E287" s="985"/>
      <c r="F287" s="985"/>
      <c r="G287" s="985"/>
      <c r="H287" s="985"/>
    </row>
    <row r="288" spans="1:8">
      <c r="A288" s="985"/>
      <c r="B288" s="985"/>
      <c r="C288" s="985"/>
      <c r="D288" s="985"/>
      <c r="E288" s="985"/>
      <c r="F288" s="985"/>
      <c r="G288" s="985"/>
      <c r="H288" s="985"/>
    </row>
    <row r="289" spans="1:8">
      <c r="A289" s="985"/>
      <c r="B289" s="985"/>
      <c r="C289" s="985"/>
      <c r="D289" s="985"/>
      <c r="E289" s="985"/>
      <c r="F289" s="985"/>
      <c r="G289" s="985"/>
      <c r="H289" s="985"/>
    </row>
    <row r="290" spans="1:8">
      <c r="A290" s="985"/>
      <c r="B290" s="985"/>
      <c r="C290" s="985"/>
      <c r="D290" s="985"/>
      <c r="E290" s="985"/>
      <c r="F290" s="985"/>
      <c r="G290" s="985"/>
      <c r="H290" s="985"/>
    </row>
    <row r="291" spans="1:8">
      <c r="A291" s="985"/>
      <c r="B291" s="985"/>
      <c r="C291" s="985"/>
      <c r="D291" s="985"/>
      <c r="E291" s="985"/>
      <c r="F291" s="985"/>
      <c r="G291" s="985"/>
      <c r="H291" s="985"/>
    </row>
    <row r="292" spans="1:8">
      <c r="A292" s="985"/>
      <c r="B292" s="985"/>
      <c r="C292" s="985"/>
      <c r="D292" s="985"/>
      <c r="E292" s="985"/>
      <c r="F292" s="985"/>
      <c r="G292" s="985"/>
      <c r="H292" s="985"/>
    </row>
    <row r="293" spans="1:8">
      <c r="A293" s="985"/>
      <c r="B293" s="985"/>
      <c r="C293" s="985"/>
      <c r="D293" s="985"/>
      <c r="E293" s="985"/>
      <c r="F293" s="985"/>
      <c r="G293" s="985"/>
      <c r="H293" s="985"/>
    </row>
    <row r="294" spans="1:8">
      <c r="A294" s="985"/>
      <c r="B294" s="985"/>
      <c r="C294" s="985"/>
      <c r="D294" s="985"/>
      <c r="E294" s="985"/>
      <c r="F294" s="985"/>
      <c r="G294" s="985"/>
      <c r="H294" s="985"/>
    </row>
    <row r="295" spans="1:8">
      <c r="A295" s="985"/>
      <c r="B295" s="985"/>
      <c r="C295" s="985"/>
      <c r="D295" s="985"/>
      <c r="E295" s="985"/>
      <c r="F295" s="985"/>
      <c r="G295" s="985"/>
      <c r="H295" s="985"/>
    </row>
    <row r="296" spans="1:8">
      <c r="A296" s="985"/>
      <c r="B296" s="985"/>
      <c r="C296" s="985"/>
      <c r="D296" s="985"/>
      <c r="E296" s="985"/>
      <c r="F296" s="985"/>
      <c r="G296" s="985"/>
      <c r="H296" s="985"/>
    </row>
    <row r="297" spans="1:8">
      <c r="A297" s="985"/>
      <c r="B297" s="985"/>
      <c r="C297" s="985"/>
      <c r="D297" s="985"/>
      <c r="E297" s="985"/>
      <c r="F297" s="985"/>
      <c r="G297" s="985"/>
      <c r="H297" s="985"/>
    </row>
    <row r="298" spans="1:8">
      <c r="A298" s="985"/>
      <c r="B298" s="985"/>
      <c r="C298" s="985"/>
      <c r="D298" s="985"/>
      <c r="E298" s="985"/>
      <c r="F298" s="985"/>
      <c r="G298" s="985"/>
      <c r="H298" s="985"/>
    </row>
    <row r="299" spans="1:8">
      <c r="A299" s="985"/>
      <c r="B299" s="985"/>
      <c r="C299" s="985"/>
      <c r="D299" s="985"/>
      <c r="E299" s="985"/>
      <c r="F299" s="985"/>
      <c r="G299" s="985"/>
      <c r="H299" s="985"/>
    </row>
    <row r="300" spans="1:8">
      <c r="A300" s="985"/>
      <c r="B300" s="985"/>
      <c r="C300" s="985"/>
      <c r="D300" s="985"/>
      <c r="E300" s="985"/>
      <c r="F300" s="985"/>
      <c r="G300" s="985"/>
      <c r="H300" s="985"/>
    </row>
    <row r="301" spans="1:8">
      <c r="A301" s="985"/>
      <c r="B301" s="985"/>
      <c r="C301" s="985"/>
      <c r="D301" s="985"/>
      <c r="E301" s="985"/>
      <c r="F301" s="985"/>
      <c r="G301" s="985"/>
      <c r="H301" s="985"/>
    </row>
    <row r="302" spans="1:8">
      <c r="A302" s="985"/>
      <c r="B302" s="985"/>
      <c r="C302" s="985"/>
      <c r="D302" s="985"/>
      <c r="E302" s="985"/>
      <c r="F302" s="985"/>
      <c r="G302" s="985"/>
      <c r="H302" s="985"/>
    </row>
    <row r="303" spans="1:8">
      <c r="A303" s="985"/>
      <c r="B303" s="985"/>
      <c r="C303" s="985"/>
      <c r="D303" s="985"/>
      <c r="E303" s="985"/>
      <c r="F303" s="985"/>
      <c r="G303" s="985"/>
      <c r="H303" s="985"/>
    </row>
    <row r="304" spans="1:8">
      <c r="A304" s="985"/>
      <c r="B304" s="985"/>
      <c r="C304" s="985"/>
      <c r="D304" s="985"/>
      <c r="E304" s="985"/>
      <c r="F304" s="985"/>
      <c r="G304" s="985"/>
      <c r="H304" s="985"/>
    </row>
    <row r="305" spans="1:8">
      <c r="A305" s="985"/>
      <c r="B305" s="985"/>
      <c r="C305" s="985"/>
      <c r="D305" s="985"/>
      <c r="E305" s="985"/>
      <c r="F305" s="985"/>
      <c r="G305" s="985"/>
      <c r="H305" s="985"/>
    </row>
    <row r="306" spans="1:8">
      <c r="A306" s="985"/>
      <c r="B306" s="985"/>
      <c r="C306" s="985"/>
      <c r="D306" s="985"/>
      <c r="E306" s="985"/>
      <c r="F306" s="985"/>
      <c r="G306" s="985"/>
      <c r="H306" s="985"/>
    </row>
    <row r="307" spans="1:8">
      <c r="A307" s="985"/>
      <c r="B307" s="985"/>
      <c r="C307" s="985"/>
      <c r="D307" s="985"/>
      <c r="E307" s="985"/>
      <c r="F307" s="985"/>
      <c r="G307" s="985"/>
      <c r="H307" s="985"/>
    </row>
    <row r="308" spans="1:8">
      <c r="A308" s="985"/>
      <c r="B308" s="985"/>
      <c r="C308" s="985"/>
      <c r="D308" s="985"/>
      <c r="E308" s="985"/>
      <c r="F308" s="985"/>
      <c r="G308" s="985"/>
      <c r="H308" s="985"/>
    </row>
    <row r="309" spans="1:8">
      <c r="A309" s="985"/>
      <c r="B309" s="985"/>
      <c r="C309" s="985"/>
      <c r="D309" s="985"/>
      <c r="E309" s="985"/>
      <c r="F309" s="985"/>
      <c r="G309" s="985"/>
      <c r="H309" s="985"/>
    </row>
    <row r="310" spans="1:8">
      <c r="A310" s="985"/>
      <c r="B310" s="985"/>
      <c r="C310" s="985"/>
      <c r="D310" s="985"/>
      <c r="E310" s="985"/>
      <c r="F310" s="985"/>
      <c r="G310" s="985"/>
      <c r="H310" s="985"/>
    </row>
    <row r="311" spans="1:8">
      <c r="A311" s="985"/>
      <c r="B311" s="985"/>
      <c r="C311" s="985"/>
      <c r="D311" s="985"/>
      <c r="E311" s="985"/>
      <c r="F311" s="985"/>
      <c r="G311" s="985"/>
      <c r="H311" s="985"/>
    </row>
    <row r="312" spans="1:8">
      <c r="A312" s="985"/>
      <c r="B312" s="985"/>
      <c r="C312" s="985"/>
      <c r="D312" s="985"/>
      <c r="E312" s="985"/>
      <c r="F312" s="985"/>
      <c r="G312" s="985"/>
      <c r="H312" s="985"/>
    </row>
    <row r="313" spans="1:8">
      <c r="A313" s="985"/>
      <c r="B313" s="985"/>
      <c r="C313" s="985"/>
      <c r="D313" s="985"/>
      <c r="E313" s="985"/>
      <c r="F313" s="985"/>
      <c r="G313" s="985"/>
      <c r="H313" s="985"/>
    </row>
    <row r="314" spans="1:8">
      <c r="A314" s="985"/>
      <c r="B314" s="985"/>
      <c r="C314" s="985"/>
      <c r="D314" s="985"/>
      <c r="E314" s="985"/>
      <c r="F314" s="985"/>
      <c r="G314" s="985"/>
      <c r="H314" s="985"/>
    </row>
    <row r="315" spans="1:8">
      <c r="A315" s="985"/>
      <c r="B315" s="985"/>
      <c r="C315" s="985"/>
      <c r="D315" s="985"/>
      <c r="E315" s="985"/>
      <c r="F315" s="985"/>
      <c r="G315" s="985"/>
      <c r="H315" s="985"/>
    </row>
    <row r="316" spans="1:8">
      <c r="A316" s="985"/>
      <c r="B316" s="985"/>
      <c r="C316" s="985"/>
      <c r="D316" s="985"/>
      <c r="E316" s="985"/>
      <c r="F316" s="985"/>
      <c r="G316" s="985"/>
      <c r="H316" s="985"/>
    </row>
    <row r="317" spans="1:8">
      <c r="A317" s="985"/>
      <c r="B317" s="985"/>
      <c r="C317" s="985"/>
      <c r="D317" s="985"/>
      <c r="E317" s="985"/>
      <c r="F317" s="985"/>
      <c r="G317" s="985"/>
      <c r="H317" s="985"/>
    </row>
    <row r="318" spans="1:8">
      <c r="A318" s="985"/>
      <c r="B318" s="985"/>
      <c r="C318" s="985"/>
      <c r="D318" s="985"/>
      <c r="E318" s="985"/>
      <c r="F318" s="985"/>
      <c r="G318" s="985"/>
      <c r="H318" s="985"/>
    </row>
    <row r="319" spans="1:8">
      <c r="A319" s="985"/>
      <c r="B319" s="985"/>
      <c r="C319" s="985"/>
      <c r="D319" s="985"/>
      <c r="E319" s="985"/>
      <c r="F319" s="985"/>
      <c r="G319" s="985"/>
      <c r="H319" s="985"/>
    </row>
    <row r="320" spans="1:8">
      <c r="A320" s="985"/>
      <c r="B320" s="985"/>
      <c r="C320" s="985"/>
      <c r="D320" s="985"/>
      <c r="E320" s="985"/>
      <c r="F320" s="985"/>
      <c r="G320" s="985"/>
      <c r="H320" s="985"/>
    </row>
    <row r="321" spans="1:8">
      <c r="A321" s="985"/>
      <c r="B321" s="985"/>
      <c r="C321" s="985"/>
      <c r="D321" s="985"/>
      <c r="E321" s="985"/>
      <c r="F321" s="985"/>
      <c r="G321" s="985"/>
      <c r="H321" s="985"/>
    </row>
    <row r="322" spans="1:8">
      <c r="A322" s="985"/>
      <c r="B322" s="985"/>
      <c r="C322" s="985"/>
      <c r="D322" s="985"/>
      <c r="E322" s="985"/>
      <c r="F322" s="985"/>
      <c r="G322" s="985"/>
      <c r="H322" s="985"/>
    </row>
    <row r="323" spans="1:8">
      <c r="A323" s="985"/>
      <c r="B323" s="985"/>
      <c r="C323" s="985"/>
      <c r="D323" s="985"/>
      <c r="E323" s="985"/>
      <c r="F323" s="985"/>
      <c r="G323" s="985"/>
      <c r="H323" s="985"/>
    </row>
    <row r="324" spans="1:8">
      <c r="A324" s="985"/>
      <c r="B324" s="985"/>
      <c r="C324" s="985"/>
      <c r="D324" s="985"/>
      <c r="E324" s="985"/>
      <c r="F324" s="985"/>
      <c r="G324" s="985"/>
      <c r="H324" s="985"/>
    </row>
    <row r="325" spans="1:8">
      <c r="A325" s="985"/>
      <c r="B325" s="985"/>
      <c r="C325" s="985"/>
      <c r="D325" s="985"/>
      <c r="E325" s="985"/>
      <c r="F325" s="985"/>
      <c r="G325" s="985"/>
      <c r="H325" s="985"/>
    </row>
    <row r="326" spans="1:8">
      <c r="A326" s="985"/>
      <c r="B326" s="985"/>
      <c r="C326" s="985"/>
      <c r="D326" s="985"/>
      <c r="E326" s="985"/>
      <c r="F326" s="985"/>
      <c r="G326" s="985"/>
      <c r="H326" s="985"/>
    </row>
    <row r="327" spans="1:8">
      <c r="A327" s="985"/>
      <c r="B327" s="985"/>
      <c r="C327" s="985"/>
      <c r="D327" s="985"/>
      <c r="E327" s="985"/>
      <c r="F327" s="985"/>
      <c r="G327" s="985"/>
      <c r="H327" s="985"/>
    </row>
    <row r="328" spans="1:8">
      <c r="A328" s="985"/>
      <c r="B328" s="985"/>
      <c r="C328" s="985"/>
      <c r="D328" s="985"/>
      <c r="E328" s="985"/>
      <c r="F328" s="985"/>
      <c r="G328" s="985"/>
      <c r="H328" s="985"/>
    </row>
    <row r="329" spans="1:8">
      <c r="A329" s="985"/>
      <c r="B329" s="985"/>
      <c r="C329" s="985"/>
      <c r="D329" s="985"/>
      <c r="E329" s="985"/>
      <c r="F329" s="985"/>
      <c r="G329" s="985"/>
      <c r="H329" s="985"/>
    </row>
    <row r="330" spans="1:8">
      <c r="A330" s="985"/>
      <c r="B330" s="985"/>
      <c r="C330" s="985"/>
      <c r="D330" s="985"/>
      <c r="E330" s="985"/>
      <c r="F330" s="985"/>
      <c r="G330" s="985"/>
      <c r="H330" s="985"/>
    </row>
    <row r="331" spans="1:8">
      <c r="A331" s="985"/>
      <c r="B331" s="985"/>
      <c r="C331" s="985"/>
      <c r="D331" s="985"/>
      <c r="E331" s="985"/>
      <c r="F331" s="985"/>
      <c r="G331" s="985"/>
      <c r="H331" s="985"/>
    </row>
    <row r="332" spans="1:8">
      <c r="A332" s="985"/>
      <c r="B332" s="985"/>
      <c r="C332" s="985"/>
      <c r="D332" s="985"/>
      <c r="E332" s="985"/>
      <c r="F332" s="985"/>
      <c r="G332" s="985"/>
      <c r="H332" s="985"/>
    </row>
    <row r="333" spans="1:8">
      <c r="A333" s="985"/>
      <c r="B333" s="985"/>
      <c r="C333" s="985"/>
      <c r="D333" s="985"/>
      <c r="E333" s="985"/>
      <c r="F333" s="985"/>
      <c r="G333" s="985"/>
      <c r="H333" s="985"/>
    </row>
    <row r="334" spans="1:8">
      <c r="A334" s="985"/>
      <c r="B334" s="985"/>
      <c r="C334" s="985"/>
      <c r="D334" s="985"/>
      <c r="E334" s="985"/>
      <c r="F334" s="985"/>
      <c r="G334" s="985"/>
      <c r="H334" s="985"/>
    </row>
    <row r="335" spans="1:8">
      <c r="A335" s="985"/>
      <c r="B335" s="985"/>
      <c r="C335" s="985"/>
      <c r="D335" s="985"/>
      <c r="E335" s="985"/>
      <c r="F335" s="985"/>
      <c r="G335" s="985"/>
      <c r="H335" s="985"/>
    </row>
    <row r="336" spans="1:8">
      <c r="A336" s="985"/>
      <c r="B336" s="985"/>
      <c r="C336" s="985"/>
      <c r="D336" s="985"/>
      <c r="E336" s="985"/>
      <c r="F336" s="985"/>
      <c r="G336" s="985"/>
      <c r="H336" s="985"/>
    </row>
    <row r="337" spans="1:8">
      <c r="A337" s="985"/>
      <c r="B337" s="985"/>
      <c r="C337" s="985"/>
      <c r="D337" s="985"/>
      <c r="E337" s="985"/>
      <c r="F337" s="985"/>
      <c r="G337" s="985"/>
      <c r="H337" s="985"/>
    </row>
    <row r="338" spans="1:8">
      <c r="A338" s="985"/>
      <c r="B338" s="985"/>
      <c r="C338" s="985"/>
      <c r="D338" s="985"/>
      <c r="E338" s="985"/>
      <c r="F338" s="985"/>
      <c r="G338" s="985"/>
      <c r="H338" s="985"/>
    </row>
    <row r="339" spans="1:8">
      <c r="A339" s="985"/>
      <c r="B339" s="985"/>
      <c r="C339" s="985"/>
      <c r="D339" s="985"/>
      <c r="E339" s="985"/>
      <c r="F339" s="985"/>
      <c r="G339" s="985"/>
      <c r="H339" s="985"/>
    </row>
    <row r="340" spans="1:8">
      <c r="A340" s="985"/>
      <c r="B340" s="985"/>
      <c r="C340" s="985"/>
      <c r="D340" s="985"/>
      <c r="E340" s="985"/>
      <c r="F340" s="985"/>
      <c r="G340" s="985"/>
      <c r="H340" s="985"/>
    </row>
    <row r="341" spans="1:8">
      <c r="A341" s="985"/>
      <c r="B341" s="985"/>
      <c r="C341" s="985"/>
      <c r="D341" s="985"/>
      <c r="E341" s="985"/>
      <c r="F341" s="985"/>
      <c r="G341" s="985"/>
      <c r="H341" s="985"/>
    </row>
    <row r="342" spans="1:8">
      <c r="A342" s="985"/>
      <c r="B342" s="985"/>
      <c r="C342" s="985"/>
      <c r="D342" s="985"/>
      <c r="E342" s="985"/>
      <c r="F342" s="985"/>
      <c r="G342" s="985"/>
      <c r="H342" s="985"/>
    </row>
    <row r="343" spans="1:8">
      <c r="A343" s="985"/>
      <c r="B343" s="985"/>
      <c r="C343" s="985"/>
      <c r="D343" s="985"/>
      <c r="E343" s="985"/>
      <c r="F343" s="985"/>
      <c r="G343" s="985"/>
      <c r="H343" s="985"/>
    </row>
    <row r="344" spans="1:8">
      <c r="A344" s="985"/>
      <c r="B344" s="985"/>
      <c r="C344" s="985"/>
      <c r="D344" s="985"/>
      <c r="E344" s="985"/>
      <c r="F344" s="985"/>
      <c r="G344" s="985"/>
      <c r="H344" s="985"/>
    </row>
    <row r="345" spans="1:8">
      <c r="A345" s="985"/>
      <c r="B345" s="985"/>
      <c r="C345" s="985"/>
      <c r="D345" s="985"/>
      <c r="E345" s="985"/>
      <c r="F345" s="985"/>
      <c r="G345" s="985"/>
      <c r="H345" s="985"/>
    </row>
    <row r="346" spans="1:8">
      <c r="A346" s="985"/>
      <c r="B346" s="985"/>
      <c r="C346" s="985"/>
      <c r="D346" s="985"/>
      <c r="E346" s="985"/>
      <c r="F346" s="985"/>
      <c r="G346" s="985"/>
      <c r="H346" s="985"/>
    </row>
    <row r="347" spans="1:8">
      <c r="A347" s="985"/>
      <c r="B347" s="985"/>
      <c r="C347" s="985"/>
      <c r="D347" s="985"/>
      <c r="E347" s="985"/>
      <c r="F347" s="985"/>
      <c r="G347" s="985"/>
      <c r="H347" s="985"/>
    </row>
    <row r="348" spans="1:8">
      <c r="A348" s="985"/>
      <c r="B348" s="985"/>
      <c r="C348" s="985"/>
      <c r="D348" s="985"/>
      <c r="E348" s="985"/>
      <c r="F348" s="985"/>
      <c r="G348" s="985"/>
      <c r="H348" s="985"/>
    </row>
    <row r="349" spans="1:8">
      <c r="A349" s="985"/>
      <c r="B349" s="985"/>
      <c r="C349" s="985"/>
      <c r="D349" s="985"/>
      <c r="E349" s="985"/>
      <c r="F349" s="985"/>
      <c r="G349" s="985"/>
      <c r="H349" s="985"/>
    </row>
    <row r="350" spans="1:8">
      <c r="A350" s="985"/>
      <c r="B350" s="985"/>
      <c r="C350" s="985"/>
      <c r="D350" s="985"/>
      <c r="E350" s="985"/>
      <c r="F350" s="985"/>
      <c r="G350" s="985"/>
      <c r="H350" s="985"/>
    </row>
    <row r="351" spans="1:8">
      <c r="A351" s="985"/>
      <c r="B351" s="985"/>
      <c r="C351" s="985"/>
      <c r="D351" s="985"/>
      <c r="E351" s="985"/>
      <c r="F351" s="985"/>
      <c r="G351" s="985"/>
      <c r="H351" s="985"/>
    </row>
    <row r="352" spans="1:8">
      <c r="A352" s="985"/>
      <c r="B352" s="985"/>
      <c r="C352" s="985"/>
      <c r="D352" s="985"/>
      <c r="E352" s="985"/>
      <c r="F352" s="985"/>
      <c r="G352" s="985"/>
      <c r="H352" s="985"/>
    </row>
    <row r="353" spans="1:8">
      <c r="A353" s="985"/>
      <c r="B353" s="985"/>
      <c r="C353" s="985"/>
      <c r="D353" s="985"/>
      <c r="E353" s="985"/>
      <c r="F353" s="985"/>
      <c r="G353" s="985"/>
      <c r="H353" s="985"/>
    </row>
    <row r="354" spans="1:8">
      <c r="A354" s="985"/>
      <c r="B354" s="985"/>
      <c r="C354" s="985"/>
      <c r="D354" s="985"/>
      <c r="E354" s="985"/>
      <c r="F354" s="985"/>
      <c r="G354" s="985"/>
      <c r="H354" s="985"/>
    </row>
    <row r="355" spans="1:8">
      <c r="A355" s="985"/>
      <c r="B355" s="985"/>
      <c r="C355" s="985"/>
      <c r="D355" s="985"/>
      <c r="E355" s="985"/>
      <c r="F355" s="985"/>
      <c r="G355" s="985"/>
      <c r="H355" s="985"/>
    </row>
    <row r="356" spans="1:8">
      <c r="A356" s="985"/>
      <c r="B356" s="985"/>
      <c r="C356" s="985"/>
      <c r="D356" s="985"/>
      <c r="E356" s="985"/>
      <c r="F356" s="985"/>
      <c r="G356" s="985"/>
      <c r="H356" s="985"/>
    </row>
    <row r="357" spans="1:8">
      <c r="A357" s="985"/>
      <c r="B357" s="985"/>
      <c r="C357" s="985"/>
      <c r="D357" s="985"/>
      <c r="E357" s="985"/>
      <c r="F357" s="985"/>
      <c r="G357" s="985"/>
      <c r="H357" s="985"/>
    </row>
    <row r="358" spans="1:8">
      <c r="A358" s="985"/>
      <c r="B358" s="985"/>
      <c r="C358" s="985"/>
      <c r="D358" s="985"/>
      <c r="E358" s="985"/>
      <c r="F358" s="985"/>
      <c r="G358" s="985"/>
      <c r="H358" s="985"/>
    </row>
    <row r="359" spans="1:8">
      <c r="A359" s="985"/>
      <c r="B359" s="985"/>
      <c r="C359" s="985"/>
      <c r="D359" s="985"/>
      <c r="E359" s="985"/>
      <c r="F359" s="985"/>
      <c r="G359" s="985"/>
      <c r="H359" s="985"/>
    </row>
    <row r="360" spans="1:8">
      <c r="A360" s="985"/>
      <c r="B360" s="985"/>
      <c r="C360" s="985"/>
      <c r="D360" s="985"/>
      <c r="E360" s="985"/>
      <c r="F360" s="985"/>
      <c r="G360" s="985"/>
      <c r="H360" s="985"/>
    </row>
    <row r="361" spans="1:8">
      <c r="A361" s="985"/>
      <c r="B361" s="985"/>
      <c r="C361" s="985"/>
      <c r="D361" s="985"/>
      <c r="E361" s="985"/>
      <c r="F361" s="985"/>
      <c r="G361" s="985"/>
      <c r="H361" s="985"/>
    </row>
    <row r="362" spans="1:8">
      <c r="A362" s="985"/>
      <c r="B362" s="985"/>
      <c r="C362" s="985"/>
      <c r="D362" s="985"/>
      <c r="E362" s="985"/>
      <c r="F362" s="985"/>
      <c r="G362" s="985"/>
      <c r="H362" s="985"/>
    </row>
    <row r="363" spans="1:8">
      <c r="A363" s="985"/>
      <c r="B363" s="985"/>
      <c r="C363" s="985"/>
      <c r="D363" s="985"/>
      <c r="E363" s="985"/>
      <c r="F363" s="985"/>
      <c r="G363" s="985"/>
      <c r="H363" s="985"/>
    </row>
    <row r="364" spans="1:8">
      <c r="A364" s="985"/>
      <c r="B364" s="985"/>
      <c r="C364" s="985"/>
      <c r="D364" s="985"/>
      <c r="E364" s="985"/>
      <c r="F364" s="985"/>
      <c r="G364" s="985"/>
      <c r="H364" s="985"/>
    </row>
    <row r="365" spans="1:8">
      <c r="A365" s="985"/>
      <c r="B365" s="985"/>
      <c r="C365" s="985"/>
      <c r="D365" s="985"/>
      <c r="E365" s="985"/>
      <c r="F365" s="985"/>
      <c r="G365" s="985"/>
      <c r="H365" s="985"/>
    </row>
    <row r="366" spans="1:8">
      <c r="A366" s="985"/>
      <c r="B366" s="985"/>
      <c r="C366" s="985"/>
      <c r="D366" s="985"/>
      <c r="E366" s="985"/>
      <c r="F366" s="985"/>
      <c r="G366" s="985"/>
      <c r="H366" s="985"/>
    </row>
    <row r="367" spans="1:8">
      <c r="A367" s="985"/>
      <c r="B367" s="985"/>
      <c r="C367" s="985"/>
      <c r="D367" s="985"/>
      <c r="E367" s="985"/>
      <c r="F367" s="985"/>
      <c r="G367" s="985"/>
      <c r="H367" s="985"/>
    </row>
    <row r="368" spans="1:8">
      <c r="A368" s="985"/>
      <c r="B368" s="985"/>
      <c r="C368" s="985"/>
      <c r="D368" s="985"/>
      <c r="E368" s="985"/>
      <c r="F368" s="985"/>
      <c r="G368" s="985"/>
      <c r="H368" s="985"/>
    </row>
    <row r="369" spans="1:8">
      <c r="A369" s="985"/>
      <c r="B369" s="985"/>
      <c r="C369" s="985"/>
      <c r="D369" s="985"/>
      <c r="E369" s="985"/>
      <c r="F369" s="985"/>
      <c r="G369" s="985"/>
      <c r="H369" s="985"/>
    </row>
    <row r="370" spans="1:8">
      <c r="A370" s="985"/>
      <c r="B370" s="985"/>
      <c r="C370" s="985"/>
      <c r="D370" s="985"/>
      <c r="E370" s="985"/>
      <c r="F370" s="985"/>
      <c r="G370" s="985"/>
      <c r="H370" s="985"/>
    </row>
    <row r="371" spans="1:8">
      <c r="A371" s="985"/>
      <c r="B371" s="985"/>
      <c r="C371" s="985"/>
      <c r="D371" s="985"/>
      <c r="E371" s="985"/>
      <c r="F371" s="985"/>
      <c r="G371" s="985"/>
      <c r="H371" s="985"/>
    </row>
    <row r="372" spans="1:8">
      <c r="A372" s="985"/>
      <c r="B372" s="985"/>
      <c r="C372" s="985"/>
      <c r="D372" s="985"/>
      <c r="E372" s="985"/>
      <c r="F372" s="985"/>
      <c r="G372" s="985"/>
      <c r="H372" s="985"/>
    </row>
    <row r="373" spans="1:8">
      <c r="A373" s="985"/>
      <c r="B373" s="985"/>
      <c r="C373" s="985"/>
      <c r="D373" s="985"/>
      <c r="E373" s="985"/>
      <c r="F373" s="985"/>
      <c r="G373" s="985"/>
      <c r="H373" s="985"/>
    </row>
    <row r="374" spans="1:8">
      <c r="A374" s="985"/>
      <c r="B374" s="985"/>
      <c r="C374" s="985"/>
      <c r="D374" s="985"/>
      <c r="E374" s="985"/>
      <c r="F374" s="985"/>
      <c r="G374" s="985"/>
      <c r="H374" s="985"/>
    </row>
    <row r="375" spans="1:8">
      <c r="A375" s="985"/>
      <c r="B375" s="985"/>
      <c r="C375" s="985"/>
      <c r="D375" s="985"/>
      <c r="E375" s="985"/>
      <c r="F375" s="985"/>
      <c r="G375" s="985"/>
      <c r="H375" s="985"/>
    </row>
    <row r="376" spans="1:8">
      <c r="A376" s="985"/>
      <c r="B376" s="985"/>
      <c r="C376" s="985"/>
      <c r="D376" s="985"/>
      <c r="E376" s="985"/>
      <c r="F376" s="985"/>
      <c r="G376" s="985"/>
      <c r="H376" s="985"/>
    </row>
    <row r="377" spans="1:8">
      <c r="A377" s="985"/>
      <c r="B377" s="985"/>
      <c r="C377" s="985"/>
      <c r="D377" s="985"/>
      <c r="E377" s="985"/>
      <c r="F377" s="985"/>
      <c r="G377" s="985"/>
      <c r="H377" s="985"/>
    </row>
    <row r="378" spans="1:8">
      <c r="A378" s="985"/>
      <c r="B378" s="985"/>
      <c r="C378" s="985"/>
      <c r="D378" s="985"/>
      <c r="E378" s="985"/>
      <c r="F378" s="985"/>
      <c r="G378" s="985"/>
      <c r="H378" s="985"/>
    </row>
    <row r="379" spans="1:8">
      <c r="A379" s="985"/>
      <c r="B379" s="985"/>
      <c r="C379" s="985"/>
      <c r="D379" s="985"/>
      <c r="E379" s="985"/>
      <c r="F379" s="985"/>
      <c r="G379" s="985"/>
      <c r="H379" s="985"/>
    </row>
    <row r="380" spans="1:8">
      <c r="A380" s="985"/>
      <c r="B380" s="985"/>
      <c r="C380" s="985"/>
      <c r="D380" s="985"/>
      <c r="E380" s="985"/>
      <c r="F380" s="985"/>
      <c r="G380" s="985"/>
      <c r="H380" s="985"/>
    </row>
    <row r="381" spans="1:8">
      <c r="A381" s="985"/>
      <c r="B381" s="985"/>
      <c r="C381" s="985"/>
      <c r="D381" s="985"/>
      <c r="E381" s="985"/>
      <c r="F381" s="985"/>
      <c r="G381" s="985"/>
      <c r="H381" s="985"/>
    </row>
    <row r="382" spans="1:8">
      <c r="A382" s="985"/>
      <c r="B382" s="985"/>
      <c r="C382" s="985"/>
      <c r="D382" s="985"/>
      <c r="E382" s="985"/>
      <c r="F382" s="985"/>
      <c r="G382" s="985"/>
      <c r="H382" s="985"/>
    </row>
    <row r="383" spans="1:8">
      <c r="A383" s="985"/>
      <c r="B383" s="985"/>
      <c r="C383" s="985"/>
      <c r="D383" s="985"/>
      <c r="E383" s="985"/>
      <c r="F383" s="985"/>
      <c r="G383" s="985"/>
      <c r="H383" s="985"/>
    </row>
    <row r="384" spans="1:8">
      <c r="A384" s="985"/>
      <c r="B384" s="985"/>
      <c r="C384" s="985"/>
      <c r="D384" s="985"/>
      <c r="E384" s="985"/>
      <c r="F384" s="985"/>
      <c r="G384" s="985"/>
      <c r="H384" s="985"/>
    </row>
    <row r="385" spans="1:8">
      <c r="A385" s="985"/>
      <c r="B385" s="985"/>
      <c r="C385" s="985"/>
      <c r="D385" s="985"/>
      <c r="E385" s="985"/>
      <c r="F385" s="985"/>
      <c r="G385" s="985"/>
      <c r="H385" s="985"/>
    </row>
    <row r="386" spans="1:8">
      <c r="A386" s="985"/>
      <c r="B386" s="985"/>
      <c r="C386" s="985"/>
      <c r="D386" s="985"/>
      <c r="E386" s="985"/>
      <c r="F386" s="985"/>
      <c r="G386" s="985"/>
      <c r="H386" s="985"/>
    </row>
    <row r="387" spans="1:8">
      <c r="A387" s="985"/>
      <c r="B387" s="985"/>
      <c r="C387" s="985"/>
      <c r="D387" s="985"/>
      <c r="E387" s="985"/>
      <c r="F387" s="985"/>
      <c r="G387" s="985"/>
      <c r="H387" s="985"/>
    </row>
    <row r="388" spans="1:8">
      <c r="A388" s="985"/>
      <c r="B388" s="985"/>
      <c r="C388" s="985"/>
      <c r="D388" s="985"/>
      <c r="E388" s="985"/>
      <c r="F388" s="985"/>
      <c r="G388" s="985"/>
      <c r="H388" s="985"/>
    </row>
    <row r="389" spans="1:8">
      <c r="A389" s="985"/>
      <c r="B389" s="985"/>
      <c r="C389" s="985"/>
      <c r="D389" s="985"/>
      <c r="E389" s="985"/>
      <c r="F389" s="985"/>
      <c r="G389" s="985"/>
      <c r="H389" s="985"/>
    </row>
    <row r="390" spans="1:8">
      <c r="A390" s="985"/>
      <c r="B390" s="985"/>
      <c r="C390" s="985"/>
      <c r="D390" s="985"/>
      <c r="E390" s="985"/>
      <c r="F390" s="985"/>
      <c r="G390" s="985"/>
      <c r="H390" s="985"/>
    </row>
    <row r="391" spans="1:8">
      <c r="A391" s="985"/>
      <c r="B391" s="985"/>
      <c r="C391" s="985"/>
      <c r="D391" s="985"/>
      <c r="E391" s="985"/>
      <c r="F391" s="985"/>
      <c r="G391" s="985"/>
      <c r="H391" s="985"/>
    </row>
    <row r="392" spans="1:8">
      <c r="A392" s="985"/>
      <c r="B392" s="985"/>
      <c r="C392" s="985"/>
      <c r="D392" s="985"/>
      <c r="E392" s="985"/>
      <c r="F392" s="985"/>
      <c r="G392" s="985"/>
      <c r="H392" s="985"/>
    </row>
    <row r="393" spans="1:8">
      <c r="A393" s="985"/>
      <c r="B393" s="985"/>
      <c r="C393" s="985"/>
      <c r="D393" s="985"/>
      <c r="E393" s="985"/>
      <c r="F393" s="985"/>
      <c r="G393" s="985"/>
      <c r="H393" s="985"/>
    </row>
    <row r="394" spans="1:8">
      <c r="A394" s="985"/>
      <c r="B394" s="985"/>
      <c r="C394" s="985"/>
      <c r="D394" s="985"/>
      <c r="E394" s="985"/>
      <c r="F394" s="985"/>
      <c r="G394" s="985"/>
      <c r="H394" s="985"/>
    </row>
    <row r="395" spans="1:8">
      <c r="A395" s="985"/>
      <c r="B395" s="985"/>
      <c r="C395" s="985"/>
      <c r="D395" s="985"/>
      <c r="E395" s="985"/>
      <c r="F395" s="985"/>
      <c r="G395" s="985"/>
      <c r="H395" s="985"/>
    </row>
    <row r="396" spans="1:8">
      <c r="A396" s="985"/>
      <c r="B396" s="985"/>
      <c r="C396" s="985"/>
      <c r="D396" s="985"/>
      <c r="E396" s="985"/>
      <c r="F396" s="985"/>
      <c r="G396" s="985"/>
      <c r="H396" s="985"/>
    </row>
    <row r="397" spans="1:8">
      <c r="A397" s="985"/>
      <c r="B397" s="985"/>
      <c r="C397" s="985"/>
      <c r="D397" s="985"/>
      <c r="E397" s="985"/>
      <c r="F397" s="985"/>
      <c r="G397" s="985"/>
      <c r="H397" s="985"/>
    </row>
    <row r="398" spans="1:8">
      <c r="A398" s="985"/>
      <c r="B398" s="985"/>
      <c r="C398" s="985"/>
      <c r="D398" s="985"/>
      <c r="E398" s="985"/>
      <c r="F398" s="985"/>
      <c r="G398" s="985"/>
      <c r="H398" s="985"/>
    </row>
    <row r="399" spans="1:8">
      <c r="A399" s="985"/>
      <c r="B399" s="985"/>
      <c r="C399" s="985"/>
      <c r="D399" s="985"/>
      <c r="E399" s="985"/>
      <c r="F399" s="985"/>
      <c r="G399" s="985"/>
      <c r="H399" s="985"/>
    </row>
    <row r="400" spans="1:8">
      <c r="A400" s="985"/>
      <c r="B400" s="985"/>
      <c r="C400" s="985"/>
      <c r="D400" s="985"/>
      <c r="E400" s="985"/>
      <c r="F400" s="985"/>
      <c r="G400" s="985"/>
      <c r="H400" s="985"/>
    </row>
    <row r="401" spans="1:8">
      <c r="A401" s="985"/>
      <c r="B401" s="985"/>
      <c r="C401" s="985"/>
      <c r="D401" s="985"/>
      <c r="E401" s="985"/>
      <c r="F401" s="985"/>
      <c r="G401" s="985"/>
      <c r="H401" s="985"/>
    </row>
    <row r="402" spans="1:8">
      <c r="A402" s="985"/>
      <c r="B402" s="985"/>
      <c r="C402" s="985"/>
      <c r="D402" s="985"/>
      <c r="E402" s="985"/>
      <c r="F402" s="985"/>
      <c r="G402" s="985"/>
      <c r="H402" s="985"/>
    </row>
    <row r="403" spans="1:8">
      <c r="A403" s="985"/>
      <c r="B403" s="985"/>
      <c r="C403" s="985"/>
      <c r="D403" s="985"/>
      <c r="E403" s="985"/>
      <c r="F403" s="985"/>
      <c r="G403" s="985"/>
      <c r="H403" s="985"/>
    </row>
    <row r="404" spans="1:8">
      <c r="A404" s="985"/>
      <c r="B404" s="985"/>
      <c r="C404" s="985"/>
      <c r="D404" s="985"/>
      <c r="E404" s="985"/>
      <c r="F404" s="985"/>
      <c r="G404" s="985"/>
      <c r="H404" s="985"/>
    </row>
    <row r="405" spans="1:8">
      <c r="A405" s="985"/>
      <c r="B405" s="985"/>
      <c r="C405" s="985"/>
      <c r="D405" s="985"/>
      <c r="E405" s="985"/>
      <c r="F405" s="985"/>
      <c r="G405" s="985"/>
      <c r="H405" s="985"/>
    </row>
    <row r="406" spans="1:8">
      <c r="A406" s="985"/>
      <c r="B406" s="985"/>
      <c r="C406" s="985"/>
      <c r="D406" s="985"/>
      <c r="E406" s="985"/>
      <c r="F406" s="985"/>
      <c r="G406" s="985"/>
      <c r="H406" s="985"/>
    </row>
    <row r="407" spans="1:8">
      <c r="A407" s="985"/>
      <c r="B407" s="985"/>
      <c r="C407" s="985"/>
      <c r="D407" s="985"/>
      <c r="E407" s="985"/>
      <c r="F407" s="985"/>
      <c r="G407" s="985"/>
      <c r="H407" s="985"/>
    </row>
    <row r="408" spans="1:8">
      <c r="A408" s="985"/>
      <c r="B408" s="985"/>
      <c r="C408" s="985"/>
      <c r="D408" s="985"/>
      <c r="E408" s="985"/>
      <c r="F408" s="985"/>
      <c r="G408" s="985"/>
      <c r="H408" s="985"/>
    </row>
    <row r="409" spans="1:8">
      <c r="A409" s="985"/>
      <c r="B409" s="985"/>
      <c r="C409" s="985"/>
      <c r="D409" s="985"/>
      <c r="E409" s="985"/>
      <c r="F409" s="985"/>
      <c r="G409" s="985"/>
      <c r="H409" s="985"/>
    </row>
    <row r="410" spans="1:8">
      <c r="A410" s="985"/>
      <c r="B410" s="985"/>
      <c r="C410" s="985"/>
      <c r="D410" s="985"/>
      <c r="E410" s="985"/>
      <c r="F410" s="985"/>
      <c r="G410" s="985"/>
      <c r="H410" s="985"/>
    </row>
    <row r="411" spans="1:8">
      <c r="A411" s="985"/>
      <c r="B411" s="985"/>
      <c r="C411" s="985"/>
      <c r="D411" s="985"/>
      <c r="E411" s="985"/>
      <c r="F411" s="985"/>
      <c r="G411" s="985"/>
      <c r="H411" s="985"/>
    </row>
    <row r="412" spans="1:8">
      <c r="A412" s="985"/>
      <c r="B412" s="985"/>
      <c r="C412" s="985"/>
      <c r="D412" s="985"/>
      <c r="E412" s="985"/>
      <c r="F412" s="985"/>
      <c r="G412" s="985"/>
      <c r="H412" s="985"/>
    </row>
    <row r="413" spans="1:8">
      <c r="A413" s="985"/>
      <c r="B413" s="985"/>
      <c r="C413" s="985"/>
      <c r="D413" s="985"/>
      <c r="E413" s="985"/>
      <c r="F413" s="985"/>
      <c r="G413" s="985"/>
      <c r="H413" s="985"/>
    </row>
    <row r="414" spans="1:8">
      <c r="A414" s="985"/>
      <c r="B414" s="985"/>
      <c r="C414" s="985"/>
      <c r="D414" s="985"/>
      <c r="E414" s="985"/>
      <c r="F414" s="985"/>
      <c r="G414" s="985"/>
      <c r="H414" s="985"/>
    </row>
    <row r="415" spans="1:8">
      <c r="A415" s="985"/>
      <c r="B415" s="985"/>
      <c r="C415" s="985"/>
      <c r="D415" s="985"/>
      <c r="E415" s="985"/>
      <c r="F415" s="985"/>
      <c r="G415" s="985"/>
      <c r="H415" s="985"/>
    </row>
    <row r="416" spans="1:8">
      <c r="A416" s="985"/>
      <c r="B416" s="985"/>
      <c r="C416" s="985"/>
      <c r="D416" s="985"/>
      <c r="E416" s="985"/>
      <c r="F416" s="985"/>
      <c r="G416" s="985"/>
      <c r="H416" s="985"/>
    </row>
    <row r="417" spans="1:8">
      <c r="A417" s="985"/>
      <c r="B417" s="985"/>
      <c r="C417" s="985"/>
      <c r="D417" s="985"/>
      <c r="E417" s="985"/>
      <c r="F417" s="985"/>
      <c r="G417" s="985"/>
      <c r="H417" s="985"/>
    </row>
    <row r="418" spans="1:8">
      <c r="A418" s="985"/>
      <c r="B418" s="985"/>
      <c r="C418" s="985"/>
      <c r="D418" s="985"/>
      <c r="E418" s="985"/>
      <c r="F418" s="985"/>
      <c r="G418" s="985"/>
      <c r="H418" s="985"/>
    </row>
    <row r="419" spans="1:8">
      <c r="A419" s="985"/>
      <c r="B419" s="985"/>
      <c r="C419" s="985"/>
      <c r="D419" s="985"/>
      <c r="E419" s="985"/>
      <c r="F419" s="985"/>
      <c r="G419" s="985"/>
      <c r="H419" s="985"/>
    </row>
    <row r="420" spans="1:8">
      <c r="A420" s="985"/>
      <c r="B420" s="985"/>
      <c r="C420" s="985"/>
      <c r="D420" s="985"/>
      <c r="E420" s="985"/>
      <c r="F420" s="985"/>
      <c r="G420" s="985"/>
      <c r="H420" s="985"/>
    </row>
    <row r="421" spans="1:8">
      <c r="A421" s="985"/>
      <c r="B421" s="985"/>
      <c r="C421" s="985"/>
      <c r="D421" s="985"/>
      <c r="E421" s="985"/>
      <c r="F421" s="985"/>
      <c r="G421" s="985"/>
      <c r="H421" s="985"/>
    </row>
    <row r="422" spans="1:8">
      <c r="A422" s="985"/>
      <c r="B422" s="985"/>
      <c r="C422" s="985"/>
      <c r="D422" s="985"/>
      <c r="E422" s="985"/>
      <c r="F422" s="985"/>
      <c r="G422" s="985"/>
      <c r="H422" s="985"/>
    </row>
    <row r="423" spans="1:8">
      <c r="A423" s="985"/>
      <c r="B423" s="985"/>
      <c r="C423" s="985"/>
      <c r="D423" s="985"/>
      <c r="E423" s="985"/>
      <c r="F423" s="985"/>
      <c r="G423" s="985"/>
      <c r="H423" s="985"/>
    </row>
    <row r="424" spans="1:8">
      <c r="A424" s="985"/>
      <c r="B424" s="985"/>
      <c r="C424" s="985"/>
      <c r="D424" s="985"/>
      <c r="E424" s="985"/>
      <c r="F424" s="985"/>
      <c r="G424" s="985"/>
      <c r="H424" s="985"/>
    </row>
    <row r="425" spans="1:8">
      <c r="A425" s="985"/>
      <c r="B425" s="985"/>
      <c r="C425" s="985"/>
      <c r="D425" s="985"/>
      <c r="E425" s="985"/>
      <c r="F425" s="985"/>
      <c r="G425" s="985"/>
      <c r="H425" s="985"/>
    </row>
    <row r="426" spans="1:8">
      <c r="A426" s="985"/>
      <c r="B426" s="985"/>
      <c r="C426" s="985"/>
      <c r="D426" s="985"/>
      <c r="E426" s="985"/>
      <c r="F426" s="985"/>
      <c r="G426" s="985"/>
      <c r="H426" s="985"/>
    </row>
    <row r="427" spans="1:8">
      <c r="A427" s="985"/>
      <c r="B427" s="985"/>
      <c r="C427" s="985"/>
      <c r="D427" s="985"/>
      <c r="E427" s="985"/>
      <c r="F427" s="985"/>
      <c r="G427" s="985"/>
      <c r="H427" s="985"/>
    </row>
    <row r="428" spans="1:8">
      <c r="A428" s="985"/>
      <c r="B428" s="985"/>
      <c r="C428" s="985"/>
      <c r="D428" s="985"/>
      <c r="E428" s="985"/>
      <c r="F428" s="985"/>
      <c r="G428" s="985"/>
      <c r="H428" s="985"/>
    </row>
    <row r="429" spans="1:8">
      <c r="A429" s="985"/>
      <c r="B429" s="985"/>
      <c r="C429" s="985"/>
      <c r="D429" s="985"/>
      <c r="E429" s="985"/>
      <c r="F429" s="985"/>
      <c r="G429" s="985"/>
      <c r="H429" s="985"/>
    </row>
    <row r="430" spans="1:8">
      <c r="A430" s="985"/>
      <c r="B430" s="985"/>
      <c r="C430" s="985"/>
      <c r="D430" s="985"/>
      <c r="E430" s="985"/>
      <c r="F430" s="985"/>
      <c r="G430" s="985"/>
      <c r="H430" s="985"/>
    </row>
    <row r="431" spans="1:8">
      <c r="A431" s="985"/>
      <c r="B431" s="985"/>
      <c r="C431" s="985"/>
      <c r="D431" s="985"/>
      <c r="E431" s="985"/>
      <c r="F431" s="985"/>
      <c r="G431" s="985"/>
      <c r="H431" s="985"/>
    </row>
    <row r="432" spans="1:8">
      <c r="A432" s="985"/>
      <c r="B432" s="985"/>
      <c r="C432" s="985"/>
      <c r="D432" s="985"/>
      <c r="E432" s="985"/>
      <c r="F432" s="985"/>
      <c r="G432" s="985"/>
      <c r="H432" s="985"/>
    </row>
    <row r="433" spans="1:8">
      <c r="A433" s="985"/>
      <c r="B433" s="985"/>
      <c r="C433" s="985"/>
      <c r="D433" s="985"/>
      <c r="E433" s="985"/>
      <c r="F433" s="985"/>
      <c r="G433" s="985"/>
      <c r="H433" s="985"/>
    </row>
    <row r="434" spans="1:8">
      <c r="A434" s="985"/>
      <c r="B434" s="985"/>
      <c r="C434" s="985"/>
      <c r="D434" s="985"/>
      <c r="E434" s="985"/>
      <c r="F434" s="985"/>
      <c r="G434" s="985"/>
      <c r="H434" s="985"/>
    </row>
    <row r="435" spans="1:8">
      <c r="A435" s="985"/>
      <c r="B435" s="985"/>
      <c r="C435" s="985"/>
      <c r="D435" s="985"/>
      <c r="E435" s="985"/>
      <c r="F435" s="985"/>
      <c r="G435" s="985"/>
      <c r="H435" s="985"/>
    </row>
    <row r="436" spans="1:8">
      <c r="A436" s="985"/>
      <c r="B436" s="985"/>
      <c r="C436" s="985"/>
      <c r="D436" s="985"/>
      <c r="E436" s="985"/>
      <c r="F436" s="985"/>
      <c r="G436" s="985"/>
      <c r="H436" s="985"/>
    </row>
    <row r="437" spans="1:8">
      <c r="A437" s="985"/>
      <c r="B437" s="985"/>
      <c r="C437" s="985"/>
      <c r="D437" s="985"/>
      <c r="E437" s="985"/>
      <c r="F437" s="985"/>
      <c r="G437" s="985"/>
      <c r="H437" s="985"/>
    </row>
    <row r="438" spans="1:8">
      <c r="A438" s="985"/>
      <c r="B438" s="985"/>
      <c r="C438" s="985"/>
      <c r="D438" s="985"/>
      <c r="E438" s="985"/>
      <c r="F438" s="985"/>
      <c r="G438" s="985"/>
      <c r="H438" s="985"/>
    </row>
    <row r="439" spans="1:8">
      <c r="A439" s="985"/>
      <c r="B439" s="985"/>
      <c r="C439" s="985"/>
      <c r="D439" s="985"/>
      <c r="E439" s="985"/>
      <c r="F439" s="985"/>
      <c r="G439" s="985"/>
      <c r="H439" s="985"/>
    </row>
    <row r="440" spans="1:8">
      <c r="A440" s="985"/>
      <c r="B440" s="985"/>
      <c r="C440" s="985"/>
      <c r="D440" s="985"/>
      <c r="E440" s="985"/>
      <c r="F440" s="985"/>
      <c r="G440" s="985"/>
      <c r="H440" s="985"/>
    </row>
    <row r="441" spans="1:8">
      <c r="A441" s="985"/>
      <c r="B441" s="985"/>
      <c r="C441" s="985"/>
      <c r="D441" s="985"/>
      <c r="E441" s="985"/>
      <c r="F441" s="985"/>
      <c r="G441" s="985"/>
      <c r="H441" s="985"/>
    </row>
    <row r="442" spans="1:8">
      <c r="A442" s="985"/>
      <c r="B442" s="985"/>
      <c r="C442" s="985"/>
      <c r="D442" s="985"/>
      <c r="E442" s="985"/>
      <c r="F442" s="985"/>
      <c r="G442" s="985"/>
      <c r="H442" s="985"/>
    </row>
    <row r="443" spans="1:8">
      <c r="A443" s="985"/>
      <c r="B443" s="985"/>
      <c r="C443" s="985"/>
      <c r="D443" s="985"/>
      <c r="E443" s="985"/>
      <c r="F443" s="985"/>
      <c r="G443" s="985"/>
      <c r="H443" s="985"/>
    </row>
    <row r="444" spans="1:8">
      <c r="A444" s="985"/>
      <c r="B444" s="985"/>
      <c r="C444" s="985"/>
      <c r="D444" s="985"/>
      <c r="E444" s="985"/>
      <c r="F444" s="985"/>
      <c r="G444" s="985"/>
      <c r="H444" s="985"/>
    </row>
    <row r="445" spans="1:8">
      <c r="A445" s="985"/>
      <c r="B445" s="985"/>
      <c r="C445" s="985"/>
      <c r="D445" s="985"/>
      <c r="E445" s="985"/>
      <c r="F445" s="985"/>
      <c r="G445" s="985"/>
      <c r="H445" s="985"/>
    </row>
    <row r="446" spans="1:8">
      <c r="A446" s="985"/>
      <c r="B446" s="985"/>
      <c r="C446" s="985"/>
      <c r="D446" s="985"/>
      <c r="E446" s="985"/>
      <c r="F446" s="985"/>
      <c r="G446" s="985"/>
      <c r="H446" s="985"/>
    </row>
    <row r="447" spans="1:8">
      <c r="A447" s="985"/>
      <c r="B447" s="985"/>
      <c r="C447" s="985"/>
      <c r="D447" s="985"/>
      <c r="E447" s="985"/>
      <c r="F447" s="985"/>
      <c r="G447" s="985"/>
      <c r="H447" s="985"/>
    </row>
    <row r="448" spans="1:8">
      <c r="A448" s="985"/>
      <c r="B448" s="985"/>
      <c r="C448" s="985"/>
      <c r="D448" s="985"/>
      <c r="E448" s="985"/>
      <c r="F448" s="985"/>
      <c r="G448" s="985"/>
      <c r="H448" s="985"/>
    </row>
    <row r="449" spans="1:8">
      <c r="A449" s="985"/>
      <c r="B449" s="985"/>
      <c r="C449" s="985"/>
      <c r="D449" s="985"/>
      <c r="E449" s="985"/>
      <c r="F449" s="985"/>
      <c r="G449" s="985"/>
      <c r="H449" s="985"/>
    </row>
    <row r="450" spans="1:8">
      <c r="A450" s="985"/>
      <c r="B450" s="985"/>
      <c r="C450" s="985"/>
      <c r="D450" s="985"/>
      <c r="E450" s="985"/>
      <c r="F450" s="985"/>
      <c r="G450" s="985"/>
      <c r="H450" s="985"/>
    </row>
    <row r="451" spans="1:8">
      <c r="A451" s="985"/>
      <c r="B451" s="985"/>
      <c r="C451" s="985"/>
      <c r="D451" s="985"/>
      <c r="E451" s="985"/>
      <c r="F451" s="985"/>
      <c r="G451" s="985"/>
      <c r="H451" s="985"/>
    </row>
    <row r="452" spans="1:8">
      <c r="A452" s="985"/>
      <c r="B452" s="985"/>
      <c r="C452" s="985"/>
      <c r="D452" s="985"/>
      <c r="E452" s="985"/>
      <c r="F452" s="985"/>
      <c r="G452" s="985"/>
      <c r="H452" s="985"/>
    </row>
    <row r="453" spans="1:8">
      <c r="A453" s="985"/>
      <c r="B453" s="985"/>
      <c r="C453" s="985"/>
      <c r="D453" s="985"/>
      <c r="E453" s="985"/>
      <c r="F453" s="985"/>
      <c r="G453" s="985"/>
      <c r="H453" s="985"/>
    </row>
    <row r="454" spans="1:8">
      <c r="A454" s="985"/>
      <c r="B454" s="985"/>
      <c r="C454" s="985"/>
      <c r="D454" s="985"/>
      <c r="E454" s="985"/>
      <c r="F454" s="985"/>
      <c r="G454" s="985"/>
      <c r="H454" s="985"/>
    </row>
    <row r="455" spans="1:8">
      <c r="A455" s="985"/>
      <c r="B455" s="985"/>
      <c r="C455" s="985"/>
      <c r="D455" s="985"/>
      <c r="E455" s="985"/>
      <c r="F455" s="985"/>
      <c r="G455" s="985"/>
      <c r="H455" s="985"/>
    </row>
    <row r="456" spans="1:8">
      <c r="A456" s="985"/>
      <c r="B456" s="985"/>
      <c r="C456" s="985"/>
      <c r="D456" s="985"/>
      <c r="E456" s="985"/>
      <c r="F456" s="985"/>
      <c r="G456" s="985"/>
      <c r="H456" s="985"/>
    </row>
    <row r="457" spans="1:8">
      <c r="A457" s="985"/>
      <c r="B457" s="985"/>
      <c r="C457" s="985"/>
      <c r="D457" s="985"/>
      <c r="E457" s="985"/>
      <c r="F457" s="985"/>
      <c r="G457" s="985"/>
      <c r="H457" s="985"/>
    </row>
    <row r="458" spans="1:8">
      <c r="A458" s="985"/>
      <c r="B458" s="985"/>
      <c r="C458" s="985"/>
      <c r="D458" s="985"/>
      <c r="E458" s="985"/>
      <c r="F458" s="985"/>
      <c r="G458" s="985"/>
      <c r="H458" s="985"/>
    </row>
    <row r="459" spans="1:8">
      <c r="A459" s="985"/>
      <c r="B459" s="985"/>
      <c r="C459" s="985"/>
      <c r="D459" s="985"/>
      <c r="E459" s="985"/>
      <c r="F459" s="985"/>
      <c r="G459" s="985"/>
      <c r="H459" s="985"/>
    </row>
    <row r="460" spans="1:8">
      <c r="A460" s="985"/>
      <c r="B460" s="985"/>
      <c r="C460" s="985"/>
      <c r="D460" s="985"/>
      <c r="E460" s="985"/>
      <c r="F460" s="985"/>
      <c r="G460" s="985"/>
      <c r="H460" s="985"/>
    </row>
    <row r="461" spans="1:8">
      <c r="A461" s="985"/>
      <c r="B461" s="985"/>
      <c r="C461" s="985"/>
      <c r="D461" s="985"/>
      <c r="E461" s="985"/>
      <c r="F461" s="985"/>
      <c r="G461" s="985"/>
      <c r="H461" s="985"/>
    </row>
    <row r="462" spans="1:8">
      <c r="A462" s="985"/>
      <c r="B462" s="985"/>
      <c r="C462" s="985"/>
      <c r="D462" s="985"/>
      <c r="E462" s="985"/>
      <c r="F462" s="985"/>
      <c r="G462" s="985"/>
      <c r="H462" s="985"/>
    </row>
    <row r="463" spans="1:8">
      <c r="A463" s="985"/>
      <c r="B463" s="985"/>
      <c r="C463" s="985"/>
      <c r="D463" s="985"/>
      <c r="E463" s="985"/>
      <c r="F463" s="985"/>
      <c r="G463" s="985"/>
      <c r="H463" s="985"/>
    </row>
    <row r="464" spans="1:8">
      <c r="A464" s="985"/>
      <c r="B464" s="985"/>
      <c r="C464" s="985"/>
      <c r="D464" s="985"/>
      <c r="E464" s="985"/>
      <c r="F464" s="985"/>
      <c r="G464" s="985"/>
      <c r="H464" s="985"/>
    </row>
    <row r="465" spans="1:8">
      <c r="A465" s="985"/>
      <c r="B465" s="985"/>
      <c r="C465" s="985"/>
      <c r="D465" s="985"/>
      <c r="E465" s="985"/>
      <c r="F465" s="985"/>
      <c r="G465" s="985"/>
      <c r="H465" s="985"/>
    </row>
    <row r="466" spans="1:8">
      <c r="A466" s="985"/>
      <c r="B466" s="985"/>
      <c r="C466" s="985"/>
      <c r="D466" s="985"/>
      <c r="E466" s="985"/>
      <c r="F466" s="985"/>
      <c r="G466" s="985"/>
      <c r="H466" s="985"/>
    </row>
    <row r="467" spans="1:8">
      <c r="A467" s="985"/>
      <c r="B467" s="985"/>
      <c r="C467" s="985"/>
      <c r="D467" s="985"/>
      <c r="E467" s="985"/>
      <c r="F467" s="985"/>
      <c r="G467" s="985"/>
      <c r="H467" s="985"/>
    </row>
    <row r="468" spans="1:8">
      <c r="A468" s="985"/>
      <c r="B468" s="985"/>
      <c r="C468" s="985"/>
      <c r="D468" s="985"/>
      <c r="E468" s="985"/>
      <c r="F468" s="985"/>
      <c r="G468" s="985"/>
      <c r="H468" s="985"/>
    </row>
    <row r="469" spans="1:8">
      <c r="A469" s="985"/>
      <c r="B469" s="985"/>
      <c r="C469" s="985"/>
      <c r="D469" s="985"/>
      <c r="E469" s="985"/>
      <c r="F469" s="985"/>
      <c r="G469" s="985"/>
      <c r="H469" s="985"/>
    </row>
    <row r="470" spans="1:8">
      <c r="A470" s="985"/>
      <c r="B470" s="985"/>
      <c r="C470" s="985"/>
      <c r="D470" s="985"/>
      <c r="E470" s="985"/>
      <c r="F470" s="985"/>
      <c r="G470" s="985"/>
      <c r="H470" s="985"/>
    </row>
    <row r="471" spans="1:8">
      <c r="A471" s="985"/>
      <c r="B471" s="985"/>
      <c r="C471" s="985"/>
      <c r="D471" s="985"/>
      <c r="E471" s="985"/>
      <c r="F471" s="985"/>
      <c r="G471" s="985"/>
      <c r="H471" s="985"/>
    </row>
    <row r="472" spans="1:8">
      <c r="A472" s="985"/>
      <c r="B472" s="985"/>
      <c r="C472" s="985"/>
      <c r="D472" s="985"/>
      <c r="E472" s="985"/>
      <c r="F472" s="985"/>
      <c r="G472" s="985"/>
      <c r="H472" s="985"/>
    </row>
    <row r="473" spans="1:8">
      <c r="A473" s="985"/>
      <c r="B473" s="985"/>
      <c r="C473" s="985"/>
      <c r="D473" s="985"/>
      <c r="E473" s="985"/>
      <c r="F473" s="985"/>
      <c r="G473" s="985"/>
      <c r="H473" s="985"/>
    </row>
    <row r="474" spans="1:8">
      <c r="A474" s="985"/>
      <c r="B474" s="985"/>
      <c r="C474" s="985"/>
      <c r="D474" s="985"/>
      <c r="E474" s="985"/>
      <c r="F474" s="985"/>
      <c r="G474" s="985"/>
      <c r="H474" s="985"/>
    </row>
    <row r="475" spans="1:8">
      <c r="A475" s="985"/>
      <c r="B475" s="985"/>
      <c r="C475" s="985"/>
      <c r="D475" s="985"/>
      <c r="E475" s="985"/>
      <c r="F475" s="985"/>
      <c r="G475" s="985"/>
      <c r="H475" s="985"/>
    </row>
    <row r="476" spans="1:8">
      <c r="A476" s="985"/>
      <c r="B476" s="985"/>
      <c r="C476" s="985"/>
      <c r="D476" s="985"/>
      <c r="E476" s="985"/>
      <c r="F476" s="985"/>
      <c r="G476" s="985"/>
      <c r="H476" s="985"/>
    </row>
    <row r="477" spans="1:8">
      <c r="A477" s="985"/>
      <c r="B477" s="985"/>
      <c r="C477" s="985"/>
      <c r="D477" s="985"/>
      <c r="E477" s="985"/>
      <c r="F477" s="985"/>
      <c r="G477" s="985"/>
      <c r="H477" s="985"/>
    </row>
    <row r="478" spans="1:8">
      <c r="A478" s="985"/>
      <c r="B478" s="985"/>
      <c r="C478" s="985"/>
      <c r="D478" s="985"/>
      <c r="E478" s="985"/>
      <c r="F478" s="985"/>
      <c r="G478" s="985"/>
      <c r="H478" s="985"/>
    </row>
    <row r="479" spans="1:8">
      <c r="A479" s="985"/>
      <c r="B479" s="985"/>
      <c r="C479" s="985"/>
      <c r="D479" s="985"/>
      <c r="E479" s="985"/>
      <c r="F479" s="985"/>
      <c r="G479" s="985"/>
      <c r="H479" s="985"/>
    </row>
    <row r="480" spans="1:8">
      <c r="A480" s="985"/>
      <c r="B480" s="985"/>
      <c r="C480" s="985"/>
      <c r="D480" s="985"/>
      <c r="E480" s="985"/>
      <c r="F480" s="985"/>
      <c r="G480" s="985"/>
      <c r="H480" s="985"/>
    </row>
    <row r="481" spans="1:8">
      <c r="A481" s="985"/>
      <c r="B481" s="985"/>
      <c r="C481" s="985"/>
      <c r="D481" s="985"/>
      <c r="E481" s="985"/>
      <c r="F481" s="985"/>
      <c r="G481" s="985"/>
      <c r="H481" s="985"/>
    </row>
    <row r="482" spans="1:8">
      <c r="A482" s="985"/>
      <c r="B482" s="985"/>
      <c r="C482" s="985"/>
      <c r="D482" s="985"/>
      <c r="E482" s="985"/>
      <c r="F482" s="985"/>
      <c r="G482" s="985"/>
      <c r="H482" s="985"/>
    </row>
    <row r="483" spans="1:8">
      <c r="A483" s="985"/>
      <c r="B483" s="985"/>
      <c r="C483" s="985"/>
      <c r="D483" s="985"/>
      <c r="E483" s="985"/>
      <c r="F483" s="985"/>
      <c r="G483" s="985"/>
      <c r="H483" s="985"/>
    </row>
    <row r="484" spans="1:8">
      <c r="A484" s="985"/>
      <c r="B484" s="985"/>
      <c r="C484" s="985"/>
      <c r="D484" s="985"/>
      <c r="E484" s="985"/>
      <c r="F484" s="985"/>
      <c r="G484" s="985"/>
      <c r="H484" s="985"/>
    </row>
    <row r="485" spans="1:8">
      <c r="A485" s="985"/>
      <c r="B485" s="985"/>
      <c r="C485" s="985"/>
      <c r="D485" s="985"/>
      <c r="E485" s="985"/>
      <c r="F485" s="985"/>
      <c r="G485" s="985"/>
      <c r="H485" s="985"/>
    </row>
    <row r="486" spans="1:8">
      <c r="A486" s="985"/>
      <c r="B486" s="985"/>
      <c r="C486" s="985"/>
      <c r="D486" s="985"/>
      <c r="E486" s="985"/>
      <c r="F486" s="985"/>
      <c r="G486" s="985"/>
      <c r="H486" s="985"/>
    </row>
    <row r="487" spans="1:8">
      <c r="A487" s="985"/>
      <c r="B487" s="985"/>
      <c r="C487" s="985"/>
      <c r="D487" s="985"/>
      <c r="E487" s="985"/>
      <c r="F487" s="985"/>
      <c r="G487" s="985"/>
      <c r="H487" s="985"/>
    </row>
    <row r="488" spans="1:8">
      <c r="A488" s="985"/>
      <c r="B488" s="985"/>
      <c r="C488" s="985"/>
      <c r="D488" s="985"/>
      <c r="E488" s="985"/>
      <c r="F488" s="985"/>
      <c r="G488" s="985"/>
      <c r="H488" s="985"/>
    </row>
    <row r="489" spans="1:8">
      <c r="A489" s="985"/>
      <c r="B489" s="985"/>
      <c r="C489" s="985"/>
      <c r="D489" s="985"/>
      <c r="E489" s="985"/>
      <c r="F489" s="985"/>
      <c r="G489" s="985"/>
      <c r="H489" s="985"/>
    </row>
    <row r="490" spans="1:8">
      <c r="A490" s="985"/>
      <c r="B490" s="985"/>
      <c r="C490" s="985"/>
      <c r="D490" s="985"/>
      <c r="E490" s="985"/>
      <c r="F490" s="985"/>
      <c r="G490" s="985"/>
      <c r="H490" s="985"/>
    </row>
    <row r="491" spans="1:8">
      <c r="A491" s="985"/>
      <c r="B491" s="985"/>
      <c r="C491" s="985"/>
      <c r="D491" s="985"/>
      <c r="E491" s="985"/>
      <c r="F491" s="985"/>
      <c r="G491" s="985"/>
      <c r="H491" s="985"/>
    </row>
    <row r="492" spans="1:8">
      <c r="A492" s="985"/>
      <c r="B492" s="985"/>
      <c r="C492" s="985"/>
      <c r="D492" s="985"/>
      <c r="E492" s="985"/>
      <c r="F492" s="985"/>
      <c r="G492" s="985"/>
      <c r="H492" s="985"/>
    </row>
    <row r="493" spans="1:8">
      <c r="A493" s="985"/>
      <c r="B493" s="985"/>
      <c r="C493" s="985"/>
      <c r="D493" s="985"/>
      <c r="E493" s="985"/>
      <c r="F493" s="985"/>
      <c r="G493" s="985"/>
      <c r="H493" s="985"/>
    </row>
    <row r="494" spans="1:8">
      <c r="A494" s="985"/>
      <c r="B494" s="985"/>
      <c r="C494" s="985"/>
      <c r="D494" s="985"/>
      <c r="E494" s="985"/>
      <c r="F494" s="985"/>
      <c r="G494" s="985"/>
      <c r="H494" s="985"/>
    </row>
    <row r="495" spans="1:8">
      <c r="A495" s="985"/>
      <c r="B495" s="985"/>
      <c r="C495" s="985"/>
      <c r="D495" s="985"/>
      <c r="E495" s="985"/>
      <c r="F495" s="985"/>
      <c r="G495" s="985"/>
      <c r="H495" s="985"/>
    </row>
    <row r="496" spans="1:8">
      <c r="A496" s="985"/>
      <c r="B496" s="985"/>
      <c r="C496" s="985"/>
      <c r="D496" s="985"/>
      <c r="E496" s="985"/>
      <c r="F496" s="985"/>
      <c r="G496" s="985"/>
      <c r="H496" s="985"/>
    </row>
    <row r="497" spans="1:8">
      <c r="A497" s="985"/>
      <c r="B497" s="985"/>
      <c r="C497" s="985"/>
      <c r="D497" s="985"/>
      <c r="E497" s="985"/>
      <c r="F497" s="985"/>
      <c r="G497" s="985"/>
      <c r="H497" s="985"/>
    </row>
    <row r="498" spans="1:8">
      <c r="A498" s="985"/>
      <c r="B498" s="985"/>
      <c r="C498" s="985"/>
      <c r="D498" s="985"/>
      <c r="E498" s="985"/>
      <c r="F498" s="985"/>
      <c r="G498" s="985"/>
      <c r="H498" s="985"/>
    </row>
    <row r="499" spans="1:8">
      <c r="A499" s="985"/>
      <c r="B499" s="985"/>
      <c r="C499" s="985"/>
      <c r="D499" s="985"/>
      <c r="E499" s="985"/>
      <c r="F499" s="985"/>
      <c r="G499" s="985"/>
      <c r="H499" s="985"/>
    </row>
    <row r="500" spans="1:8">
      <c r="A500" s="985"/>
      <c r="B500" s="985"/>
      <c r="C500" s="985"/>
      <c r="D500" s="985"/>
      <c r="E500" s="985"/>
      <c r="F500" s="985"/>
      <c r="G500" s="985"/>
      <c r="H500" s="985"/>
    </row>
    <row r="501" spans="1:8">
      <c r="A501" s="985"/>
      <c r="B501" s="985"/>
      <c r="C501" s="985"/>
      <c r="D501" s="985"/>
      <c r="E501" s="985"/>
      <c r="F501" s="985"/>
      <c r="G501" s="985"/>
      <c r="H501" s="985"/>
    </row>
    <row r="502" spans="1:8">
      <c r="A502" s="985"/>
      <c r="B502" s="985"/>
      <c r="C502" s="985"/>
      <c r="D502" s="985"/>
      <c r="E502" s="985"/>
      <c r="F502" s="985"/>
      <c r="G502" s="985"/>
      <c r="H502" s="985"/>
    </row>
    <row r="503" spans="1:8">
      <c r="A503" s="985"/>
      <c r="B503" s="985"/>
      <c r="C503" s="985"/>
      <c r="D503" s="985"/>
      <c r="E503" s="985"/>
      <c r="F503" s="985"/>
      <c r="G503" s="985"/>
      <c r="H503" s="985"/>
    </row>
    <row r="504" spans="1:8">
      <c r="A504" s="985"/>
      <c r="B504" s="985"/>
      <c r="C504" s="985"/>
      <c r="D504" s="985"/>
      <c r="E504" s="985"/>
      <c r="F504" s="985"/>
      <c r="G504" s="985"/>
      <c r="H504" s="985"/>
    </row>
    <row r="505" spans="1:8">
      <c r="A505" s="985"/>
      <c r="B505" s="985"/>
      <c r="C505" s="985"/>
      <c r="D505" s="985"/>
      <c r="E505" s="985"/>
      <c r="F505" s="985"/>
      <c r="G505" s="985"/>
      <c r="H505" s="985"/>
    </row>
    <row r="506" spans="1:8">
      <c r="A506" s="985"/>
      <c r="B506" s="985"/>
      <c r="C506" s="985"/>
      <c r="D506" s="985"/>
      <c r="E506" s="985"/>
      <c r="F506" s="985"/>
      <c r="G506" s="985"/>
      <c r="H506" s="985"/>
    </row>
    <row r="507" spans="1:8">
      <c r="A507" s="985"/>
      <c r="B507" s="985"/>
      <c r="C507" s="985"/>
      <c r="D507" s="985"/>
      <c r="E507" s="985"/>
      <c r="F507" s="985"/>
      <c r="G507" s="985"/>
      <c r="H507" s="985"/>
    </row>
    <row r="508" spans="1:8">
      <c r="A508" s="985"/>
      <c r="B508" s="985"/>
      <c r="C508" s="985"/>
      <c r="D508" s="985"/>
      <c r="E508" s="985"/>
      <c r="F508" s="985"/>
      <c r="G508" s="985"/>
      <c r="H508" s="985"/>
    </row>
    <row r="509" spans="1:8">
      <c r="A509" s="985"/>
      <c r="B509" s="985"/>
      <c r="C509" s="985"/>
      <c r="D509" s="985"/>
      <c r="E509" s="985"/>
      <c r="F509" s="985"/>
      <c r="G509" s="985"/>
      <c r="H509" s="985"/>
    </row>
    <row r="510" spans="1:8">
      <c r="A510" s="985"/>
      <c r="B510" s="985"/>
      <c r="C510" s="985"/>
      <c r="D510" s="985"/>
      <c r="E510" s="985"/>
      <c r="F510" s="985"/>
      <c r="G510" s="985"/>
      <c r="H510" s="985"/>
    </row>
    <row r="511" spans="1:8">
      <c r="A511" s="985"/>
      <c r="B511" s="985"/>
      <c r="C511" s="985"/>
      <c r="D511" s="985"/>
      <c r="E511" s="985"/>
      <c r="F511" s="985"/>
      <c r="G511" s="985"/>
      <c r="H511" s="985"/>
    </row>
    <row r="512" spans="1:8">
      <c r="A512" s="985"/>
      <c r="B512" s="985"/>
      <c r="C512" s="985"/>
      <c r="D512" s="985"/>
      <c r="E512" s="985"/>
      <c r="F512" s="985"/>
      <c r="G512" s="985"/>
      <c r="H512" s="985"/>
    </row>
    <row r="513" spans="1:8">
      <c r="A513" s="985"/>
      <c r="B513" s="985"/>
      <c r="C513" s="985"/>
      <c r="D513" s="985"/>
      <c r="E513" s="985"/>
      <c r="F513" s="985"/>
      <c r="G513" s="985"/>
      <c r="H513" s="985"/>
    </row>
    <row r="514" spans="1:8">
      <c r="A514" s="985"/>
      <c r="B514" s="985"/>
      <c r="C514" s="985"/>
      <c r="D514" s="985"/>
      <c r="E514" s="985"/>
      <c r="F514" s="985"/>
      <c r="G514" s="985"/>
      <c r="H514" s="985"/>
    </row>
    <row r="515" spans="1:8">
      <c r="A515" s="985"/>
      <c r="B515" s="985"/>
      <c r="C515" s="985"/>
      <c r="D515" s="985"/>
      <c r="E515" s="985"/>
      <c r="F515" s="985"/>
      <c r="G515" s="985"/>
      <c r="H515" s="985"/>
    </row>
    <row r="516" spans="1:8">
      <c r="A516" s="985"/>
      <c r="B516" s="985"/>
      <c r="C516" s="985"/>
      <c r="D516" s="985"/>
      <c r="E516" s="985"/>
      <c r="F516" s="985"/>
      <c r="G516" s="985"/>
      <c r="H516" s="985"/>
    </row>
    <row r="517" spans="1:8">
      <c r="A517" s="985"/>
      <c r="B517" s="985"/>
      <c r="C517" s="985"/>
      <c r="D517" s="985"/>
      <c r="E517" s="985"/>
      <c r="F517" s="985"/>
      <c r="G517" s="985"/>
      <c r="H517" s="985"/>
    </row>
    <row r="518" spans="1:8">
      <c r="A518" s="985"/>
      <c r="B518" s="985"/>
      <c r="C518" s="985"/>
      <c r="D518" s="985"/>
      <c r="E518" s="985"/>
      <c r="F518" s="985"/>
      <c r="G518" s="985"/>
      <c r="H518" s="985"/>
    </row>
    <row r="519" spans="1:8">
      <c r="A519" s="985"/>
      <c r="B519" s="985"/>
      <c r="C519" s="985"/>
      <c r="D519" s="985"/>
      <c r="E519" s="985"/>
      <c r="F519" s="985"/>
      <c r="G519" s="985"/>
      <c r="H519" s="985"/>
    </row>
    <row r="520" spans="1:8">
      <c r="A520" s="985"/>
      <c r="B520" s="985"/>
      <c r="C520" s="985"/>
      <c r="D520" s="985"/>
      <c r="E520" s="985"/>
      <c r="F520" s="985"/>
      <c r="G520" s="985"/>
      <c r="H520" s="985"/>
    </row>
    <row r="521" spans="1:8">
      <c r="A521" s="985"/>
      <c r="B521" s="985"/>
      <c r="C521" s="985"/>
      <c r="D521" s="985"/>
      <c r="E521" s="985"/>
      <c r="F521" s="985"/>
      <c r="G521" s="985"/>
      <c r="H521" s="985"/>
    </row>
    <row r="522" spans="1:8">
      <c r="A522" s="985"/>
      <c r="B522" s="985"/>
      <c r="C522" s="985"/>
      <c r="D522" s="985"/>
      <c r="E522" s="985"/>
      <c r="F522" s="985"/>
      <c r="G522" s="985"/>
      <c r="H522" s="985"/>
    </row>
    <row r="523" spans="1:8">
      <c r="A523" s="985"/>
      <c r="B523" s="985"/>
      <c r="C523" s="985"/>
      <c r="D523" s="985"/>
      <c r="E523" s="985"/>
      <c r="F523" s="985"/>
      <c r="G523" s="985"/>
      <c r="H523" s="985"/>
    </row>
    <row r="524" spans="1:8">
      <c r="A524" s="985"/>
      <c r="B524" s="985"/>
      <c r="C524" s="985"/>
      <c r="D524" s="985"/>
      <c r="E524" s="985"/>
      <c r="F524" s="985"/>
      <c r="G524" s="985"/>
      <c r="H524" s="985"/>
    </row>
    <row r="525" spans="1:8">
      <c r="A525" s="985"/>
      <c r="B525" s="985"/>
      <c r="C525" s="985"/>
      <c r="D525" s="985"/>
      <c r="E525" s="985"/>
      <c r="F525" s="985"/>
      <c r="G525" s="985"/>
      <c r="H525" s="985"/>
    </row>
    <row r="526" spans="1:8">
      <c r="A526" s="985"/>
      <c r="B526" s="985"/>
      <c r="C526" s="985"/>
      <c r="D526" s="985"/>
      <c r="E526" s="985"/>
      <c r="F526" s="985"/>
      <c r="G526" s="985"/>
      <c r="H526" s="985"/>
    </row>
    <row r="527" spans="1:8">
      <c r="A527" s="985"/>
      <c r="B527" s="985"/>
      <c r="C527" s="985"/>
      <c r="D527" s="985"/>
      <c r="E527" s="985"/>
      <c r="F527" s="985"/>
      <c r="G527" s="985"/>
      <c r="H527" s="985"/>
    </row>
    <row r="528" spans="1:8">
      <c r="A528" s="985"/>
      <c r="B528" s="985"/>
      <c r="C528" s="985"/>
      <c r="D528" s="985"/>
      <c r="E528" s="985"/>
      <c r="F528" s="985"/>
      <c r="G528" s="985"/>
      <c r="H528" s="985"/>
    </row>
    <row r="529" spans="1:8">
      <c r="A529" s="985"/>
      <c r="B529" s="985"/>
      <c r="C529" s="985"/>
      <c r="D529" s="985"/>
      <c r="E529" s="985"/>
      <c r="F529" s="985"/>
      <c r="G529" s="985"/>
      <c r="H529" s="985"/>
    </row>
    <row r="530" spans="1:8">
      <c r="A530" s="985"/>
      <c r="B530" s="985"/>
      <c r="C530" s="985"/>
      <c r="D530" s="985"/>
      <c r="E530" s="985"/>
      <c r="F530" s="985"/>
      <c r="G530" s="985"/>
      <c r="H530" s="985"/>
    </row>
    <row r="531" spans="1:8">
      <c r="A531" s="985"/>
      <c r="B531" s="985"/>
      <c r="C531" s="985"/>
      <c r="D531" s="985"/>
      <c r="E531" s="985"/>
      <c r="F531" s="985"/>
      <c r="G531" s="985"/>
      <c r="H531" s="985"/>
    </row>
    <row r="532" spans="1:8">
      <c r="A532" s="985"/>
      <c r="B532" s="985"/>
      <c r="C532" s="985"/>
      <c r="D532" s="985"/>
      <c r="E532" s="985"/>
      <c r="F532" s="985"/>
      <c r="G532" s="985"/>
      <c r="H532" s="985"/>
    </row>
    <row r="533" spans="1:8">
      <c r="A533" s="985"/>
      <c r="B533" s="985"/>
      <c r="C533" s="985"/>
      <c r="D533" s="985"/>
      <c r="E533" s="985"/>
      <c r="F533" s="985"/>
      <c r="G533" s="985"/>
      <c r="H533" s="985"/>
    </row>
    <row r="534" spans="1:8">
      <c r="A534" s="985"/>
      <c r="B534" s="985"/>
      <c r="C534" s="985"/>
      <c r="D534" s="985"/>
      <c r="E534" s="985"/>
      <c r="F534" s="985"/>
      <c r="G534" s="985"/>
      <c r="H534" s="985"/>
    </row>
    <row r="535" spans="1:8">
      <c r="A535" s="985"/>
      <c r="B535" s="985"/>
      <c r="C535" s="985"/>
      <c r="D535" s="985"/>
      <c r="E535" s="985"/>
      <c r="F535" s="985"/>
      <c r="G535" s="985"/>
      <c r="H535" s="985"/>
    </row>
    <row r="536" spans="1:8">
      <c r="A536" s="985"/>
      <c r="B536" s="985"/>
      <c r="C536" s="985"/>
      <c r="D536" s="985"/>
      <c r="E536" s="985"/>
      <c r="F536" s="985"/>
      <c r="G536" s="985"/>
      <c r="H536" s="985"/>
    </row>
    <row r="537" spans="1:8">
      <c r="A537" s="985"/>
      <c r="B537" s="985"/>
      <c r="C537" s="985"/>
      <c r="D537" s="985"/>
      <c r="E537" s="985"/>
      <c r="F537" s="985"/>
      <c r="G537" s="985"/>
      <c r="H537" s="985"/>
    </row>
    <row r="538" spans="1:8">
      <c r="A538" s="985"/>
      <c r="B538" s="985"/>
      <c r="C538" s="985"/>
      <c r="D538" s="985"/>
      <c r="E538" s="985"/>
      <c r="F538" s="985"/>
      <c r="G538" s="985"/>
      <c r="H538" s="985"/>
    </row>
    <row r="539" spans="1:8">
      <c r="A539" s="985"/>
      <c r="B539" s="985"/>
      <c r="C539" s="985"/>
      <c r="D539" s="985"/>
      <c r="E539" s="985"/>
      <c r="F539" s="985"/>
      <c r="G539" s="985"/>
      <c r="H539" s="985"/>
    </row>
    <row r="540" spans="1:8">
      <c r="A540" s="985"/>
      <c r="B540" s="985"/>
      <c r="C540" s="985"/>
      <c r="D540" s="985"/>
      <c r="E540" s="985"/>
      <c r="F540" s="985"/>
      <c r="G540" s="985"/>
      <c r="H540" s="985"/>
    </row>
    <row r="541" spans="1:8">
      <c r="A541" s="985"/>
      <c r="B541" s="985"/>
      <c r="C541" s="985"/>
      <c r="D541" s="985"/>
      <c r="E541" s="985"/>
      <c r="F541" s="985"/>
      <c r="G541" s="985"/>
      <c r="H541" s="985"/>
    </row>
    <row r="542" spans="1:8">
      <c r="A542" s="985"/>
      <c r="B542" s="985"/>
      <c r="C542" s="985"/>
      <c r="D542" s="985"/>
      <c r="E542" s="985"/>
      <c r="F542" s="985"/>
      <c r="G542" s="985"/>
      <c r="H542" s="985"/>
    </row>
    <row r="543" spans="1:8">
      <c r="A543" s="985"/>
      <c r="B543" s="985"/>
      <c r="C543" s="985"/>
      <c r="D543" s="985"/>
      <c r="E543" s="985"/>
      <c r="F543" s="985"/>
      <c r="G543" s="985"/>
      <c r="H543" s="985"/>
    </row>
    <row r="544" spans="1:8">
      <c r="A544" s="985"/>
      <c r="B544" s="985"/>
      <c r="C544" s="985"/>
      <c r="D544" s="985"/>
      <c r="E544" s="985"/>
      <c r="F544" s="985"/>
      <c r="G544" s="985"/>
      <c r="H544" s="985"/>
    </row>
    <row r="545" spans="1:8">
      <c r="A545" s="985"/>
      <c r="B545" s="985"/>
      <c r="C545" s="985"/>
      <c r="D545" s="985"/>
      <c r="E545" s="985"/>
      <c r="F545" s="985"/>
      <c r="G545" s="985"/>
      <c r="H545" s="985"/>
    </row>
    <row r="546" spans="1:8">
      <c r="A546" s="985"/>
      <c r="B546" s="985"/>
      <c r="C546" s="985"/>
      <c r="D546" s="985"/>
      <c r="E546" s="985"/>
      <c r="F546" s="985"/>
      <c r="G546" s="985"/>
      <c r="H546" s="985"/>
    </row>
    <row r="547" spans="1:8">
      <c r="A547" s="985"/>
      <c r="B547" s="985"/>
      <c r="C547" s="985"/>
      <c r="D547" s="985"/>
      <c r="E547" s="985"/>
      <c r="F547" s="985"/>
      <c r="G547" s="985"/>
      <c r="H547" s="985"/>
    </row>
    <row r="548" spans="1:8">
      <c r="A548" s="985"/>
      <c r="B548" s="985"/>
      <c r="C548" s="985"/>
      <c r="D548" s="985"/>
      <c r="E548" s="985"/>
      <c r="F548" s="985"/>
      <c r="G548" s="985"/>
      <c r="H548" s="985"/>
    </row>
    <row r="549" spans="1:8">
      <c r="A549" s="985"/>
      <c r="B549" s="985"/>
      <c r="C549" s="985"/>
      <c r="D549" s="985"/>
      <c r="E549" s="985"/>
      <c r="F549" s="985"/>
      <c r="G549" s="985"/>
      <c r="H549" s="985"/>
    </row>
    <row r="550" spans="1:8">
      <c r="A550" s="985"/>
      <c r="B550" s="985"/>
      <c r="C550" s="985"/>
      <c r="D550" s="985"/>
      <c r="E550" s="985"/>
      <c r="F550" s="985"/>
      <c r="G550" s="985"/>
      <c r="H550" s="985"/>
    </row>
    <row r="551" spans="1:8">
      <c r="A551" s="985"/>
      <c r="B551" s="985"/>
      <c r="C551" s="985"/>
      <c r="D551" s="985"/>
      <c r="E551" s="985"/>
      <c r="F551" s="985"/>
      <c r="G551" s="985"/>
      <c r="H551" s="985"/>
    </row>
    <row r="552" spans="1:8">
      <c r="A552" s="985"/>
      <c r="B552" s="985"/>
      <c r="C552" s="985"/>
      <c r="D552" s="985"/>
      <c r="E552" s="985"/>
      <c r="F552" s="985"/>
      <c r="G552" s="985"/>
      <c r="H552" s="985"/>
    </row>
    <row r="553" spans="1:8">
      <c r="A553" s="985"/>
      <c r="B553" s="985"/>
      <c r="C553" s="985"/>
      <c r="D553" s="985"/>
      <c r="E553" s="985"/>
      <c r="F553" s="985"/>
      <c r="G553" s="985"/>
      <c r="H553" s="985"/>
    </row>
    <row r="554" spans="1:8">
      <c r="A554" s="985"/>
      <c r="B554" s="985"/>
      <c r="C554" s="985"/>
      <c r="D554" s="985"/>
      <c r="E554" s="985"/>
      <c r="F554" s="985"/>
      <c r="G554" s="985"/>
      <c r="H554" s="985"/>
    </row>
    <row r="555" spans="1:8">
      <c r="A555" s="985"/>
      <c r="B555" s="985"/>
      <c r="C555" s="985"/>
      <c r="D555" s="985"/>
      <c r="E555" s="985"/>
      <c r="F555" s="985"/>
      <c r="G555" s="985"/>
      <c r="H555" s="985"/>
    </row>
    <row r="556" spans="1:8">
      <c r="A556" s="985"/>
      <c r="B556" s="985"/>
      <c r="C556" s="985"/>
      <c r="D556" s="985"/>
      <c r="E556" s="985"/>
      <c r="F556" s="985"/>
      <c r="G556" s="985"/>
      <c r="H556" s="985"/>
    </row>
    <row r="557" spans="1:8">
      <c r="A557" s="985"/>
      <c r="B557" s="985"/>
      <c r="C557" s="985"/>
      <c r="D557" s="985"/>
      <c r="E557" s="985"/>
      <c r="F557" s="985"/>
      <c r="G557" s="985"/>
      <c r="H557" s="985"/>
    </row>
    <row r="558" spans="1:8">
      <c r="A558" s="985"/>
      <c r="B558" s="985"/>
      <c r="C558" s="985"/>
      <c r="D558" s="985"/>
      <c r="E558" s="985"/>
      <c r="F558" s="985"/>
      <c r="G558" s="985"/>
      <c r="H558" s="985"/>
    </row>
    <row r="559" spans="1:8">
      <c r="A559" s="985"/>
      <c r="B559" s="985"/>
      <c r="C559" s="985"/>
      <c r="D559" s="985"/>
      <c r="E559" s="985"/>
      <c r="F559" s="985"/>
      <c r="G559" s="985"/>
      <c r="H559" s="985"/>
    </row>
    <row r="560" spans="1:8">
      <c r="A560" s="985"/>
      <c r="B560" s="985"/>
      <c r="C560" s="985"/>
      <c r="D560" s="985"/>
      <c r="E560" s="985"/>
      <c r="F560" s="985"/>
      <c r="G560" s="985"/>
      <c r="H560" s="985"/>
    </row>
    <row r="561" spans="1:8">
      <c r="A561" s="985"/>
      <c r="B561" s="985"/>
      <c r="C561" s="985"/>
      <c r="D561" s="985"/>
      <c r="E561" s="985"/>
      <c r="F561" s="985"/>
      <c r="G561" s="985"/>
      <c r="H561" s="985"/>
    </row>
    <row r="562" spans="1:8">
      <c r="A562" s="985"/>
      <c r="B562" s="985"/>
      <c r="C562" s="985"/>
      <c r="D562" s="985"/>
      <c r="E562" s="985"/>
      <c r="F562" s="985"/>
      <c r="G562" s="985"/>
      <c r="H562" s="985"/>
    </row>
    <row r="563" spans="1:8">
      <c r="A563" s="985"/>
      <c r="B563" s="985"/>
      <c r="C563" s="985"/>
      <c r="D563" s="985"/>
      <c r="E563" s="985"/>
      <c r="F563" s="985"/>
      <c r="G563" s="985"/>
      <c r="H563" s="985"/>
    </row>
    <row r="564" spans="1:8">
      <c r="A564" s="985"/>
      <c r="B564" s="985"/>
      <c r="C564" s="985"/>
      <c r="D564" s="985"/>
      <c r="E564" s="985"/>
      <c r="F564" s="985"/>
      <c r="G564" s="985"/>
      <c r="H564" s="985"/>
    </row>
    <row r="565" spans="1:8">
      <c r="A565" s="985"/>
      <c r="B565" s="985"/>
      <c r="C565" s="985"/>
      <c r="D565" s="985"/>
      <c r="E565" s="985"/>
      <c r="F565" s="985"/>
      <c r="G565" s="985"/>
      <c r="H565" s="985"/>
    </row>
    <row r="566" spans="1:8">
      <c r="A566" s="985"/>
      <c r="B566" s="985"/>
      <c r="C566" s="985"/>
      <c r="D566" s="985"/>
      <c r="E566" s="985"/>
      <c r="F566" s="985"/>
      <c r="G566" s="985"/>
      <c r="H566" s="985"/>
    </row>
    <row r="567" spans="1:8">
      <c r="A567" s="985"/>
      <c r="B567" s="985"/>
      <c r="C567" s="985"/>
      <c r="D567" s="985"/>
      <c r="E567" s="985"/>
      <c r="F567" s="985"/>
      <c r="G567" s="985"/>
      <c r="H567" s="985"/>
    </row>
    <row r="568" spans="1:8">
      <c r="A568" s="985"/>
      <c r="B568" s="985"/>
      <c r="C568" s="985"/>
      <c r="D568" s="985"/>
      <c r="E568" s="985"/>
      <c r="F568" s="985"/>
      <c r="G568" s="985"/>
      <c r="H568" s="985"/>
    </row>
    <row r="569" spans="1:8">
      <c r="A569" s="985"/>
      <c r="B569" s="985"/>
      <c r="C569" s="985"/>
      <c r="D569" s="985"/>
      <c r="E569" s="985"/>
      <c r="F569" s="985"/>
      <c r="G569" s="985"/>
      <c r="H569" s="985"/>
    </row>
    <row r="570" spans="1:8">
      <c r="A570" s="985"/>
      <c r="B570" s="985"/>
      <c r="C570" s="985"/>
      <c r="D570" s="985"/>
      <c r="E570" s="985"/>
      <c r="F570" s="985"/>
      <c r="G570" s="985"/>
      <c r="H570" s="985"/>
    </row>
    <row r="571" spans="1:8">
      <c r="A571" s="985"/>
      <c r="B571" s="985"/>
      <c r="C571" s="985"/>
      <c r="D571" s="985"/>
      <c r="E571" s="985"/>
      <c r="F571" s="985"/>
      <c r="G571" s="985"/>
      <c r="H571" s="985"/>
    </row>
    <row r="572" spans="1:8">
      <c r="A572" s="985"/>
      <c r="B572" s="985"/>
      <c r="C572" s="985"/>
      <c r="D572" s="985"/>
      <c r="E572" s="985"/>
      <c r="F572" s="985"/>
      <c r="G572" s="985"/>
      <c r="H572" s="985"/>
    </row>
    <row r="573" spans="1:8">
      <c r="A573" s="985"/>
      <c r="B573" s="985"/>
      <c r="C573" s="985"/>
      <c r="D573" s="985"/>
      <c r="E573" s="985"/>
      <c r="F573" s="985"/>
      <c r="G573" s="985"/>
      <c r="H573" s="985"/>
    </row>
    <row r="574" spans="1:8">
      <c r="A574" s="985"/>
      <c r="B574" s="985"/>
      <c r="C574" s="985"/>
      <c r="D574" s="985"/>
      <c r="E574" s="985"/>
      <c r="F574" s="985"/>
      <c r="G574" s="985"/>
      <c r="H574" s="985"/>
    </row>
    <row r="575" spans="1:8">
      <c r="A575" s="985"/>
      <c r="B575" s="985"/>
      <c r="C575" s="985"/>
      <c r="D575" s="985"/>
      <c r="E575" s="985"/>
      <c r="F575" s="985"/>
      <c r="G575" s="985"/>
      <c r="H575" s="985"/>
    </row>
    <row r="576" spans="1:8">
      <c r="A576" s="985"/>
      <c r="B576" s="985"/>
      <c r="C576" s="985"/>
      <c r="D576" s="985"/>
      <c r="E576" s="985"/>
      <c r="F576" s="985"/>
      <c r="G576" s="985"/>
      <c r="H576" s="985"/>
    </row>
    <row r="577" spans="1:8">
      <c r="A577" s="985"/>
      <c r="B577" s="985"/>
      <c r="C577" s="985"/>
      <c r="D577" s="985"/>
      <c r="E577" s="985"/>
      <c r="F577" s="985"/>
      <c r="G577" s="985"/>
      <c r="H577" s="985"/>
    </row>
    <row r="578" spans="1:8">
      <c r="A578" s="985"/>
      <c r="B578" s="985"/>
      <c r="C578" s="985"/>
      <c r="D578" s="985"/>
      <c r="E578" s="985"/>
      <c r="F578" s="985"/>
      <c r="G578" s="985"/>
      <c r="H578" s="985"/>
    </row>
    <row r="579" spans="1:8">
      <c r="A579" s="985"/>
      <c r="B579" s="985"/>
      <c r="C579" s="985"/>
      <c r="D579" s="985"/>
      <c r="E579" s="985"/>
      <c r="F579" s="985"/>
      <c r="G579" s="985"/>
      <c r="H579" s="985"/>
    </row>
    <row r="580" spans="1:8">
      <c r="A580" s="985"/>
      <c r="B580" s="985"/>
      <c r="C580" s="985"/>
      <c r="D580" s="985"/>
      <c r="E580" s="985"/>
      <c r="F580" s="985"/>
      <c r="G580" s="985"/>
      <c r="H580" s="985"/>
    </row>
    <row r="581" spans="1:8">
      <c r="A581" s="985"/>
      <c r="B581" s="985"/>
      <c r="C581" s="985"/>
      <c r="D581" s="985"/>
      <c r="E581" s="985"/>
      <c r="F581" s="985"/>
      <c r="G581" s="985"/>
      <c r="H581" s="985"/>
    </row>
    <row r="582" spans="1:8">
      <c r="A582" s="985"/>
      <c r="B582" s="985"/>
      <c r="C582" s="985"/>
      <c r="D582" s="985"/>
      <c r="E582" s="985"/>
      <c r="F582" s="985"/>
      <c r="G582" s="985"/>
      <c r="H582" s="985"/>
    </row>
    <row r="583" spans="1:8">
      <c r="A583" s="985"/>
      <c r="B583" s="985"/>
      <c r="C583" s="985"/>
      <c r="D583" s="985"/>
      <c r="E583" s="985"/>
      <c r="F583" s="985"/>
      <c r="G583" s="985"/>
      <c r="H583" s="985"/>
    </row>
    <row r="584" spans="1:8">
      <c r="A584" s="985"/>
      <c r="B584" s="985"/>
      <c r="C584" s="985"/>
      <c r="D584" s="985"/>
      <c r="E584" s="985"/>
      <c r="F584" s="985"/>
      <c r="G584" s="985"/>
      <c r="H584" s="985"/>
    </row>
    <row r="585" spans="1:8">
      <c r="A585" s="985"/>
      <c r="B585" s="985"/>
      <c r="C585" s="985"/>
      <c r="D585" s="985"/>
      <c r="E585" s="985"/>
      <c r="F585" s="985"/>
      <c r="G585" s="985"/>
      <c r="H585" s="985"/>
    </row>
    <row r="586" spans="1:8">
      <c r="A586" s="985"/>
      <c r="B586" s="985"/>
      <c r="C586" s="985"/>
      <c r="D586" s="985"/>
      <c r="E586" s="985"/>
      <c r="F586" s="985"/>
      <c r="G586" s="985"/>
      <c r="H586" s="985"/>
    </row>
    <row r="587" spans="1:8">
      <c r="A587" s="985"/>
      <c r="B587" s="985"/>
      <c r="C587" s="985"/>
      <c r="D587" s="985"/>
      <c r="E587" s="985"/>
      <c r="F587" s="985"/>
      <c r="G587" s="985"/>
      <c r="H587" s="985"/>
    </row>
    <row r="588" spans="1:8">
      <c r="A588" s="985"/>
      <c r="B588" s="985"/>
      <c r="C588" s="985"/>
      <c r="D588" s="985"/>
      <c r="E588" s="985"/>
      <c r="F588" s="985"/>
      <c r="G588" s="985"/>
      <c r="H588" s="985"/>
    </row>
    <row r="589" spans="1:8">
      <c r="A589" s="985"/>
      <c r="B589" s="985"/>
      <c r="C589" s="985"/>
      <c r="D589" s="985"/>
      <c r="E589" s="985"/>
      <c r="F589" s="985"/>
      <c r="G589" s="985"/>
      <c r="H589" s="985"/>
    </row>
    <row r="590" spans="1:8">
      <c r="A590" s="985"/>
      <c r="B590" s="985"/>
      <c r="C590" s="985"/>
      <c r="D590" s="985"/>
      <c r="E590" s="985"/>
      <c r="F590" s="985"/>
      <c r="G590" s="985"/>
      <c r="H590" s="985"/>
    </row>
    <row r="591" spans="1:8">
      <c r="A591" s="985"/>
      <c r="B591" s="985"/>
      <c r="C591" s="985"/>
      <c r="D591" s="985"/>
      <c r="E591" s="985"/>
      <c r="F591" s="985"/>
      <c r="G591" s="985"/>
      <c r="H591" s="985"/>
    </row>
    <row r="592" spans="1:8">
      <c r="A592" s="985"/>
      <c r="B592" s="985"/>
      <c r="C592" s="985"/>
      <c r="D592" s="985"/>
      <c r="E592" s="985"/>
      <c r="F592" s="985"/>
      <c r="G592" s="985"/>
      <c r="H592" s="985"/>
    </row>
    <row r="593" spans="1:8">
      <c r="A593" s="985"/>
      <c r="B593" s="985"/>
      <c r="C593" s="985"/>
      <c r="D593" s="985"/>
      <c r="E593" s="985"/>
      <c r="F593" s="985"/>
      <c r="G593" s="985"/>
      <c r="H593" s="985"/>
    </row>
    <row r="594" spans="1:8">
      <c r="A594" s="985"/>
      <c r="B594" s="985"/>
      <c r="C594" s="985"/>
      <c r="D594" s="985"/>
      <c r="E594" s="985"/>
      <c r="F594" s="985"/>
      <c r="G594" s="985"/>
      <c r="H594" s="985"/>
    </row>
    <row r="595" spans="1:8">
      <c r="A595" s="985"/>
      <c r="B595" s="985"/>
      <c r="C595" s="985"/>
      <c r="D595" s="985"/>
      <c r="E595" s="985"/>
      <c r="F595" s="985"/>
      <c r="G595" s="985"/>
      <c r="H595" s="985"/>
    </row>
    <row r="596" spans="1:8">
      <c r="A596" s="985"/>
      <c r="B596" s="985"/>
      <c r="C596" s="985"/>
      <c r="D596" s="985"/>
      <c r="E596" s="985"/>
      <c r="F596" s="985"/>
      <c r="G596" s="985"/>
      <c r="H596" s="985"/>
    </row>
    <row r="597" spans="1:8">
      <c r="A597" s="985"/>
      <c r="B597" s="985"/>
      <c r="C597" s="985"/>
      <c r="D597" s="985"/>
      <c r="E597" s="985"/>
      <c r="F597" s="985"/>
      <c r="G597" s="985"/>
      <c r="H597" s="985"/>
    </row>
    <row r="598" spans="1:8">
      <c r="A598" s="985"/>
      <c r="B598" s="985"/>
      <c r="C598" s="985"/>
      <c r="D598" s="985"/>
      <c r="E598" s="985"/>
      <c r="F598" s="985"/>
      <c r="G598" s="985"/>
      <c r="H598" s="985"/>
    </row>
    <row r="599" spans="1:8">
      <c r="A599" s="985"/>
      <c r="B599" s="985"/>
      <c r="C599" s="985"/>
      <c r="D599" s="985"/>
      <c r="E599" s="985"/>
      <c r="F599" s="985"/>
      <c r="G599" s="985"/>
      <c r="H599" s="985"/>
    </row>
    <row r="600" spans="1:8">
      <c r="A600" s="985"/>
      <c r="B600" s="985"/>
      <c r="C600" s="985"/>
      <c r="D600" s="985"/>
      <c r="E600" s="985"/>
      <c r="F600" s="985"/>
      <c r="G600" s="985"/>
      <c r="H600" s="985"/>
    </row>
    <row r="601" spans="1:8">
      <c r="A601" s="985"/>
      <c r="B601" s="985"/>
      <c r="C601" s="985"/>
      <c r="D601" s="985"/>
      <c r="E601" s="985"/>
      <c r="F601" s="985"/>
      <c r="G601" s="985"/>
      <c r="H601" s="985"/>
    </row>
    <row r="602" spans="1:8">
      <c r="A602" s="985"/>
      <c r="B602" s="985"/>
      <c r="C602" s="985"/>
      <c r="D602" s="985"/>
      <c r="E602" s="985"/>
      <c r="F602" s="985"/>
      <c r="G602" s="985"/>
      <c r="H602" s="985"/>
    </row>
    <row r="603" spans="1:8">
      <c r="A603" s="985"/>
      <c r="B603" s="985"/>
      <c r="C603" s="985"/>
      <c r="D603" s="985"/>
      <c r="E603" s="985"/>
      <c r="F603" s="985"/>
      <c r="G603" s="985"/>
      <c r="H603" s="985"/>
    </row>
    <row r="604" spans="1:8">
      <c r="A604" s="985"/>
      <c r="B604" s="985"/>
      <c r="C604" s="985"/>
      <c r="D604" s="985"/>
      <c r="E604" s="985"/>
      <c r="F604" s="985"/>
      <c r="G604" s="985"/>
      <c r="H604" s="985"/>
    </row>
    <row r="605" spans="1:8">
      <c r="A605" s="985"/>
      <c r="B605" s="985"/>
      <c r="C605" s="985"/>
      <c r="D605" s="985"/>
      <c r="E605" s="985"/>
      <c r="F605" s="985"/>
      <c r="G605" s="985"/>
      <c r="H605" s="985"/>
    </row>
    <row r="606" spans="1:8">
      <c r="A606" s="985"/>
      <c r="B606" s="985"/>
      <c r="C606" s="985"/>
      <c r="D606" s="985"/>
      <c r="E606" s="985"/>
      <c r="F606" s="985"/>
      <c r="G606" s="985"/>
      <c r="H606" s="985"/>
    </row>
    <row r="607" spans="1:8">
      <c r="A607" s="985"/>
      <c r="B607" s="985"/>
      <c r="C607" s="985"/>
      <c r="D607" s="985"/>
      <c r="E607" s="985"/>
      <c r="F607" s="985"/>
      <c r="G607" s="985"/>
      <c r="H607" s="985"/>
    </row>
    <row r="608" spans="1:8">
      <c r="A608" s="985"/>
      <c r="B608" s="985"/>
      <c r="C608" s="985"/>
      <c r="D608" s="985"/>
      <c r="E608" s="985"/>
      <c r="F608" s="985"/>
      <c r="G608" s="985"/>
      <c r="H608" s="985"/>
    </row>
    <row r="609" spans="1:8">
      <c r="A609" s="985"/>
      <c r="B609" s="985"/>
      <c r="C609" s="985"/>
      <c r="D609" s="985"/>
      <c r="E609" s="985"/>
      <c r="F609" s="985"/>
      <c r="G609" s="985"/>
      <c r="H609" s="985"/>
    </row>
    <row r="610" spans="1:8">
      <c r="A610" s="985"/>
      <c r="B610" s="985"/>
      <c r="C610" s="985"/>
      <c r="D610" s="985"/>
      <c r="E610" s="985"/>
      <c r="F610" s="985"/>
      <c r="G610" s="985"/>
      <c r="H610" s="985"/>
    </row>
    <row r="611" spans="1:8">
      <c r="A611" s="985"/>
      <c r="B611" s="985"/>
      <c r="C611" s="985"/>
      <c r="D611" s="985"/>
      <c r="E611" s="985"/>
      <c r="F611" s="985"/>
      <c r="G611" s="985"/>
      <c r="H611" s="985"/>
    </row>
    <row r="612" spans="1:8">
      <c r="A612" s="985"/>
      <c r="B612" s="985"/>
      <c r="C612" s="985"/>
      <c r="D612" s="985"/>
      <c r="E612" s="985"/>
      <c r="F612" s="985"/>
      <c r="G612" s="985"/>
      <c r="H612" s="985"/>
    </row>
    <row r="613" spans="1:8">
      <c r="A613" s="985"/>
      <c r="B613" s="985"/>
      <c r="C613" s="985"/>
      <c r="D613" s="985"/>
      <c r="E613" s="985"/>
      <c r="F613" s="985"/>
      <c r="G613" s="985"/>
      <c r="H613" s="985"/>
    </row>
    <row r="614" spans="1:8">
      <c r="A614" s="985"/>
      <c r="B614" s="985"/>
      <c r="C614" s="985"/>
      <c r="D614" s="985"/>
      <c r="E614" s="985"/>
      <c r="F614" s="985"/>
      <c r="G614" s="985"/>
      <c r="H614" s="985"/>
    </row>
    <row r="615" spans="1:8">
      <c r="A615" s="985"/>
      <c r="B615" s="985"/>
      <c r="C615" s="985"/>
      <c r="D615" s="985"/>
      <c r="E615" s="985"/>
      <c r="F615" s="985"/>
      <c r="G615" s="985"/>
      <c r="H615" s="985"/>
    </row>
    <row r="616" spans="1:8">
      <c r="A616" s="985"/>
      <c r="B616" s="985"/>
      <c r="C616" s="985"/>
      <c r="D616" s="985"/>
      <c r="E616" s="985"/>
      <c r="F616" s="985"/>
      <c r="G616" s="985"/>
      <c r="H616" s="985"/>
    </row>
    <row r="617" spans="1:8">
      <c r="A617" s="985"/>
      <c r="B617" s="985"/>
      <c r="C617" s="985"/>
      <c r="D617" s="985"/>
      <c r="E617" s="985"/>
      <c r="F617" s="985"/>
      <c r="G617" s="985"/>
      <c r="H617" s="985"/>
    </row>
    <row r="618" spans="1:8">
      <c r="A618" s="985"/>
      <c r="B618" s="985"/>
      <c r="C618" s="985"/>
      <c r="D618" s="985"/>
      <c r="E618" s="985"/>
      <c r="F618" s="985"/>
      <c r="G618" s="985"/>
      <c r="H618" s="985"/>
    </row>
    <row r="619" spans="1:8">
      <c r="A619" s="985"/>
      <c r="B619" s="985"/>
      <c r="C619" s="985"/>
      <c r="D619" s="985"/>
      <c r="E619" s="985"/>
      <c r="F619" s="985"/>
      <c r="G619" s="985"/>
      <c r="H619" s="985"/>
    </row>
    <row r="620" spans="1:8">
      <c r="A620" s="985"/>
      <c r="B620" s="985"/>
      <c r="C620" s="985"/>
      <c r="D620" s="985"/>
      <c r="E620" s="985"/>
      <c r="F620" s="985"/>
      <c r="G620" s="985"/>
      <c r="H620" s="985"/>
    </row>
    <row r="621" spans="1:8">
      <c r="A621" s="985"/>
      <c r="B621" s="985"/>
      <c r="C621" s="985"/>
      <c r="D621" s="985"/>
      <c r="E621" s="985"/>
      <c r="F621" s="985"/>
      <c r="G621" s="985"/>
      <c r="H621" s="985"/>
    </row>
    <row r="622" spans="1:8">
      <c r="A622" s="985"/>
      <c r="B622" s="985"/>
      <c r="C622" s="985"/>
      <c r="D622" s="985"/>
      <c r="E622" s="985"/>
      <c r="F622" s="985"/>
      <c r="G622" s="985"/>
      <c r="H622" s="985"/>
    </row>
    <row r="623" spans="1:8">
      <c r="A623" s="985"/>
      <c r="B623" s="985"/>
      <c r="C623" s="985"/>
      <c r="D623" s="985"/>
      <c r="E623" s="985"/>
      <c r="F623" s="985"/>
      <c r="G623" s="985"/>
      <c r="H623" s="985"/>
    </row>
    <row r="624" spans="1:8">
      <c r="A624" s="985"/>
      <c r="B624" s="985"/>
      <c r="C624" s="985"/>
      <c r="D624" s="985"/>
      <c r="E624" s="985"/>
      <c r="F624" s="985"/>
      <c r="G624" s="985"/>
      <c r="H624" s="985"/>
    </row>
    <row r="625" spans="1:8">
      <c r="A625" s="985"/>
      <c r="B625" s="985"/>
      <c r="C625" s="985"/>
      <c r="D625" s="985"/>
      <c r="E625" s="985"/>
      <c r="F625" s="985"/>
      <c r="G625" s="985"/>
      <c r="H625" s="985"/>
    </row>
    <row r="626" spans="1:8">
      <c r="A626" s="985"/>
      <c r="B626" s="985"/>
      <c r="C626" s="985"/>
      <c r="D626" s="985"/>
      <c r="E626" s="985"/>
      <c r="F626" s="985"/>
      <c r="G626" s="985"/>
      <c r="H626" s="985"/>
    </row>
    <row r="627" spans="1:8">
      <c r="A627" s="985"/>
      <c r="B627" s="985"/>
      <c r="C627" s="985"/>
      <c r="D627" s="985"/>
      <c r="E627" s="985"/>
      <c r="F627" s="985"/>
      <c r="G627" s="985"/>
      <c r="H627" s="985"/>
    </row>
    <row r="628" spans="1:8">
      <c r="A628" s="985"/>
      <c r="B628" s="985"/>
      <c r="C628" s="985"/>
      <c r="D628" s="985"/>
      <c r="E628" s="985"/>
      <c r="F628" s="985"/>
      <c r="G628" s="985"/>
      <c r="H628" s="985"/>
    </row>
    <row r="629" spans="1:8">
      <c r="A629" s="985"/>
      <c r="B629" s="985"/>
      <c r="C629" s="985"/>
      <c r="D629" s="985"/>
      <c r="E629" s="985"/>
      <c r="F629" s="985"/>
      <c r="G629" s="985"/>
      <c r="H629" s="985"/>
    </row>
    <row r="630" spans="1:8">
      <c r="A630" s="985"/>
      <c r="B630" s="985"/>
      <c r="C630" s="985"/>
      <c r="D630" s="985"/>
      <c r="E630" s="985"/>
      <c r="F630" s="985"/>
      <c r="G630" s="985"/>
      <c r="H630" s="985"/>
    </row>
    <row r="631" spans="1:8">
      <c r="A631" s="985"/>
      <c r="B631" s="985"/>
      <c r="C631" s="985"/>
      <c r="D631" s="985"/>
      <c r="E631" s="985"/>
      <c r="F631" s="985"/>
      <c r="G631" s="985"/>
      <c r="H631" s="985"/>
    </row>
    <row r="632" spans="1:8">
      <c r="A632" s="985"/>
      <c r="B632" s="985"/>
      <c r="C632" s="985"/>
      <c r="D632" s="985"/>
      <c r="E632" s="985"/>
      <c r="F632" s="985"/>
      <c r="G632" s="985"/>
      <c r="H632" s="985"/>
    </row>
    <row r="633" spans="1:8">
      <c r="A633" s="985"/>
      <c r="B633" s="985"/>
      <c r="C633" s="985"/>
      <c r="D633" s="985"/>
      <c r="E633" s="985"/>
      <c r="F633" s="985"/>
      <c r="G633" s="985"/>
      <c r="H633" s="985"/>
    </row>
    <row r="634" spans="1:8">
      <c r="A634" s="985"/>
      <c r="B634" s="985"/>
      <c r="C634" s="985"/>
      <c r="D634" s="985"/>
      <c r="E634" s="985"/>
      <c r="F634" s="985"/>
      <c r="G634" s="985"/>
      <c r="H634" s="985"/>
    </row>
    <row r="635" spans="1:8">
      <c r="A635" s="985"/>
      <c r="B635" s="985"/>
      <c r="C635" s="985"/>
      <c r="D635" s="985"/>
      <c r="E635" s="985"/>
      <c r="F635" s="985"/>
      <c r="G635" s="985"/>
      <c r="H635" s="985"/>
    </row>
    <row r="636" spans="1:8">
      <c r="A636" s="985"/>
      <c r="B636" s="985"/>
      <c r="C636" s="985"/>
      <c r="D636" s="985"/>
      <c r="E636" s="985"/>
      <c r="F636" s="985"/>
      <c r="G636" s="985"/>
      <c r="H636" s="985"/>
    </row>
    <row r="637" spans="1:8">
      <c r="A637" s="985"/>
      <c r="B637" s="985"/>
      <c r="C637" s="985"/>
      <c r="D637" s="985"/>
      <c r="E637" s="985"/>
      <c r="F637" s="985"/>
      <c r="G637" s="985"/>
      <c r="H637" s="985"/>
    </row>
    <row r="638" spans="1:8">
      <c r="A638" s="985"/>
      <c r="B638" s="985"/>
      <c r="C638" s="985"/>
      <c r="D638" s="985"/>
      <c r="E638" s="985"/>
      <c r="F638" s="985"/>
      <c r="G638" s="985"/>
      <c r="H638" s="985"/>
    </row>
    <row r="639" spans="1:8">
      <c r="A639" s="985"/>
      <c r="B639" s="985"/>
      <c r="C639" s="985"/>
      <c r="D639" s="985"/>
      <c r="E639" s="985"/>
      <c r="F639" s="985"/>
      <c r="G639" s="985"/>
      <c r="H639" s="985"/>
    </row>
    <row r="640" spans="1:8">
      <c r="A640" s="985"/>
      <c r="B640" s="985"/>
      <c r="C640" s="985"/>
      <c r="D640" s="985"/>
      <c r="E640" s="985"/>
      <c r="F640" s="985"/>
      <c r="G640" s="985"/>
      <c r="H640" s="985"/>
    </row>
    <row r="641" spans="1:8">
      <c r="A641" s="985"/>
      <c r="B641" s="985"/>
      <c r="C641" s="985"/>
      <c r="D641" s="985"/>
      <c r="E641" s="985"/>
      <c r="F641" s="985"/>
      <c r="G641" s="985"/>
      <c r="H641" s="985"/>
    </row>
    <row r="642" spans="1:8">
      <c r="A642" s="985"/>
      <c r="B642" s="985"/>
      <c r="C642" s="985"/>
      <c r="D642" s="985"/>
      <c r="E642" s="985"/>
      <c r="F642" s="985"/>
      <c r="G642" s="985"/>
      <c r="H642" s="985"/>
    </row>
    <row r="643" spans="1:8">
      <c r="A643" s="985"/>
      <c r="B643" s="985"/>
      <c r="C643" s="985"/>
      <c r="D643" s="985"/>
      <c r="E643" s="985"/>
      <c r="F643" s="985"/>
      <c r="G643" s="985"/>
      <c r="H643" s="985"/>
    </row>
    <row r="644" spans="1:8">
      <c r="A644" s="985"/>
      <c r="B644" s="985"/>
      <c r="C644" s="985"/>
      <c r="D644" s="985"/>
      <c r="E644" s="985"/>
      <c r="F644" s="985"/>
      <c r="G644" s="985"/>
      <c r="H644" s="985"/>
    </row>
    <row r="645" spans="1:8">
      <c r="A645" s="985"/>
      <c r="B645" s="985"/>
      <c r="C645" s="985"/>
      <c r="D645" s="985"/>
      <c r="E645" s="985"/>
      <c r="F645" s="985"/>
      <c r="G645" s="985"/>
      <c r="H645" s="985"/>
    </row>
    <row r="646" spans="1:8">
      <c r="A646" s="985"/>
      <c r="B646" s="985"/>
      <c r="C646" s="985"/>
      <c r="D646" s="985"/>
      <c r="E646" s="985"/>
      <c r="F646" s="985"/>
      <c r="G646" s="985"/>
      <c r="H646" s="985"/>
    </row>
    <row r="647" spans="1:8">
      <c r="A647" s="985"/>
      <c r="B647" s="985"/>
      <c r="C647" s="985"/>
      <c r="D647" s="985"/>
      <c r="E647" s="985"/>
      <c r="F647" s="985"/>
      <c r="G647" s="985"/>
      <c r="H647" s="985"/>
    </row>
    <row r="648" spans="1:8">
      <c r="A648" s="985"/>
      <c r="B648" s="985"/>
      <c r="C648" s="985"/>
      <c r="D648" s="985"/>
      <c r="E648" s="985"/>
      <c r="F648" s="985"/>
      <c r="G648" s="985"/>
      <c r="H648" s="985"/>
    </row>
    <row r="649" spans="1:8">
      <c r="A649" s="985"/>
      <c r="B649" s="985"/>
      <c r="C649" s="985"/>
      <c r="D649" s="985"/>
      <c r="E649" s="985"/>
      <c r="F649" s="985"/>
      <c r="G649" s="985"/>
      <c r="H649" s="985"/>
    </row>
    <row r="650" spans="1:8">
      <c r="A650" s="985"/>
      <c r="B650" s="985"/>
      <c r="C650" s="985"/>
      <c r="D650" s="985"/>
      <c r="E650" s="985"/>
      <c r="F650" s="985"/>
      <c r="G650" s="985"/>
      <c r="H650" s="985"/>
    </row>
    <row r="651" spans="1:8">
      <c r="A651" s="985"/>
      <c r="B651" s="985"/>
      <c r="C651" s="985"/>
      <c r="D651" s="985"/>
      <c r="E651" s="985"/>
      <c r="F651" s="985"/>
      <c r="G651" s="985"/>
      <c r="H651" s="985"/>
    </row>
    <row r="652" spans="1:8">
      <c r="A652" s="985"/>
      <c r="B652" s="985"/>
      <c r="C652" s="985"/>
      <c r="D652" s="985"/>
      <c r="E652" s="985"/>
      <c r="F652" s="985"/>
      <c r="G652" s="985"/>
      <c r="H652" s="985"/>
    </row>
    <row r="653" spans="1:8">
      <c r="A653" s="985"/>
      <c r="B653" s="985"/>
      <c r="C653" s="985"/>
      <c r="D653" s="985"/>
      <c r="E653" s="985"/>
      <c r="F653" s="985"/>
      <c r="G653" s="985"/>
      <c r="H653" s="985"/>
    </row>
    <row r="654" spans="1:8">
      <c r="A654" s="985"/>
      <c r="B654" s="985"/>
      <c r="C654" s="985"/>
      <c r="D654" s="985"/>
      <c r="E654" s="985"/>
      <c r="F654" s="985"/>
      <c r="G654" s="985"/>
      <c r="H654" s="985"/>
    </row>
    <row r="655" spans="1:8">
      <c r="A655" s="985"/>
      <c r="B655" s="985"/>
      <c r="C655" s="985"/>
      <c r="D655" s="985"/>
      <c r="E655" s="985"/>
      <c r="F655" s="985"/>
      <c r="G655" s="985"/>
      <c r="H655" s="985"/>
    </row>
    <row r="656" spans="1:8">
      <c r="A656" s="985"/>
      <c r="B656" s="985"/>
      <c r="C656" s="985"/>
      <c r="D656" s="985"/>
      <c r="E656" s="985"/>
      <c r="F656" s="985"/>
      <c r="G656" s="985"/>
      <c r="H656" s="985"/>
    </row>
    <row r="657" spans="1:8">
      <c r="A657" s="985"/>
      <c r="B657" s="985"/>
      <c r="C657" s="985"/>
      <c r="D657" s="985"/>
      <c r="E657" s="985"/>
      <c r="F657" s="985"/>
      <c r="G657" s="985"/>
      <c r="H657" s="985"/>
    </row>
    <row r="658" spans="1:8">
      <c r="A658" s="985"/>
      <c r="B658" s="985"/>
      <c r="C658" s="985"/>
      <c r="D658" s="985"/>
      <c r="E658" s="985"/>
      <c r="F658" s="985"/>
      <c r="G658" s="985"/>
      <c r="H658" s="985"/>
    </row>
    <row r="659" spans="1:8">
      <c r="A659" s="985"/>
      <c r="B659" s="985"/>
      <c r="C659" s="985"/>
      <c r="D659" s="985"/>
      <c r="E659" s="985"/>
      <c r="F659" s="985"/>
      <c r="G659" s="985"/>
      <c r="H659" s="985"/>
    </row>
    <row r="660" spans="1:8">
      <c r="A660" s="985"/>
      <c r="B660" s="985"/>
      <c r="C660" s="985"/>
      <c r="D660" s="985"/>
      <c r="E660" s="985"/>
      <c r="F660" s="985"/>
      <c r="G660" s="985"/>
      <c r="H660" s="985"/>
    </row>
    <row r="661" spans="1:8">
      <c r="A661" s="985"/>
      <c r="B661" s="985"/>
      <c r="C661" s="985"/>
      <c r="D661" s="985"/>
      <c r="E661" s="985"/>
      <c r="F661" s="985"/>
      <c r="G661" s="985"/>
      <c r="H661" s="985"/>
    </row>
    <row r="662" spans="1:8">
      <c r="A662" s="985"/>
      <c r="B662" s="985"/>
      <c r="C662" s="985"/>
      <c r="D662" s="985"/>
      <c r="E662" s="985"/>
      <c r="F662" s="985"/>
      <c r="G662" s="985"/>
      <c r="H662" s="985"/>
    </row>
    <row r="663" spans="1:8">
      <c r="A663" s="985"/>
      <c r="B663" s="985"/>
      <c r="C663" s="985"/>
      <c r="D663" s="985"/>
      <c r="E663" s="985"/>
      <c r="F663" s="985"/>
      <c r="G663" s="985"/>
      <c r="H663" s="985"/>
    </row>
    <row r="664" spans="1:8">
      <c r="A664" s="985"/>
      <c r="B664" s="985"/>
      <c r="C664" s="985"/>
      <c r="D664" s="985"/>
      <c r="E664" s="985"/>
      <c r="F664" s="985"/>
      <c r="G664" s="985"/>
      <c r="H664" s="985"/>
    </row>
    <row r="665" spans="1:8">
      <c r="A665" s="985"/>
      <c r="B665" s="985"/>
      <c r="C665" s="985"/>
      <c r="D665" s="985"/>
      <c r="E665" s="985"/>
      <c r="F665" s="985"/>
      <c r="G665" s="985"/>
      <c r="H665" s="985"/>
    </row>
    <row r="666" spans="1:8">
      <c r="A666" s="985"/>
      <c r="B666" s="985"/>
      <c r="C666" s="985"/>
      <c r="D666" s="985"/>
      <c r="E666" s="985"/>
      <c r="F666" s="985"/>
      <c r="G666" s="985"/>
      <c r="H666" s="985"/>
    </row>
    <row r="667" spans="1:8">
      <c r="A667" s="985"/>
      <c r="B667" s="985"/>
      <c r="C667" s="985"/>
      <c r="D667" s="985"/>
      <c r="E667" s="985"/>
      <c r="F667" s="985"/>
      <c r="G667" s="985"/>
      <c r="H667" s="985"/>
    </row>
    <row r="668" spans="1:8">
      <c r="A668" s="985"/>
      <c r="B668" s="985"/>
      <c r="C668" s="985"/>
      <c r="D668" s="985"/>
      <c r="E668" s="985"/>
      <c r="F668" s="985"/>
      <c r="G668" s="985"/>
      <c r="H668" s="985"/>
    </row>
    <row r="669" spans="1:8">
      <c r="A669" s="985"/>
      <c r="B669" s="985"/>
      <c r="C669" s="985"/>
      <c r="D669" s="985"/>
      <c r="E669" s="985"/>
      <c r="F669" s="985"/>
      <c r="G669" s="985"/>
      <c r="H669" s="985"/>
    </row>
    <row r="670" spans="1:8">
      <c r="A670" s="985"/>
      <c r="B670" s="985"/>
      <c r="C670" s="985"/>
      <c r="D670" s="985"/>
      <c r="E670" s="985"/>
      <c r="F670" s="985"/>
      <c r="G670" s="985"/>
      <c r="H670" s="985"/>
    </row>
    <row r="671" spans="1:8">
      <c r="A671" s="985"/>
      <c r="B671" s="985"/>
      <c r="C671" s="985"/>
      <c r="D671" s="985"/>
      <c r="E671" s="985"/>
      <c r="F671" s="985"/>
      <c r="G671" s="985"/>
      <c r="H671" s="985"/>
    </row>
    <row r="672" spans="1:8">
      <c r="A672" s="985"/>
      <c r="B672" s="985"/>
      <c r="C672" s="985"/>
      <c r="D672" s="985"/>
      <c r="E672" s="985"/>
      <c r="F672" s="985"/>
      <c r="G672" s="985"/>
      <c r="H672" s="985"/>
    </row>
    <row r="673" spans="1:8">
      <c r="A673" s="985"/>
      <c r="B673" s="985"/>
      <c r="C673" s="985"/>
      <c r="D673" s="985"/>
      <c r="E673" s="985"/>
      <c r="F673" s="985"/>
      <c r="G673" s="985"/>
      <c r="H673" s="985"/>
    </row>
    <row r="674" spans="1:8">
      <c r="A674" s="985"/>
      <c r="B674" s="985"/>
      <c r="C674" s="985"/>
      <c r="D674" s="985"/>
      <c r="E674" s="985"/>
      <c r="F674" s="985"/>
      <c r="G674" s="985"/>
      <c r="H674" s="985"/>
    </row>
    <row r="675" spans="1:8">
      <c r="A675" s="985"/>
      <c r="B675" s="985"/>
      <c r="C675" s="985"/>
      <c r="D675" s="985"/>
      <c r="E675" s="985"/>
      <c r="F675" s="985"/>
      <c r="G675" s="985"/>
      <c r="H675" s="985"/>
    </row>
    <row r="676" spans="1:8">
      <c r="A676" s="985"/>
      <c r="B676" s="985"/>
      <c r="C676" s="985"/>
      <c r="D676" s="985"/>
      <c r="E676" s="985"/>
      <c r="F676" s="985"/>
      <c r="G676" s="985"/>
      <c r="H676" s="985"/>
    </row>
    <row r="677" spans="1:8">
      <c r="A677" s="985"/>
      <c r="B677" s="985"/>
      <c r="C677" s="985"/>
      <c r="D677" s="985"/>
      <c r="E677" s="985"/>
      <c r="F677" s="985"/>
      <c r="G677" s="985"/>
      <c r="H677" s="985"/>
    </row>
    <row r="678" spans="1:8">
      <c r="A678" s="985"/>
      <c r="B678" s="985"/>
      <c r="C678" s="985"/>
      <c r="D678" s="985"/>
      <c r="E678" s="985"/>
      <c r="F678" s="985"/>
      <c r="G678" s="985"/>
      <c r="H678" s="985"/>
    </row>
    <row r="679" spans="1:8">
      <c r="A679" s="985"/>
      <c r="B679" s="985"/>
      <c r="C679" s="985"/>
      <c r="D679" s="985"/>
      <c r="E679" s="985"/>
      <c r="F679" s="985"/>
      <c r="G679" s="985"/>
      <c r="H679" s="985"/>
    </row>
    <row r="680" spans="1:8">
      <c r="A680" s="985"/>
      <c r="B680" s="985"/>
      <c r="C680" s="985"/>
      <c r="D680" s="985"/>
      <c r="E680" s="985"/>
      <c r="F680" s="985"/>
      <c r="G680" s="985"/>
      <c r="H680" s="985"/>
    </row>
    <row r="681" spans="1:8">
      <c r="A681" s="985"/>
      <c r="B681" s="985"/>
      <c r="C681" s="985"/>
      <c r="D681" s="985"/>
      <c r="E681" s="985"/>
      <c r="F681" s="985"/>
      <c r="G681" s="985"/>
      <c r="H681" s="985"/>
    </row>
    <row r="682" spans="1:8">
      <c r="A682" s="985"/>
      <c r="B682" s="985"/>
      <c r="C682" s="985"/>
      <c r="D682" s="985"/>
      <c r="E682" s="985"/>
      <c r="F682" s="985"/>
      <c r="G682" s="985"/>
      <c r="H682" s="985"/>
    </row>
    <row r="683" spans="1:8">
      <c r="A683" s="985"/>
      <c r="B683" s="985"/>
      <c r="C683" s="985"/>
      <c r="D683" s="985"/>
      <c r="E683" s="985"/>
      <c r="F683" s="985"/>
      <c r="G683" s="985"/>
      <c r="H683" s="985"/>
    </row>
    <row r="684" spans="1:8">
      <c r="A684" s="985"/>
      <c r="B684" s="985"/>
      <c r="C684" s="985"/>
      <c r="D684" s="985"/>
      <c r="E684" s="985"/>
      <c r="F684" s="985"/>
      <c r="G684" s="985"/>
      <c r="H684" s="985"/>
    </row>
    <row r="685" spans="1:8">
      <c r="A685" s="985"/>
      <c r="B685" s="985"/>
      <c r="C685" s="985"/>
      <c r="D685" s="985"/>
      <c r="E685" s="985"/>
      <c r="F685" s="985"/>
      <c r="G685" s="985"/>
      <c r="H685" s="985"/>
    </row>
    <row r="686" spans="1:8">
      <c r="A686" s="985"/>
      <c r="B686" s="985"/>
      <c r="C686" s="985"/>
      <c r="D686" s="985"/>
      <c r="E686" s="985"/>
      <c r="F686" s="985"/>
      <c r="G686" s="985"/>
      <c r="H686" s="985"/>
    </row>
    <row r="687" spans="1:8">
      <c r="A687" s="985"/>
      <c r="B687" s="985"/>
      <c r="C687" s="985"/>
      <c r="D687" s="985"/>
      <c r="E687" s="985"/>
      <c r="F687" s="985"/>
      <c r="G687" s="985"/>
      <c r="H687" s="985"/>
    </row>
    <row r="688" spans="1:8">
      <c r="A688" s="985"/>
      <c r="B688" s="985"/>
      <c r="C688" s="985"/>
      <c r="D688" s="985"/>
      <c r="E688" s="985"/>
      <c r="F688" s="985"/>
      <c r="G688" s="985"/>
      <c r="H688" s="985"/>
    </row>
    <row r="689" spans="1:8">
      <c r="A689" s="985"/>
      <c r="B689" s="985"/>
      <c r="C689" s="985"/>
      <c r="D689" s="985"/>
      <c r="E689" s="985"/>
      <c r="F689" s="985"/>
      <c r="G689" s="985"/>
      <c r="H689" s="985"/>
    </row>
    <row r="690" spans="1:8">
      <c r="A690" s="985"/>
      <c r="B690" s="985"/>
      <c r="C690" s="985"/>
      <c r="D690" s="985"/>
      <c r="E690" s="985"/>
      <c r="F690" s="985"/>
      <c r="G690" s="985"/>
      <c r="H690" s="985"/>
    </row>
    <row r="691" spans="1:8">
      <c r="A691" s="985"/>
      <c r="B691" s="985"/>
      <c r="C691" s="985"/>
      <c r="D691" s="985"/>
      <c r="E691" s="985"/>
      <c r="F691" s="985"/>
      <c r="G691" s="985"/>
      <c r="H691" s="985"/>
    </row>
    <row r="692" spans="1:8">
      <c r="A692" s="985"/>
      <c r="B692" s="985"/>
      <c r="C692" s="985"/>
      <c r="D692" s="985"/>
      <c r="E692" s="985"/>
      <c r="F692" s="985"/>
      <c r="G692" s="985"/>
      <c r="H692" s="985"/>
    </row>
    <row r="693" spans="1:8">
      <c r="A693" s="985"/>
      <c r="B693" s="985"/>
      <c r="C693" s="985"/>
      <c r="D693" s="985"/>
      <c r="E693" s="985"/>
      <c r="F693" s="985"/>
      <c r="G693" s="985"/>
      <c r="H693" s="985"/>
    </row>
    <row r="694" spans="1:8">
      <c r="A694" s="985"/>
      <c r="B694" s="985"/>
      <c r="C694" s="985"/>
      <c r="D694" s="985"/>
      <c r="E694" s="985"/>
      <c r="F694" s="985"/>
      <c r="G694" s="985"/>
      <c r="H694" s="985"/>
    </row>
    <row r="695" spans="1:8">
      <c r="A695" s="985"/>
      <c r="B695" s="985"/>
      <c r="C695" s="985"/>
      <c r="D695" s="985"/>
      <c r="E695" s="985"/>
      <c r="F695" s="985"/>
      <c r="G695" s="985"/>
      <c r="H695" s="985"/>
    </row>
    <row r="696" spans="1:8">
      <c r="A696" s="985"/>
      <c r="B696" s="985"/>
      <c r="C696" s="985"/>
      <c r="D696" s="985"/>
      <c r="E696" s="985"/>
      <c r="F696" s="985"/>
      <c r="G696" s="985"/>
      <c r="H696" s="985"/>
    </row>
    <row r="697" spans="1:8">
      <c r="A697" s="985"/>
      <c r="B697" s="985"/>
      <c r="C697" s="985"/>
      <c r="D697" s="985"/>
      <c r="E697" s="985"/>
      <c r="F697" s="985"/>
      <c r="G697" s="985"/>
      <c r="H697" s="985"/>
    </row>
    <row r="698" spans="1:8">
      <c r="A698" s="985"/>
      <c r="B698" s="985"/>
      <c r="C698" s="985"/>
      <c r="D698" s="985"/>
      <c r="E698" s="985"/>
      <c r="F698" s="985"/>
      <c r="G698" s="985"/>
      <c r="H698" s="985"/>
    </row>
    <row r="699" spans="1:8">
      <c r="A699" s="985"/>
      <c r="B699" s="985"/>
      <c r="C699" s="985"/>
      <c r="D699" s="985"/>
      <c r="E699" s="985"/>
      <c r="F699" s="985"/>
      <c r="G699" s="985"/>
      <c r="H699" s="985"/>
    </row>
    <row r="700" spans="1:8">
      <c r="A700" s="985"/>
      <c r="B700" s="985"/>
      <c r="C700" s="985"/>
      <c r="D700" s="985"/>
      <c r="E700" s="985"/>
      <c r="F700" s="985"/>
      <c r="G700" s="985"/>
      <c r="H700" s="985"/>
    </row>
    <row r="701" spans="1:8">
      <c r="A701" s="985"/>
      <c r="B701" s="985"/>
      <c r="C701" s="985"/>
      <c r="D701" s="985"/>
      <c r="E701" s="985"/>
      <c r="F701" s="985"/>
      <c r="G701" s="985"/>
      <c r="H701" s="985"/>
    </row>
    <row r="702" spans="1:8">
      <c r="A702" s="985"/>
      <c r="B702" s="985"/>
      <c r="C702" s="985"/>
      <c r="D702" s="985"/>
      <c r="E702" s="985"/>
      <c r="F702" s="985"/>
      <c r="G702" s="985"/>
      <c r="H702" s="985"/>
    </row>
    <row r="703" spans="1:8">
      <c r="A703" s="985"/>
      <c r="B703" s="985"/>
      <c r="C703" s="985"/>
      <c r="D703" s="985"/>
      <c r="E703" s="985"/>
      <c r="F703" s="985"/>
      <c r="G703" s="985"/>
      <c r="H703" s="985"/>
    </row>
    <row r="704" spans="1:8">
      <c r="A704" s="985"/>
      <c r="B704" s="985"/>
      <c r="C704" s="985"/>
      <c r="D704" s="985"/>
      <c r="E704" s="985"/>
      <c r="F704" s="985"/>
      <c r="G704" s="985"/>
      <c r="H704" s="985"/>
    </row>
    <row r="705" spans="1:8">
      <c r="A705" s="985"/>
      <c r="B705" s="985"/>
      <c r="C705" s="985"/>
      <c r="D705" s="985"/>
      <c r="E705" s="985"/>
      <c r="F705" s="985"/>
      <c r="G705" s="985"/>
      <c r="H705" s="985"/>
    </row>
    <row r="706" spans="1:8">
      <c r="A706" s="985"/>
      <c r="B706" s="985"/>
      <c r="C706" s="985"/>
      <c r="D706" s="985"/>
      <c r="E706" s="985"/>
      <c r="F706" s="985"/>
      <c r="G706" s="985"/>
      <c r="H706" s="985"/>
    </row>
    <row r="707" spans="1:8">
      <c r="A707" s="985"/>
      <c r="B707" s="985"/>
      <c r="C707" s="985"/>
      <c r="D707" s="985"/>
      <c r="E707" s="985"/>
      <c r="F707" s="985"/>
      <c r="G707" s="985"/>
      <c r="H707" s="985"/>
    </row>
    <row r="708" spans="1:8">
      <c r="A708" s="985"/>
      <c r="B708" s="985"/>
      <c r="C708" s="985"/>
      <c r="D708" s="985"/>
      <c r="E708" s="985"/>
      <c r="F708" s="985"/>
      <c r="G708" s="985"/>
      <c r="H708" s="985"/>
    </row>
    <row r="709" spans="1:8">
      <c r="A709" s="985"/>
      <c r="B709" s="985"/>
      <c r="C709" s="985"/>
      <c r="D709" s="985"/>
      <c r="E709" s="985"/>
      <c r="F709" s="985"/>
      <c r="G709" s="985"/>
      <c r="H709" s="985"/>
    </row>
    <row r="710" spans="1:8">
      <c r="A710" s="985"/>
      <c r="B710" s="985"/>
      <c r="C710" s="985"/>
      <c r="D710" s="985"/>
      <c r="E710" s="985"/>
      <c r="F710" s="985"/>
      <c r="G710" s="985"/>
      <c r="H710" s="985"/>
    </row>
    <row r="711" spans="1:8">
      <c r="A711" s="985"/>
      <c r="B711" s="985"/>
      <c r="C711" s="985"/>
      <c r="D711" s="985"/>
      <c r="E711" s="985"/>
      <c r="F711" s="985"/>
      <c r="G711" s="985"/>
      <c r="H711" s="985"/>
    </row>
    <row r="712" spans="1:8">
      <c r="A712" s="985"/>
      <c r="B712" s="985"/>
      <c r="C712" s="985"/>
      <c r="D712" s="985"/>
      <c r="E712" s="985"/>
      <c r="F712" s="985"/>
      <c r="G712" s="985"/>
      <c r="H712" s="985"/>
    </row>
    <row r="713" spans="1:8">
      <c r="A713" s="985"/>
      <c r="B713" s="985"/>
      <c r="C713" s="985"/>
      <c r="D713" s="985"/>
      <c r="E713" s="985"/>
      <c r="F713" s="985"/>
      <c r="G713" s="985"/>
      <c r="H713" s="985"/>
    </row>
    <row r="714" spans="1:8">
      <c r="A714" s="985"/>
      <c r="B714" s="985"/>
      <c r="C714" s="985"/>
      <c r="D714" s="985"/>
      <c r="E714" s="985"/>
      <c r="F714" s="985"/>
      <c r="G714" s="985"/>
      <c r="H714" s="985"/>
    </row>
    <row r="715" spans="1:8">
      <c r="A715" s="985"/>
      <c r="B715" s="985"/>
      <c r="C715" s="985"/>
      <c r="D715" s="985"/>
      <c r="E715" s="985"/>
      <c r="F715" s="985"/>
      <c r="G715" s="985"/>
      <c r="H715" s="985"/>
    </row>
    <row r="716" spans="1:8">
      <c r="A716" s="985"/>
      <c r="B716" s="985"/>
      <c r="C716" s="985"/>
      <c r="D716" s="985"/>
      <c r="E716" s="985"/>
      <c r="F716" s="985"/>
      <c r="G716" s="985"/>
      <c r="H716" s="985"/>
    </row>
    <row r="717" spans="1:8">
      <c r="A717" s="985"/>
      <c r="B717" s="985"/>
      <c r="C717" s="985"/>
      <c r="D717" s="985"/>
      <c r="E717" s="985"/>
      <c r="F717" s="985"/>
      <c r="G717" s="985"/>
      <c r="H717" s="985"/>
    </row>
    <row r="718" spans="1:8">
      <c r="A718" s="985"/>
      <c r="B718" s="985"/>
      <c r="C718" s="985"/>
      <c r="D718" s="985"/>
      <c r="E718" s="985"/>
      <c r="F718" s="985"/>
      <c r="G718" s="985"/>
      <c r="H718" s="985"/>
    </row>
    <row r="719" spans="1:8">
      <c r="A719" s="985"/>
      <c r="B719" s="985"/>
      <c r="C719" s="985"/>
      <c r="D719" s="985"/>
      <c r="E719" s="985"/>
      <c r="F719" s="985"/>
      <c r="G719" s="985"/>
      <c r="H719" s="985"/>
    </row>
    <row r="720" spans="1:8">
      <c r="A720" s="985"/>
      <c r="B720" s="985"/>
      <c r="C720" s="985"/>
      <c r="D720" s="985"/>
      <c r="E720" s="985"/>
      <c r="F720" s="985"/>
      <c r="G720" s="985"/>
      <c r="H720" s="985"/>
    </row>
    <row r="721" spans="1:8">
      <c r="A721" s="985"/>
      <c r="B721" s="985"/>
      <c r="C721" s="985"/>
      <c r="D721" s="985"/>
      <c r="E721" s="985"/>
      <c r="F721" s="985"/>
      <c r="G721" s="985"/>
      <c r="H721" s="985"/>
    </row>
    <row r="722" spans="1:8">
      <c r="A722" s="985"/>
      <c r="B722" s="985"/>
      <c r="C722" s="985"/>
      <c r="D722" s="985"/>
      <c r="E722" s="985"/>
      <c r="F722" s="985"/>
      <c r="G722" s="985"/>
      <c r="H722" s="985"/>
    </row>
    <row r="723" spans="1:8">
      <c r="A723" s="985"/>
      <c r="B723" s="985"/>
      <c r="C723" s="985"/>
      <c r="D723" s="985"/>
      <c r="E723" s="985"/>
      <c r="F723" s="985"/>
      <c r="G723" s="985"/>
      <c r="H723" s="985"/>
    </row>
    <row r="724" spans="1:8">
      <c r="A724" s="985"/>
      <c r="B724" s="985"/>
      <c r="C724" s="985"/>
      <c r="D724" s="985"/>
      <c r="E724" s="985"/>
      <c r="F724" s="985"/>
      <c r="G724" s="985"/>
      <c r="H724" s="985"/>
    </row>
    <row r="725" spans="1:8">
      <c r="A725" s="985"/>
      <c r="B725" s="985"/>
      <c r="C725" s="985"/>
      <c r="D725" s="985"/>
      <c r="E725" s="985"/>
      <c r="F725" s="985"/>
      <c r="G725" s="985"/>
      <c r="H725" s="985"/>
    </row>
    <row r="726" spans="1:8">
      <c r="A726" s="985"/>
      <c r="B726" s="985"/>
      <c r="C726" s="985"/>
      <c r="D726" s="985"/>
      <c r="E726" s="985"/>
      <c r="F726" s="985"/>
      <c r="G726" s="985"/>
      <c r="H726" s="985"/>
    </row>
    <row r="727" spans="1:8">
      <c r="A727" s="985"/>
      <c r="B727" s="985"/>
      <c r="C727" s="985"/>
      <c r="D727" s="985"/>
      <c r="E727" s="985"/>
      <c r="F727" s="985"/>
      <c r="G727" s="985"/>
      <c r="H727" s="985"/>
    </row>
    <row r="728" spans="1:8">
      <c r="A728" s="985"/>
      <c r="B728" s="985"/>
      <c r="C728" s="985"/>
      <c r="D728" s="985"/>
      <c r="E728" s="985"/>
      <c r="F728" s="985"/>
      <c r="G728" s="985"/>
      <c r="H728" s="985"/>
    </row>
    <row r="729" spans="1:8">
      <c r="A729" s="985"/>
      <c r="B729" s="985"/>
      <c r="C729" s="985"/>
      <c r="D729" s="985"/>
      <c r="E729" s="985"/>
      <c r="F729" s="985"/>
      <c r="G729" s="985"/>
      <c r="H729" s="985"/>
    </row>
    <row r="730" spans="1:8">
      <c r="A730" s="985"/>
      <c r="B730" s="985"/>
      <c r="C730" s="985"/>
      <c r="D730" s="985"/>
      <c r="E730" s="985"/>
      <c r="F730" s="985"/>
      <c r="G730" s="985"/>
      <c r="H730" s="985"/>
    </row>
    <row r="731" spans="1:8">
      <c r="A731" s="985"/>
      <c r="B731" s="985"/>
      <c r="C731" s="985"/>
      <c r="D731" s="985"/>
      <c r="E731" s="985"/>
      <c r="F731" s="985"/>
      <c r="G731" s="985"/>
      <c r="H731" s="985"/>
    </row>
    <row r="732" spans="1:8">
      <c r="A732" s="985"/>
      <c r="B732" s="985"/>
      <c r="C732" s="985"/>
      <c r="D732" s="985"/>
      <c r="E732" s="985"/>
      <c r="F732" s="985"/>
      <c r="G732" s="985"/>
      <c r="H732" s="985"/>
    </row>
    <row r="733" spans="1:8">
      <c r="A733" s="985"/>
      <c r="B733" s="985"/>
      <c r="C733" s="985"/>
      <c r="D733" s="985"/>
      <c r="E733" s="985"/>
      <c r="F733" s="985"/>
      <c r="G733" s="985"/>
      <c r="H733" s="985"/>
    </row>
    <row r="734" spans="1:8">
      <c r="A734" s="985"/>
      <c r="B734" s="985"/>
      <c r="C734" s="985"/>
      <c r="D734" s="985"/>
      <c r="E734" s="985"/>
      <c r="F734" s="985"/>
      <c r="G734" s="985"/>
      <c r="H734" s="985"/>
    </row>
    <row r="735" spans="1:8">
      <c r="A735" s="985"/>
      <c r="B735" s="985"/>
      <c r="C735" s="985"/>
      <c r="D735" s="985"/>
      <c r="E735" s="985"/>
      <c r="F735" s="985"/>
      <c r="G735" s="985"/>
      <c r="H735" s="985"/>
    </row>
    <row r="736" spans="1:8">
      <c r="A736" s="985"/>
      <c r="B736" s="985"/>
      <c r="C736" s="985"/>
      <c r="D736" s="985"/>
      <c r="E736" s="985"/>
      <c r="F736" s="985"/>
      <c r="G736" s="985"/>
      <c r="H736" s="985"/>
    </row>
    <row r="737" spans="1:8">
      <c r="A737" s="985"/>
      <c r="B737" s="985"/>
      <c r="C737" s="985"/>
      <c r="D737" s="985"/>
      <c r="E737" s="985"/>
      <c r="F737" s="985"/>
      <c r="G737" s="985"/>
      <c r="H737" s="985"/>
    </row>
    <row r="738" spans="1:8">
      <c r="A738" s="985"/>
      <c r="B738" s="985"/>
      <c r="C738" s="985"/>
      <c r="D738" s="985"/>
      <c r="E738" s="985"/>
      <c r="F738" s="985"/>
      <c r="G738" s="985"/>
      <c r="H738" s="985"/>
    </row>
    <row r="739" spans="1:8">
      <c r="A739" s="985"/>
      <c r="B739" s="985"/>
      <c r="C739" s="985"/>
      <c r="D739" s="985"/>
      <c r="E739" s="985"/>
      <c r="F739" s="985"/>
      <c r="G739" s="985"/>
      <c r="H739" s="985"/>
    </row>
    <row r="740" spans="1:8">
      <c r="A740" s="985"/>
      <c r="B740" s="985"/>
      <c r="C740" s="985"/>
      <c r="D740" s="985"/>
      <c r="E740" s="985"/>
      <c r="F740" s="985"/>
      <c r="G740" s="985"/>
      <c r="H740" s="985"/>
    </row>
    <row r="741" spans="1:8">
      <c r="A741" s="985"/>
      <c r="B741" s="985"/>
      <c r="C741" s="985"/>
      <c r="D741" s="985"/>
      <c r="E741" s="985"/>
      <c r="F741" s="985"/>
      <c r="G741" s="985"/>
      <c r="H741" s="985"/>
    </row>
    <row r="742" spans="1:8">
      <c r="A742" s="985"/>
      <c r="B742" s="985"/>
      <c r="C742" s="985"/>
      <c r="D742" s="985"/>
      <c r="E742" s="985"/>
      <c r="F742" s="985"/>
      <c r="G742" s="985"/>
      <c r="H742" s="985"/>
    </row>
    <row r="743" spans="1:8">
      <c r="A743" s="985"/>
      <c r="B743" s="985"/>
      <c r="C743" s="985"/>
      <c r="D743" s="985"/>
      <c r="E743" s="985"/>
      <c r="F743" s="985"/>
      <c r="G743" s="985"/>
      <c r="H743" s="985"/>
    </row>
    <row r="744" spans="1:8">
      <c r="A744" s="985"/>
      <c r="B744" s="985"/>
      <c r="C744" s="985"/>
      <c r="D744" s="985"/>
      <c r="E744" s="985"/>
      <c r="F744" s="985"/>
      <c r="G744" s="985"/>
      <c r="H744" s="985"/>
    </row>
    <row r="745" spans="1:8">
      <c r="A745" s="985"/>
      <c r="B745" s="985"/>
      <c r="C745" s="985"/>
      <c r="D745" s="985"/>
      <c r="E745" s="985"/>
      <c r="F745" s="985"/>
      <c r="G745" s="985"/>
      <c r="H745" s="985"/>
    </row>
    <row r="746" spans="1:8">
      <c r="A746" s="985"/>
      <c r="B746" s="985"/>
      <c r="C746" s="985"/>
      <c r="D746" s="985"/>
      <c r="E746" s="985"/>
      <c r="F746" s="985"/>
      <c r="G746" s="985"/>
      <c r="H746" s="985"/>
    </row>
    <row r="747" spans="1:8">
      <c r="A747" s="985"/>
      <c r="B747" s="985"/>
      <c r="C747" s="985"/>
      <c r="D747" s="985"/>
      <c r="E747" s="985"/>
      <c r="F747" s="985"/>
      <c r="G747" s="985"/>
      <c r="H747" s="985"/>
    </row>
    <row r="748" spans="1:8">
      <c r="A748" s="985"/>
      <c r="B748" s="985"/>
      <c r="C748" s="985"/>
      <c r="D748" s="985"/>
      <c r="E748" s="985"/>
      <c r="F748" s="985"/>
      <c r="G748" s="985"/>
      <c r="H748" s="985"/>
    </row>
    <row r="749" spans="1:8">
      <c r="A749" s="985"/>
      <c r="B749" s="985"/>
      <c r="C749" s="985"/>
      <c r="D749" s="985"/>
      <c r="E749" s="985"/>
      <c r="F749" s="985"/>
      <c r="G749" s="985"/>
      <c r="H749" s="985"/>
    </row>
    <row r="750" spans="1:8">
      <c r="A750" s="985"/>
      <c r="B750" s="985"/>
      <c r="C750" s="985"/>
      <c r="D750" s="985"/>
      <c r="E750" s="985"/>
      <c r="F750" s="985"/>
      <c r="G750" s="985"/>
      <c r="H750" s="985"/>
    </row>
    <row r="751" spans="1:8">
      <c r="A751" s="985"/>
      <c r="B751" s="985"/>
      <c r="C751" s="985"/>
      <c r="D751" s="985"/>
      <c r="E751" s="985"/>
      <c r="F751" s="985"/>
      <c r="G751" s="985"/>
      <c r="H751" s="985"/>
    </row>
    <row r="752" spans="1:8">
      <c r="A752" s="985"/>
      <c r="B752" s="985"/>
      <c r="C752" s="985"/>
      <c r="D752" s="985"/>
      <c r="E752" s="985"/>
      <c r="F752" s="985"/>
      <c r="G752" s="985"/>
      <c r="H752" s="985"/>
    </row>
    <row r="753" spans="1:8">
      <c r="A753" s="985"/>
      <c r="B753" s="985"/>
      <c r="C753" s="985"/>
      <c r="D753" s="985"/>
      <c r="E753" s="985"/>
      <c r="F753" s="985"/>
      <c r="G753" s="985"/>
      <c r="H753" s="985"/>
    </row>
    <row r="754" spans="1:8">
      <c r="A754" s="985"/>
      <c r="B754" s="985"/>
      <c r="C754" s="985"/>
      <c r="D754" s="985"/>
      <c r="E754" s="985"/>
      <c r="F754" s="985"/>
      <c r="G754" s="985"/>
      <c r="H754" s="985"/>
    </row>
    <row r="755" spans="1:8">
      <c r="A755" s="985"/>
      <c r="B755" s="985"/>
      <c r="C755" s="985"/>
      <c r="D755" s="985"/>
      <c r="E755" s="985"/>
      <c r="F755" s="985"/>
      <c r="G755" s="985"/>
      <c r="H755" s="985"/>
    </row>
    <row r="756" spans="1:8">
      <c r="A756" s="985"/>
      <c r="B756" s="985"/>
      <c r="C756" s="985"/>
      <c r="D756" s="985"/>
      <c r="E756" s="985"/>
      <c r="F756" s="985"/>
      <c r="G756" s="985"/>
      <c r="H756" s="985"/>
    </row>
    <row r="757" spans="1:8">
      <c r="A757" s="985"/>
      <c r="B757" s="985"/>
      <c r="C757" s="985"/>
      <c r="D757" s="985"/>
      <c r="E757" s="985"/>
      <c r="F757" s="985"/>
      <c r="G757" s="985"/>
      <c r="H757" s="985"/>
    </row>
    <row r="758" spans="1:8">
      <c r="A758" s="985"/>
      <c r="B758" s="985"/>
      <c r="C758" s="985"/>
      <c r="D758" s="985"/>
      <c r="E758" s="985"/>
      <c r="F758" s="985"/>
      <c r="G758" s="985"/>
      <c r="H758" s="985"/>
    </row>
    <row r="759" spans="1:8">
      <c r="A759" s="985"/>
      <c r="B759" s="985"/>
      <c r="C759" s="985"/>
      <c r="D759" s="985"/>
      <c r="E759" s="985"/>
      <c r="F759" s="985"/>
      <c r="G759" s="985"/>
      <c r="H759" s="985"/>
    </row>
    <row r="760" spans="1:8">
      <c r="A760" s="985"/>
      <c r="B760" s="985"/>
      <c r="C760" s="985"/>
      <c r="D760" s="985"/>
      <c r="E760" s="985"/>
      <c r="F760" s="985"/>
      <c r="G760" s="985"/>
      <c r="H760" s="985"/>
    </row>
    <row r="761" spans="1:8">
      <c r="A761" s="985"/>
      <c r="B761" s="985"/>
      <c r="C761" s="985"/>
      <c r="D761" s="985"/>
      <c r="E761" s="985"/>
      <c r="F761" s="985"/>
      <c r="G761" s="985"/>
      <c r="H761" s="985"/>
    </row>
    <row r="762" spans="1:8">
      <c r="A762" s="985"/>
      <c r="B762" s="985"/>
      <c r="C762" s="985"/>
      <c r="D762" s="985"/>
      <c r="E762" s="985"/>
      <c r="F762" s="985"/>
      <c r="G762" s="985"/>
      <c r="H762" s="985"/>
    </row>
    <row r="763" spans="1:8">
      <c r="A763" s="985"/>
      <c r="B763" s="985"/>
      <c r="C763" s="985"/>
      <c r="D763" s="985"/>
      <c r="E763" s="985"/>
      <c r="F763" s="985"/>
      <c r="G763" s="985"/>
      <c r="H763" s="985"/>
    </row>
    <row r="764" spans="1:8">
      <c r="A764" s="985"/>
      <c r="B764" s="985"/>
      <c r="C764" s="985"/>
      <c r="D764" s="985"/>
      <c r="E764" s="985"/>
      <c r="F764" s="985"/>
      <c r="G764" s="985"/>
      <c r="H764" s="985"/>
    </row>
    <row r="765" spans="1:8">
      <c r="A765" s="985"/>
      <c r="B765" s="985"/>
      <c r="C765" s="985"/>
      <c r="D765" s="985"/>
      <c r="E765" s="985"/>
      <c r="F765" s="985"/>
      <c r="G765" s="985"/>
      <c r="H765" s="985"/>
    </row>
    <row r="766" spans="1:8">
      <c r="A766" s="985"/>
      <c r="B766" s="985"/>
      <c r="C766" s="985"/>
      <c r="D766" s="985"/>
      <c r="E766" s="985"/>
      <c r="F766" s="985"/>
      <c r="G766" s="985"/>
      <c r="H766" s="985"/>
    </row>
    <row r="767" spans="1:8">
      <c r="A767" s="985"/>
      <c r="B767" s="985"/>
      <c r="C767" s="985"/>
      <c r="D767" s="985"/>
      <c r="E767" s="985"/>
      <c r="F767" s="985"/>
      <c r="G767" s="985"/>
      <c r="H767" s="985"/>
    </row>
    <row r="768" spans="1:8">
      <c r="A768" s="985"/>
      <c r="B768" s="985"/>
      <c r="C768" s="985"/>
      <c r="D768" s="985"/>
      <c r="E768" s="985"/>
      <c r="F768" s="985"/>
      <c r="G768" s="985"/>
      <c r="H768" s="985"/>
    </row>
    <row r="769" spans="1:8">
      <c r="A769" s="985"/>
      <c r="B769" s="985"/>
      <c r="C769" s="985"/>
      <c r="D769" s="985"/>
      <c r="E769" s="985"/>
      <c r="F769" s="985"/>
      <c r="G769" s="985"/>
      <c r="H769" s="985"/>
    </row>
    <row r="770" spans="1:8">
      <c r="A770" s="985"/>
      <c r="B770" s="985"/>
      <c r="C770" s="985"/>
      <c r="D770" s="985"/>
      <c r="E770" s="985"/>
      <c r="F770" s="985"/>
      <c r="G770" s="985"/>
      <c r="H770" s="985"/>
    </row>
    <row r="771" spans="1:8">
      <c r="A771" s="985"/>
      <c r="B771" s="985"/>
      <c r="C771" s="985"/>
      <c r="D771" s="985"/>
      <c r="E771" s="985"/>
      <c r="F771" s="985"/>
      <c r="G771" s="985"/>
      <c r="H771" s="985"/>
    </row>
    <row r="772" spans="1:8">
      <c r="A772" s="985"/>
      <c r="B772" s="985"/>
      <c r="C772" s="985"/>
      <c r="D772" s="985"/>
      <c r="E772" s="985"/>
      <c r="F772" s="985"/>
      <c r="G772" s="985"/>
      <c r="H772" s="985"/>
    </row>
    <row r="773" spans="1:8">
      <c r="A773" s="985"/>
      <c r="B773" s="985"/>
      <c r="C773" s="985"/>
      <c r="D773" s="985"/>
      <c r="E773" s="985"/>
      <c r="F773" s="985"/>
      <c r="G773" s="985"/>
      <c r="H773" s="985"/>
    </row>
    <row r="774" spans="1:8">
      <c r="A774" s="985"/>
      <c r="B774" s="985"/>
      <c r="C774" s="985"/>
      <c r="D774" s="985"/>
      <c r="E774" s="985"/>
      <c r="F774" s="985"/>
      <c r="G774" s="985"/>
      <c r="H774" s="985"/>
    </row>
    <row r="775" spans="1:8">
      <c r="A775" s="985"/>
      <c r="B775" s="985"/>
      <c r="C775" s="985"/>
      <c r="D775" s="985"/>
      <c r="E775" s="985"/>
      <c r="F775" s="985"/>
      <c r="G775" s="985"/>
      <c r="H775" s="985"/>
    </row>
    <row r="776" spans="1:8">
      <c r="A776" s="985"/>
      <c r="B776" s="985"/>
      <c r="C776" s="985"/>
      <c r="D776" s="985"/>
      <c r="E776" s="985"/>
      <c r="F776" s="985"/>
      <c r="G776" s="985"/>
      <c r="H776" s="985"/>
    </row>
    <row r="777" spans="1:8">
      <c r="A777" s="985"/>
      <c r="B777" s="985"/>
      <c r="C777" s="985"/>
      <c r="D777" s="985"/>
      <c r="E777" s="985"/>
      <c r="F777" s="985"/>
      <c r="G777" s="985"/>
      <c r="H777" s="985"/>
    </row>
    <row r="778" spans="1:8">
      <c r="A778" s="985"/>
      <c r="B778" s="985"/>
      <c r="C778" s="985"/>
      <c r="D778" s="985"/>
      <c r="E778" s="985"/>
      <c r="F778" s="985"/>
      <c r="G778" s="985"/>
      <c r="H778" s="985"/>
    </row>
    <row r="779" spans="1:8">
      <c r="A779" s="985"/>
      <c r="B779" s="985"/>
      <c r="C779" s="985"/>
      <c r="D779" s="985"/>
      <c r="E779" s="985"/>
      <c r="F779" s="985"/>
      <c r="G779" s="985"/>
      <c r="H779" s="985"/>
    </row>
    <row r="780" spans="1:8">
      <c r="A780" s="985"/>
      <c r="B780" s="985"/>
      <c r="C780" s="985"/>
      <c r="D780" s="985"/>
      <c r="E780" s="985"/>
      <c r="F780" s="985"/>
      <c r="G780" s="985"/>
      <c r="H780" s="985"/>
    </row>
    <row r="781" spans="1:8">
      <c r="A781" s="985"/>
      <c r="B781" s="985"/>
      <c r="C781" s="985"/>
      <c r="D781" s="985"/>
      <c r="E781" s="985"/>
      <c r="F781" s="985"/>
      <c r="G781" s="985"/>
      <c r="H781" s="985"/>
    </row>
    <row r="782" spans="1:8">
      <c r="A782" s="985"/>
      <c r="B782" s="985"/>
      <c r="C782" s="985"/>
      <c r="D782" s="985"/>
      <c r="E782" s="985"/>
      <c r="F782" s="985"/>
      <c r="G782" s="985"/>
      <c r="H782" s="985"/>
    </row>
    <row r="783" spans="1:8">
      <c r="A783" s="985"/>
      <c r="B783" s="985"/>
      <c r="C783" s="985"/>
      <c r="D783" s="985"/>
      <c r="E783" s="985"/>
      <c r="F783" s="985"/>
      <c r="G783" s="985"/>
      <c r="H783" s="985"/>
    </row>
    <row r="784" spans="1:8">
      <c r="A784" s="985"/>
      <c r="B784" s="985"/>
      <c r="C784" s="985"/>
      <c r="D784" s="985"/>
      <c r="E784" s="985"/>
      <c r="F784" s="985"/>
      <c r="G784" s="985"/>
      <c r="H784" s="985"/>
    </row>
    <row r="785" spans="1:8">
      <c r="A785" s="985"/>
      <c r="B785" s="985"/>
      <c r="C785" s="985"/>
      <c r="D785" s="985"/>
      <c r="E785" s="985"/>
      <c r="F785" s="985"/>
      <c r="G785" s="985"/>
      <c r="H785" s="985"/>
    </row>
    <row r="786" spans="1:8">
      <c r="A786" s="985"/>
      <c r="B786" s="985"/>
      <c r="C786" s="985"/>
      <c r="D786" s="985"/>
      <c r="E786" s="985"/>
      <c r="F786" s="985"/>
      <c r="G786" s="985"/>
      <c r="H786" s="985"/>
    </row>
    <row r="787" spans="1:8">
      <c r="A787" s="985"/>
      <c r="B787" s="985"/>
      <c r="C787" s="985"/>
      <c r="D787" s="985"/>
      <c r="E787" s="985"/>
      <c r="F787" s="985"/>
      <c r="G787" s="985"/>
      <c r="H787" s="985"/>
    </row>
    <row r="788" spans="1:8">
      <c r="A788" s="985"/>
      <c r="B788" s="985"/>
      <c r="C788" s="985"/>
      <c r="D788" s="985"/>
      <c r="E788" s="985"/>
      <c r="F788" s="985"/>
      <c r="G788" s="985"/>
      <c r="H788" s="985"/>
    </row>
    <row r="789" spans="1:8">
      <c r="A789" s="985"/>
      <c r="B789" s="985"/>
      <c r="C789" s="985"/>
      <c r="D789" s="985"/>
      <c r="E789" s="985"/>
      <c r="F789" s="985"/>
      <c r="G789" s="985"/>
      <c r="H789" s="985"/>
    </row>
    <row r="790" spans="1:8">
      <c r="A790" s="985"/>
      <c r="B790" s="985"/>
      <c r="C790" s="985"/>
      <c r="D790" s="985"/>
      <c r="E790" s="985"/>
      <c r="F790" s="985"/>
      <c r="G790" s="985"/>
      <c r="H790" s="985"/>
    </row>
    <row r="791" spans="1:8">
      <c r="A791" s="985"/>
      <c r="B791" s="985"/>
      <c r="C791" s="985"/>
      <c r="D791" s="985"/>
      <c r="E791" s="985"/>
      <c r="F791" s="985"/>
      <c r="G791" s="985"/>
      <c r="H791" s="985"/>
    </row>
    <row r="792" spans="1:8">
      <c r="A792" s="985"/>
      <c r="B792" s="985"/>
      <c r="C792" s="985"/>
      <c r="D792" s="985"/>
      <c r="E792" s="985"/>
      <c r="F792" s="985"/>
      <c r="G792" s="985"/>
      <c r="H792" s="985"/>
    </row>
    <row r="793" spans="1:8">
      <c r="A793" s="985"/>
      <c r="B793" s="985"/>
      <c r="C793" s="985"/>
      <c r="D793" s="985"/>
      <c r="E793" s="985"/>
      <c r="F793" s="985"/>
      <c r="G793" s="985"/>
      <c r="H793" s="985"/>
    </row>
    <row r="794" spans="1:8">
      <c r="A794" s="985"/>
      <c r="B794" s="985"/>
      <c r="C794" s="985"/>
      <c r="D794" s="985"/>
      <c r="E794" s="985"/>
      <c r="F794" s="985"/>
      <c r="G794" s="985"/>
      <c r="H794" s="985"/>
    </row>
    <row r="795" spans="1:8">
      <c r="A795" s="985"/>
      <c r="B795" s="985"/>
      <c r="C795" s="985"/>
      <c r="D795" s="985"/>
      <c r="E795" s="985"/>
      <c r="F795" s="985"/>
      <c r="G795" s="985"/>
      <c r="H795" s="985"/>
    </row>
    <row r="796" spans="1:8">
      <c r="A796" s="985"/>
      <c r="B796" s="985"/>
      <c r="C796" s="985"/>
      <c r="D796" s="985"/>
      <c r="E796" s="985"/>
      <c r="F796" s="985"/>
      <c r="G796" s="985"/>
      <c r="H796" s="985"/>
    </row>
    <row r="797" spans="1:8">
      <c r="A797" s="985"/>
      <c r="B797" s="985"/>
      <c r="C797" s="985"/>
      <c r="D797" s="985"/>
      <c r="E797" s="985"/>
      <c r="F797" s="985"/>
      <c r="G797" s="985"/>
      <c r="H797" s="985"/>
    </row>
    <row r="798" spans="1:8">
      <c r="A798" s="985"/>
      <c r="B798" s="985"/>
      <c r="C798" s="985"/>
      <c r="D798" s="985"/>
      <c r="E798" s="985"/>
      <c r="F798" s="985"/>
      <c r="G798" s="985"/>
      <c r="H798" s="985"/>
    </row>
    <row r="799" spans="1:8">
      <c r="A799" s="985"/>
      <c r="B799" s="985"/>
      <c r="C799" s="985"/>
      <c r="D799" s="985"/>
      <c r="E799" s="985"/>
      <c r="F799" s="985"/>
      <c r="G799" s="985"/>
      <c r="H799" s="985"/>
    </row>
    <row r="800" spans="1:8">
      <c r="A800" s="985"/>
      <c r="B800" s="985"/>
      <c r="C800" s="985"/>
      <c r="D800" s="985"/>
      <c r="E800" s="985"/>
      <c r="F800" s="985"/>
      <c r="G800" s="985"/>
      <c r="H800" s="985"/>
    </row>
    <row r="801" spans="1:8">
      <c r="A801" s="985"/>
      <c r="B801" s="985"/>
      <c r="C801" s="985"/>
      <c r="D801" s="985"/>
      <c r="E801" s="985"/>
      <c r="F801" s="985"/>
      <c r="G801" s="985"/>
      <c r="H801" s="985"/>
    </row>
    <row r="802" spans="1:8">
      <c r="A802" s="985"/>
      <c r="B802" s="985"/>
      <c r="C802" s="985"/>
      <c r="D802" s="985"/>
      <c r="E802" s="985"/>
      <c r="F802" s="985"/>
      <c r="G802" s="985"/>
      <c r="H802" s="985"/>
    </row>
    <row r="803" spans="1:8">
      <c r="A803" s="985"/>
      <c r="B803" s="985"/>
      <c r="C803" s="985"/>
      <c r="D803" s="985"/>
      <c r="E803" s="985"/>
      <c r="F803" s="985"/>
      <c r="G803" s="985"/>
      <c r="H803" s="985"/>
    </row>
    <row r="804" spans="1:8">
      <c r="A804" s="985"/>
      <c r="B804" s="985"/>
      <c r="C804" s="985"/>
      <c r="D804" s="985"/>
      <c r="E804" s="985"/>
      <c r="F804" s="985"/>
      <c r="G804" s="985"/>
      <c r="H804" s="985"/>
    </row>
    <row r="805" spans="1:8">
      <c r="A805" s="985"/>
      <c r="B805" s="985"/>
      <c r="C805" s="985"/>
      <c r="D805" s="985"/>
      <c r="E805" s="985"/>
      <c r="F805" s="985"/>
      <c r="G805" s="985"/>
      <c r="H805" s="985"/>
    </row>
    <row r="806" spans="1:8">
      <c r="A806" s="985"/>
      <c r="B806" s="985"/>
      <c r="C806" s="985"/>
      <c r="D806" s="985"/>
      <c r="E806" s="985"/>
      <c r="F806" s="985"/>
      <c r="G806" s="985"/>
      <c r="H806" s="985"/>
    </row>
    <row r="807" spans="1:8">
      <c r="A807" s="985"/>
      <c r="B807" s="985"/>
      <c r="C807" s="985"/>
      <c r="D807" s="985"/>
      <c r="E807" s="985"/>
      <c r="F807" s="985"/>
      <c r="G807" s="985"/>
      <c r="H807" s="985"/>
    </row>
    <row r="808" spans="1:8">
      <c r="A808" s="985"/>
      <c r="B808" s="985"/>
      <c r="C808" s="985"/>
      <c r="D808" s="985"/>
      <c r="E808" s="985"/>
      <c r="F808" s="985"/>
      <c r="G808" s="985"/>
      <c r="H808" s="985"/>
    </row>
    <row r="809" spans="1:8">
      <c r="A809" s="985"/>
      <c r="B809" s="985"/>
      <c r="C809" s="985"/>
      <c r="D809" s="985"/>
      <c r="E809" s="985"/>
      <c r="F809" s="985"/>
      <c r="G809" s="985"/>
      <c r="H809" s="985"/>
    </row>
    <row r="810" spans="1:8">
      <c r="A810" s="985"/>
      <c r="B810" s="985"/>
      <c r="C810" s="985"/>
      <c r="D810" s="985"/>
      <c r="E810" s="985"/>
      <c r="F810" s="985"/>
      <c r="G810" s="985"/>
      <c r="H810" s="985"/>
    </row>
    <row r="811" spans="1:8">
      <c r="A811" s="985"/>
      <c r="B811" s="985"/>
      <c r="C811" s="985"/>
      <c r="D811" s="985"/>
      <c r="E811" s="985"/>
      <c r="F811" s="985"/>
      <c r="G811" s="985"/>
      <c r="H811" s="985"/>
    </row>
    <row r="812" spans="1:8">
      <c r="A812" s="985"/>
      <c r="B812" s="985"/>
      <c r="C812" s="985"/>
      <c r="D812" s="985"/>
      <c r="E812" s="985"/>
      <c r="F812" s="985"/>
      <c r="G812" s="985"/>
      <c r="H812" s="985"/>
    </row>
    <row r="813" spans="1:8">
      <c r="A813" s="985"/>
      <c r="B813" s="985"/>
      <c r="C813" s="985"/>
      <c r="D813" s="985"/>
      <c r="E813" s="985"/>
      <c r="F813" s="985"/>
      <c r="G813" s="985"/>
      <c r="H813" s="985"/>
    </row>
    <row r="814" spans="1:8">
      <c r="A814" s="985"/>
      <c r="B814" s="985"/>
      <c r="C814" s="985"/>
      <c r="D814" s="985"/>
      <c r="E814" s="985"/>
      <c r="F814" s="985"/>
      <c r="G814" s="985"/>
      <c r="H814" s="985"/>
    </row>
    <row r="815" spans="1:8">
      <c r="A815" s="985"/>
      <c r="B815" s="985"/>
      <c r="C815" s="985"/>
      <c r="D815" s="985"/>
      <c r="E815" s="985"/>
      <c r="F815" s="985"/>
      <c r="G815" s="985"/>
      <c r="H815" s="985"/>
    </row>
    <row r="816" spans="1:8">
      <c r="A816" s="985"/>
      <c r="B816" s="985"/>
      <c r="C816" s="985"/>
      <c r="D816" s="985"/>
      <c r="E816" s="985"/>
      <c r="F816" s="985"/>
      <c r="G816" s="985"/>
      <c r="H816" s="985"/>
    </row>
    <row r="817" spans="1:8">
      <c r="A817" s="985"/>
      <c r="B817" s="985"/>
      <c r="C817" s="985"/>
      <c r="D817" s="985"/>
      <c r="E817" s="985"/>
      <c r="F817" s="985"/>
      <c r="G817" s="985"/>
      <c r="H817" s="985"/>
    </row>
    <row r="818" spans="1:8">
      <c r="A818" s="985"/>
      <c r="B818" s="985"/>
      <c r="C818" s="985"/>
      <c r="D818" s="985"/>
      <c r="E818" s="985"/>
      <c r="F818" s="985"/>
      <c r="G818" s="985"/>
      <c r="H818" s="985"/>
    </row>
    <row r="819" spans="1:8">
      <c r="A819" s="985"/>
      <c r="B819" s="985"/>
      <c r="C819" s="985"/>
      <c r="D819" s="985"/>
      <c r="E819" s="985"/>
      <c r="F819" s="985"/>
      <c r="G819" s="985"/>
      <c r="H819" s="985"/>
    </row>
    <row r="820" spans="1:8">
      <c r="A820" s="985"/>
      <c r="B820" s="985"/>
      <c r="C820" s="985"/>
      <c r="D820" s="985"/>
      <c r="E820" s="985"/>
      <c r="F820" s="985"/>
      <c r="G820" s="985"/>
      <c r="H820" s="985"/>
    </row>
    <row r="821" spans="1:8">
      <c r="A821" s="985"/>
      <c r="B821" s="985"/>
      <c r="C821" s="985"/>
      <c r="D821" s="985"/>
      <c r="E821" s="985"/>
      <c r="F821" s="985"/>
      <c r="G821" s="985"/>
      <c r="H821" s="985"/>
    </row>
    <row r="822" spans="1:8">
      <c r="A822" s="985"/>
      <c r="B822" s="985"/>
      <c r="C822" s="985"/>
      <c r="D822" s="985"/>
      <c r="E822" s="985"/>
      <c r="F822" s="985"/>
      <c r="G822" s="985"/>
      <c r="H822" s="985"/>
    </row>
    <row r="823" spans="1:8">
      <c r="A823" s="985"/>
      <c r="B823" s="985"/>
      <c r="C823" s="985"/>
      <c r="D823" s="985"/>
      <c r="E823" s="985"/>
      <c r="F823" s="985"/>
      <c r="G823" s="985"/>
      <c r="H823" s="985"/>
    </row>
    <row r="824" spans="1:8">
      <c r="A824" s="985"/>
      <c r="B824" s="985"/>
      <c r="C824" s="985"/>
      <c r="D824" s="985"/>
      <c r="E824" s="985"/>
      <c r="F824" s="985"/>
      <c r="G824" s="985"/>
      <c r="H824" s="985"/>
    </row>
    <row r="825" spans="1:8">
      <c r="A825" s="985"/>
      <c r="B825" s="985"/>
      <c r="C825" s="985"/>
      <c r="D825" s="985"/>
      <c r="E825" s="985"/>
      <c r="F825" s="985"/>
      <c r="G825" s="985"/>
      <c r="H825" s="985"/>
    </row>
    <row r="826" spans="1:8">
      <c r="A826" s="985"/>
      <c r="B826" s="985"/>
      <c r="C826" s="985"/>
      <c r="D826" s="985"/>
      <c r="E826" s="985"/>
      <c r="F826" s="985"/>
      <c r="G826" s="985"/>
      <c r="H826" s="985"/>
    </row>
    <row r="827" spans="1:8">
      <c r="A827" s="985"/>
      <c r="B827" s="985"/>
      <c r="C827" s="985"/>
      <c r="D827" s="985"/>
      <c r="E827" s="985"/>
      <c r="F827" s="985"/>
      <c r="G827" s="985"/>
      <c r="H827" s="985"/>
    </row>
    <row r="828" spans="1:8">
      <c r="A828" s="985"/>
      <c r="B828" s="985"/>
      <c r="C828" s="985"/>
      <c r="D828" s="985"/>
      <c r="E828" s="985"/>
      <c r="F828" s="985"/>
      <c r="G828" s="985"/>
      <c r="H828" s="985"/>
    </row>
    <row r="829" spans="1:8">
      <c r="A829" s="985"/>
      <c r="B829" s="985"/>
      <c r="C829" s="985"/>
      <c r="D829" s="985"/>
      <c r="E829" s="985"/>
      <c r="F829" s="985"/>
      <c r="G829" s="985"/>
      <c r="H829" s="985"/>
    </row>
    <row r="830" spans="1:8">
      <c r="A830" s="985"/>
      <c r="B830" s="985"/>
      <c r="C830" s="985"/>
      <c r="D830" s="985"/>
      <c r="E830" s="985"/>
      <c r="F830" s="985"/>
      <c r="G830" s="985"/>
      <c r="H830" s="985"/>
    </row>
    <row r="831" spans="1:8">
      <c r="A831" s="985"/>
      <c r="B831" s="985"/>
      <c r="C831" s="985"/>
      <c r="D831" s="985"/>
      <c r="E831" s="985"/>
      <c r="F831" s="985"/>
      <c r="G831" s="985"/>
      <c r="H831" s="985"/>
    </row>
    <row r="832" spans="1:8">
      <c r="A832" s="985"/>
      <c r="B832" s="985"/>
      <c r="C832" s="985"/>
      <c r="D832" s="985"/>
      <c r="E832" s="985"/>
      <c r="F832" s="985"/>
      <c r="G832" s="985"/>
      <c r="H832" s="985"/>
    </row>
    <row r="833" spans="1:8">
      <c r="A833" s="985"/>
      <c r="B833" s="985"/>
      <c r="C833" s="985"/>
      <c r="D833" s="985"/>
      <c r="E833" s="985"/>
      <c r="F833" s="985"/>
      <c r="G833" s="985"/>
      <c r="H833" s="985"/>
    </row>
    <row r="834" spans="1:8">
      <c r="A834" s="985"/>
      <c r="B834" s="985"/>
      <c r="C834" s="985"/>
      <c r="D834" s="985"/>
      <c r="E834" s="985"/>
      <c r="F834" s="985"/>
      <c r="G834" s="985"/>
      <c r="H834" s="985"/>
    </row>
    <row r="835" spans="1:8">
      <c r="A835" s="985"/>
      <c r="B835" s="985"/>
      <c r="C835" s="985"/>
      <c r="D835" s="985"/>
      <c r="E835" s="985"/>
      <c r="F835" s="985"/>
      <c r="G835" s="985"/>
      <c r="H835" s="985"/>
    </row>
    <row r="836" spans="1:8">
      <c r="A836" s="985"/>
      <c r="B836" s="985"/>
      <c r="C836" s="985"/>
      <c r="D836" s="985"/>
      <c r="E836" s="985"/>
      <c r="F836" s="985"/>
      <c r="G836" s="985"/>
      <c r="H836" s="985"/>
    </row>
    <row r="837" spans="1:8">
      <c r="A837" s="985"/>
      <c r="B837" s="985"/>
      <c r="C837" s="985"/>
      <c r="D837" s="985"/>
      <c r="E837" s="985"/>
      <c r="F837" s="985"/>
      <c r="G837" s="985"/>
      <c r="H837" s="985"/>
    </row>
    <row r="838" spans="1:8">
      <c r="A838" s="985"/>
      <c r="B838" s="985"/>
      <c r="C838" s="985"/>
      <c r="D838" s="985"/>
      <c r="E838" s="985"/>
      <c r="F838" s="985"/>
      <c r="G838" s="985"/>
      <c r="H838" s="985"/>
    </row>
    <row r="839" spans="1:8">
      <c r="A839" s="985"/>
      <c r="B839" s="985"/>
      <c r="C839" s="985"/>
      <c r="D839" s="985"/>
      <c r="E839" s="985"/>
      <c r="F839" s="985"/>
      <c r="G839" s="985"/>
      <c r="H839" s="985"/>
    </row>
    <row r="840" spans="1:8">
      <c r="A840" s="985"/>
      <c r="B840" s="985"/>
      <c r="C840" s="985"/>
      <c r="D840" s="985"/>
      <c r="E840" s="985"/>
      <c r="F840" s="985"/>
      <c r="G840" s="985"/>
      <c r="H840" s="985"/>
    </row>
    <row r="841" spans="1:8">
      <c r="A841" s="985"/>
      <c r="B841" s="985"/>
      <c r="C841" s="985"/>
      <c r="D841" s="985"/>
      <c r="E841" s="985"/>
      <c r="F841" s="985"/>
      <c r="G841" s="985"/>
      <c r="H841" s="985"/>
    </row>
    <row r="842" spans="1:8">
      <c r="A842" s="985"/>
      <c r="B842" s="985"/>
      <c r="C842" s="985"/>
      <c r="D842" s="985"/>
      <c r="E842" s="985"/>
      <c r="F842" s="985"/>
      <c r="G842" s="985"/>
      <c r="H842" s="985"/>
    </row>
    <row r="843" spans="1:8">
      <c r="A843" s="985"/>
      <c r="B843" s="985"/>
      <c r="C843" s="985"/>
      <c r="D843" s="985"/>
      <c r="E843" s="985"/>
      <c r="F843" s="985"/>
      <c r="G843" s="985"/>
      <c r="H843" s="985"/>
    </row>
    <row r="844" spans="1:8">
      <c r="A844" s="985"/>
      <c r="B844" s="985"/>
      <c r="C844" s="985"/>
      <c r="D844" s="985"/>
      <c r="E844" s="985"/>
      <c r="F844" s="985"/>
      <c r="G844" s="985"/>
      <c r="H844" s="985"/>
    </row>
    <row r="845" spans="1:8">
      <c r="A845" s="985"/>
      <c r="B845" s="985"/>
      <c r="C845" s="985"/>
      <c r="D845" s="985"/>
      <c r="E845" s="985"/>
      <c r="F845" s="985"/>
      <c r="G845" s="985"/>
      <c r="H845" s="985"/>
    </row>
    <row r="846" spans="1:8">
      <c r="A846" s="985"/>
      <c r="B846" s="985"/>
      <c r="C846" s="985"/>
      <c r="D846" s="985"/>
      <c r="E846" s="985"/>
      <c r="F846" s="985"/>
      <c r="G846" s="985"/>
      <c r="H846" s="985"/>
    </row>
    <row r="847" spans="1:8">
      <c r="A847" s="985"/>
      <c r="B847" s="985"/>
      <c r="C847" s="985"/>
      <c r="D847" s="985"/>
      <c r="E847" s="985"/>
      <c r="F847" s="985"/>
      <c r="G847" s="985"/>
      <c r="H847" s="985"/>
    </row>
    <row r="848" spans="1:8">
      <c r="A848" s="985"/>
      <c r="B848" s="985"/>
      <c r="C848" s="985"/>
      <c r="D848" s="985"/>
      <c r="E848" s="985"/>
      <c r="F848" s="985"/>
      <c r="G848" s="985"/>
      <c r="H848" s="985"/>
    </row>
    <row r="849" spans="1:8">
      <c r="A849" s="985"/>
      <c r="B849" s="985"/>
      <c r="C849" s="985"/>
      <c r="D849" s="985"/>
      <c r="E849" s="985"/>
      <c r="F849" s="985"/>
      <c r="G849" s="985"/>
      <c r="H849" s="985"/>
    </row>
    <row r="850" spans="1:8">
      <c r="A850" s="985"/>
      <c r="B850" s="985"/>
      <c r="C850" s="985"/>
      <c r="D850" s="985"/>
      <c r="E850" s="985"/>
      <c r="F850" s="985"/>
      <c r="G850" s="985"/>
      <c r="H850" s="985"/>
    </row>
    <row r="851" spans="1:8">
      <c r="A851" s="985"/>
      <c r="B851" s="985"/>
      <c r="C851" s="985"/>
      <c r="D851" s="985"/>
      <c r="E851" s="985"/>
      <c r="F851" s="985"/>
      <c r="G851" s="985"/>
      <c r="H851" s="985"/>
    </row>
    <row r="852" spans="1:8">
      <c r="A852" s="985"/>
      <c r="B852" s="985"/>
      <c r="C852" s="985"/>
      <c r="D852" s="985"/>
      <c r="E852" s="985"/>
      <c r="F852" s="985"/>
      <c r="G852" s="985"/>
      <c r="H852" s="985"/>
    </row>
    <row r="853" spans="1:8">
      <c r="A853" s="985"/>
      <c r="B853" s="985"/>
      <c r="C853" s="985"/>
      <c r="D853" s="985"/>
      <c r="E853" s="985"/>
      <c r="F853" s="985"/>
      <c r="G853" s="985"/>
      <c r="H853" s="985"/>
    </row>
    <row r="854" spans="1:8">
      <c r="A854" s="985"/>
      <c r="B854" s="985"/>
      <c r="C854" s="985"/>
      <c r="D854" s="985"/>
      <c r="E854" s="985"/>
      <c r="F854" s="985"/>
      <c r="G854" s="985"/>
      <c r="H854" s="985"/>
    </row>
    <row r="855" spans="1:8">
      <c r="A855" s="985"/>
      <c r="B855" s="985"/>
      <c r="C855" s="985"/>
      <c r="D855" s="985"/>
      <c r="E855" s="985"/>
      <c r="F855" s="985"/>
      <c r="G855" s="985"/>
      <c r="H855" s="985"/>
    </row>
    <row r="856" spans="1:8">
      <c r="A856" s="985"/>
      <c r="B856" s="985"/>
      <c r="C856" s="985"/>
      <c r="D856" s="985"/>
      <c r="E856" s="985"/>
      <c r="F856" s="985"/>
      <c r="G856" s="985"/>
      <c r="H856" s="985"/>
    </row>
    <row r="857" spans="1:8">
      <c r="A857" s="985"/>
      <c r="B857" s="985"/>
      <c r="C857" s="985"/>
      <c r="D857" s="985"/>
      <c r="E857" s="985"/>
      <c r="F857" s="985"/>
      <c r="G857" s="985"/>
      <c r="H857" s="985"/>
    </row>
    <row r="858" spans="1:8">
      <c r="A858" s="985"/>
      <c r="B858" s="985"/>
      <c r="C858" s="985"/>
      <c r="D858" s="985"/>
      <c r="E858" s="985"/>
      <c r="F858" s="985"/>
      <c r="G858" s="985"/>
      <c r="H858" s="985"/>
    </row>
    <row r="859" spans="1:8">
      <c r="A859" s="985"/>
      <c r="B859" s="985"/>
      <c r="C859" s="985"/>
      <c r="D859" s="985"/>
      <c r="E859" s="985"/>
      <c r="F859" s="985"/>
      <c r="G859" s="985"/>
      <c r="H859" s="985"/>
    </row>
    <row r="860" spans="1:8">
      <c r="A860" s="985"/>
      <c r="B860" s="985"/>
      <c r="C860" s="985"/>
      <c r="D860" s="985"/>
      <c r="E860" s="985"/>
      <c r="F860" s="985"/>
      <c r="G860" s="985"/>
      <c r="H860" s="985"/>
    </row>
    <row r="861" spans="1:8">
      <c r="A861" s="985"/>
      <c r="B861" s="985"/>
      <c r="C861" s="985"/>
      <c r="D861" s="985"/>
      <c r="E861" s="985"/>
      <c r="F861" s="985"/>
      <c r="G861" s="985"/>
      <c r="H861" s="985"/>
    </row>
    <row r="862" spans="1:8">
      <c r="A862" s="985"/>
      <c r="B862" s="985"/>
      <c r="C862" s="985"/>
      <c r="D862" s="985"/>
      <c r="E862" s="985"/>
      <c r="F862" s="985"/>
      <c r="G862" s="985"/>
      <c r="H862" s="985"/>
    </row>
    <row r="863" spans="1:8">
      <c r="A863" s="985"/>
      <c r="B863" s="985"/>
      <c r="C863" s="985"/>
      <c r="D863" s="985"/>
      <c r="E863" s="985"/>
      <c r="F863" s="985"/>
      <c r="G863" s="985"/>
      <c r="H863" s="985"/>
    </row>
    <row r="864" spans="1:8">
      <c r="A864" s="985"/>
      <c r="B864" s="985"/>
      <c r="C864" s="985"/>
      <c r="D864" s="985"/>
      <c r="E864" s="985"/>
      <c r="F864" s="985"/>
      <c r="G864" s="985"/>
      <c r="H864" s="985"/>
    </row>
    <row r="865" spans="1:8">
      <c r="A865" s="985"/>
      <c r="B865" s="985"/>
      <c r="C865" s="985"/>
      <c r="D865" s="985"/>
      <c r="E865" s="985"/>
      <c r="F865" s="985"/>
      <c r="G865" s="985"/>
      <c r="H865" s="985"/>
    </row>
    <row r="866" spans="1:8">
      <c r="A866" s="985"/>
      <c r="B866" s="985"/>
      <c r="C866" s="985"/>
      <c r="D866" s="985"/>
      <c r="E866" s="985"/>
      <c r="F866" s="985"/>
      <c r="G866" s="985"/>
      <c r="H866" s="985"/>
    </row>
    <row r="867" spans="1:8">
      <c r="A867" s="985"/>
      <c r="B867" s="985"/>
      <c r="C867" s="985"/>
      <c r="D867" s="985"/>
      <c r="E867" s="985"/>
      <c r="F867" s="985"/>
      <c r="G867" s="985"/>
      <c r="H867" s="985"/>
    </row>
    <row r="868" spans="1:8">
      <c r="A868" s="985"/>
      <c r="B868" s="985"/>
      <c r="C868" s="985"/>
      <c r="D868" s="985"/>
      <c r="E868" s="985"/>
      <c r="F868" s="985"/>
      <c r="G868" s="985"/>
      <c r="H868" s="985"/>
    </row>
    <row r="869" spans="1:8">
      <c r="A869" s="985"/>
      <c r="B869" s="985"/>
      <c r="C869" s="985"/>
      <c r="D869" s="985"/>
      <c r="E869" s="985"/>
      <c r="F869" s="985"/>
      <c r="G869" s="985"/>
      <c r="H869" s="985"/>
    </row>
    <row r="870" spans="1:8">
      <c r="A870" s="985"/>
      <c r="B870" s="985"/>
      <c r="C870" s="985"/>
      <c r="D870" s="985"/>
      <c r="E870" s="985"/>
      <c r="F870" s="985"/>
      <c r="G870" s="985"/>
      <c r="H870" s="985"/>
    </row>
    <row r="871" spans="1:8">
      <c r="A871" s="985"/>
      <c r="B871" s="985"/>
      <c r="C871" s="985"/>
      <c r="D871" s="985"/>
      <c r="E871" s="985"/>
      <c r="F871" s="985"/>
      <c r="G871" s="985"/>
      <c r="H871" s="985"/>
    </row>
    <row r="872" spans="1:8">
      <c r="A872" s="985"/>
      <c r="B872" s="985"/>
      <c r="C872" s="985"/>
      <c r="D872" s="985"/>
      <c r="E872" s="985"/>
      <c r="F872" s="985"/>
      <c r="G872" s="985"/>
      <c r="H872" s="985"/>
    </row>
    <row r="873" spans="1:8">
      <c r="A873" s="985"/>
      <c r="B873" s="985"/>
      <c r="C873" s="985"/>
      <c r="D873" s="985"/>
      <c r="E873" s="985"/>
      <c r="F873" s="985"/>
      <c r="G873" s="985"/>
      <c r="H873" s="985"/>
    </row>
    <row r="874" spans="1:8">
      <c r="A874" s="985"/>
      <c r="B874" s="985"/>
      <c r="C874" s="985"/>
      <c r="D874" s="985"/>
      <c r="E874" s="985"/>
      <c r="F874" s="985"/>
      <c r="G874" s="985"/>
      <c r="H874" s="985"/>
    </row>
    <row r="875" spans="1:8">
      <c r="A875" s="985"/>
      <c r="B875" s="985"/>
      <c r="C875" s="985"/>
      <c r="D875" s="985"/>
      <c r="E875" s="985"/>
      <c r="F875" s="985"/>
      <c r="G875" s="985"/>
      <c r="H875" s="985"/>
    </row>
    <row r="876" spans="1:8">
      <c r="A876" s="985"/>
      <c r="B876" s="985"/>
      <c r="C876" s="985"/>
      <c r="D876" s="985"/>
      <c r="E876" s="985"/>
      <c r="F876" s="985"/>
      <c r="G876" s="985"/>
      <c r="H876" s="985"/>
    </row>
    <row r="877" spans="1:8">
      <c r="A877" s="985"/>
      <c r="B877" s="985"/>
      <c r="C877" s="985"/>
      <c r="D877" s="985"/>
      <c r="E877" s="985"/>
      <c r="F877" s="985"/>
      <c r="G877" s="985"/>
      <c r="H877" s="985"/>
    </row>
    <row r="878" spans="1:8">
      <c r="A878" s="985"/>
      <c r="B878" s="985"/>
      <c r="C878" s="985"/>
      <c r="D878" s="985"/>
      <c r="E878" s="985"/>
      <c r="F878" s="985"/>
      <c r="G878" s="985"/>
      <c r="H878" s="985"/>
    </row>
    <row r="879" spans="1:8">
      <c r="A879" s="985"/>
      <c r="B879" s="985"/>
      <c r="C879" s="985"/>
      <c r="D879" s="985"/>
      <c r="E879" s="985"/>
      <c r="F879" s="985"/>
      <c r="G879" s="985"/>
      <c r="H879" s="985"/>
    </row>
    <row r="880" spans="1:8">
      <c r="A880" s="985"/>
      <c r="B880" s="985"/>
      <c r="C880" s="985"/>
      <c r="D880" s="985"/>
      <c r="E880" s="985"/>
      <c r="F880" s="985"/>
      <c r="G880" s="985"/>
      <c r="H880" s="985"/>
    </row>
    <row r="881" spans="1:8">
      <c r="A881" s="985"/>
      <c r="B881" s="985"/>
      <c r="C881" s="985"/>
      <c r="D881" s="985"/>
      <c r="E881" s="985"/>
      <c r="F881" s="985"/>
      <c r="G881" s="985"/>
      <c r="H881" s="985"/>
    </row>
    <row r="882" spans="1:8">
      <c r="A882" s="985"/>
      <c r="B882" s="985"/>
      <c r="C882" s="985"/>
      <c r="D882" s="985"/>
      <c r="E882" s="985"/>
      <c r="F882" s="985"/>
      <c r="G882" s="985"/>
      <c r="H882" s="985"/>
    </row>
    <row r="883" spans="1:8">
      <c r="A883" s="985"/>
      <c r="B883" s="985"/>
      <c r="C883" s="985"/>
      <c r="D883" s="985"/>
      <c r="E883" s="985"/>
      <c r="F883" s="985"/>
      <c r="G883" s="985"/>
      <c r="H883" s="985"/>
    </row>
    <row r="884" spans="1:8">
      <c r="A884" s="985"/>
      <c r="B884" s="985"/>
      <c r="C884" s="985"/>
      <c r="D884" s="985"/>
      <c r="E884" s="985"/>
      <c r="F884" s="985"/>
      <c r="G884" s="985"/>
      <c r="H884" s="985"/>
    </row>
    <row r="885" spans="1:8">
      <c r="A885" s="985"/>
      <c r="B885" s="985"/>
      <c r="C885" s="985"/>
      <c r="D885" s="985"/>
      <c r="E885" s="985"/>
      <c r="F885" s="985"/>
      <c r="G885" s="985"/>
      <c r="H885" s="985"/>
    </row>
    <row r="886" spans="1:8">
      <c r="A886" s="985"/>
      <c r="B886" s="985"/>
      <c r="C886" s="985"/>
      <c r="D886" s="985"/>
      <c r="E886" s="985"/>
      <c r="F886" s="985"/>
      <c r="G886" s="985"/>
      <c r="H886" s="985"/>
    </row>
    <row r="887" spans="1:8">
      <c r="A887" s="985"/>
      <c r="B887" s="985"/>
      <c r="C887" s="985"/>
      <c r="D887" s="985"/>
      <c r="E887" s="985"/>
      <c r="F887" s="985"/>
      <c r="G887" s="985"/>
      <c r="H887" s="985"/>
    </row>
    <row r="888" spans="1:8">
      <c r="A888" s="985"/>
      <c r="B888" s="985"/>
      <c r="C888" s="985"/>
      <c r="D888" s="985"/>
      <c r="E888" s="985"/>
      <c r="F888" s="985"/>
      <c r="G888" s="985"/>
      <c r="H888" s="985"/>
    </row>
    <row r="889" spans="1:8">
      <c r="A889" s="985"/>
      <c r="B889" s="985"/>
      <c r="C889" s="985"/>
      <c r="D889" s="985"/>
      <c r="E889" s="985"/>
      <c r="F889" s="985"/>
      <c r="G889" s="985"/>
      <c r="H889" s="985"/>
    </row>
    <row r="890" spans="1:8">
      <c r="A890" s="985"/>
      <c r="B890" s="985"/>
      <c r="C890" s="985"/>
      <c r="D890" s="985"/>
      <c r="E890" s="985"/>
      <c r="F890" s="985"/>
      <c r="G890" s="985"/>
      <c r="H890" s="985"/>
    </row>
    <row r="891" spans="1:8">
      <c r="A891" s="985"/>
      <c r="B891" s="985"/>
      <c r="C891" s="985"/>
      <c r="D891" s="985"/>
      <c r="E891" s="985"/>
      <c r="F891" s="985"/>
      <c r="G891" s="985"/>
      <c r="H891" s="985"/>
    </row>
    <row r="892" spans="1:8">
      <c r="A892" s="985"/>
      <c r="B892" s="985"/>
      <c r="C892" s="985"/>
      <c r="D892" s="985"/>
      <c r="E892" s="985"/>
      <c r="F892" s="985"/>
      <c r="G892" s="985"/>
      <c r="H892" s="985"/>
    </row>
    <row r="893" spans="1:8">
      <c r="A893" s="985"/>
      <c r="B893" s="985"/>
      <c r="C893" s="985"/>
      <c r="D893" s="985"/>
      <c r="E893" s="985"/>
      <c r="F893" s="985"/>
      <c r="G893" s="985"/>
      <c r="H893" s="985"/>
    </row>
    <row r="894" spans="1:8">
      <c r="A894" s="985"/>
      <c r="B894" s="985"/>
      <c r="C894" s="985"/>
      <c r="D894" s="985"/>
      <c r="E894" s="985"/>
      <c r="F894" s="985"/>
      <c r="G894" s="985"/>
      <c r="H894" s="985"/>
    </row>
    <row r="895" spans="1:8">
      <c r="A895" s="985"/>
      <c r="B895" s="985"/>
      <c r="C895" s="985"/>
      <c r="D895" s="985"/>
      <c r="E895" s="985"/>
      <c r="F895" s="985"/>
      <c r="G895" s="985"/>
      <c r="H895" s="985"/>
    </row>
    <row r="896" spans="1:8">
      <c r="A896" s="985"/>
      <c r="B896" s="985"/>
      <c r="C896" s="985"/>
      <c r="D896" s="985"/>
      <c r="E896" s="985"/>
      <c r="F896" s="985"/>
      <c r="G896" s="985"/>
      <c r="H896" s="985"/>
    </row>
    <row r="897" spans="1:8">
      <c r="A897" s="985"/>
      <c r="B897" s="985"/>
      <c r="C897" s="985"/>
      <c r="D897" s="985"/>
      <c r="E897" s="985"/>
      <c r="F897" s="985"/>
      <c r="G897" s="985"/>
      <c r="H897" s="985"/>
    </row>
    <row r="898" spans="1:8">
      <c r="A898" s="985"/>
      <c r="B898" s="985"/>
      <c r="C898" s="985"/>
      <c r="D898" s="985"/>
      <c r="E898" s="985"/>
      <c r="F898" s="985"/>
      <c r="G898" s="985"/>
      <c r="H898" s="985"/>
    </row>
    <row r="899" spans="1:8">
      <c r="A899" s="985"/>
      <c r="B899" s="985"/>
      <c r="C899" s="985"/>
      <c r="D899" s="985"/>
      <c r="E899" s="985"/>
      <c r="F899" s="985"/>
      <c r="G899" s="985"/>
      <c r="H899" s="985"/>
    </row>
    <row r="900" spans="1:8">
      <c r="A900" s="985"/>
      <c r="B900" s="985"/>
      <c r="C900" s="985"/>
      <c r="D900" s="985"/>
      <c r="E900" s="985"/>
      <c r="F900" s="985"/>
      <c r="G900" s="985"/>
      <c r="H900" s="985"/>
    </row>
    <row r="901" spans="1:8">
      <c r="A901" s="985"/>
      <c r="B901" s="985"/>
      <c r="C901" s="985"/>
      <c r="D901" s="985"/>
      <c r="E901" s="985"/>
      <c r="F901" s="985"/>
      <c r="G901" s="985"/>
      <c r="H901" s="985"/>
    </row>
    <row r="902" spans="1:8">
      <c r="A902" s="985"/>
      <c r="B902" s="985"/>
      <c r="C902" s="985"/>
      <c r="D902" s="985"/>
      <c r="E902" s="985"/>
      <c r="F902" s="985"/>
      <c r="G902" s="985"/>
      <c r="H902" s="985"/>
    </row>
    <row r="903" spans="1:8">
      <c r="A903" s="985"/>
      <c r="B903" s="985"/>
      <c r="C903" s="985"/>
      <c r="D903" s="985"/>
      <c r="E903" s="985"/>
      <c r="F903" s="985"/>
      <c r="G903" s="985"/>
      <c r="H903" s="985"/>
    </row>
    <row r="904" spans="1:8">
      <c r="A904" s="985"/>
      <c r="B904" s="985"/>
      <c r="C904" s="985"/>
      <c r="D904" s="985"/>
      <c r="E904" s="985"/>
      <c r="F904" s="985"/>
      <c r="G904" s="985"/>
      <c r="H904" s="985"/>
    </row>
    <row r="905" spans="1:8">
      <c r="A905" s="985"/>
      <c r="B905" s="985"/>
      <c r="C905" s="985"/>
      <c r="D905" s="985"/>
      <c r="E905" s="985"/>
      <c r="F905" s="985"/>
      <c r="G905" s="985"/>
      <c r="H905" s="985"/>
    </row>
    <row r="906" spans="1:8">
      <c r="A906" s="985"/>
      <c r="B906" s="985"/>
      <c r="C906" s="985"/>
      <c r="D906" s="985"/>
      <c r="E906" s="985"/>
      <c r="F906" s="985"/>
      <c r="G906" s="985"/>
      <c r="H906" s="985"/>
    </row>
    <row r="907" spans="1:8">
      <c r="A907" s="985"/>
      <c r="B907" s="985"/>
      <c r="C907" s="985"/>
      <c r="D907" s="985"/>
      <c r="E907" s="985"/>
      <c r="F907" s="985"/>
      <c r="G907" s="985"/>
      <c r="H907" s="985"/>
    </row>
    <row r="908" spans="1:8">
      <c r="A908" s="985"/>
      <c r="B908" s="985"/>
      <c r="C908" s="985"/>
      <c r="D908" s="985"/>
      <c r="E908" s="985"/>
      <c r="F908" s="985"/>
      <c r="G908" s="985"/>
      <c r="H908" s="985"/>
    </row>
    <row r="909" spans="1:8">
      <c r="A909" s="985"/>
      <c r="B909" s="985"/>
      <c r="C909" s="985"/>
      <c r="D909" s="985"/>
      <c r="E909" s="985"/>
      <c r="F909" s="985"/>
      <c r="G909" s="985"/>
      <c r="H909" s="985"/>
    </row>
    <row r="910" spans="1:8">
      <c r="A910" s="985"/>
      <c r="B910" s="985"/>
      <c r="C910" s="985"/>
      <c r="D910" s="985"/>
      <c r="E910" s="985"/>
      <c r="F910" s="985"/>
      <c r="G910" s="985"/>
      <c r="H910" s="985"/>
    </row>
    <row r="911" spans="1:8">
      <c r="A911" s="985"/>
      <c r="B911" s="985"/>
      <c r="C911" s="985"/>
      <c r="D911" s="985"/>
      <c r="E911" s="985"/>
      <c r="F911" s="985"/>
      <c r="G911" s="985"/>
      <c r="H911" s="985"/>
    </row>
    <row r="912" spans="1:8">
      <c r="A912" s="985"/>
      <c r="B912" s="985"/>
      <c r="C912" s="985"/>
      <c r="D912" s="985"/>
      <c r="E912" s="985"/>
      <c r="F912" s="985"/>
      <c r="G912" s="985"/>
      <c r="H912" s="985"/>
    </row>
    <row r="913" spans="1:8">
      <c r="A913" s="985"/>
      <c r="B913" s="985"/>
      <c r="C913" s="985"/>
      <c r="D913" s="985"/>
      <c r="E913" s="985"/>
      <c r="F913" s="985"/>
      <c r="G913" s="985"/>
      <c r="H913" s="985"/>
    </row>
    <row r="914" spans="1:8">
      <c r="A914" s="985"/>
      <c r="B914" s="985"/>
      <c r="C914" s="985"/>
      <c r="D914" s="985"/>
      <c r="E914" s="985"/>
      <c r="F914" s="985"/>
      <c r="G914" s="985"/>
      <c r="H914" s="985"/>
    </row>
    <row r="915" spans="1:8">
      <c r="A915" s="985"/>
      <c r="B915" s="985"/>
      <c r="C915" s="985"/>
      <c r="D915" s="985"/>
      <c r="E915" s="985"/>
      <c r="F915" s="985"/>
      <c r="G915" s="985"/>
      <c r="H915" s="985"/>
    </row>
    <row r="916" spans="1:8">
      <c r="A916" s="985"/>
      <c r="B916" s="985"/>
      <c r="C916" s="985"/>
      <c r="D916" s="985"/>
      <c r="E916" s="985"/>
      <c r="F916" s="985"/>
      <c r="G916" s="985"/>
      <c r="H916" s="985"/>
    </row>
    <row r="917" spans="1:8">
      <c r="A917" s="985"/>
      <c r="B917" s="985"/>
      <c r="C917" s="985"/>
      <c r="D917" s="985"/>
      <c r="E917" s="985"/>
      <c r="F917" s="985"/>
      <c r="G917" s="985"/>
      <c r="H917" s="985"/>
    </row>
    <row r="918" spans="1:8">
      <c r="A918" s="985"/>
      <c r="B918" s="985"/>
      <c r="C918" s="985"/>
      <c r="D918" s="985"/>
      <c r="E918" s="985"/>
      <c r="F918" s="985"/>
      <c r="G918" s="985"/>
      <c r="H918" s="985"/>
    </row>
    <row r="919" spans="1:8">
      <c r="A919" s="985"/>
      <c r="B919" s="985"/>
      <c r="C919" s="985"/>
      <c r="D919" s="985"/>
      <c r="E919" s="985"/>
      <c r="F919" s="985"/>
      <c r="G919" s="985"/>
      <c r="H919" s="985"/>
    </row>
    <row r="920" spans="1:8">
      <c r="A920" s="985"/>
      <c r="B920" s="985"/>
      <c r="C920" s="985"/>
      <c r="D920" s="985"/>
      <c r="E920" s="985"/>
      <c r="F920" s="985"/>
      <c r="G920" s="985"/>
      <c r="H920" s="985"/>
    </row>
    <row r="921" spans="1:8">
      <c r="A921" s="985"/>
      <c r="B921" s="985"/>
      <c r="C921" s="985"/>
      <c r="D921" s="985"/>
      <c r="E921" s="985"/>
      <c r="F921" s="985"/>
      <c r="G921" s="985"/>
      <c r="H921" s="985"/>
    </row>
    <row r="922" spans="1:8">
      <c r="A922" s="985"/>
      <c r="B922" s="985"/>
      <c r="C922" s="985"/>
      <c r="D922" s="985"/>
      <c r="E922" s="985"/>
      <c r="F922" s="985"/>
      <c r="G922" s="985"/>
      <c r="H922" s="985"/>
    </row>
    <row r="923" spans="1:8">
      <c r="A923" s="985"/>
      <c r="B923" s="985"/>
      <c r="C923" s="985"/>
      <c r="D923" s="985"/>
      <c r="E923" s="985"/>
      <c r="F923" s="985"/>
      <c r="G923" s="985"/>
      <c r="H923" s="985"/>
    </row>
    <row r="924" spans="1:8">
      <c r="A924" s="985"/>
      <c r="B924" s="985"/>
      <c r="C924" s="985"/>
      <c r="D924" s="985"/>
      <c r="E924" s="985"/>
      <c r="F924" s="985"/>
      <c r="G924" s="985"/>
      <c r="H924" s="985"/>
    </row>
    <row r="925" spans="1:8">
      <c r="A925" s="985"/>
      <c r="B925" s="985"/>
      <c r="C925" s="985"/>
      <c r="D925" s="985"/>
      <c r="E925" s="985"/>
      <c r="F925" s="985"/>
      <c r="G925" s="985"/>
      <c r="H925" s="985"/>
    </row>
    <row r="926" spans="1:8">
      <c r="A926" s="985"/>
      <c r="B926" s="985"/>
      <c r="C926" s="985"/>
      <c r="D926" s="985"/>
      <c r="E926" s="985"/>
      <c r="F926" s="985"/>
      <c r="G926" s="985"/>
      <c r="H926" s="985"/>
    </row>
    <row r="927" spans="1:8">
      <c r="A927" s="985"/>
      <c r="B927" s="985"/>
      <c r="C927" s="985"/>
      <c r="D927" s="985"/>
      <c r="E927" s="985"/>
      <c r="F927" s="985"/>
      <c r="G927" s="985"/>
      <c r="H927" s="985"/>
    </row>
    <row r="928" spans="1:8">
      <c r="A928" s="985"/>
      <c r="B928" s="985"/>
      <c r="C928" s="985"/>
      <c r="D928" s="985"/>
      <c r="E928" s="985"/>
      <c r="F928" s="985"/>
      <c r="G928" s="985"/>
      <c r="H928" s="985"/>
    </row>
    <row r="929" spans="1:8">
      <c r="A929" s="985"/>
      <c r="B929" s="985"/>
      <c r="C929" s="985"/>
      <c r="D929" s="985"/>
      <c r="E929" s="985"/>
      <c r="F929" s="985"/>
      <c r="G929" s="985"/>
      <c r="H929" s="985"/>
    </row>
    <row r="930" spans="1:8">
      <c r="A930" s="985"/>
      <c r="B930" s="985"/>
      <c r="C930" s="985"/>
      <c r="D930" s="985"/>
      <c r="E930" s="985"/>
      <c r="F930" s="985"/>
      <c r="G930" s="985"/>
      <c r="H930" s="985"/>
    </row>
    <row r="931" spans="1:8">
      <c r="A931" s="985"/>
      <c r="B931" s="985"/>
      <c r="C931" s="985"/>
      <c r="D931" s="985"/>
      <c r="E931" s="985"/>
      <c r="F931" s="985"/>
      <c r="G931" s="985"/>
      <c r="H931" s="985"/>
    </row>
    <row r="932" spans="1:8">
      <c r="A932" s="985"/>
      <c r="B932" s="985"/>
      <c r="C932" s="985"/>
      <c r="D932" s="985"/>
      <c r="E932" s="985"/>
      <c r="F932" s="985"/>
      <c r="G932" s="985"/>
      <c r="H932" s="985"/>
    </row>
    <row r="933" spans="1:8">
      <c r="A933" s="985"/>
      <c r="B933" s="985"/>
      <c r="C933" s="985"/>
      <c r="D933" s="985"/>
      <c r="E933" s="985"/>
      <c r="F933" s="985"/>
      <c r="G933" s="985"/>
      <c r="H933" s="985"/>
    </row>
    <row r="934" spans="1:8">
      <c r="A934" s="985"/>
      <c r="B934" s="985"/>
      <c r="C934" s="985"/>
      <c r="D934" s="985"/>
      <c r="E934" s="985"/>
      <c r="F934" s="985"/>
      <c r="G934" s="985"/>
      <c r="H934" s="985"/>
    </row>
    <row r="935" spans="1:8">
      <c r="A935" s="985"/>
      <c r="B935" s="985"/>
      <c r="C935" s="985"/>
      <c r="D935" s="985"/>
      <c r="E935" s="985"/>
      <c r="F935" s="985"/>
      <c r="G935" s="985"/>
      <c r="H935" s="985"/>
    </row>
    <row r="936" spans="1:8">
      <c r="A936" s="985"/>
      <c r="B936" s="985"/>
      <c r="C936" s="985"/>
      <c r="D936" s="985"/>
      <c r="E936" s="985"/>
      <c r="F936" s="985"/>
      <c r="G936" s="985"/>
      <c r="H936" s="985"/>
    </row>
    <row r="937" spans="1:8">
      <c r="A937" s="985"/>
      <c r="B937" s="985"/>
      <c r="C937" s="985"/>
      <c r="D937" s="985"/>
      <c r="E937" s="985"/>
      <c r="F937" s="985"/>
      <c r="G937" s="985"/>
      <c r="H937" s="985"/>
    </row>
    <row r="938" spans="1:8">
      <c r="A938" s="985"/>
      <c r="B938" s="985"/>
      <c r="C938" s="985"/>
      <c r="D938" s="985"/>
      <c r="E938" s="985"/>
      <c r="F938" s="985"/>
      <c r="G938" s="985"/>
      <c r="H938" s="985"/>
    </row>
    <row r="939" spans="1:8">
      <c r="A939" s="985"/>
      <c r="B939" s="985"/>
      <c r="C939" s="985"/>
      <c r="D939" s="985"/>
      <c r="E939" s="985"/>
      <c r="F939" s="985"/>
      <c r="G939" s="985"/>
      <c r="H939" s="985"/>
    </row>
    <row r="940" spans="1:8">
      <c r="A940" s="985"/>
      <c r="B940" s="985"/>
      <c r="C940" s="985"/>
      <c r="D940" s="985"/>
      <c r="E940" s="985"/>
      <c r="F940" s="985"/>
      <c r="G940" s="985"/>
      <c r="H940" s="985"/>
    </row>
    <row r="941" spans="1:8">
      <c r="A941" s="985"/>
      <c r="B941" s="985"/>
      <c r="C941" s="985"/>
      <c r="D941" s="985"/>
      <c r="E941" s="985"/>
      <c r="F941" s="985"/>
      <c r="G941" s="985"/>
      <c r="H941" s="985"/>
    </row>
    <row r="942" spans="1:8">
      <c r="A942" s="985"/>
      <c r="B942" s="985"/>
      <c r="C942" s="985"/>
      <c r="D942" s="985"/>
      <c r="E942" s="985"/>
      <c r="F942" s="985"/>
      <c r="G942" s="985"/>
      <c r="H942" s="985"/>
    </row>
    <row r="943" spans="1:8">
      <c r="A943" s="985"/>
      <c r="B943" s="985"/>
      <c r="C943" s="985"/>
      <c r="D943" s="985"/>
      <c r="E943" s="985"/>
      <c r="F943" s="985"/>
      <c r="G943" s="985"/>
      <c r="H943" s="985"/>
    </row>
    <row r="944" spans="1:8">
      <c r="A944" s="985"/>
      <c r="B944" s="985"/>
      <c r="C944" s="985"/>
      <c r="D944" s="985"/>
      <c r="E944" s="985"/>
      <c r="F944" s="985"/>
      <c r="G944" s="985"/>
      <c r="H944" s="985"/>
    </row>
    <row r="945" spans="1:8">
      <c r="A945" s="985"/>
      <c r="B945" s="985"/>
      <c r="C945" s="985"/>
      <c r="D945" s="985"/>
      <c r="E945" s="985"/>
      <c r="F945" s="985"/>
      <c r="G945" s="985"/>
      <c r="H945" s="985"/>
    </row>
    <row r="946" spans="1:8">
      <c r="A946" s="985"/>
      <c r="B946" s="985"/>
      <c r="C946" s="985"/>
      <c r="D946" s="985"/>
      <c r="E946" s="985"/>
      <c r="F946" s="985"/>
      <c r="G946" s="985"/>
      <c r="H946" s="985"/>
    </row>
    <row r="947" spans="1:8">
      <c r="A947" s="985"/>
      <c r="B947" s="985"/>
      <c r="C947" s="985"/>
      <c r="D947" s="985"/>
      <c r="E947" s="985"/>
      <c r="F947" s="985"/>
      <c r="G947" s="985"/>
      <c r="H947" s="985"/>
    </row>
    <row r="948" spans="1:8">
      <c r="A948" s="985"/>
      <c r="B948" s="985"/>
      <c r="C948" s="985"/>
      <c r="D948" s="985"/>
      <c r="E948" s="985"/>
      <c r="F948" s="985"/>
      <c r="G948" s="985"/>
      <c r="H948" s="985"/>
    </row>
    <row r="949" spans="1:8">
      <c r="A949" s="985"/>
      <c r="B949" s="985"/>
      <c r="C949" s="985"/>
      <c r="D949" s="985"/>
      <c r="E949" s="985"/>
      <c r="F949" s="985"/>
      <c r="G949" s="985"/>
      <c r="H949" s="985"/>
    </row>
    <row r="950" spans="1:8">
      <c r="A950" s="985"/>
      <c r="B950" s="985"/>
      <c r="C950" s="985"/>
      <c r="D950" s="985"/>
      <c r="E950" s="985"/>
      <c r="F950" s="985"/>
      <c r="G950" s="985"/>
      <c r="H950" s="985"/>
    </row>
    <row r="951" spans="1:8">
      <c r="A951" s="985"/>
      <c r="B951" s="985"/>
      <c r="C951" s="985"/>
      <c r="D951" s="985"/>
      <c r="E951" s="985"/>
      <c r="F951" s="985"/>
      <c r="G951" s="985"/>
      <c r="H951" s="985"/>
    </row>
    <row r="952" spans="1:8">
      <c r="A952" s="985"/>
      <c r="B952" s="985"/>
      <c r="C952" s="985"/>
      <c r="D952" s="985"/>
      <c r="E952" s="985"/>
      <c r="F952" s="985"/>
      <c r="G952" s="985"/>
      <c r="H952" s="985"/>
    </row>
    <row r="953" spans="1:8">
      <c r="A953" s="985"/>
      <c r="B953" s="985"/>
      <c r="C953" s="985"/>
      <c r="D953" s="985"/>
      <c r="E953" s="985"/>
      <c r="F953" s="985"/>
      <c r="G953" s="985"/>
      <c r="H953" s="985"/>
    </row>
    <row r="954" spans="1:8">
      <c r="A954" s="985"/>
      <c r="B954" s="985"/>
      <c r="C954" s="985"/>
      <c r="D954" s="985"/>
      <c r="E954" s="985"/>
      <c r="F954" s="985"/>
      <c r="G954" s="985"/>
      <c r="H954" s="985"/>
    </row>
    <row r="955" spans="1:8">
      <c r="A955" s="985"/>
      <c r="B955" s="985"/>
      <c r="C955" s="985"/>
      <c r="D955" s="985"/>
      <c r="E955" s="985"/>
      <c r="F955" s="985"/>
      <c r="G955" s="985"/>
      <c r="H955" s="985"/>
    </row>
    <row r="956" spans="1:8">
      <c r="A956" s="985"/>
      <c r="B956" s="985"/>
      <c r="C956" s="985"/>
      <c r="D956" s="985"/>
      <c r="E956" s="985"/>
      <c r="F956" s="985"/>
      <c r="G956" s="985"/>
      <c r="H956" s="985"/>
    </row>
    <row r="957" spans="1:8">
      <c r="A957" s="985"/>
      <c r="B957" s="985"/>
      <c r="C957" s="985"/>
      <c r="D957" s="985"/>
      <c r="E957" s="985"/>
      <c r="F957" s="985"/>
      <c r="G957" s="985"/>
      <c r="H957" s="985"/>
    </row>
    <row r="958" spans="1:8">
      <c r="A958" s="985"/>
      <c r="B958" s="985"/>
      <c r="C958" s="985"/>
      <c r="D958" s="985"/>
      <c r="E958" s="985"/>
      <c r="F958" s="985"/>
      <c r="G958" s="985"/>
      <c r="H958" s="985"/>
    </row>
    <row r="959" spans="1:8">
      <c r="A959" s="985"/>
      <c r="B959" s="985"/>
      <c r="C959" s="985"/>
      <c r="D959" s="985"/>
      <c r="E959" s="985"/>
      <c r="F959" s="985"/>
      <c r="G959" s="985"/>
      <c r="H959" s="985"/>
    </row>
    <row r="960" spans="1:8">
      <c r="A960" s="985"/>
      <c r="B960" s="985"/>
      <c r="C960" s="985"/>
      <c r="D960" s="985"/>
      <c r="E960" s="985"/>
      <c r="F960" s="985"/>
      <c r="G960" s="985"/>
      <c r="H960" s="985"/>
    </row>
    <row r="961" spans="1:8">
      <c r="A961" s="985"/>
      <c r="B961" s="985"/>
      <c r="C961" s="985"/>
      <c r="D961" s="985"/>
      <c r="E961" s="985"/>
      <c r="F961" s="985"/>
      <c r="G961" s="985"/>
      <c r="H961" s="985"/>
    </row>
    <row r="962" spans="1:8">
      <c r="A962" s="985"/>
      <c r="B962" s="985"/>
      <c r="C962" s="985"/>
      <c r="D962" s="985"/>
      <c r="E962" s="985"/>
      <c r="F962" s="985"/>
      <c r="G962" s="985"/>
      <c r="H962" s="985"/>
    </row>
    <row r="963" spans="1:8">
      <c r="A963" s="985"/>
      <c r="B963" s="985"/>
      <c r="C963" s="985"/>
      <c r="D963" s="985"/>
      <c r="E963" s="985"/>
      <c r="F963" s="985"/>
      <c r="G963" s="985"/>
      <c r="H963" s="985"/>
    </row>
    <row r="964" spans="1:8">
      <c r="A964" s="985"/>
      <c r="B964" s="985"/>
      <c r="C964" s="985"/>
      <c r="D964" s="985"/>
      <c r="E964" s="985"/>
      <c r="F964" s="985"/>
      <c r="G964" s="985"/>
      <c r="H964" s="985"/>
    </row>
    <row r="965" spans="1:8">
      <c r="A965" s="985"/>
      <c r="B965" s="985"/>
      <c r="C965" s="985"/>
      <c r="D965" s="985"/>
      <c r="E965" s="985"/>
      <c r="F965" s="985"/>
      <c r="G965" s="985"/>
      <c r="H965" s="985"/>
    </row>
    <row r="966" spans="1:8">
      <c r="A966" s="985"/>
      <c r="B966" s="985"/>
      <c r="C966" s="985"/>
      <c r="D966" s="985"/>
      <c r="E966" s="985"/>
      <c r="F966" s="985"/>
      <c r="G966" s="985"/>
      <c r="H966" s="985"/>
    </row>
    <row r="967" spans="1:8">
      <c r="A967" s="985"/>
      <c r="B967" s="985"/>
      <c r="C967" s="985"/>
      <c r="D967" s="985"/>
      <c r="E967" s="985"/>
      <c r="F967" s="985"/>
      <c r="G967" s="985"/>
      <c r="H967" s="985"/>
    </row>
    <row r="968" spans="1:8">
      <c r="A968" s="985"/>
      <c r="B968" s="985"/>
      <c r="C968" s="985"/>
      <c r="D968" s="985"/>
      <c r="E968" s="985"/>
      <c r="F968" s="985"/>
      <c r="G968" s="985"/>
      <c r="H968" s="985"/>
    </row>
    <row r="969" spans="1:8">
      <c r="A969" s="985"/>
      <c r="B969" s="985"/>
      <c r="C969" s="985"/>
      <c r="D969" s="985"/>
      <c r="E969" s="985"/>
      <c r="F969" s="985"/>
      <c r="G969" s="985"/>
      <c r="H969" s="985"/>
    </row>
    <row r="970" spans="1:8">
      <c r="A970" s="985"/>
      <c r="B970" s="985"/>
      <c r="C970" s="985"/>
      <c r="D970" s="985"/>
      <c r="E970" s="985"/>
      <c r="F970" s="985"/>
      <c r="G970" s="985"/>
      <c r="H970" s="985"/>
    </row>
    <row r="971" spans="1:8">
      <c r="A971" s="985"/>
      <c r="B971" s="985"/>
      <c r="C971" s="985"/>
      <c r="D971" s="985"/>
      <c r="E971" s="985"/>
      <c r="F971" s="985"/>
      <c r="G971" s="985"/>
      <c r="H971" s="985"/>
    </row>
    <row r="972" spans="1:8">
      <c r="A972" s="985"/>
      <c r="B972" s="985"/>
      <c r="C972" s="985"/>
      <c r="D972" s="985"/>
      <c r="E972" s="985"/>
      <c r="F972" s="985"/>
      <c r="G972" s="985"/>
      <c r="H972" s="985"/>
    </row>
    <row r="973" spans="1:8">
      <c r="A973" s="985"/>
      <c r="B973" s="985"/>
      <c r="C973" s="985"/>
      <c r="D973" s="985"/>
      <c r="E973" s="985"/>
      <c r="F973" s="985"/>
      <c r="G973" s="985"/>
      <c r="H973" s="985"/>
    </row>
    <row r="974" spans="1:8">
      <c r="A974" s="985"/>
      <c r="B974" s="985"/>
      <c r="C974" s="985"/>
      <c r="D974" s="985"/>
      <c r="E974" s="985"/>
      <c r="F974" s="985"/>
      <c r="G974" s="985"/>
      <c r="H974" s="985"/>
    </row>
    <row r="975" spans="1:8">
      <c r="A975" s="985"/>
      <c r="B975" s="985"/>
      <c r="C975" s="985"/>
      <c r="D975" s="985"/>
      <c r="E975" s="985"/>
      <c r="F975" s="985"/>
      <c r="G975" s="985"/>
      <c r="H975" s="985"/>
    </row>
    <row r="976" spans="1:8">
      <c r="A976" s="985"/>
      <c r="B976" s="985"/>
      <c r="C976" s="985"/>
      <c r="D976" s="985"/>
      <c r="E976" s="985"/>
      <c r="F976" s="985"/>
      <c r="G976" s="985"/>
      <c r="H976" s="985"/>
    </row>
    <row r="977" spans="1:8">
      <c r="A977" s="985"/>
      <c r="B977" s="985"/>
      <c r="C977" s="985"/>
      <c r="D977" s="985"/>
      <c r="E977" s="985"/>
      <c r="F977" s="985"/>
      <c r="G977" s="985"/>
      <c r="H977" s="985"/>
    </row>
    <row r="978" spans="1:8">
      <c r="A978" s="985"/>
      <c r="B978" s="985"/>
      <c r="C978" s="985"/>
      <c r="D978" s="985"/>
      <c r="E978" s="985"/>
      <c r="F978" s="985"/>
      <c r="G978" s="985"/>
      <c r="H978" s="985"/>
    </row>
    <row r="979" spans="1:8">
      <c r="A979" s="985"/>
      <c r="B979" s="985"/>
      <c r="C979" s="985"/>
      <c r="D979" s="985"/>
      <c r="E979" s="985"/>
      <c r="F979" s="985"/>
      <c r="G979" s="985"/>
      <c r="H979" s="985"/>
    </row>
    <row r="980" spans="1:8">
      <c r="A980" s="985"/>
      <c r="B980" s="985"/>
      <c r="C980" s="985"/>
      <c r="D980" s="985"/>
      <c r="E980" s="985"/>
      <c r="F980" s="985"/>
      <c r="G980" s="985"/>
      <c r="H980" s="985"/>
    </row>
    <row r="981" spans="1:8">
      <c r="A981" s="985"/>
      <c r="B981" s="985"/>
      <c r="C981" s="985"/>
      <c r="D981" s="985"/>
      <c r="E981" s="985"/>
      <c r="F981" s="985"/>
      <c r="G981" s="985"/>
      <c r="H981" s="985"/>
    </row>
    <row r="982" spans="1:8">
      <c r="A982" s="985"/>
      <c r="B982" s="985"/>
      <c r="C982" s="985"/>
      <c r="D982" s="985"/>
      <c r="E982" s="985"/>
      <c r="F982" s="985"/>
      <c r="G982" s="985"/>
      <c r="H982" s="985"/>
    </row>
    <row r="983" spans="1:8">
      <c r="A983" s="985"/>
      <c r="B983" s="985"/>
      <c r="C983" s="985"/>
      <c r="D983" s="985"/>
      <c r="E983" s="985"/>
      <c r="F983" s="985"/>
      <c r="G983" s="985"/>
      <c r="H983" s="985"/>
    </row>
    <row r="984" spans="1:8">
      <c r="A984" s="985"/>
      <c r="B984" s="985"/>
      <c r="C984" s="985"/>
      <c r="D984" s="985"/>
      <c r="E984" s="985"/>
      <c r="F984" s="985"/>
      <c r="G984" s="985"/>
      <c r="H984" s="985"/>
    </row>
    <row r="985" spans="1:8">
      <c r="A985" s="985"/>
      <c r="B985" s="985"/>
      <c r="C985" s="985"/>
      <c r="D985" s="985"/>
      <c r="E985" s="985"/>
      <c r="F985" s="985"/>
      <c r="G985" s="985"/>
      <c r="H985" s="985"/>
    </row>
    <row r="986" spans="1:8">
      <c r="A986" s="985"/>
      <c r="B986" s="985"/>
      <c r="C986" s="985"/>
      <c r="D986" s="985"/>
      <c r="E986" s="985"/>
      <c r="F986" s="985"/>
      <c r="G986" s="985"/>
      <c r="H986" s="985"/>
    </row>
    <row r="987" spans="1:8">
      <c r="A987" s="985"/>
      <c r="B987" s="985"/>
      <c r="C987" s="985"/>
      <c r="D987" s="985"/>
      <c r="E987" s="985"/>
      <c r="F987" s="985"/>
      <c r="G987" s="985"/>
      <c r="H987" s="985"/>
    </row>
    <row r="988" spans="1:8">
      <c r="A988" s="985"/>
      <c r="B988" s="985"/>
      <c r="C988" s="985"/>
      <c r="D988" s="985"/>
      <c r="E988" s="985"/>
      <c r="F988" s="985"/>
      <c r="G988" s="985"/>
      <c r="H988" s="985"/>
    </row>
    <row r="989" spans="1:8">
      <c r="A989" s="985"/>
      <c r="B989" s="985"/>
      <c r="C989" s="985"/>
      <c r="D989" s="985"/>
      <c r="E989" s="985"/>
      <c r="F989" s="985"/>
      <c r="G989" s="985"/>
      <c r="H989" s="985"/>
    </row>
    <row r="990" spans="1:8">
      <c r="A990" s="985"/>
      <c r="B990" s="985"/>
      <c r="C990" s="985"/>
      <c r="D990" s="985"/>
      <c r="E990" s="985"/>
      <c r="F990" s="985"/>
      <c r="G990" s="985"/>
      <c r="H990" s="985"/>
    </row>
  </sheetData>
  <mergeCells count="12">
    <mergeCell ref="G5:G6"/>
    <mergeCell ref="H5:H6"/>
    <mergeCell ref="A1:H1"/>
    <mergeCell ref="A2:H2"/>
    <mergeCell ref="A4:A6"/>
    <mergeCell ref="B4:B6"/>
    <mergeCell ref="C4:D4"/>
    <mergeCell ref="E4:H4"/>
    <mergeCell ref="C5:C6"/>
    <mergeCell ref="D5:D6"/>
    <mergeCell ref="E5:E6"/>
    <mergeCell ref="F5:F6"/>
  </mergeCells>
  <pageMargins left="0.78740157480314965" right="0.78740157480314965" top="1.1811023622047245" bottom="0.78740157480314965" header="0" footer="0"/>
  <pageSetup paperSize="9" orientation="portrait" horizontalDpi="4294967292" verticalDpi="2400" r:id="rId1"/>
  <headerFooter alignWithMargins="0"/>
</worksheet>
</file>

<file path=xl/worksheets/sheet79.xml><?xml version="1.0" encoding="utf-8"?>
<worksheet xmlns="http://schemas.openxmlformats.org/spreadsheetml/2006/main" xmlns:r="http://schemas.openxmlformats.org/officeDocument/2006/relationships">
  <sheetPr codeName="Sheet79"/>
  <dimension ref="A1:J995"/>
  <sheetViews>
    <sheetView workbookViewId="0">
      <selection sqref="A1:H1"/>
    </sheetView>
  </sheetViews>
  <sheetFormatPr defaultRowHeight="12.75"/>
  <cols>
    <col min="1" max="1" width="22.85546875" style="981" customWidth="1"/>
    <col min="2" max="4" width="8.5703125" style="981" customWidth="1"/>
    <col min="5" max="5" width="11.42578125" style="981" customWidth="1"/>
    <col min="6" max="8" width="8.5703125" style="981" customWidth="1"/>
    <col min="9" max="9" width="4.85546875" style="992" customWidth="1"/>
    <col min="10" max="10" width="9.140625" style="992"/>
    <col min="11" max="16384" width="9.140625" style="981"/>
  </cols>
  <sheetData>
    <row r="1" spans="1:10" ht="21" customHeight="1">
      <c r="A1" s="2165" t="s">
        <v>1033</v>
      </c>
      <c r="B1" s="2165"/>
      <c r="C1" s="2165"/>
      <c r="D1" s="2165"/>
      <c r="E1" s="2165"/>
      <c r="F1" s="2165"/>
      <c r="G1" s="2165"/>
      <c r="H1" s="2165"/>
    </row>
    <row r="2" spans="1:10" ht="23.25" customHeight="1">
      <c r="A2" s="2166" t="s">
        <v>1041</v>
      </c>
      <c r="B2" s="2166"/>
      <c r="C2" s="2166"/>
      <c r="D2" s="2166"/>
      <c r="E2" s="2166"/>
      <c r="F2" s="2166"/>
      <c r="G2" s="2166"/>
      <c r="H2" s="2166"/>
    </row>
    <row r="3" spans="1:10" ht="12.95" customHeight="1">
      <c r="A3" s="982">
        <v>2017</v>
      </c>
      <c r="B3" s="982"/>
      <c r="C3" s="982"/>
      <c r="D3" s="983"/>
      <c r="E3" s="983"/>
      <c r="F3" s="983"/>
      <c r="G3" s="983"/>
      <c r="H3" s="984" t="s">
        <v>546</v>
      </c>
    </row>
    <row r="4" spans="1:10" ht="12" customHeight="1">
      <c r="A4" s="2167" t="s">
        <v>573</v>
      </c>
      <c r="B4" s="2197" t="s">
        <v>1036</v>
      </c>
      <c r="C4" s="2198"/>
      <c r="D4" s="2198"/>
      <c r="E4" s="2198"/>
      <c r="F4" s="2198"/>
      <c r="G4" s="2198"/>
      <c r="H4" s="2201"/>
    </row>
    <row r="5" spans="1:10" ht="55.5" customHeight="1">
      <c r="A5" s="2169"/>
      <c r="B5" s="1709" t="s">
        <v>1042</v>
      </c>
      <c r="C5" s="1710" t="s">
        <v>1043</v>
      </c>
      <c r="D5" s="1710" t="s">
        <v>1044</v>
      </c>
      <c r="E5" s="1710" t="s">
        <v>1045</v>
      </c>
      <c r="F5" s="1710" t="s">
        <v>1046</v>
      </c>
      <c r="G5" s="1710" t="s">
        <v>1047</v>
      </c>
      <c r="H5" s="1710" t="s">
        <v>666</v>
      </c>
    </row>
    <row r="6" spans="1:10" s="992" customFormat="1" ht="12.95" customHeight="1">
      <c r="A6" s="989"/>
      <c r="B6" s="989"/>
      <c r="C6" s="989"/>
      <c r="D6" s="989"/>
      <c r="E6" s="989"/>
      <c r="F6" s="989"/>
      <c r="G6" s="989"/>
      <c r="H6" s="989"/>
    </row>
    <row r="7" spans="1:10" s="1067" customFormat="1" ht="12.95" customHeight="1">
      <c r="A7" s="1067" t="s">
        <v>258</v>
      </c>
      <c r="B7" s="1032">
        <f>B9+B17+B19</f>
        <v>319</v>
      </c>
      <c r="C7" s="1032">
        <f t="shared" ref="C7:H7" si="0">C9+C17+C19</f>
        <v>132</v>
      </c>
      <c r="D7" s="1032">
        <f t="shared" si="0"/>
        <v>171</v>
      </c>
      <c r="E7" s="1032">
        <f t="shared" si="0"/>
        <v>43</v>
      </c>
      <c r="F7" s="1032">
        <f t="shared" si="0"/>
        <v>82</v>
      </c>
      <c r="G7" s="1032">
        <f t="shared" si="0"/>
        <v>122</v>
      </c>
      <c r="H7" s="1032">
        <f t="shared" si="0"/>
        <v>29</v>
      </c>
      <c r="I7" s="1068"/>
      <c r="J7" s="1068"/>
    </row>
    <row r="8" spans="1:10" s="1067" customFormat="1" ht="12.95" customHeight="1">
      <c r="I8" s="1068"/>
      <c r="J8" s="1068"/>
    </row>
    <row r="9" spans="1:10" s="1067" customFormat="1" ht="12.95" customHeight="1">
      <c r="A9" s="1067" t="s">
        <v>705</v>
      </c>
      <c r="B9" s="1032">
        <f>SUM(B11:B15)</f>
        <v>309</v>
      </c>
      <c r="C9" s="1032">
        <f t="shared" ref="C9:H9" si="1">SUM(C11:C15)</f>
        <v>127</v>
      </c>
      <c r="D9" s="1032">
        <f t="shared" si="1"/>
        <v>167</v>
      </c>
      <c r="E9" s="1032">
        <f t="shared" si="1"/>
        <v>43</v>
      </c>
      <c r="F9" s="1032">
        <f t="shared" si="1"/>
        <v>81</v>
      </c>
      <c r="G9" s="1032">
        <f t="shared" si="1"/>
        <v>104</v>
      </c>
      <c r="H9" s="1032">
        <f t="shared" si="1"/>
        <v>29</v>
      </c>
      <c r="I9" s="992"/>
      <c r="J9" s="1068"/>
    </row>
    <row r="10" spans="1:10" s="1067" customFormat="1" ht="12.95" customHeight="1">
      <c r="I10" s="992"/>
      <c r="J10" s="1068"/>
    </row>
    <row r="11" spans="1:10" s="1034" customFormat="1" ht="12.95" customHeight="1">
      <c r="A11" s="1034" t="s">
        <v>391</v>
      </c>
      <c r="B11" s="1033">
        <v>79</v>
      </c>
      <c r="C11" s="1033">
        <v>31</v>
      </c>
      <c r="D11" s="1033">
        <v>30</v>
      </c>
      <c r="E11" s="1033">
        <v>5</v>
      </c>
      <c r="F11" s="1033">
        <v>22</v>
      </c>
      <c r="G11" s="1033">
        <v>15</v>
      </c>
      <c r="H11" s="1033">
        <v>9</v>
      </c>
      <c r="I11" s="992"/>
      <c r="J11" s="1068"/>
    </row>
    <row r="12" spans="1:10" s="1034" customFormat="1" ht="12.95" customHeight="1">
      <c r="A12" s="1034" t="s">
        <v>392</v>
      </c>
      <c r="B12" s="1033">
        <v>67</v>
      </c>
      <c r="C12" s="1033">
        <v>13</v>
      </c>
      <c r="D12" s="1033">
        <v>17</v>
      </c>
      <c r="E12" s="1033">
        <v>7</v>
      </c>
      <c r="F12" s="1033">
        <v>22</v>
      </c>
      <c r="G12" s="1033">
        <v>23</v>
      </c>
      <c r="H12" s="1033">
        <v>4</v>
      </c>
      <c r="I12" s="992"/>
      <c r="J12" s="1068"/>
    </row>
    <row r="13" spans="1:10" s="1034" customFormat="1" ht="12.95" customHeight="1">
      <c r="A13" s="1034" t="s">
        <v>953</v>
      </c>
      <c r="B13" s="1098">
        <v>143</v>
      </c>
      <c r="C13" s="1098">
        <v>75</v>
      </c>
      <c r="D13" s="1098">
        <v>117</v>
      </c>
      <c r="E13" s="1705">
        <v>28</v>
      </c>
      <c r="F13" s="1705">
        <v>34</v>
      </c>
      <c r="G13" s="1705">
        <v>62</v>
      </c>
      <c r="H13" s="1705">
        <v>16</v>
      </c>
      <c r="I13" s="992"/>
      <c r="J13" s="1068"/>
    </row>
    <row r="14" spans="1:10" s="1034" customFormat="1" ht="12.95" customHeight="1">
      <c r="A14" s="1034" t="s">
        <v>777</v>
      </c>
      <c r="B14" s="1098">
        <v>15</v>
      </c>
      <c r="C14" s="1098">
        <v>5</v>
      </c>
      <c r="D14" s="1098">
        <v>3</v>
      </c>
      <c r="E14" s="1705">
        <v>2</v>
      </c>
      <c r="F14" s="1705">
        <v>2</v>
      </c>
      <c r="G14" s="1705">
        <v>2</v>
      </c>
      <c r="H14" s="1705">
        <v>0</v>
      </c>
      <c r="I14" s="992"/>
      <c r="J14" s="1068"/>
    </row>
    <row r="15" spans="1:10" s="1034" customFormat="1" ht="12.95" customHeight="1">
      <c r="A15" s="1034" t="s">
        <v>783</v>
      </c>
      <c r="B15" s="1098">
        <v>5</v>
      </c>
      <c r="C15" s="1098">
        <v>3</v>
      </c>
      <c r="D15" s="1706">
        <v>0</v>
      </c>
      <c r="E15" s="1705">
        <v>1</v>
      </c>
      <c r="F15" s="1705">
        <v>1</v>
      </c>
      <c r="G15" s="1705">
        <v>2</v>
      </c>
      <c r="H15" s="1705">
        <v>0</v>
      </c>
      <c r="I15" s="992"/>
      <c r="J15" s="1068"/>
    </row>
    <row r="16" spans="1:10" s="1034" customFormat="1" ht="12.95" customHeight="1">
      <c r="I16" s="992"/>
      <c r="J16" s="1068"/>
    </row>
    <row r="17" spans="1:10" s="1067" customFormat="1" ht="12.95" customHeight="1">
      <c r="A17" s="1067" t="s">
        <v>954</v>
      </c>
      <c r="B17" s="1099">
        <v>4</v>
      </c>
      <c r="C17" s="1099">
        <v>2</v>
      </c>
      <c r="D17" s="1707">
        <v>1</v>
      </c>
      <c r="E17" s="1571">
        <v>0</v>
      </c>
      <c r="F17" s="1571">
        <v>0</v>
      </c>
      <c r="G17" s="1571">
        <v>7</v>
      </c>
      <c r="H17" s="1099">
        <v>0</v>
      </c>
      <c r="I17" s="992"/>
      <c r="J17" s="1068"/>
    </row>
    <row r="18" spans="1:10" s="1067" customFormat="1" ht="12.95" customHeight="1">
      <c r="I18" s="992"/>
      <c r="J18" s="1068"/>
    </row>
    <row r="19" spans="1:10" s="1067" customFormat="1" ht="12.95" customHeight="1">
      <c r="A19" s="1067" t="s">
        <v>733</v>
      </c>
      <c r="B19" s="1708">
        <v>6</v>
      </c>
      <c r="C19" s="1099">
        <v>3</v>
      </c>
      <c r="D19" s="1707">
        <v>3</v>
      </c>
      <c r="E19" s="1571">
        <v>0</v>
      </c>
      <c r="F19" s="1571">
        <v>1</v>
      </c>
      <c r="G19" s="1571">
        <v>11</v>
      </c>
      <c r="H19" s="1099">
        <v>0</v>
      </c>
      <c r="I19" s="992"/>
      <c r="J19" s="1068"/>
    </row>
    <row r="20" spans="1:10" s="1067" customFormat="1" ht="6.95" customHeight="1" thickBot="1">
      <c r="A20" s="1677"/>
      <c r="B20" s="1677"/>
      <c r="C20" s="1677"/>
      <c r="D20" s="1677"/>
      <c r="E20" s="1677"/>
      <c r="F20" s="1677"/>
      <c r="G20" s="1677"/>
      <c r="H20" s="1677"/>
      <c r="I20" s="992"/>
      <c r="J20" s="992"/>
    </row>
    <row r="21" spans="1:10" ht="18" customHeight="1" thickTop="1">
      <c r="A21" s="1031" t="s">
        <v>955</v>
      </c>
      <c r="B21" s="985"/>
      <c r="C21" s="985"/>
      <c r="D21" s="985"/>
      <c r="E21" s="985"/>
      <c r="F21" s="985"/>
      <c r="G21" s="985"/>
      <c r="H21" s="985"/>
    </row>
    <row r="22" spans="1:10">
      <c r="A22" s="985"/>
      <c r="B22" s="985"/>
      <c r="C22" s="985"/>
      <c r="D22" s="985"/>
      <c r="E22" s="985"/>
      <c r="F22" s="985"/>
      <c r="G22" s="985"/>
      <c r="H22" s="985"/>
    </row>
    <row r="23" spans="1:10">
      <c r="A23" s="768" t="s">
        <v>564</v>
      </c>
      <c r="B23" s="985"/>
      <c r="C23" s="985"/>
      <c r="D23" s="985"/>
      <c r="E23" s="985"/>
      <c r="F23" s="985"/>
      <c r="G23" s="985"/>
      <c r="I23" s="981"/>
      <c r="J23" s="981"/>
    </row>
    <row r="24" spans="1:10">
      <c r="A24" s="1011" t="s">
        <v>961</v>
      </c>
      <c r="B24" s="985"/>
      <c r="C24" s="985"/>
      <c r="D24" s="985"/>
      <c r="E24" s="985"/>
      <c r="F24" s="985"/>
      <c r="G24" s="985"/>
      <c r="I24" s="981"/>
      <c r="J24" s="981"/>
    </row>
    <row r="25" spans="1:10">
      <c r="A25" s="1011" t="s">
        <v>1009</v>
      </c>
      <c r="B25" s="985"/>
      <c r="C25" s="985"/>
      <c r="D25" s="985"/>
      <c r="E25" s="985"/>
      <c r="F25" s="985"/>
      <c r="G25" s="985"/>
      <c r="H25" s="985"/>
    </row>
    <row r="26" spans="1:10">
      <c r="A26" s="985"/>
      <c r="B26" s="985"/>
      <c r="C26" s="985"/>
      <c r="D26" s="985"/>
      <c r="E26" s="985"/>
      <c r="F26" s="985"/>
      <c r="G26" s="985"/>
      <c r="H26" s="985"/>
    </row>
    <row r="27" spans="1:10">
      <c r="A27" s="985"/>
      <c r="B27" s="985"/>
      <c r="C27" s="985"/>
      <c r="D27" s="985"/>
      <c r="E27" s="985"/>
      <c r="F27" s="985"/>
      <c r="G27" s="985"/>
      <c r="H27" s="985"/>
    </row>
    <row r="28" spans="1:10">
      <c r="A28" s="985"/>
      <c r="B28" s="985"/>
      <c r="C28" s="985"/>
      <c r="D28" s="985"/>
      <c r="E28" s="985"/>
      <c r="F28" s="985"/>
      <c r="G28" s="985"/>
      <c r="H28" s="985"/>
    </row>
    <row r="29" spans="1:10">
      <c r="A29" s="985"/>
      <c r="B29" s="985"/>
      <c r="C29" s="985"/>
      <c r="D29" s="985"/>
      <c r="E29" s="985"/>
      <c r="F29" s="985"/>
      <c r="G29" s="985"/>
      <c r="H29" s="985"/>
    </row>
    <row r="30" spans="1:10">
      <c r="A30" s="985"/>
      <c r="B30" s="985"/>
      <c r="C30" s="985"/>
      <c r="D30" s="985"/>
      <c r="E30" s="985"/>
      <c r="F30" s="985"/>
      <c r="G30" s="985"/>
      <c r="H30" s="985"/>
    </row>
    <row r="31" spans="1:10">
      <c r="A31" s="985"/>
      <c r="B31" s="985"/>
      <c r="C31" s="985"/>
      <c r="D31" s="985"/>
      <c r="E31" s="985"/>
      <c r="F31" s="985"/>
      <c r="G31" s="985"/>
      <c r="H31" s="985"/>
    </row>
    <row r="32" spans="1:10">
      <c r="A32" s="985"/>
      <c r="B32" s="985"/>
      <c r="C32" s="985"/>
      <c r="D32" s="985"/>
      <c r="E32" s="985"/>
      <c r="F32" s="985"/>
      <c r="G32" s="985"/>
      <c r="H32" s="985"/>
    </row>
    <row r="33" spans="1:8">
      <c r="A33" s="985"/>
      <c r="B33" s="985"/>
      <c r="C33" s="985"/>
      <c r="D33" s="985"/>
      <c r="E33" s="985"/>
      <c r="F33" s="985"/>
      <c r="G33" s="985"/>
      <c r="H33" s="985"/>
    </row>
    <row r="34" spans="1:8">
      <c r="A34" s="985"/>
      <c r="B34" s="985"/>
      <c r="C34" s="985"/>
      <c r="D34" s="985"/>
      <c r="E34" s="985"/>
      <c r="F34" s="985"/>
      <c r="G34" s="985"/>
      <c r="H34" s="985"/>
    </row>
    <row r="35" spans="1:8">
      <c r="A35" s="985"/>
      <c r="B35" s="985"/>
      <c r="C35" s="985"/>
      <c r="D35" s="985"/>
      <c r="E35" s="985"/>
      <c r="F35" s="985"/>
      <c r="G35" s="985"/>
      <c r="H35" s="985"/>
    </row>
    <row r="36" spans="1:8">
      <c r="A36" s="985"/>
      <c r="B36" s="985"/>
      <c r="C36" s="985"/>
      <c r="D36" s="985"/>
      <c r="E36" s="985"/>
      <c r="F36" s="985"/>
      <c r="G36" s="985"/>
      <c r="H36" s="985"/>
    </row>
    <row r="37" spans="1:8">
      <c r="A37" s="985"/>
      <c r="B37" s="985"/>
      <c r="C37" s="985"/>
      <c r="D37" s="985"/>
      <c r="E37" s="985"/>
      <c r="F37" s="985"/>
      <c r="G37" s="985"/>
      <c r="H37" s="985"/>
    </row>
    <row r="38" spans="1:8">
      <c r="A38" s="985"/>
      <c r="B38" s="985"/>
      <c r="C38" s="985"/>
      <c r="D38" s="985"/>
      <c r="E38" s="985"/>
      <c r="F38" s="985"/>
      <c r="G38" s="985"/>
      <c r="H38" s="985"/>
    </row>
    <row r="39" spans="1:8">
      <c r="A39" s="985"/>
      <c r="B39" s="985"/>
      <c r="C39" s="985"/>
      <c r="D39" s="985"/>
      <c r="E39" s="985"/>
      <c r="F39" s="985"/>
      <c r="G39" s="985"/>
      <c r="H39" s="985"/>
    </row>
    <row r="40" spans="1:8">
      <c r="A40" s="985"/>
      <c r="B40" s="985"/>
      <c r="C40" s="985"/>
      <c r="D40" s="985"/>
      <c r="E40" s="985"/>
      <c r="F40" s="985"/>
      <c r="G40" s="985"/>
      <c r="H40" s="985"/>
    </row>
    <row r="41" spans="1:8">
      <c r="A41" s="985"/>
      <c r="B41" s="985"/>
      <c r="C41" s="985"/>
      <c r="D41" s="985"/>
      <c r="E41" s="985"/>
      <c r="F41" s="985"/>
      <c r="G41" s="985"/>
      <c r="H41" s="985"/>
    </row>
    <row r="42" spans="1:8">
      <c r="A42" s="985"/>
      <c r="B42" s="985"/>
      <c r="C42" s="985"/>
      <c r="D42" s="985"/>
      <c r="E42" s="985"/>
      <c r="F42" s="985"/>
      <c r="G42" s="985"/>
      <c r="H42" s="985"/>
    </row>
    <row r="43" spans="1:8">
      <c r="A43" s="985"/>
      <c r="B43" s="985"/>
      <c r="C43" s="985"/>
      <c r="D43" s="985"/>
      <c r="E43" s="985"/>
      <c r="F43" s="985"/>
      <c r="G43" s="985"/>
      <c r="H43" s="985"/>
    </row>
    <row r="44" spans="1:8">
      <c r="A44" s="985"/>
      <c r="B44" s="985"/>
      <c r="C44" s="985"/>
      <c r="D44" s="985"/>
      <c r="E44" s="985"/>
      <c r="F44" s="985"/>
      <c r="G44" s="985"/>
      <c r="H44" s="985"/>
    </row>
    <row r="45" spans="1:8">
      <c r="A45" s="985"/>
      <c r="B45" s="985"/>
      <c r="C45" s="985"/>
      <c r="D45" s="985"/>
      <c r="E45" s="985"/>
      <c r="F45" s="985"/>
      <c r="G45" s="985"/>
      <c r="H45" s="985"/>
    </row>
    <row r="46" spans="1:8">
      <c r="A46" s="985"/>
      <c r="B46" s="985"/>
      <c r="C46" s="985"/>
      <c r="D46" s="985"/>
      <c r="E46" s="985"/>
      <c r="F46" s="985"/>
      <c r="G46" s="985"/>
      <c r="H46" s="985"/>
    </row>
    <row r="47" spans="1:8">
      <c r="A47" s="985"/>
      <c r="B47" s="985"/>
      <c r="C47" s="985"/>
      <c r="D47" s="985"/>
      <c r="E47" s="985"/>
      <c r="F47" s="985"/>
      <c r="G47" s="985"/>
      <c r="H47" s="985"/>
    </row>
    <row r="48" spans="1:8">
      <c r="A48" s="985"/>
      <c r="B48" s="985"/>
      <c r="C48" s="985"/>
      <c r="D48" s="985"/>
      <c r="E48" s="985"/>
      <c r="F48" s="985"/>
      <c r="G48" s="985"/>
      <c r="H48" s="985"/>
    </row>
    <row r="49" spans="1:8">
      <c r="A49" s="985"/>
      <c r="B49" s="985"/>
      <c r="C49" s="985"/>
      <c r="D49" s="985"/>
      <c r="E49" s="985"/>
      <c r="F49" s="985"/>
      <c r="G49" s="985"/>
      <c r="H49" s="985"/>
    </row>
    <row r="50" spans="1:8">
      <c r="A50" s="985"/>
      <c r="B50" s="985"/>
      <c r="C50" s="985"/>
      <c r="D50" s="985"/>
      <c r="E50" s="985"/>
      <c r="F50" s="985"/>
      <c r="G50" s="985"/>
      <c r="H50" s="985"/>
    </row>
    <row r="51" spans="1:8">
      <c r="A51" s="985"/>
      <c r="B51" s="985"/>
      <c r="C51" s="985"/>
      <c r="D51" s="985"/>
      <c r="E51" s="985"/>
      <c r="F51" s="985"/>
      <c r="G51" s="985"/>
      <c r="H51" s="985"/>
    </row>
    <row r="52" spans="1:8">
      <c r="A52" s="985"/>
      <c r="B52" s="985"/>
      <c r="C52" s="985"/>
      <c r="D52" s="985"/>
      <c r="E52" s="985"/>
      <c r="F52" s="985"/>
      <c r="G52" s="985"/>
      <c r="H52" s="985"/>
    </row>
    <row r="53" spans="1:8">
      <c r="A53" s="985"/>
      <c r="B53" s="985"/>
      <c r="C53" s="985"/>
      <c r="D53" s="985"/>
      <c r="E53" s="985"/>
      <c r="F53" s="985"/>
      <c r="G53" s="985"/>
      <c r="H53" s="985"/>
    </row>
    <row r="54" spans="1:8">
      <c r="A54" s="985"/>
      <c r="B54" s="985"/>
      <c r="C54" s="985"/>
      <c r="D54" s="985"/>
      <c r="E54" s="985"/>
      <c r="F54" s="985"/>
      <c r="G54" s="985"/>
      <c r="H54" s="985"/>
    </row>
    <row r="55" spans="1:8">
      <c r="A55" s="985"/>
      <c r="B55" s="985"/>
      <c r="C55" s="985"/>
      <c r="D55" s="985"/>
      <c r="E55" s="985"/>
      <c r="F55" s="985"/>
      <c r="G55" s="985"/>
      <c r="H55" s="985"/>
    </row>
    <row r="56" spans="1:8">
      <c r="A56" s="985"/>
      <c r="B56" s="985"/>
      <c r="C56" s="985"/>
      <c r="D56" s="985"/>
      <c r="E56" s="985"/>
      <c r="F56" s="985"/>
      <c r="G56" s="985"/>
      <c r="H56" s="985"/>
    </row>
    <row r="57" spans="1:8">
      <c r="A57" s="985"/>
      <c r="B57" s="985"/>
      <c r="C57" s="985"/>
      <c r="D57" s="985"/>
      <c r="E57" s="985"/>
      <c r="F57" s="985"/>
      <c r="G57" s="985"/>
      <c r="H57" s="985"/>
    </row>
    <row r="58" spans="1:8">
      <c r="A58" s="985"/>
      <c r="B58" s="985"/>
      <c r="C58" s="985"/>
      <c r="D58" s="985"/>
      <c r="E58" s="985"/>
      <c r="F58" s="985"/>
      <c r="G58" s="985"/>
      <c r="H58" s="985"/>
    </row>
    <row r="59" spans="1:8">
      <c r="A59" s="985"/>
      <c r="B59" s="985"/>
      <c r="C59" s="985"/>
      <c r="D59" s="985"/>
      <c r="E59" s="985"/>
      <c r="F59" s="985"/>
      <c r="G59" s="985"/>
      <c r="H59" s="985"/>
    </row>
    <row r="60" spans="1:8">
      <c r="A60" s="985"/>
      <c r="B60" s="985"/>
      <c r="C60" s="985"/>
      <c r="D60" s="985"/>
      <c r="E60" s="985"/>
      <c r="F60" s="985"/>
      <c r="G60" s="985"/>
      <c r="H60" s="985"/>
    </row>
    <row r="61" spans="1:8">
      <c r="A61" s="985"/>
      <c r="B61" s="985"/>
      <c r="C61" s="985"/>
      <c r="D61" s="985"/>
      <c r="E61" s="985"/>
      <c r="F61" s="985"/>
      <c r="G61" s="985"/>
      <c r="H61" s="985"/>
    </row>
    <row r="62" spans="1:8">
      <c r="A62" s="985"/>
      <c r="B62" s="985"/>
      <c r="C62" s="985"/>
      <c r="D62" s="985"/>
      <c r="E62" s="985"/>
      <c r="F62" s="985"/>
      <c r="G62" s="985"/>
      <c r="H62" s="985"/>
    </row>
    <row r="63" spans="1:8">
      <c r="A63" s="985"/>
      <c r="B63" s="985"/>
      <c r="C63" s="985"/>
      <c r="D63" s="985"/>
      <c r="E63" s="985"/>
      <c r="F63" s="985"/>
      <c r="G63" s="985"/>
      <c r="H63" s="985"/>
    </row>
    <row r="64" spans="1:8">
      <c r="A64" s="985"/>
      <c r="B64" s="985"/>
      <c r="C64" s="985"/>
      <c r="D64" s="985"/>
      <c r="E64" s="985"/>
      <c r="F64" s="985"/>
      <c r="G64" s="985"/>
      <c r="H64" s="985"/>
    </row>
    <row r="65" spans="1:8">
      <c r="A65" s="985"/>
      <c r="B65" s="985"/>
      <c r="C65" s="985"/>
      <c r="D65" s="985"/>
      <c r="E65" s="985"/>
      <c r="F65" s="985"/>
      <c r="G65" s="985"/>
      <c r="H65" s="985"/>
    </row>
    <row r="66" spans="1:8">
      <c r="A66" s="985"/>
      <c r="B66" s="985"/>
      <c r="C66" s="985"/>
      <c r="D66" s="985"/>
      <c r="E66" s="985"/>
      <c r="F66" s="985"/>
      <c r="G66" s="985"/>
      <c r="H66" s="985"/>
    </row>
    <row r="67" spans="1:8">
      <c r="A67" s="985"/>
      <c r="B67" s="985"/>
      <c r="C67" s="985"/>
      <c r="D67" s="985"/>
      <c r="E67" s="985"/>
      <c r="F67" s="985"/>
      <c r="G67" s="985"/>
      <c r="H67" s="985"/>
    </row>
    <row r="68" spans="1:8">
      <c r="A68" s="985"/>
      <c r="B68" s="985"/>
      <c r="C68" s="985"/>
      <c r="D68" s="985"/>
      <c r="E68" s="985"/>
      <c r="F68" s="985"/>
      <c r="G68" s="985"/>
      <c r="H68" s="985"/>
    </row>
    <row r="69" spans="1:8">
      <c r="A69" s="985"/>
      <c r="B69" s="985"/>
      <c r="C69" s="985"/>
      <c r="D69" s="985"/>
      <c r="E69" s="985"/>
      <c r="F69" s="985"/>
      <c r="G69" s="985"/>
      <c r="H69" s="985"/>
    </row>
    <row r="70" spans="1:8">
      <c r="A70" s="985"/>
      <c r="B70" s="985"/>
      <c r="C70" s="985"/>
      <c r="D70" s="985"/>
      <c r="E70" s="985"/>
      <c r="F70" s="985"/>
      <c r="G70" s="985"/>
      <c r="H70" s="985"/>
    </row>
    <row r="71" spans="1:8">
      <c r="A71" s="985"/>
      <c r="B71" s="985"/>
      <c r="C71" s="985"/>
      <c r="D71" s="985"/>
      <c r="E71" s="985"/>
      <c r="F71" s="985"/>
      <c r="G71" s="985"/>
      <c r="H71" s="985"/>
    </row>
    <row r="72" spans="1:8">
      <c r="A72" s="985"/>
      <c r="B72" s="985"/>
      <c r="C72" s="985"/>
      <c r="D72" s="985"/>
      <c r="E72" s="985"/>
      <c r="F72" s="985"/>
      <c r="G72" s="985"/>
      <c r="H72" s="985"/>
    </row>
    <row r="73" spans="1:8">
      <c r="A73" s="985"/>
      <c r="B73" s="985"/>
      <c r="C73" s="985"/>
      <c r="D73" s="985"/>
      <c r="E73" s="985"/>
      <c r="F73" s="985"/>
      <c r="G73" s="985"/>
      <c r="H73" s="985"/>
    </row>
    <row r="74" spans="1:8">
      <c r="A74" s="985"/>
      <c r="B74" s="985"/>
      <c r="C74" s="985"/>
      <c r="D74" s="985"/>
      <c r="E74" s="985"/>
      <c r="F74" s="985"/>
      <c r="G74" s="985"/>
      <c r="H74" s="985"/>
    </row>
    <row r="75" spans="1:8">
      <c r="A75" s="985"/>
      <c r="B75" s="985"/>
      <c r="C75" s="985"/>
      <c r="D75" s="985"/>
      <c r="E75" s="985"/>
      <c r="F75" s="985"/>
      <c r="G75" s="985"/>
      <c r="H75" s="985"/>
    </row>
    <row r="76" spans="1:8">
      <c r="A76" s="985"/>
      <c r="B76" s="985"/>
      <c r="C76" s="985"/>
      <c r="D76" s="985"/>
      <c r="E76" s="985"/>
      <c r="F76" s="985"/>
      <c r="G76" s="985"/>
      <c r="H76" s="985"/>
    </row>
    <row r="77" spans="1:8">
      <c r="A77" s="985"/>
      <c r="B77" s="985"/>
      <c r="C77" s="985"/>
      <c r="D77" s="985"/>
      <c r="E77" s="985"/>
      <c r="F77" s="985"/>
      <c r="G77" s="985"/>
      <c r="H77" s="985"/>
    </row>
    <row r="78" spans="1:8">
      <c r="A78" s="985"/>
      <c r="B78" s="985"/>
      <c r="C78" s="985"/>
      <c r="D78" s="985"/>
      <c r="E78" s="985"/>
      <c r="F78" s="985"/>
      <c r="G78" s="985"/>
      <c r="H78" s="985"/>
    </row>
    <row r="79" spans="1:8">
      <c r="A79" s="985"/>
      <c r="B79" s="985"/>
      <c r="C79" s="985"/>
      <c r="D79" s="985"/>
      <c r="E79" s="985"/>
      <c r="F79" s="985"/>
      <c r="G79" s="985"/>
      <c r="H79" s="985"/>
    </row>
    <row r="80" spans="1:8">
      <c r="A80" s="985"/>
      <c r="B80" s="985"/>
      <c r="C80" s="985"/>
      <c r="D80" s="985"/>
      <c r="E80" s="985"/>
      <c r="F80" s="985"/>
      <c r="G80" s="985"/>
      <c r="H80" s="985"/>
    </row>
    <row r="81" spans="1:8">
      <c r="A81" s="985"/>
      <c r="B81" s="985"/>
      <c r="C81" s="985"/>
      <c r="D81" s="985"/>
      <c r="E81" s="985"/>
      <c r="F81" s="985"/>
      <c r="G81" s="985"/>
      <c r="H81" s="985"/>
    </row>
    <row r="82" spans="1:8">
      <c r="A82" s="985"/>
      <c r="B82" s="985"/>
      <c r="C82" s="985"/>
      <c r="D82" s="985"/>
      <c r="E82" s="985"/>
      <c r="F82" s="985"/>
      <c r="G82" s="985"/>
      <c r="H82" s="985"/>
    </row>
    <row r="83" spans="1:8">
      <c r="A83" s="985"/>
      <c r="B83" s="985"/>
      <c r="C83" s="985"/>
      <c r="D83" s="985"/>
      <c r="E83" s="985"/>
      <c r="F83" s="985"/>
      <c r="G83" s="985"/>
      <c r="H83" s="985"/>
    </row>
    <row r="84" spans="1:8">
      <c r="A84" s="985"/>
      <c r="B84" s="985"/>
      <c r="C84" s="985"/>
      <c r="D84" s="985"/>
      <c r="E84" s="985"/>
      <c r="F84" s="985"/>
      <c r="G84" s="985"/>
      <c r="H84" s="985"/>
    </row>
    <row r="85" spans="1:8">
      <c r="A85" s="985"/>
      <c r="B85" s="985"/>
      <c r="C85" s="985"/>
      <c r="D85" s="985"/>
      <c r="E85" s="985"/>
      <c r="F85" s="985"/>
      <c r="G85" s="985"/>
      <c r="H85" s="985"/>
    </row>
    <row r="86" spans="1:8">
      <c r="A86" s="985"/>
      <c r="B86" s="985"/>
      <c r="C86" s="985"/>
      <c r="D86" s="985"/>
      <c r="E86" s="985"/>
      <c r="F86" s="985"/>
      <c r="G86" s="985"/>
      <c r="H86" s="985"/>
    </row>
    <row r="87" spans="1:8">
      <c r="A87" s="985"/>
      <c r="B87" s="985"/>
      <c r="C87" s="985"/>
      <c r="D87" s="985"/>
      <c r="E87" s="985"/>
      <c r="F87" s="985"/>
      <c r="G87" s="985"/>
      <c r="H87" s="985"/>
    </row>
    <row r="88" spans="1:8">
      <c r="A88" s="985"/>
      <c r="B88" s="985"/>
      <c r="C88" s="985"/>
      <c r="D88" s="985"/>
      <c r="E88" s="985"/>
      <c r="F88" s="985"/>
      <c r="G88" s="985"/>
      <c r="H88" s="985"/>
    </row>
    <row r="89" spans="1:8">
      <c r="A89" s="985"/>
      <c r="B89" s="985"/>
      <c r="C89" s="985"/>
      <c r="D89" s="985"/>
      <c r="E89" s="985"/>
      <c r="F89" s="985"/>
      <c r="G89" s="985"/>
      <c r="H89" s="985"/>
    </row>
    <row r="90" spans="1:8">
      <c r="A90" s="985"/>
      <c r="B90" s="985"/>
      <c r="C90" s="985"/>
      <c r="D90" s="985"/>
      <c r="E90" s="985"/>
      <c r="F90" s="985"/>
      <c r="G90" s="985"/>
      <c r="H90" s="985"/>
    </row>
    <row r="91" spans="1:8">
      <c r="A91" s="985"/>
      <c r="B91" s="985"/>
      <c r="C91" s="985"/>
      <c r="D91" s="985"/>
      <c r="E91" s="985"/>
      <c r="F91" s="985"/>
      <c r="G91" s="985"/>
      <c r="H91" s="985"/>
    </row>
    <row r="92" spans="1:8">
      <c r="A92" s="985"/>
      <c r="B92" s="985"/>
      <c r="C92" s="985"/>
      <c r="D92" s="985"/>
      <c r="E92" s="985"/>
      <c r="F92" s="985"/>
      <c r="G92" s="985"/>
      <c r="H92" s="985"/>
    </row>
    <row r="93" spans="1:8">
      <c r="A93" s="985"/>
      <c r="B93" s="985"/>
      <c r="C93" s="985"/>
      <c r="D93" s="985"/>
      <c r="E93" s="985"/>
      <c r="F93" s="985"/>
      <c r="G93" s="985"/>
      <c r="H93" s="985"/>
    </row>
    <row r="94" spans="1:8">
      <c r="A94" s="985"/>
      <c r="B94" s="985"/>
      <c r="C94" s="985"/>
      <c r="D94" s="985"/>
      <c r="E94" s="985"/>
      <c r="F94" s="985"/>
      <c r="G94" s="985"/>
      <c r="H94" s="985"/>
    </row>
    <row r="95" spans="1:8">
      <c r="A95" s="985"/>
      <c r="B95" s="985"/>
      <c r="C95" s="985"/>
      <c r="D95" s="985"/>
      <c r="E95" s="985"/>
      <c r="F95" s="985"/>
      <c r="G95" s="985"/>
      <c r="H95" s="985"/>
    </row>
    <row r="96" spans="1:8">
      <c r="A96" s="985"/>
      <c r="B96" s="985"/>
      <c r="C96" s="985"/>
      <c r="D96" s="985"/>
      <c r="E96" s="985"/>
      <c r="F96" s="985"/>
      <c r="G96" s="985"/>
      <c r="H96" s="985"/>
    </row>
    <row r="97" spans="1:8">
      <c r="A97" s="985"/>
      <c r="B97" s="985"/>
      <c r="C97" s="985"/>
      <c r="D97" s="985"/>
      <c r="E97" s="985"/>
      <c r="F97" s="985"/>
      <c r="G97" s="985"/>
      <c r="H97" s="985"/>
    </row>
    <row r="98" spans="1:8">
      <c r="A98" s="985"/>
      <c r="B98" s="985"/>
      <c r="C98" s="985"/>
      <c r="D98" s="985"/>
      <c r="E98" s="985"/>
      <c r="F98" s="985"/>
      <c r="G98" s="985"/>
      <c r="H98" s="985"/>
    </row>
    <row r="99" spans="1:8">
      <c r="A99" s="985"/>
      <c r="B99" s="985"/>
      <c r="C99" s="985"/>
      <c r="D99" s="985"/>
      <c r="E99" s="985"/>
      <c r="F99" s="985"/>
      <c r="G99" s="985"/>
      <c r="H99" s="985"/>
    </row>
    <row r="100" spans="1:8">
      <c r="A100" s="985"/>
      <c r="B100" s="985"/>
      <c r="C100" s="985"/>
      <c r="D100" s="985"/>
      <c r="E100" s="985"/>
      <c r="F100" s="985"/>
      <c r="G100" s="985"/>
      <c r="H100" s="985"/>
    </row>
    <row r="101" spans="1:8">
      <c r="A101" s="985"/>
      <c r="B101" s="985"/>
      <c r="C101" s="985"/>
      <c r="D101" s="985"/>
      <c r="E101" s="985"/>
      <c r="F101" s="985"/>
      <c r="G101" s="985"/>
      <c r="H101" s="985"/>
    </row>
    <row r="102" spans="1:8">
      <c r="A102" s="985"/>
      <c r="B102" s="985"/>
      <c r="C102" s="985"/>
      <c r="D102" s="985"/>
      <c r="E102" s="985"/>
      <c r="F102" s="985"/>
      <c r="G102" s="985"/>
      <c r="H102" s="985"/>
    </row>
    <row r="103" spans="1:8">
      <c r="A103" s="985"/>
      <c r="B103" s="985"/>
      <c r="C103" s="985"/>
      <c r="D103" s="985"/>
      <c r="E103" s="985"/>
      <c r="F103" s="985"/>
      <c r="G103" s="985"/>
      <c r="H103" s="985"/>
    </row>
    <row r="104" spans="1:8">
      <c r="A104" s="985"/>
      <c r="B104" s="985"/>
      <c r="C104" s="985"/>
      <c r="D104" s="985"/>
      <c r="E104" s="985"/>
      <c r="F104" s="985"/>
      <c r="G104" s="985"/>
      <c r="H104" s="985"/>
    </row>
    <row r="105" spans="1:8">
      <c r="A105" s="985"/>
      <c r="B105" s="985"/>
      <c r="C105" s="985"/>
      <c r="D105" s="985"/>
      <c r="E105" s="985"/>
      <c r="F105" s="985"/>
      <c r="G105" s="985"/>
      <c r="H105" s="985"/>
    </row>
    <row r="106" spans="1:8">
      <c r="A106" s="985"/>
      <c r="B106" s="985"/>
      <c r="C106" s="985"/>
      <c r="D106" s="985"/>
      <c r="E106" s="985"/>
      <c r="F106" s="985"/>
      <c r="G106" s="985"/>
      <c r="H106" s="985"/>
    </row>
    <row r="107" spans="1:8">
      <c r="A107" s="985"/>
      <c r="B107" s="985"/>
      <c r="C107" s="985"/>
      <c r="D107" s="985"/>
      <c r="E107" s="985"/>
      <c r="F107" s="985"/>
      <c r="G107" s="985"/>
      <c r="H107" s="985"/>
    </row>
    <row r="108" spans="1:8">
      <c r="A108" s="985"/>
      <c r="B108" s="985"/>
      <c r="C108" s="985"/>
      <c r="D108" s="985"/>
      <c r="E108" s="985"/>
      <c r="F108" s="985"/>
      <c r="G108" s="985"/>
      <c r="H108" s="985"/>
    </row>
    <row r="109" spans="1:8">
      <c r="A109" s="985"/>
      <c r="B109" s="985"/>
      <c r="C109" s="985"/>
      <c r="D109" s="985"/>
      <c r="E109" s="985"/>
      <c r="F109" s="985"/>
      <c r="G109" s="985"/>
      <c r="H109" s="985"/>
    </row>
    <row r="110" spans="1:8">
      <c r="A110" s="985"/>
      <c r="B110" s="985"/>
      <c r="C110" s="985"/>
      <c r="D110" s="985"/>
      <c r="E110" s="985"/>
      <c r="F110" s="985"/>
      <c r="G110" s="985"/>
      <c r="H110" s="985"/>
    </row>
    <row r="111" spans="1:8">
      <c r="A111" s="985"/>
      <c r="B111" s="985"/>
      <c r="C111" s="985"/>
      <c r="D111" s="985"/>
      <c r="E111" s="985"/>
      <c r="F111" s="985"/>
      <c r="G111" s="985"/>
      <c r="H111" s="985"/>
    </row>
    <row r="112" spans="1:8">
      <c r="A112" s="985"/>
      <c r="B112" s="985"/>
      <c r="C112" s="985"/>
      <c r="D112" s="985"/>
      <c r="E112" s="985"/>
      <c r="F112" s="985"/>
      <c r="G112" s="985"/>
      <c r="H112" s="985"/>
    </row>
    <row r="113" spans="1:8">
      <c r="A113" s="985"/>
      <c r="B113" s="985"/>
      <c r="C113" s="985"/>
      <c r="D113" s="985"/>
      <c r="E113" s="985"/>
      <c r="F113" s="985"/>
      <c r="G113" s="985"/>
      <c r="H113" s="985"/>
    </row>
    <row r="114" spans="1:8">
      <c r="A114" s="985"/>
      <c r="B114" s="985"/>
      <c r="C114" s="985"/>
      <c r="D114" s="985"/>
      <c r="E114" s="985"/>
      <c r="F114" s="985"/>
      <c r="G114" s="985"/>
      <c r="H114" s="985"/>
    </row>
    <row r="115" spans="1:8">
      <c r="A115" s="985"/>
      <c r="B115" s="985"/>
      <c r="C115" s="985"/>
      <c r="D115" s="985"/>
      <c r="E115" s="985"/>
      <c r="F115" s="985"/>
      <c r="G115" s="985"/>
      <c r="H115" s="985"/>
    </row>
    <row r="116" spans="1:8">
      <c r="A116" s="985"/>
      <c r="B116" s="985"/>
      <c r="C116" s="985"/>
      <c r="D116" s="985"/>
      <c r="E116" s="985"/>
      <c r="F116" s="985"/>
      <c r="G116" s="985"/>
      <c r="H116" s="985"/>
    </row>
    <row r="117" spans="1:8">
      <c r="A117" s="985"/>
      <c r="B117" s="985"/>
      <c r="C117" s="985"/>
      <c r="D117" s="985"/>
      <c r="E117" s="985"/>
      <c r="F117" s="985"/>
      <c r="G117" s="985"/>
      <c r="H117" s="985"/>
    </row>
    <row r="118" spans="1:8">
      <c r="A118" s="985"/>
      <c r="B118" s="985"/>
      <c r="C118" s="985"/>
      <c r="D118" s="985"/>
      <c r="E118" s="985"/>
      <c r="F118" s="985"/>
      <c r="G118" s="985"/>
      <c r="H118" s="985"/>
    </row>
    <row r="119" spans="1:8">
      <c r="A119" s="985"/>
      <c r="B119" s="985"/>
      <c r="C119" s="985"/>
      <c r="D119" s="985"/>
      <c r="E119" s="985"/>
      <c r="F119" s="985"/>
      <c r="G119" s="985"/>
      <c r="H119" s="985"/>
    </row>
    <row r="120" spans="1:8">
      <c r="A120" s="985"/>
      <c r="B120" s="985"/>
      <c r="C120" s="985"/>
      <c r="D120" s="985"/>
      <c r="E120" s="985"/>
      <c r="F120" s="985"/>
      <c r="G120" s="985"/>
      <c r="H120" s="985"/>
    </row>
    <row r="121" spans="1:8">
      <c r="A121" s="985"/>
      <c r="B121" s="985"/>
      <c r="C121" s="985"/>
      <c r="D121" s="985"/>
      <c r="E121" s="985"/>
      <c r="F121" s="985"/>
      <c r="G121" s="985"/>
      <c r="H121" s="985"/>
    </row>
    <row r="122" spans="1:8">
      <c r="A122" s="985"/>
      <c r="B122" s="985"/>
      <c r="C122" s="985"/>
      <c r="D122" s="985"/>
      <c r="E122" s="985"/>
      <c r="F122" s="985"/>
      <c r="G122" s="985"/>
      <c r="H122" s="985"/>
    </row>
    <row r="123" spans="1:8">
      <c r="A123" s="985"/>
      <c r="B123" s="985"/>
      <c r="C123" s="985"/>
      <c r="D123" s="985"/>
      <c r="E123" s="985"/>
      <c r="F123" s="985"/>
      <c r="G123" s="985"/>
      <c r="H123" s="985"/>
    </row>
    <row r="124" spans="1:8">
      <c r="A124" s="985"/>
      <c r="B124" s="985"/>
      <c r="C124" s="985"/>
      <c r="D124" s="985"/>
      <c r="E124" s="985"/>
      <c r="F124" s="985"/>
      <c r="G124" s="985"/>
      <c r="H124" s="985"/>
    </row>
    <row r="125" spans="1:8">
      <c r="A125" s="985"/>
      <c r="B125" s="985"/>
      <c r="C125" s="985"/>
      <c r="D125" s="985"/>
      <c r="E125" s="985"/>
      <c r="F125" s="985"/>
      <c r="G125" s="985"/>
      <c r="H125" s="985"/>
    </row>
    <row r="126" spans="1:8">
      <c r="A126" s="985"/>
      <c r="B126" s="985"/>
      <c r="C126" s="985"/>
      <c r="D126" s="985"/>
      <c r="E126" s="985"/>
      <c r="F126" s="985"/>
      <c r="G126" s="985"/>
      <c r="H126" s="985"/>
    </row>
    <row r="127" spans="1:8">
      <c r="A127" s="985"/>
      <c r="B127" s="985"/>
      <c r="C127" s="985"/>
      <c r="D127" s="985"/>
      <c r="E127" s="985"/>
      <c r="F127" s="985"/>
      <c r="G127" s="985"/>
      <c r="H127" s="985"/>
    </row>
    <row r="128" spans="1:8">
      <c r="A128" s="985"/>
      <c r="B128" s="985"/>
      <c r="C128" s="985"/>
      <c r="D128" s="985"/>
      <c r="E128" s="985"/>
      <c r="F128" s="985"/>
      <c r="G128" s="985"/>
      <c r="H128" s="985"/>
    </row>
    <row r="129" spans="1:8">
      <c r="A129" s="985"/>
      <c r="B129" s="985"/>
      <c r="C129" s="985"/>
      <c r="D129" s="985"/>
      <c r="E129" s="985"/>
      <c r="F129" s="985"/>
      <c r="G129" s="985"/>
      <c r="H129" s="985"/>
    </row>
    <row r="130" spans="1:8">
      <c r="A130" s="985"/>
      <c r="B130" s="985"/>
      <c r="C130" s="985"/>
      <c r="D130" s="985"/>
      <c r="E130" s="985"/>
      <c r="F130" s="985"/>
      <c r="G130" s="985"/>
      <c r="H130" s="985"/>
    </row>
    <row r="131" spans="1:8">
      <c r="A131" s="985"/>
      <c r="B131" s="985"/>
      <c r="C131" s="985"/>
      <c r="D131" s="985"/>
      <c r="E131" s="985"/>
      <c r="F131" s="985"/>
      <c r="G131" s="985"/>
      <c r="H131" s="985"/>
    </row>
    <row r="132" spans="1:8">
      <c r="A132" s="985"/>
      <c r="B132" s="985"/>
      <c r="C132" s="985"/>
      <c r="D132" s="985"/>
      <c r="E132" s="985"/>
      <c r="F132" s="985"/>
      <c r="G132" s="985"/>
      <c r="H132" s="985"/>
    </row>
    <row r="133" spans="1:8">
      <c r="A133" s="985"/>
      <c r="B133" s="985"/>
      <c r="C133" s="985"/>
      <c r="D133" s="985"/>
      <c r="E133" s="985"/>
      <c r="F133" s="985"/>
      <c r="G133" s="985"/>
      <c r="H133" s="985"/>
    </row>
    <row r="134" spans="1:8">
      <c r="A134" s="985"/>
      <c r="B134" s="985"/>
      <c r="C134" s="985"/>
      <c r="D134" s="985"/>
      <c r="E134" s="985"/>
      <c r="F134" s="985"/>
      <c r="G134" s="985"/>
      <c r="H134" s="985"/>
    </row>
    <row r="135" spans="1:8">
      <c r="A135" s="985"/>
      <c r="B135" s="985"/>
      <c r="C135" s="985"/>
      <c r="D135" s="985"/>
      <c r="E135" s="985"/>
      <c r="F135" s="985"/>
      <c r="G135" s="985"/>
      <c r="H135" s="985"/>
    </row>
    <row r="136" spans="1:8">
      <c r="A136" s="985"/>
      <c r="B136" s="985"/>
      <c r="C136" s="985"/>
      <c r="D136" s="985"/>
      <c r="E136" s="985"/>
      <c r="F136" s="985"/>
      <c r="G136" s="985"/>
      <c r="H136" s="985"/>
    </row>
    <row r="137" spans="1:8">
      <c r="A137" s="985"/>
      <c r="B137" s="985"/>
      <c r="C137" s="985"/>
      <c r="D137" s="985"/>
      <c r="E137" s="985"/>
      <c r="F137" s="985"/>
      <c r="G137" s="985"/>
      <c r="H137" s="985"/>
    </row>
    <row r="138" spans="1:8">
      <c r="A138" s="985"/>
      <c r="B138" s="985"/>
      <c r="C138" s="985"/>
      <c r="D138" s="985"/>
      <c r="E138" s="985"/>
      <c r="F138" s="985"/>
      <c r="G138" s="985"/>
      <c r="H138" s="985"/>
    </row>
    <row r="139" spans="1:8">
      <c r="A139" s="985"/>
      <c r="B139" s="985"/>
      <c r="C139" s="985"/>
      <c r="D139" s="985"/>
      <c r="E139" s="985"/>
      <c r="F139" s="985"/>
      <c r="G139" s="985"/>
      <c r="H139" s="985"/>
    </row>
    <row r="140" spans="1:8">
      <c r="A140" s="985"/>
      <c r="B140" s="985"/>
      <c r="C140" s="985"/>
      <c r="D140" s="985"/>
      <c r="E140" s="985"/>
      <c r="F140" s="985"/>
      <c r="G140" s="985"/>
      <c r="H140" s="985"/>
    </row>
    <row r="141" spans="1:8">
      <c r="A141" s="985"/>
      <c r="B141" s="985"/>
      <c r="C141" s="985"/>
      <c r="D141" s="985"/>
      <c r="E141" s="985"/>
      <c r="F141" s="985"/>
      <c r="G141" s="985"/>
      <c r="H141" s="985"/>
    </row>
    <row r="142" spans="1:8">
      <c r="A142" s="985"/>
      <c r="B142" s="985"/>
      <c r="C142" s="985"/>
      <c r="D142" s="985"/>
      <c r="E142" s="985"/>
      <c r="F142" s="985"/>
      <c r="G142" s="985"/>
      <c r="H142" s="985"/>
    </row>
    <row r="143" spans="1:8">
      <c r="A143" s="985"/>
      <c r="B143" s="985"/>
      <c r="C143" s="985"/>
      <c r="D143" s="985"/>
      <c r="E143" s="985"/>
      <c r="F143" s="985"/>
      <c r="G143" s="985"/>
      <c r="H143" s="985"/>
    </row>
    <row r="144" spans="1:8">
      <c r="A144" s="985"/>
      <c r="B144" s="985"/>
      <c r="C144" s="985"/>
      <c r="D144" s="985"/>
      <c r="E144" s="985"/>
      <c r="F144" s="985"/>
      <c r="G144" s="985"/>
      <c r="H144" s="985"/>
    </row>
    <row r="145" spans="1:8">
      <c r="A145" s="985"/>
      <c r="B145" s="985"/>
      <c r="C145" s="985"/>
      <c r="D145" s="985"/>
      <c r="E145" s="985"/>
      <c r="F145" s="985"/>
      <c r="G145" s="985"/>
      <c r="H145" s="985"/>
    </row>
    <row r="146" spans="1:8">
      <c r="A146" s="985"/>
      <c r="B146" s="985"/>
      <c r="C146" s="985"/>
      <c r="D146" s="985"/>
      <c r="E146" s="985"/>
      <c r="F146" s="985"/>
      <c r="G146" s="985"/>
      <c r="H146" s="985"/>
    </row>
    <row r="147" spans="1:8">
      <c r="A147" s="985"/>
      <c r="B147" s="985"/>
      <c r="C147" s="985"/>
      <c r="D147" s="985"/>
      <c r="E147" s="985"/>
      <c r="F147" s="985"/>
      <c r="G147" s="985"/>
      <c r="H147" s="985"/>
    </row>
    <row r="148" spans="1:8">
      <c r="A148" s="985"/>
      <c r="B148" s="985"/>
      <c r="C148" s="985"/>
      <c r="D148" s="985"/>
      <c r="E148" s="985"/>
      <c r="F148" s="985"/>
      <c r="G148" s="985"/>
      <c r="H148" s="985"/>
    </row>
    <row r="149" spans="1:8">
      <c r="A149" s="985"/>
      <c r="B149" s="985"/>
      <c r="C149" s="985"/>
      <c r="D149" s="985"/>
      <c r="E149" s="985"/>
      <c r="F149" s="985"/>
      <c r="G149" s="985"/>
      <c r="H149" s="985"/>
    </row>
    <row r="150" spans="1:8">
      <c r="A150" s="985"/>
      <c r="B150" s="985"/>
      <c r="C150" s="985"/>
      <c r="D150" s="985"/>
      <c r="E150" s="985"/>
      <c r="F150" s="985"/>
      <c r="G150" s="985"/>
      <c r="H150" s="985"/>
    </row>
    <row r="151" spans="1:8">
      <c r="A151" s="985"/>
      <c r="B151" s="985"/>
      <c r="C151" s="985"/>
      <c r="D151" s="985"/>
      <c r="E151" s="985"/>
      <c r="F151" s="985"/>
      <c r="G151" s="985"/>
      <c r="H151" s="985"/>
    </row>
    <row r="152" spans="1:8">
      <c r="A152" s="985"/>
      <c r="B152" s="985"/>
      <c r="C152" s="985"/>
      <c r="D152" s="985"/>
      <c r="E152" s="985"/>
      <c r="F152" s="985"/>
      <c r="G152" s="985"/>
      <c r="H152" s="985"/>
    </row>
    <row r="153" spans="1:8">
      <c r="A153" s="985"/>
      <c r="B153" s="985"/>
      <c r="C153" s="985"/>
      <c r="D153" s="985"/>
      <c r="E153" s="985"/>
      <c r="F153" s="985"/>
      <c r="G153" s="985"/>
      <c r="H153" s="985"/>
    </row>
    <row r="154" spans="1:8">
      <c r="A154" s="985"/>
      <c r="B154" s="985"/>
      <c r="C154" s="985"/>
      <c r="D154" s="985"/>
      <c r="E154" s="985"/>
      <c r="F154" s="985"/>
      <c r="G154" s="985"/>
      <c r="H154" s="985"/>
    </row>
    <row r="155" spans="1:8">
      <c r="A155" s="985"/>
      <c r="B155" s="985"/>
      <c r="C155" s="985"/>
      <c r="D155" s="985"/>
      <c r="E155" s="985"/>
      <c r="F155" s="985"/>
      <c r="G155" s="985"/>
      <c r="H155" s="985"/>
    </row>
    <row r="156" spans="1:8">
      <c r="A156" s="985"/>
      <c r="B156" s="985"/>
      <c r="C156" s="985"/>
      <c r="D156" s="985"/>
      <c r="E156" s="985"/>
      <c r="F156" s="985"/>
      <c r="G156" s="985"/>
      <c r="H156" s="985"/>
    </row>
    <row r="157" spans="1:8">
      <c r="A157" s="985"/>
      <c r="B157" s="985"/>
      <c r="C157" s="985"/>
      <c r="D157" s="985"/>
      <c r="E157" s="985"/>
      <c r="F157" s="985"/>
      <c r="G157" s="985"/>
      <c r="H157" s="985"/>
    </row>
    <row r="158" spans="1:8">
      <c r="A158" s="985"/>
      <c r="B158" s="985"/>
      <c r="C158" s="985"/>
      <c r="D158" s="985"/>
      <c r="E158" s="985"/>
      <c r="F158" s="985"/>
      <c r="G158" s="985"/>
      <c r="H158" s="985"/>
    </row>
    <row r="159" spans="1:8">
      <c r="A159" s="985"/>
      <c r="B159" s="985"/>
      <c r="C159" s="985"/>
      <c r="D159" s="985"/>
      <c r="E159" s="985"/>
      <c r="F159" s="985"/>
      <c r="G159" s="985"/>
      <c r="H159" s="985"/>
    </row>
    <row r="160" spans="1:8">
      <c r="A160" s="985"/>
      <c r="B160" s="985"/>
      <c r="C160" s="985"/>
      <c r="D160" s="985"/>
      <c r="E160" s="985"/>
      <c r="F160" s="985"/>
      <c r="G160" s="985"/>
      <c r="H160" s="985"/>
    </row>
    <row r="161" spans="1:8">
      <c r="A161" s="985"/>
      <c r="B161" s="985"/>
      <c r="C161" s="985"/>
      <c r="D161" s="985"/>
      <c r="E161" s="985"/>
      <c r="F161" s="985"/>
      <c r="G161" s="985"/>
      <c r="H161" s="985"/>
    </row>
    <row r="162" spans="1:8">
      <c r="A162" s="985"/>
      <c r="B162" s="985"/>
      <c r="C162" s="985"/>
      <c r="D162" s="985"/>
      <c r="E162" s="985"/>
      <c r="F162" s="985"/>
      <c r="G162" s="985"/>
      <c r="H162" s="985"/>
    </row>
    <row r="163" spans="1:8">
      <c r="A163" s="985"/>
      <c r="B163" s="985"/>
      <c r="C163" s="985"/>
      <c r="D163" s="985"/>
      <c r="E163" s="985"/>
      <c r="F163" s="985"/>
      <c r="G163" s="985"/>
      <c r="H163" s="985"/>
    </row>
    <row r="164" spans="1:8">
      <c r="A164" s="985"/>
      <c r="B164" s="985"/>
      <c r="C164" s="985"/>
      <c r="D164" s="985"/>
      <c r="E164" s="985"/>
      <c r="F164" s="985"/>
      <c r="G164" s="985"/>
      <c r="H164" s="985"/>
    </row>
    <row r="165" spans="1:8">
      <c r="A165" s="985"/>
      <c r="B165" s="985"/>
      <c r="C165" s="985"/>
      <c r="D165" s="985"/>
      <c r="E165" s="985"/>
      <c r="F165" s="985"/>
      <c r="G165" s="985"/>
      <c r="H165" s="985"/>
    </row>
    <row r="166" spans="1:8">
      <c r="A166" s="985"/>
      <c r="B166" s="985"/>
      <c r="C166" s="985"/>
      <c r="D166" s="985"/>
      <c r="E166" s="985"/>
      <c r="F166" s="985"/>
      <c r="G166" s="985"/>
      <c r="H166" s="985"/>
    </row>
    <row r="167" spans="1:8">
      <c r="A167" s="985"/>
      <c r="B167" s="985"/>
      <c r="C167" s="985"/>
      <c r="D167" s="985"/>
      <c r="E167" s="985"/>
      <c r="F167" s="985"/>
      <c r="G167" s="985"/>
      <c r="H167" s="985"/>
    </row>
    <row r="168" spans="1:8">
      <c r="A168" s="985"/>
      <c r="B168" s="985"/>
      <c r="C168" s="985"/>
      <c r="D168" s="985"/>
      <c r="E168" s="985"/>
      <c r="F168" s="985"/>
      <c r="G168" s="985"/>
      <c r="H168" s="985"/>
    </row>
    <row r="169" spans="1:8">
      <c r="A169" s="985"/>
      <c r="B169" s="985"/>
      <c r="C169" s="985"/>
      <c r="D169" s="985"/>
      <c r="E169" s="985"/>
      <c r="F169" s="985"/>
      <c r="G169" s="985"/>
      <c r="H169" s="985"/>
    </row>
    <row r="170" spans="1:8">
      <c r="A170" s="985"/>
      <c r="B170" s="985"/>
      <c r="C170" s="985"/>
      <c r="D170" s="985"/>
      <c r="E170" s="985"/>
      <c r="F170" s="985"/>
      <c r="G170" s="985"/>
      <c r="H170" s="985"/>
    </row>
    <row r="171" spans="1:8">
      <c r="A171" s="985"/>
      <c r="B171" s="985"/>
      <c r="C171" s="985"/>
      <c r="D171" s="985"/>
      <c r="E171" s="985"/>
      <c r="F171" s="985"/>
      <c r="G171" s="985"/>
      <c r="H171" s="985"/>
    </row>
    <row r="172" spans="1:8">
      <c r="A172" s="985"/>
      <c r="B172" s="985"/>
      <c r="C172" s="985"/>
      <c r="D172" s="985"/>
      <c r="E172" s="985"/>
      <c r="F172" s="985"/>
      <c r="G172" s="985"/>
      <c r="H172" s="985"/>
    </row>
    <row r="173" spans="1:8">
      <c r="A173" s="985"/>
      <c r="B173" s="985"/>
      <c r="C173" s="985"/>
      <c r="D173" s="985"/>
      <c r="E173" s="985"/>
      <c r="F173" s="985"/>
      <c r="G173" s="985"/>
      <c r="H173" s="985"/>
    </row>
    <row r="174" spans="1:8">
      <c r="A174" s="985"/>
      <c r="B174" s="985"/>
      <c r="C174" s="985"/>
      <c r="D174" s="985"/>
      <c r="E174" s="985"/>
      <c r="F174" s="985"/>
      <c r="G174" s="985"/>
      <c r="H174" s="985"/>
    </row>
    <row r="175" spans="1:8">
      <c r="A175" s="985"/>
      <c r="B175" s="985"/>
      <c r="C175" s="985"/>
      <c r="D175" s="985"/>
      <c r="E175" s="985"/>
      <c r="F175" s="985"/>
      <c r="G175" s="985"/>
      <c r="H175" s="985"/>
    </row>
    <row r="176" spans="1:8">
      <c r="A176" s="985"/>
      <c r="B176" s="985"/>
      <c r="C176" s="985"/>
      <c r="D176" s="985"/>
      <c r="E176" s="985"/>
      <c r="F176" s="985"/>
      <c r="G176" s="985"/>
      <c r="H176" s="985"/>
    </row>
    <row r="177" spans="1:8">
      <c r="A177" s="985"/>
      <c r="B177" s="985"/>
      <c r="C177" s="985"/>
      <c r="D177" s="985"/>
      <c r="E177" s="985"/>
      <c r="F177" s="985"/>
      <c r="G177" s="985"/>
      <c r="H177" s="985"/>
    </row>
    <row r="178" spans="1:8">
      <c r="A178" s="985"/>
      <c r="B178" s="985"/>
      <c r="C178" s="985"/>
      <c r="D178" s="985"/>
      <c r="E178" s="985"/>
      <c r="F178" s="985"/>
      <c r="G178" s="985"/>
      <c r="H178" s="985"/>
    </row>
    <row r="179" spans="1:8">
      <c r="A179" s="985"/>
      <c r="B179" s="985"/>
      <c r="C179" s="985"/>
      <c r="D179" s="985"/>
      <c r="E179" s="985"/>
      <c r="F179" s="985"/>
      <c r="G179" s="985"/>
      <c r="H179" s="985"/>
    </row>
    <row r="180" spans="1:8">
      <c r="A180" s="985"/>
      <c r="B180" s="985"/>
      <c r="C180" s="985"/>
      <c r="D180" s="985"/>
      <c r="E180" s="985"/>
      <c r="F180" s="985"/>
      <c r="G180" s="985"/>
      <c r="H180" s="985"/>
    </row>
    <row r="181" spans="1:8">
      <c r="A181" s="985"/>
      <c r="B181" s="985"/>
      <c r="C181" s="985"/>
      <c r="D181" s="985"/>
      <c r="E181" s="985"/>
      <c r="F181" s="985"/>
      <c r="G181" s="985"/>
      <c r="H181" s="985"/>
    </row>
    <row r="182" spans="1:8">
      <c r="A182" s="985"/>
      <c r="B182" s="985"/>
      <c r="C182" s="985"/>
      <c r="D182" s="985"/>
      <c r="E182" s="985"/>
      <c r="F182" s="985"/>
      <c r="G182" s="985"/>
      <c r="H182" s="985"/>
    </row>
    <row r="183" spans="1:8">
      <c r="A183" s="985"/>
      <c r="B183" s="985"/>
      <c r="C183" s="985"/>
      <c r="D183" s="985"/>
      <c r="E183" s="985"/>
      <c r="F183" s="985"/>
      <c r="G183" s="985"/>
      <c r="H183" s="985"/>
    </row>
    <row r="184" spans="1:8">
      <c r="A184" s="985"/>
      <c r="B184" s="985"/>
      <c r="C184" s="985"/>
      <c r="D184" s="985"/>
      <c r="E184" s="985"/>
      <c r="F184" s="985"/>
      <c r="G184" s="985"/>
      <c r="H184" s="985"/>
    </row>
    <row r="185" spans="1:8">
      <c r="A185" s="985"/>
      <c r="B185" s="985"/>
      <c r="C185" s="985"/>
      <c r="D185" s="985"/>
      <c r="E185" s="985"/>
      <c r="F185" s="985"/>
      <c r="G185" s="985"/>
      <c r="H185" s="985"/>
    </row>
    <row r="186" spans="1:8">
      <c r="A186" s="985"/>
      <c r="B186" s="985"/>
      <c r="C186" s="985"/>
      <c r="D186" s="985"/>
      <c r="E186" s="985"/>
      <c r="F186" s="985"/>
      <c r="G186" s="985"/>
      <c r="H186" s="985"/>
    </row>
    <row r="187" spans="1:8">
      <c r="A187" s="985"/>
      <c r="B187" s="985"/>
      <c r="C187" s="985"/>
      <c r="D187" s="985"/>
      <c r="E187" s="985"/>
      <c r="F187" s="985"/>
      <c r="G187" s="985"/>
      <c r="H187" s="985"/>
    </row>
    <row r="188" spans="1:8">
      <c r="A188" s="985"/>
      <c r="B188" s="985"/>
      <c r="C188" s="985"/>
      <c r="D188" s="985"/>
      <c r="E188" s="985"/>
      <c r="F188" s="985"/>
      <c r="G188" s="985"/>
      <c r="H188" s="985"/>
    </row>
    <row r="189" spans="1:8">
      <c r="A189" s="985"/>
      <c r="B189" s="985"/>
      <c r="C189" s="985"/>
      <c r="D189" s="985"/>
      <c r="E189" s="985"/>
      <c r="F189" s="985"/>
      <c r="G189" s="985"/>
      <c r="H189" s="985"/>
    </row>
    <row r="190" spans="1:8">
      <c r="A190" s="985"/>
      <c r="B190" s="985"/>
      <c r="C190" s="985"/>
      <c r="D190" s="985"/>
      <c r="E190" s="985"/>
      <c r="F190" s="985"/>
      <c r="G190" s="985"/>
      <c r="H190" s="985"/>
    </row>
    <row r="191" spans="1:8">
      <c r="A191" s="985"/>
      <c r="B191" s="985"/>
      <c r="C191" s="985"/>
      <c r="D191" s="985"/>
      <c r="E191" s="985"/>
      <c r="F191" s="985"/>
      <c r="G191" s="985"/>
      <c r="H191" s="985"/>
    </row>
    <row r="192" spans="1:8">
      <c r="A192" s="985"/>
      <c r="B192" s="985"/>
      <c r="C192" s="985"/>
      <c r="D192" s="985"/>
      <c r="E192" s="985"/>
      <c r="F192" s="985"/>
      <c r="G192" s="985"/>
      <c r="H192" s="985"/>
    </row>
    <row r="193" spans="1:8">
      <c r="A193" s="985"/>
      <c r="B193" s="985"/>
      <c r="C193" s="985"/>
      <c r="D193" s="985"/>
      <c r="E193" s="985"/>
      <c r="F193" s="985"/>
      <c r="G193" s="985"/>
      <c r="H193" s="985"/>
    </row>
    <row r="194" spans="1:8">
      <c r="A194" s="985"/>
      <c r="B194" s="985"/>
      <c r="C194" s="985"/>
      <c r="D194" s="985"/>
      <c r="E194" s="985"/>
      <c r="F194" s="985"/>
      <c r="G194" s="985"/>
      <c r="H194" s="985"/>
    </row>
    <row r="195" spans="1:8">
      <c r="A195" s="985"/>
      <c r="B195" s="985"/>
      <c r="C195" s="985"/>
      <c r="D195" s="985"/>
      <c r="E195" s="985"/>
      <c r="F195" s="985"/>
      <c r="G195" s="985"/>
      <c r="H195" s="985"/>
    </row>
    <row r="196" spans="1:8">
      <c r="A196" s="985"/>
      <c r="B196" s="985"/>
      <c r="C196" s="985"/>
      <c r="D196" s="985"/>
      <c r="E196" s="985"/>
      <c r="F196" s="985"/>
      <c r="G196" s="985"/>
      <c r="H196" s="985"/>
    </row>
    <row r="197" spans="1:8">
      <c r="A197" s="985"/>
      <c r="B197" s="985"/>
      <c r="C197" s="985"/>
      <c r="D197" s="985"/>
      <c r="E197" s="985"/>
      <c r="F197" s="985"/>
      <c r="G197" s="985"/>
      <c r="H197" s="985"/>
    </row>
    <row r="198" spans="1:8">
      <c r="A198" s="985"/>
      <c r="B198" s="985"/>
      <c r="C198" s="985"/>
      <c r="D198" s="985"/>
      <c r="E198" s="985"/>
      <c r="F198" s="985"/>
      <c r="G198" s="985"/>
      <c r="H198" s="985"/>
    </row>
    <row r="199" spans="1:8">
      <c r="A199" s="985"/>
      <c r="B199" s="985"/>
      <c r="C199" s="985"/>
      <c r="D199" s="985"/>
      <c r="E199" s="985"/>
      <c r="F199" s="985"/>
      <c r="G199" s="985"/>
      <c r="H199" s="985"/>
    </row>
    <row r="200" spans="1:8">
      <c r="A200" s="985"/>
      <c r="B200" s="985"/>
      <c r="C200" s="985"/>
      <c r="D200" s="985"/>
      <c r="E200" s="985"/>
      <c r="F200" s="985"/>
      <c r="G200" s="985"/>
      <c r="H200" s="985"/>
    </row>
    <row r="201" spans="1:8">
      <c r="A201" s="985"/>
      <c r="B201" s="985"/>
      <c r="C201" s="985"/>
      <c r="D201" s="985"/>
      <c r="E201" s="985"/>
      <c r="F201" s="985"/>
      <c r="G201" s="985"/>
      <c r="H201" s="985"/>
    </row>
    <row r="202" spans="1:8">
      <c r="A202" s="985"/>
      <c r="B202" s="985"/>
      <c r="C202" s="985"/>
      <c r="D202" s="985"/>
      <c r="E202" s="985"/>
      <c r="F202" s="985"/>
      <c r="G202" s="985"/>
      <c r="H202" s="985"/>
    </row>
    <row r="203" spans="1:8">
      <c r="A203" s="985"/>
      <c r="B203" s="985"/>
      <c r="C203" s="985"/>
      <c r="D203" s="985"/>
      <c r="E203" s="985"/>
      <c r="F203" s="985"/>
      <c r="G203" s="985"/>
      <c r="H203" s="985"/>
    </row>
    <row r="204" spans="1:8">
      <c r="A204" s="985"/>
      <c r="B204" s="985"/>
      <c r="C204" s="985"/>
      <c r="D204" s="985"/>
      <c r="E204" s="985"/>
      <c r="F204" s="985"/>
      <c r="G204" s="985"/>
      <c r="H204" s="985"/>
    </row>
    <row r="205" spans="1:8">
      <c r="A205" s="985"/>
      <c r="B205" s="985"/>
      <c r="C205" s="985"/>
      <c r="D205" s="985"/>
      <c r="E205" s="985"/>
      <c r="F205" s="985"/>
      <c r="G205" s="985"/>
      <c r="H205" s="985"/>
    </row>
    <row r="206" spans="1:8">
      <c r="A206" s="985"/>
      <c r="B206" s="985"/>
      <c r="C206" s="985"/>
      <c r="D206" s="985"/>
      <c r="E206" s="985"/>
      <c r="F206" s="985"/>
      <c r="G206" s="985"/>
      <c r="H206" s="985"/>
    </row>
    <row r="207" spans="1:8">
      <c r="A207" s="985"/>
      <c r="B207" s="985"/>
      <c r="C207" s="985"/>
      <c r="D207" s="985"/>
      <c r="E207" s="985"/>
      <c r="F207" s="985"/>
      <c r="G207" s="985"/>
      <c r="H207" s="985"/>
    </row>
    <row r="208" spans="1:8">
      <c r="A208" s="985"/>
      <c r="B208" s="985"/>
      <c r="C208" s="985"/>
      <c r="D208" s="985"/>
      <c r="E208" s="985"/>
      <c r="F208" s="985"/>
      <c r="G208" s="985"/>
      <c r="H208" s="985"/>
    </row>
    <row r="209" spans="1:8">
      <c r="A209" s="985"/>
      <c r="B209" s="985"/>
      <c r="C209" s="985"/>
      <c r="D209" s="985"/>
      <c r="E209" s="985"/>
      <c r="F209" s="985"/>
      <c r="G209" s="985"/>
      <c r="H209" s="985"/>
    </row>
    <row r="210" spans="1:8">
      <c r="A210" s="985"/>
      <c r="B210" s="985"/>
      <c r="C210" s="985"/>
      <c r="D210" s="985"/>
      <c r="E210" s="985"/>
      <c r="F210" s="985"/>
      <c r="G210" s="985"/>
      <c r="H210" s="985"/>
    </row>
    <row r="211" spans="1:8">
      <c r="A211" s="985"/>
      <c r="B211" s="985"/>
      <c r="C211" s="985"/>
      <c r="D211" s="985"/>
      <c r="E211" s="985"/>
      <c r="F211" s="985"/>
      <c r="G211" s="985"/>
      <c r="H211" s="985"/>
    </row>
    <row r="212" spans="1:8">
      <c r="A212" s="985"/>
      <c r="B212" s="985"/>
      <c r="C212" s="985"/>
      <c r="D212" s="985"/>
      <c r="E212" s="985"/>
      <c r="F212" s="985"/>
      <c r="G212" s="985"/>
      <c r="H212" s="985"/>
    </row>
    <row r="213" spans="1:8">
      <c r="A213" s="985"/>
      <c r="B213" s="985"/>
      <c r="C213" s="985"/>
      <c r="D213" s="985"/>
      <c r="E213" s="985"/>
      <c r="F213" s="985"/>
      <c r="G213" s="985"/>
      <c r="H213" s="985"/>
    </row>
    <row r="214" spans="1:8">
      <c r="A214" s="985"/>
      <c r="B214" s="985"/>
      <c r="C214" s="985"/>
      <c r="D214" s="985"/>
      <c r="E214" s="985"/>
      <c r="F214" s="985"/>
      <c r="G214" s="985"/>
      <c r="H214" s="985"/>
    </row>
    <row r="215" spans="1:8">
      <c r="A215" s="985"/>
      <c r="B215" s="985"/>
      <c r="C215" s="985"/>
      <c r="D215" s="985"/>
      <c r="E215" s="985"/>
      <c r="F215" s="985"/>
      <c r="G215" s="985"/>
      <c r="H215" s="985"/>
    </row>
    <row r="216" spans="1:8">
      <c r="A216" s="985"/>
      <c r="B216" s="985"/>
      <c r="C216" s="985"/>
      <c r="D216" s="985"/>
      <c r="E216" s="985"/>
      <c r="F216" s="985"/>
      <c r="G216" s="985"/>
      <c r="H216" s="985"/>
    </row>
    <row r="217" spans="1:8">
      <c r="A217" s="985"/>
      <c r="B217" s="985"/>
      <c r="C217" s="985"/>
      <c r="D217" s="985"/>
      <c r="E217" s="985"/>
      <c r="F217" s="985"/>
      <c r="G217" s="985"/>
      <c r="H217" s="985"/>
    </row>
    <row r="218" spans="1:8">
      <c r="A218" s="985"/>
      <c r="B218" s="985"/>
      <c r="C218" s="985"/>
      <c r="D218" s="985"/>
      <c r="E218" s="985"/>
      <c r="F218" s="985"/>
      <c r="G218" s="985"/>
      <c r="H218" s="985"/>
    </row>
    <row r="219" spans="1:8">
      <c r="A219" s="985"/>
      <c r="B219" s="985"/>
      <c r="C219" s="985"/>
      <c r="D219" s="985"/>
      <c r="E219" s="985"/>
      <c r="F219" s="985"/>
      <c r="G219" s="985"/>
      <c r="H219" s="985"/>
    </row>
    <row r="220" spans="1:8">
      <c r="A220" s="985"/>
      <c r="B220" s="985"/>
      <c r="C220" s="985"/>
      <c r="D220" s="985"/>
      <c r="E220" s="985"/>
      <c r="F220" s="985"/>
      <c r="G220" s="985"/>
      <c r="H220" s="985"/>
    </row>
    <row r="221" spans="1:8">
      <c r="A221" s="985"/>
      <c r="B221" s="985"/>
      <c r="C221" s="985"/>
      <c r="D221" s="985"/>
      <c r="E221" s="985"/>
      <c r="F221" s="985"/>
      <c r="G221" s="985"/>
      <c r="H221" s="985"/>
    </row>
    <row r="222" spans="1:8">
      <c r="A222" s="985"/>
      <c r="B222" s="985"/>
      <c r="C222" s="985"/>
      <c r="D222" s="985"/>
      <c r="E222" s="985"/>
      <c r="F222" s="985"/>
      <c r="G222" s="985"/>
      <c r="H222" s="985"/>
    </row>
    <row r="223" spans="1:8">
      <c r="A223" s="985"/>
      <c r="B223" s="985"/>
      <c r="C223" s="985"/>
      <c r="D223" s="985"/>
      <c r="E223" s="985"/>
      <c r="F223" s="985"/>
      <c r="G223" s="985"/>
      <c r="H223" s="985"/>
    </row>
    <row r="224" spans="1:8">
      <c r="A224" s="985"/>
      <c r="B224" s="985"/>
      <c r="C224" s="985"/>
      <c r="D224" s="985"/>
      <c r="E224" s="985"/>
      <c r="F224" s="985"/>
      <c r="G224" s="985"/>
      <c r="H224" s="985"/>
    </row>
    <row r="225" spans="1:8">
      <c r="A225" s="985"/>
      <c r="B225" s="985"/>
      <c r="C225" s="985"/>
      <c r="D225" s="985"/>
      <c r="E225" s="985"/>
      <c r="F225" s="985"/>
      <c r="G225" s="985"/>
      <c r="H225" s="985"/>
    </row>
    <row r="226" spans="1:8">
      <c r="A226" s="985"/>
      <c r="B226" s="985"/>
      <c r="C226" s="985"/>
      <c r="D226" s="985"/>
      <c r="E226" s="985"/>
      <c r="F226" s="985"/>
      <c r="G226" s="985"/>
      <c r="H226" s="985"/>
    </row>
    <row r="227" spans="1:8">
      <c r="A227" s="985"/>
      <c r="B227" s="985"/>
      <c r="C227" s="985"/>
      <c r="D227" s="985"/>
      <c r="E227" s="985"/>
      <c r="F227" s="985"/>
      <c r="G227" s="985"/>
      <c r="H227" s="985"/>
    </row>
    <row r="228" spans="1:8">
      <c r="A228" s="985"/>
      <c r="B228" s="985"/>
      <c r="C228" s="985"/>
      <c r="D228" s="985"/>
      <c r="E228" s="985"/>
      <c r="F228" s="985"/>
      <c r="G228" s="985"/>
      <c r="H228" s="985"/>
    </row>
    <row r="229" spans="1:8">
      <c r="A229" s="985"/>
      <c r="B229" s="985"/>
      <c r="C229" s="985"/>
      <c r="D229" s="985"/>
      <c r="E229" s="985"/>
      <c r="F229" s="985"/>
      <c r="G229" s="985"/>
      <c r="H229" s="985"/>
    </row>
    <row r="230" spans="1:8">
      <c r="A230" s="985"/>
      <c r="B230" s="985"/>
      <c r="C230" s="985"/>
      <c r="D230" s="985"/>
      <c r="E230" s="985"/>
      <c r="F230" s="985"/>
      <c r="G230" s="985"/>
      <c r="H230" s="985"/>
    </row>
    <row r="231" spans="1:8">
      <c r="A231" s="985"/>
      <c r="B231" s="985"/>
      <c r="C231" s="985"/>
      <c r="D231" s="985"/>
      <c r="E231" s="985"/>
      <c r="F231" s="985"/>
      <c r="G231" s="985"/>
      <c r="H231" s="985"/>
    </row>
    <row r="232" spans="1:8">
      <c r="A232" s="985"/>
      <c r="B232" s="985"/>
      <c r="C232" s="985"/>
      <c r="D232" s="985"/>
      <c r="E232" s="985"/>
      <c r="F232" s="985"/>
      <c r="G232" s="985"/>
      <c r="H232" s="985"/>
    </row>
    <row r="233" spans="1:8">
      <c r="A233" s="985"/>
      <c r="B233" s="985"/>
      <c r="C233" s="985"/>
      <c r="D233" s="985"/>
      <c r="E233" s="985"/>
      <c r="F233" s="985"/>
      <c r="G233" s="985"/>
      <c r="H233" s="985"/>
    </row>
    <row r="234" spans="1:8">
      <c r="A234" s="985"/>
      <c r="B234" s="985"/>
      <c r="C234" s="985"/>
      <c r="D234" s="985"/>
      <c r="E234" s="985"/>
      <c r="F234" s="985"/>
      <c r="G234" s="985"/>
      <c r="H234" s="985"/>
    </row>
    <row r="235" spans="1:8">
      <c r="A235" s="985"/>
      <c r="B235" s="985"/>
      <c r="C235" s="985"/>
      <c r="D235" s="985"/>
      <c r="E235" s="985"/>
      <c r="F235" s="985"/>
      <c r="G235" s="985"/>
      <c r="H235" s="985"/>
    </row>
    <row r="236" spans="1:8">
      <c r="A236" s="985"/>
      <c r="B236" s="985"/>
      <c r="C236" s="985"/>
      <c r="D236" s="985"/>
      <c r="E236" s="985"/>
      <c r="F236" s="985"/>
      <c r="G236" s="985"/>
      <c r="H236" s="985"/>
    </row>
    <row r="237" spans="1:8">
      <c r="A237" s="985"/>
      <c r="B237" s="985"/>
      <c r="C237" s="985"/>
      <c r="D237" s="985"/>
      <c r="E237" s="985"/>
      <c r="F237" s="985"/>
      <c r="G237" s="985"/>
      <c r="H237" s="985"/>
    </row>
    <row r="238" spans="1:8">
      <c r="A238" s="985"/>
      <c r="B238" s="985"/>
      <c r="C238" s="985"/>
      <c r="D238" s="985"/>
      <c r="E238" s="985"/>
      <c r="F238" s="985"/>
      <c r="G238" s="985"/>
      <c r="H238" s="985"/>
    </row>
    <row r="239" spans="1:8">
      <c r="A239" s="985"/>
      <c r="B239" s="985"/>
      <c r="C239" s="985"/>
      <c r="D239" s="985"/>
      <c r="E239" s="985"/>
      <c r="F239" s="985"/>
      <c r="G239" s="985"/>
      <c r="H239" s="985"/>
    </row>
    <row r="240" spans="1:8">
      <c r="A240" s="985"/>
      <c r="B240" s="985"/>
      <c r="C240" s="985"/>
      <c r="D240" s="985"/>
      <c r="E240" s="985"/>
      <c r="F240" s="985"/>
      <c r="G240" s="985"/>
      <c r="H240" s="985"/>
    </row>
    <row r="241" spans="1:8">
      <c r="A241" s="985"/>
      <c r="B241" s="985"/>
      <c r="C241" s="985"/>
      <c r="D241" s="985"/>
      <c r="E241" s="985"/>
      <c r="F241" s="985"/>
      <c r="G241" s="985"/>
      <c r="H241" s="985"/>
    </row>
    <row r="242" spans="1:8">
      <c r="A242" s="985"/>
      <c r="B242" s="985"/>
      <c r="C242" s="985"/>
      <c r="D242" s="985"/>
      <c r="E242" s="985"/>
      <c r="F242" s="985"/>
      <c r="G242" s="985"/>
      <c r="H242" s="985"/>
    </row>
    <row r="243" spans="1:8">
      <c r="A243" s="985"/>
      <c r="B243" s="985"/>
      <c r="C243" s="985"/>
      <c r="D243" s="985"/>
      <c r="E243" s="985"/>
      <c r="F243" s="985"/>
      <c r="G243" s="985"/>
      <c r="H243" s="985"/>
    </row>
    <row r="244" spans="1:8">
      <c r="A244" s="985"/>
      <c r="B244" s="985"/>
      <c r="C244" s="985"/>
      <c r="D244" s="985"/>
      <c r="E244" s="985"/>
      <c r="F244" s="985"/>
      <c r="G244" s="985"/>
      <c r="H244" s="985"/>
    </row>
    <row r="245" spans="1:8">
      <c r="A245" s="985"/>
      <c r="B245" s="985"/>
      <c r="C245" s="985"/>
      <c r="D245" s="985"/>
      <c r="E245" s="985"/>
      <c r="F245" s="985"/>
      <c r="G245" s="985"/>
      <c r="H245" s="985"/>
    </row>
    <row r="246" spans="1:8">
      <c r="A246" s="985"/>
      <c r="B246" s="985"/>
      <c r="C246" s="985"/>
      <c r="D246" s="985"/>
      <c r="E246" s="985"/>
      <c r="F246" s="985"/>
      <c r="G246" s="985"/>
      <c r="H246" s="985"/>
    </row>
    <row r="247" spans="1:8">
      <c r="A247" s="985"/>
      <c r="B247" s="985"/>
      <c r="C247" s="985"/>
      <c r="D247" s="985"/>
      <c r="E247" s="985"/>
      <c r="F247" s="985"/>
      <c r="G247" s="985"/>
      <c r="H247" s="985"/>
    </row>
    <row r="248" spans="1:8">
      <c r="A248" s="985"/>
      <c r="B248" s="985"/>
      <c r="C248" s="985"/>
      <c r="D248" s="985"/>
      <c r="E248" s="985"/>
      <c r="F248" s="985"/>
      <c r="G248" s="985"/>
      <c r="H248" s="985"/>
    </row>
    <row r="249" spans="1:8">
      <c r="A249" s="985"/>
      <c r="B249" s="985"/>
      <c r="C249" s="985"/>
      <c r="D249" s="985"/>
      <c r="E249" s="985"/>
      <c r="F249" s="985"/>
      <c r="G249" s="985"/>
      <c r="H249" s="985"/>
    </row>
    <row r="250" spans="1:8">
      <c r="A250" s="985"/>
      <c r="B250" s="985"/>
      <c r="C250" s="985"/>
      <c r="D250" s="985"/>
      <c r="E250" s="985"/>
      <c r="F250" s="985"/>
      <c r="G250" s="985"/>
      <c r="H250" s="985"/>
    </row>
    <row r="251" spans="1:8">
      <c r="A251" s="985"/>
      <c r="B251" s="985"/>
      <c r="C251" s="985"/>
      <c r="D251" s="985"/>
      <c r="E251" s="985"/>
      <c r="F251" s="985"/>
      <c r="G251" s="985"/>
      <c r="H251" s="985"/>
    </row>
    <row r="252" spans="1:8">
      <c r="A252" s="985"/>
      <c r="B252" s="985"/>
      <c r="C252" s="985"/>
      <c r="D252" s="985"/>
      <c r="E252" s="985"/>
      <c r="F252" s="985"/>
      <c r="G252" s="985"/>
      <c r="H252" s="985"/>
    </row>
    <row r="253" spans="1:8">
      <c r="A253" s="985"/>
      <c r="B253" s="985"/>
      <c r="C253" s="985"/>
      <c r="D253" s="985"/>
      <c r="E253" s="985"/>
      <c r="F253" s="985"/>
      <c r="G253" s="985"/>
      <c r="H253" s="985"/>
    </row>
    <row r="254" spans="1:8">
      <c r="A254" s="985"/>
      <c r="B254" s="985"/>
      <c r="C254" s="985"/>
      <c r="D254" s="985"/>
      <c r="E254" s="985"/>
      <c r="F254" s="985"/>
      <c r="G254" s="985"/>
      <c r="H254" s="985"/>
    </row>
    <row r="255" spans="1:8">
      <c r="A255" s="985"/>
      <c r="B255" s="985"/>
      <c r="C255" s="985"/>
      <c r="D255" s="985"/>
      <c r="E255" s="985"/>
      <c r="F255" s="985"/>
      <c r="G255" s="985"/>
      <c r="H255" s="985"/>
    </row>
    <row r="256" spans="1:8">
      <c r="A256" s="985"/>
      <c r="B256" s="985"/>
      <c r="C256" s="985"/>
      <c r="D256" s="985"/>
      <c r="E256" s="985"/>
      <c r="F256" s="985"/>
      <c r="G256" s="985"/>
      <c r="H256" s="985"/>
    </row>
    <row r="257" spans="1:8">
      <c r="A257" s="985"/>
      <c r="B257" s="985"/>
      <c r="C257" s="985"/>
      <c r="D257" s="985"/>
      <c r="E257" s="985"/>
      <c r="F257" s="985"/>
      <c r="G257" s="985"/>
      <c r="H257" s="985"/>
    </row>
    <row r="258" spans="1:8">
      <c r="A258" s="985"/>
      <c r="B258" s="985"/>
      <c r="C258" s="985"/>
      <c r="D258" s="985"/>
      <c r="E258" s="985"/>
      <c r="F258" s="985"/>
      <c r="G258" s="985"/>
      <c r="H258" s="985"/>
    </row>
    <row r="259" spans="1:8">
      <c r="A259" s="985"/>
      <c r="B259" s="985"/>
      <c r="C259" s="985"/>
      <c r="D259" s="985"/>
      <c r="E259" s="985"/>
      <c r="F259" s="985"/>
      <c r="G259" s="985"/>
      <c r="H259" s="985"/>
    </row>
    <row r="260" spans="1:8">
      <c r="A260" s="985"/>
      <c r="B260" s="985"/>
      <c r="C260" s="985"/>
      <c r="D260" s="985"/>
      <c r="E260" s="985"/>
      <c r="F260" s="985"/>
      <c r="G260" s="985"/>
      <c r="H260" s="985"/>
    </row>
    <row r="261" spans="1:8">
      <c r="A261" s="985"/>
      <c r="B261" s="985"/>
      <c r="C261" s="985"/>
      <c r="D261" s="985"/>
      <c r="E261" s="985"/>
      <c r="F261" s="985"/>
      <c r="G261" s="985"/>
      <c r="H261" s="985"/>
    </row>
    <row r="262" spans="1:8">
      <c r="A262" s="985"/>
      <c r="B262" s="985"/>
      <c r="C262" s="985"/>
      <c r="D262" s="985"/>
      <c r="E262" s="985"/>
      <c r="F262" s="985"/>
      <c r="G262" s="985"/>
      <c r="H262" s="985"/>
    </row>
    <row r="263" spans="1:8">
      <c r="A263" s="985"/>
      <c r="B263" s="985"/>
      <c r="C263" s="985"/>
      <c r="D263" s="985"/>
      <c r="E263" s="985"/>
      <c r="F263" s="985"/>
      <c r="G263" s="985"/>
      <c r="H263" s="985"/>
    </row>
    <row r="264" spans="1:8">
      <c r="A264" s="985"/>
      <c r="B264" s="985"/>
      <c r="C264" s="985"/>
      <c r="D264" s="985"/>
      <c r="E264" s="985"/>
      <c r="F264" s="985"/>
      <c r="G264" s="985"/>
      <c r="H264" s="985"/>
    </row>
    <row r="265" spans="1:8">
      <c r="A265" s="985"/>
      <c r="B265" s="985"/>
      <c r="C265" s="985"/>
      <c r="D265" s="985"/>
      <c r="E265" s="985"/>
      <c r="F265" s="985"/>
      <c r="G265" s="985"/>
      <c r="H265" s="985"/>
    </row>
    <row r="266" spans="1:8">
      <c r="A266" s="985"/>
      <c r="B266" s="985"/>
      <c r="C266" s="985"/>
      <c r="D266" s="985"/>
      <c r="E266" s="985"/>
      <c r="F266" s="985"/>
      <c r="G266" s="985"/>
      <c r="H266" s="985"/>
    </row>
    <row r="267" spans="1:8">
      <c r="A267" s="985"/>
      <c r="B267" s="985"/>
      <c r="C267" s="985"/>
      <c r="D267" s="985"/>
      <c r="E267" s="985"/>
      <c r="F267" s="985"/>
      <c r="G267" s="985"/>
      <c r="H267" s="985"/>
    </row>
    <row r="268" spans="1:8">
      <c r="A268" s="985"/>
      <c r="B268" s="985"/>
      <c r="C268" s="985"/>
      <c r="D268" s="985"/>
      <c r="E268" s="985"/>
      <c r="F268" s="985"/>
      <c r="G268" s="985"/>
      <c r="H268" s="985"/>
    </row>
    <row r="269" spans="1:8">
      <c r="A269" s="985"/>
      <c r="B269" s="985"/>
      <c r="C269" s="985"/>
      <c r="D269" s="985"/>
      <c r="E269" s="985"/>
      <c r="F269" s="985"/>
      <c r="G269" s="985"/>
      <c r="H269" s="985"/>
    </row>
    <row r="270" spans="1:8">
      <c r="A270" s="985"/>
      <c r="B270" s="985"/>
      <c r="C270" s="985"/>
      <c r="D270" s="985"/>
      <c r="E270" s="985"/>
      <c r="F270" s="985"/>
      <c r="G270" s="985"/>
      <c r="H270" s="985"/>
    </row>
    <row r="271" spans="1:8">
      <c r="A271" s="985"/>
      <c r="B271" s="985"/>
      <c r="C271" s="985"/>
      <c r="D271" s="985"/>
      <c r="E271" s="985"/>
      <c r="F271" s="985"/>
      <c r="G271" s="985"/>
      <c r="H271" s="985"/>
    </row>
    <row r="272" spans="1:8">
      <c r="A272" s="985"/>
      <c r="B272" s="985"/>
      <c r="C272" s="985"/>
      <c r="D272" s="985"/>
      <c r="E272" s="985"/>
      <c r="F272" s="985"/>
      <c r="G272" s="985"/>
      <c r="H272" s="985"/>
    </row>
    <row r="273" spans="1:8">
      <c r="A273" s="985"/>
      <c r="B273" s="985"/>
      <c r="C273" s="985"/>
      <c r="D273" s="985"/>
      <c r="E273" s="985"/>
      <c r="F273" s="985"/>
      <c r="G273" s="985"/>
      <c r="H273" s="985"/>
    </row>
    <row r="274" spans="1:8">
      <c r="A274" s="985"/>
      <c r="B274" s="985"/>
      <c r="C274" s="985"/>
      <c r="D274" s="985"/>
      <c r="E274" s="985"/>
      <c r="F274" s="985"/>
      <c r="G274" s="985"/>
      <c r="H274" s="985"/>
    </row>
    <row r="275" spans="1:8">
      <c r="A275" s="985"/>
      <c r="B275" s="985"/>
      <c r="C275" s="985"/>
      <c r="D275" s="985"/>
      <c r="E275" s="985"/>
      <c r="F275" s="985"/>
      <c r="G275" s="985"/>
      <c r="H275" s="985"/>
    </row>
    <row r="276" spans="1:8">
      <c r="A276" s="985"/>
      <c r="B276" s="985"/>
      <c r="C276" s="985"/>
      <c r="D276" s="985"/>
      <c r="E276" s="985"/>
      <c r="F276" s="985"/>
      <c r="G276" s="985"/>
      <c r="H276" s="985"/>
    </row>
    <row r="277" spans="1:8">
      <c r="A277" s="985"/>
      <c r="B277" s="985"/>
      <c r="C277" s="985"/>
      <c r="D277" s="985"/>
      <c r="E277" s="985"/>
      <c r="F277" s="985"/>
      <c r="G277" s="985"/>
      <c r="H277" s="985"/>
    </row>
    <row r="278" spans="1:8">
      <c r="A278" s="985"/>
      <c r="B278" s="985"/>
      <c r="C278" s="985"/>
      <c r="D278" s="985"/>
      <c r="E278" s="985"/>
      <c r="F278" s="985"/>
      <c r="G278" s="985"/>
      <c r="H278" s="985"/>
    </row>
    <row r="279" spans="1:8">
      <c r="A279" s="985"/>
      <c r="B279" s="985"/>
      <c r="C279" s="985"/>
      <c r="D279" s="985"/>
      <c r="E279" s="985"/>
      <c r="F279" s="985"/>
      <c r="G279" s="985"/>
      <c r="H279" s="985"/>
    </row>
    <row r="280" spans="1:8">
      <c r="A280" s="985"/>
      <c r="B280" s="985"/>
      <c r="C280" s="985"/>
      <c r="D280" s="985"/>
      <c r="E280" s="985"/>
      <c r="F280" s="985"/>
      <c r="G280" s="985"/>
      <c r="H280" s="985"/>
    </row>
    <row r="281" spans="1:8">
      <c r="A281" s="985"/>
      <c r="B281" s="985"/>
      <c r="C281" s="985"/>
      <c r="D281" s="985"/>
      <c r="E281" s="985"/>
      <c r="F281" s="985"/>
      <c r="G281" s="985"/>
      <c r="H281" s="985"/>
    </row>
    <row r="282" spans="1:8">
      <c r="A282" s="985"/>
      <c r="B282" s="985"/>
      <c r="C282" s="985"/>
      <c r="D282" s="985"/>
      <c r="E282" s="985"/>
      <c r="F282" s="985"/>
      <c r="G282" s="985"/>
      <c r="H282" s="985"/>
    </row>
    <row r="283" spans="1:8">
      <c r="A283" s="985"/>
      <c r="B283" s="985"/>
      <c r="C283" s="985"/>
      <c r="D283" s="985"/>
      <c r="E283" s="985"/>
      <c r="F283" s="985"/>
      <c r="G283" s="985"/>
      <c r="H283" s="985"/>
    </row>
    <row r="284" spans="1:8">
      <c r="A284" s="985"/>
      <c r="B284" s="985"/>
      <c r="C284" s="985"/>
      <c r="D284" s="985"/>
      <c r="E284" s="985"/>
      <c r="F284" s="985"/>
      <c r="G284" s="985"/>
      <c r="H284" s="985"/>
    </row>
    <row r="285" spans="1:8">
      <c r="A285" s="985"/>
      <c r="B285" s="985"/>
      <c r="C285" s="985"/>
      <c r="D285" s="985"/>
      <c r="E285" s="985"/>
      <c r="F285" s="985"/>
      <c r="G285" s="985"/>
      <c r="H285" s="985"/>
    </row>
    <row r="286" spans="1:8">
      <c r="A286" s="985"/>
      <c r="B286" s="985"/>
      <c r="C286" s="985"/>
      <c r="D286" s="985"/>
      <c r="E286" s="985"/>
      <c r="F286" s="985"/>
      <c r="G286" s="985"/>
      <c r="H286" s="985"/>
    </row>
    <row r="287" spans="1:8">
      <c r="A287" s="985"/>
      <c r="B287" s="985"/>
      <c r="C287" s="985"/>
      <c r="D287" s="985"/>
      <c r="E287" s="985"/>
      <c r="F287" s="985"/>
      <c r="G287" s="985"/>
      <c r="H287" s="985"/>
    </row>
    <row r="288" spans="1:8">
      <c r="A288" s="985"/>
      <c r="B288" s="985"/>
      <c r="C288" s="985"/>
      <c r="D288" s="985"/>
      <c r="E288" s="985"/>
      <c r="F288" s="985"/>
      <c r="G288" s="985"/>
      <c r="H288" s="985"/>
    </row>
    <row r="289" spans="1:8">
      <c r="A289" s="985"/>
      <c r="B289" s="985"/>
      <c r="C289" s="985"/>
      <c r="D289" s="985"/>
      <c r="E289" s="985"/>
      <c r="F289" s="985"/>
      <c r="G289" s="985"/>
      <c r="H289" s="985"/>
    </row>
    <row r="290" spans="1:8">
      <c r="A290" s="985"/>
      <c r="B290" s="985"/>
      <c r="C290" s="985"/>
      <c r="D290" s="985"/>
      <c r="E290" s="985"/>
      <c r="F290" s="985"/>
      <c r="G290" s="985"/>
      <c r="H290" s="985"/>
    </row>
    <row r="291" spans="1:8">
      <c r="A291" s="985"/>
      <c r="B291" s="985"/>
      <c r="C291" s="985"/>
      <c r="D291" s="985"/>
      <c r="E291" s="985"/>
      <c r="F291" s="985"/>
      <c r="G291" s="985"/>
      <c r="H291" s="985"/>
    </row>
    <row r="292" spans="1:8">
      <c r="A292" s="985"/>
      <c r="B292" s="985"/>
      <c r="C292" s="985"/>
      <c r="D292" s="985"/>
      <c r="E292" s="985"/>
      <c r="F292" s="985"/>
      <c r="G292" s="985"/>
      <c r="H292" s="985"/>
    </row>
    <row r="293" spans="1:8">
      <c r="A293" s="985"/>
      <c r="B293" s="985"/>
      <c r="C293" s="985"/>
      <c r="D293" s="985"/>
      <c r="E293" s="985"/>
      <c r="F293" s="985"/>
      <c r="G293" s="985"/>
      <c r="H293" s="985"/>
    </row>
    <row r="294" spans="1:8">
      <c r="A294" s="985"/>
      <c r="B294" s="985"/>
      <c r="C294" s="985"/>
      <c r="D294" s="985"/>
      <c r="E294" s="985"/>
      <c r="F294" s="985"/>
      <c r="G294" s="985"/>
      <c r="H294" s="985"/>
    </row>
    <row r="295" spans="1:8">
      <c r="A295" s="985"/>
      <c r="B295" s="985"/>
      <c r="C295" s="985"/>
      <c r="D295" s="985"/>
      <c r="E295" s="985"/>
      <c r="F295" s="985"/>
      <c r="G295" s="985"/>
      <c r="H295" s="985"/>
    </row>
    <row r="296" spans="1:8">
      <c r="A296" s="985"/>
      <c r="B296" s="985"/>
      <c r="C296" s="985"/>
      <c r="D296" s="985"/>
      <c r="E296" s="985"/>
      <c r="F296" s="985"/>
      <c r="G296" s="985"/>
      <c r="H296" s="985"/>
    </row>
    <row r="297" spans="1:8">
      <c r="A297" s="985"/>
      <c r="B297" s="985"/>
      <c r="C297" s="985"/>
      <c r="D297" s="985"/>
      <c r="E297" s="985"/>
      <c r="F297" s="985"/>
      <c r="G297" s="985"/>
      <c r="H297" s="985"/>
    </row>
    <row r="298" spans="1:8">
      <c r="A298" s="985"/>
      <c r="B298" s="985"/>
      <c r="C298" s="985"/>
      <c r="D298" s="985"/>
      <c r="E298" s="985"/>
      <c r="F298" s="985"/>
      <c r="G298" s="985"/>
      <c r="H298" s="985"/>
    </row>
    <row r="299" spans="1:8">
      <c r="A299" s="985"/>
      <c r="B299" s="985"/>
      <c r="C299" s="985"/>
      <c r="D299" s="985"/>
      <c r="E299" s="985"/>
      <c r="F299" s="985"/>
      <c r="G299" s="985"/>
      <c r="H299" s="985"/>
    </row>
    <row r="300" spans="1:8">
      <c r="A300" s="985"/>
      <c r="B300" s="985"/>
      <c r="C300" s="985"/>
      <c r="D300" s="985"/>
      <c r="E300" s="985"/>
      <c r="F300" s="985"/>
      <c r="G300" s="985"/>
      <c r="H300" s="985"/>
    </row>
    <row r="301" spans="1:8">
      <c r="A301" s="985"/>
      <c r="B301" s="985"/>
      <c r="C301" s="985"/>
      <c r="D301" s="985"/>
      <c r="E301" s="985"/>
      <c r="F301" s="985"/>
      <c r="G301" s="985"/>
      <c r="H301" s="985"/>
    </row>
    <row r="302" spans="1:8">
      <c r="A302" s="985"/>
      <c r="B302" s="985"/>
      <c r="C302" s="985"/>
      <c r="D302" s="985"/>
      <c r="E302" s="985"/>
      <c r="F302" s="985"/>
      <c r="G302" s="985"/>
      <c r="H302" s="985"/>
    </row>
    <row r="303" spans="1:8">
      <c r="A303" s="985"/>
      <c r="B303" s="985"/>
      <c r="C303" s="985"/>
      <c r="D303" s="985"/>
      <c r="E303" s="985"/>
      <c r="F303" s="985"/>
      <c r="G303" s="985"/>
      <c r="H303" s="985"/>
    </row>
    <row r="304" spans="1:8">
      <c r="A304" s="985"/>
      <c r="B304" s="985"/>
      <c r="C304" s="985"/>
      <c r="D304" s="985"/>
      <c r="E304" s="985"/>
      <c r="F304" s="985"/>
      <c r="G304" s="985"/>
      <c r="H304" s="985"/>
    </row>
    <row r="305" spans="1:8">
      <c r="A305" s="985"/>
      <c r="B305" s="985"/>
      <c r="C305" s="985"/>
      <c r="D305" s="985"/>
      <c r="E305" s="985"/>
      <c r="F305" s="985"/>
      <c r="G305" s="985"/>
      <c r="H305" s="985"/>
    </row>
    <row r="306" spans="1:8">
      <c r="A306" s="985"/>
      <c r="B306" s="985"/>
      <c r="C306" s="985"/>
      <c r="D306" s="985"/>
      <c r="E306" s="985"/>
      <c r="F306" s="985"/>
      <c r="G306" s="985"/>
      <c r="H306" s="985"/>
    </row>
    <row r="307" spans="1:8">
      <c r="A307" s="985"/>
      <c r="B307" s="985"/>
      <c r="C307" s="985"/>
      <c r="D307" s="985"/>
      <c r="E307" s="985"/>
      <c r="F307" s="985"/>
      <c r="G307" s="985"/>
      <c r="H307" s="985"/>
    </row>
    <row r="308" spans="1:8">
      <c r="A308" s="985"/>
      <c r="B308" s="985"/>
      <c r="C308" s="985"/>
      <c r="D308" s="985"/>
      <c r="E308" s="985"/>
      <c r="F308" s="985"/>
      <c r="G308" s="985"/>
      <c r="H308" s="985"/>
    </row>
    <row r="309" spans="1:8">
      <c r="A309" s="985"/>
      <c r="B309" s="985"/>
      <c r="C309" s="985"/>
      <c r="D309" s="985"/>
      <c r="E309" s="985"/>
      <c r="F309" s="985"/>
      <c r="G309" s="985"/>
      <c r="H309" s="985"/>
    </row>
    <row r="310" spans="1:8">
      <c r="A310" s="985"/>
      <c r="B310" s="985"/>
      <c r="C310" s="985"/>
      <c r="D310" s="985"/>
      <c r="E310" s="985"/>
      <c r="F310" s="985"/>
      <c r="G310" s="985"/>
      <c r="H310" s="985"/>
    </row>
    <row r="311" spans="1:8">
      <c r="A311" s="985"/>
      <c r="B311" s="985"/>
      <c r="C311" s="985"/>
      <c r="D311" s="985"/>
      <c r="E311" s="985"/>
      <c r="F311" s="985"/>
      <c r="G311" s="985"/>
      <c r="H311" s="985"/>
    </row>
    <row r="312" spans="1:8">
      <c r="A312" s="985"/>
      <c r="B312" s="985"/>
      <c r="C312" s="985"/>
      <c r="D312" s="985"/>
      <c r="E312" s="985"/>
      <c r="F312" s="985"/>
      <c r="G312" s="985"/>
      <c r="H312" s="985"/>
    </row>
    <row r="313" spans="1:8">
      <c r="A313" s="985"/>
      <c r="B313" s="985"/>
      <c r="C313" s="985"/>
      <c r="D313" s="985"/>
      <c r="E313" s="985"/>
      <c r="F313" s="985"/>
      <c r="G313" s="985"/>
      <c r="H313" s="985"/>
    </row>
    <row r="314" spans="1:8">
      <c r="A314" s="985"/>
      <c r="B314" s="985"/>
      <c r="C314" s="985"/>
      <c r="D314" s="985"/>
      <c r="E314" s="985"/>
      <c r="F314" s="985"/>
      <c r="G314" s="985"/>
      <c r="H314" s="985"/>
    </row>
    <row r="315" spans="1:8">
      <c r="A315" s="985"/>
      <c r="B315" s="985"/>
      <c r="C315" s="985"/>
      <c r="D315" s="985"/>
      <c r="E315" s="985"/>
      <c r="F315" s="985"/>
      <c r="G315" s="985"/>
      <c r="H315" s="985"/>
    </row>
    <row r="316" spans="1:8">
      <c r="A316" s="985"/>
      <c r="B316" s="985"/>
      <c r="C316" s="985"/>
      <c r="D316" s="985"/>
      <c r="E316" s="985"/>
      <c r="F316" s="985"/>
      <c r="G316" s="985"/>
      <c r="H316" s="985"/>
    </row>
    <row r="317" spans="1:8">
      <c r="A317" s="985"/>
      <c r="B317" s="985"/>
      <c r="C317" s="985"/>
      <c r="D317" s="985"/>
      <c r="E317" s="985"/>
      <c r="F317" s="985"/>
      <c r="G317" s="985"/>
      <c r="H317" s="985"/>
    </row>
    <row r="318" spans="1:8">
      <c r="A318" s="985"/>
      <c r="B318" s="985"/>
      <c r="C318" s="985"/>
      <c r="D318" s="985"/>
      <c r="E318" s="985"/>
      <c r="F318" s="985"/>
      <c r="G318" s="985"/>
      <c r="H318" s="985"/>
    </row>
    <row r="319" spans="1:8">
      <c r="A319" s="985"/>
      <c r="B319" s="985"/>
      <c r="C319" s="985"/>
      <c r="D319" s="985"/>
      <c r="E319" s="985"/>
      <c r="F319" s="985"/>
      <c r="G319" s="985"/>
      <c r="H319" s="985"/>
    </row>
    <row r="320" spans="1:8">
      <c r="A320" s="985"/>
      <c r="B320" s="985"/>
      <c r="C320" s="985"/>
      <c r="D320" s="985"/>
      <c r="E320" s="985"/>
      <c r="F320" s="985"/>
      <c r="G320" s="985"/>
      <c r="H320" s="985"/>
    </row>
    <row r="321" spans="1:8">
      <c r="A321" s="985"/>
      <c r="B321" s="985"/>
      <c r="C321" s="985"/>
      <c r="D321" s="985"/>
      <c r="E321" s="985"/>
      <c r="F321" s="985"/>
      <c r="G321" s="985"/>
      <c r="H321" s="985"/>
    </row>
    <row r="322" spans="1:8">
      <c r="A322" s="985"/>
      <c r="B322" s="985"/>
      <c r="C322" s="985"/>
      <c r="D322" s="985"/>
      <c r="E322" s="985"/>
      <c r="F322" s="985"/>
      <c r="G322" s="985"/>
      <c r="H322" s="985"/>
    </row>
    <row r="323" spans="1:8">
      <c r="A323" s="985"/>
      <c r="B323" s="985"/>
      <c r="C323" s="985"/>
      <c r="D323" s="985"/>
      <c r="E323" s="985"/>
      <c r="F323" s="985"/>
      <c r="G323" s="985"/>
      <c r="H323" s="985"/>
    </row>
    <row r="324" spans="1:8">
      <c r="A324" s="985"/>
      <c r="B324" s="985"/>
      <c r="C324" s="985"/>
      <c r="D324" s="985"/>
      <c r="E324" s="985"/>
      <c r="F324" s="985"/>
      <c r="G324" s="985"/>
      <c r="H324" s="985"/>
    </row>
    <row r="325" spans="1:8">
      <c r="A325" s="985"/>
      <c r="B325" s="985"/>
      <c r="C325" s="985"/>
      <c r="D325" s="985"/>
      <c r="E325" s="985"/>
      <c r="F325" s="985"/>
      <c r="G325" s="985"/>
      <c r="H325" s="985"/>
    </row>
    <row r="326" spans="1:8">
      <c r="A326" s="985"/>
      <c r="B326" s="985"/>
      <c r="C326" s="985"/>
      <c r="D326" s="985"/>
      <c r="E326" s="985"/>
      <c r="F326" s="985"/>
      <c r="G326" s="985"/>
      <c r="H326" s="985"/>
    </row>
    <row r="327" spans="1:8">
      <c r="A327" s="985"/>
      <c r="B327" s="985"/>
      <c r="C327" s="985"/>
      <c r="D327" s="985"/>
      <c r="E327" s="985"/>
      <c r="F327" s="985"/>
      <c r="G327" s="985"/>
      <c r="H327" s="985"/>
    </row>
    <row r="328" spans="1:8">
      <c r="A328" s="985"/>
      <c r="B328" s="985"/>
      <c r="C328" s="985"/>
      <c r="D328" s="985"/>
      <c r="E328" s="985"/>
      <c r="F328" s="985"/>
      <c r="G328" s="985"/>
      <c r="H328" s="985"/>
    </row>
    <row r="329" spans="1:8">
      <c r="A329" s="985"/>
      <c r="B329" s="985"/>
      <c r="C329" s="985"/>
      <c r="D329" s="985"/>
      <c r="E329" s="985"/>
      <c r="F329" s="985"/>
      <c r="G329" s="985"/>
      <c r="H329" s="985"/>
    </row>
    <row r="330" spans="1:8">
      <c r="A330" s="985"/>
      <c r="B330" s="985"/>
      <c r="C330" s="985"/>
      <c r="D330" s="985"/>
      <c r="E330" s="985"/>
      <c r="F330" s="985"/>
      <c r="G330" s="985"/>
      <c r="H330" s="985"/>
    </row>
    <row r="331" spans="1:8">
      <c r="A331" s="985"/>
      <c r="B331" s="985"/>
      <c r="C331" s="985"/>
      <c r="D331" s="985"/>
      <c r="E331" s="985"/>
      <c r="F331" s="985"/>
      <c r="G331" s="985"/>
      <c r="H331" s="985"/>
    </row>
    <row r="332" spans="1:8">
      <c r="A332" s="985"/>
      <c r="B332" s="985"/>
      <c r="C332" s="985"/>
      <c r="D332" s="985"/>
      <c r="E332" s="985"/>
      <c r="F332" s="985"/>
      <c r="G332" s="985"/>
      <c r="H332" s="985"/>
    </row>
    <row r="333" spans="1:8">
      <c r="A333" s="985"/>
      <c r="B333" s="985"/>
      <c r="C333" s="985"/>
      <c r="D333" s="985"/>
      <c r="E333" s="985"/>
      <c r="F333" s="985"/>
      <c r="G333" s="985"/>
      <c r="H333" s="985"/>
    </row>
    <row r="334" spans="1:8">
      <c r="A334" s="985"/>
      <c r="B334" s="985"/>
      <c r="C334" s="985"/>
      <c r="D334" s="985"/>
      <c r="E334" s="985"/>
      <c r="F334" s="985"/>
      <c r="G334" s="985"/>
      <c r="H334" s="985"/>
    </row>
    <row r="335" spans="1:8">
      <c r="A335" s="985"/>
      <c r="B335" s="985"/>
      <c r="C335" s="985"/>
      <c r="D335" s="985"/>
      <c r="E335" s="985"/>
      <c r="F335" s="985"/>
      <c r="G335" s="985"/>
      <c r="H335" s="985"/>
    </row>
    <row r="336" spans="1:8">
      <c r="A336" s="985"/>
      <c r="B336" s="985"/>
      <c r="C336" s="985"/>
      <c r="D336" s="985"/>
      <c r="E336" s="985"/>
      <c r="F336" s="985"/>
      <c r="G336" s="985"/>
      <c r="H336" s="985"/>
    </row>
    <row r="337" spans="1:8">
      <c r="A337" s="985"/>
      <c r="B337" s="985"/>
      <c r="C337" s="985"/>
      <c r="D337" s="985"/>
      <c r="E337" s="985"/>
      <c r="F337" s="985"/>
      <c r="G337" s="985"/>
      <c r="H337" s="985"/>
    </row>
    <row r="338" spans="1:8">
      <c r="A338" s="985"/>
      <c r="B338" s="985"/>
      <c r="C338" s="985"/>
      <c r="D338" s="985"/>
      <c r="E338" s="985"/>
      <c r="F338" s="985"/>
      <c r="G338" s="985"/>
      <c r="H338" s="985"/>
    </row>
    <row r="339" spans="1:8">
      <c r="A339" s="985"/>
      <c r="B339" s="985"/>
      <c r="C339" s="985"/>
      <c r="D339" s="985"/>
      <c r="E339" s="985"/>
      <c r="F339" s="985"/>
      <c r="G339" s="985"/>
      <c r="H339" s="985"/>
    </row>
    <row r="340" spans="1:8">
      <c r="A340" s="985"/>
      <c r="B340" s="985"/>
      <c r="C340" s="985"/>
      <c r="D340" s="985"/>
      <c r="E340" s="985"/>
      <c r="F340" s="985"/>
      <c r="G340" s="985"/>
      <c r="H340" s="985"/>
    </row>
    <row r="341" spans="1:8">
      <c r="A341" s="985"/>
      <c r="B341" s="985"/>
      <c r="C341" s="985"/>
      <c r="D341" s="985"/>
      <c r="E341" s="985"/>
      <c r="F341" s="985"/>
      <c r="G341" s="985"/>
      <c r="H341" s="985"/>
    </row>
    <row r="342" spans="1:8">
      <c r="A342" s="985"/>
      <c r="B342" s="985"/>
      <c r="C342" s="985"/>
      <c r="D342" s="985"/>
      <c r="E342" s="985"/>
      <c r="F342" s="985"/>
      <c r="G342" s="985"/>
      <c r="H342" s="985"/>
    </row>
    <row r="343" spans="1:8">
      <c r="A343" s="985"/>
      <c r="B343" s="985"/>
      <c r="C343" s="985"/>
      <c r="D343" s="985"/>
      <c r="E343" s="985"/>
      <c r="F343" s="985"/>
      <c r="G343" s="985"/>
      <c r="H343" s="985"/>
    </row>
    <row r="344" spans="1:8">
      <c r="A344" s="985"/>
      <c r="B344" s="985"/>
      <c r="C344" s="985"/>
      <c r="D344" s="985"/>
      <c r="E344" s="985"/>
      <c r="F344" s="985"/>
      <c r="G344" s="985"/>
      <c r="H344" s="985"/>
    </row>
    <row r="345" spans="1:8">
      <c r="A345" s="985"/>
      <c r="B345" s="985"/>
      <c r="C345" s="985"/>
      <c r="D345" s="985"/>
      <c r="E345" s="985"/>
      <c r="F345" s="985"/>
      <c r="G345" s="985"/>
      <c r="H345" s="985"/>
    </row>
    <row r="346" spans="1:8">
      <c r="A346" s="985"/>
      <c r="B346" s="985"/>
      <c r="C346" s="985"/>
      <c r="D346" s="985"/>
      <c r="E346" s="985"/>
      <c r="F346" s="985"/>
      <c r="G346" s="985"/>
      <c r="H346" s="985"/>
    </row>
    <row r="347" spans="1:8">
      <c r="A347" s="985"/>
      <c r="B347" s="985"/>
      <c r="C347" s="985"/>
      <c r="D347" s="985"/>
      <c r="E347" s="985"/>
      <c r="F347" s="985"/>
      <c r="G347" s="985"/>
      <c r="H347" s="985"/>
    </row>
    <row r="348" spans="1:8">
      <c r="A348" s="985"/>
      <c r="B348" s="985"/>
      <c r="C348" s="985"/>
      <c r="D348" s="985"/>
      <c r="E348" s="985"/>
      <c r="F348" s="985"/>
      <c r="G348" s="985"/>
      <c r="H348" s="985"/>
    </row>
    <row r="349" spans="1:8">
      <c r="A349" s="985"/>
      <c r="B349" s="985"/>
      <c r="C349" s="985"/>
      <c r="D349" s="985"/>
      <c r="E349" s="985"/>
      <c r="F349" s="985"/>
      <c r="G349" s="985"/>
      <c r="H349" s="985"/>
    </row>
    <row r="350" spans="1:8">
      <c r="A350" s="985"/>
      <c r="B350" s="985"/>
      <c r="C350" s="985"/>
      <c r="D350" s="985"/>
      <c r="E350" s="985"/>
      <c r="F350" s="985"/>
      <c r="G350" s="985"/>
      <c r="H350" s="985"/>
    </row>
    <row r="351" spans="1:8">
      <c r="A351" s="985"/>
      <c r="B351" s="985"/>
      <c r="C351" s="985"/>
      <c r="D351" s="985"/>
      <c r="E351" s="985"/>
      <c r="F351" s="985"/>
      <c r="G351" s="985"/>
      <c r="H351" s="985"/>
    </row>
    <row r="352" spans="1:8">
      <c r="A352" s="985"/>
      <c r="B352" s="985"/>
      <c r="C352" s="985"/>
      <c r="D352" s="985"/>
      <c r="E352" s="985"/>
      <c r="F352" s="985"/>
      <c r="G352" s="985"/>
      <c r="H352" s="985"/>
    </row>
    <row r="353" spans="1:8">
      <c r="A353" s="985"/>
      <c r="B353" s="985"/>
      <c r="C353" s="985"/>
      <c r="D353" s="985"/>
      <c r="E353" s="985"/>
      <c r="F353" s="985"/>
      <c r="G353" s="985"/>
      <c r="H353" s="985"/>
    </row>
    <row r="354" spans="1:8">
      <c r="A354" s="985"/>
      <c r="B354" s="985"/>
      <c r="C354" s="985"/>
      <c r="D354" s="985"/>
      <c r="E354" s="985"/>
      <c r="F354" s="985"/>
      <c r="G354" s="985"/>
      <c r="H354" s="985"/>
    </row>
    <row r="355" spans="1:8">
      <c r="A355" s="985"/>
      <c r="B355" s="985"/>
      <c r="C355" s="985"/>
      <c r="D355" s="985"/>
      <c r="E355" s="985"/>
      <c r="F355" s="985"/>
      <c r="G355" s="985"/>
      <c r="H355" s="985"/>
    </row>
    <row r="356" spans="1:8">
      <c r="A356" s="985"/>
      <c r="B356" s="985"/>
      <c r="C356" s="985"/>
      <c r="D356" s="985"/>
      <c r="E356" s="985"/>
      <c r="F356" s="985"/>
      <c r="G356" s="985"/>
      <c r="H356" s="985"/>
    </row>
    <row r="357" spans="1:8">
      <c r="A357" s="985"/>
      <c r="B357" s="985"/>
      <c r="C357" s="985"/>
      <c r="D357" s="985"/>
      <c r="E357" s="985"/>
      <c r="F357" s="985"/>
      <c r="G357" s="985"/>
      <c r="H357" s="985"/>
    </row>
    <row r="358" spans="1:8">
      <c r="A358" s="985"/>
      <c r="B358" s="985"/>
      <c r="C358" s="985"/>
      <c r="D358" s="985"/>
      <c r="E358" s="985"/>
      <c r="F358" s="985"/>
      <c r="G358" s="985"/>
      <c r="H358" s="985"/>
    </row>
    <row r="359" spans="1:8">
      <c r="A359" s="985"/>
      <c r="B359" s="985"/>
      <c r="C359" s="985"/>
      <c r="D359" s="985"/>
      <c r="E359" s="985"/>
      <c r="F359" s="985"/>
      <c r="G359" s="985"/>
      <c r="H359" s="985"/>
    </row>
    <row r="360" spans="1:8">
      <c r="A360" s="985"/>
      <c r="B360" s="985"/>
      <c r="C360" s="985"/>
      <c r="D360" s="985"/>
      <c r="E360" s="985"/>
      <c r="F360" s="985"/>
      <c r="G360" s="985"/>
      <c r="H360" s="985"/>
    </row>
    <row r="361" spans="1:8">
      <c r="A361" s="985"/>
      <c r="B361" s="985"/>
      <c r="C361" s="985"/>
      <c r="D361" s="985"/>
      <c r="E361" s="985"/>
      <c r="F361" s="985"/>
      <c r="G361" s="985"/>
      <c r="H361" s="985"/>
    </row>
    <row r="362" spans="1:8">
      <c r="A362" s="985"/>
      <c r="B362" s="985"/>
      <c r="C362" s="985"/>
      <c r="D362" s="985"/>
      <c r="E362" s="985"/>
      <c r="F362" s="985"/>
      <c r="G362" s="985"/>
      <c r="H362" s="985"/>
    </row>
    <row r="363" spans="1:8">
      <c r="A363" s="985"/>
      <c r="B363" s="985"/>
      <c r="C363" s="985"/>
      <c r="D363" s="985"/>
      <c r="E363" s="985"/>
      <c r="F363" s="985"/>
      <c r="G363" s="985"/>
      <c r="H363" s="985"/>
    </row>
    <row r="364" spans="1:8">
      <c r="A364" s="985"/>
      <c r="B364" s="985"/>
      <c r="C364" s="985"/>
      <c r="D364" s="985"/>
      <c r="E364" s="985"/>
      <c r="F364" s="985"/>
      <c r="G364" s="985"/>
      <c r="H364" s="985"/>
    </row>
    <row r="365" spans="1:8">
      <c r="A365" s="985"/>
      <c r="B365" s="985"/>
      <c r="C365" s="985"/>
      <c r="D365" s="985"/>
      <c r="E365" s="985"/>
      <c r="F365" s="985"/>
      <c r="G365" s="985"/>
      <c r="H365" s="985"/>
    </row>
    <row r="366" spans="1:8">
      <c r="A366" s="985"/>
      <c r="B366" s="985"/>
      <c r="C366" s="985"/>
      <c r="D366" s="985"/>
      <c r="E366" s="985"/>
      <c r="F366" s="985"/>
      <c r="G366" s="985"/>
      <c r="H366" s="985"/>
    </row>
    <row r="367" spans="1:8">
      <c r="A367" s="985"/>
      <c r="B367" s="985"/>
      <c r="C367" s="985"/>
      <c r="D367" s="985"/>
      <c r="E367" s="985"/>
      <c r="F367" s="985"/>
      <c r="G367" s="985"/>
      <c r="H367" s="985"/>
    </row>
    <row r="368" spans="1:8">
      <c r="A368" s="985"/>
      <c r="B368" s="985"/>
      <c r="C368" s="985"/>
      <c r="D368" s="985"/>
      <c r="E368" s="985"/>
      <c r="F368" s="985"/>
      <c r="G368" s="985"/>
      <c r="H368" s="985"/>
    </row>
    <row r="369" spans="1:8">
      <c r="A369" s="985"/>
      <c r="B369" s="985"/>
      <c r="C369" s="985"/>
      <c r="D369" s="985"/>
      <c r="E369" s="985"/>
      <c r="F369" s="985"/>
      <c r="G369" s="985"/>
      <c r="H369" s="985"/>
    </row>
    <row r="370" spans="1:8">
      <c r="A370" s="985"/>
      <c r="B370" s="985"/>
      <c r="C370" s="985"/>
      <c r="D370" s="985"/>
      <c r="E370" s="985"/>
      <c r="F370" s="985"/>
      <c r="G370" s="985"/>
      <c r="H370" s="985"/>
    </row>
    <row r="371" spans="1:8">
      <c r="A371" s="985"/>
      <c r="B371" s="985"/>
      <c r="C371" s="985"/>
      <c r="D371" s="985"/>
      <c r="E371" s="985"/>
      <c r="F371" s="985"/>
      <c r="G371" s="985"/>
      <c r="H371" s="985"/>
    </row>
    <row r="372" spans="1:8">
      <c r="A372" s="985"/>
      <c r="B372" s="985"/>
      <c r="C372" s="985"/>
      <c r="D372" s="985"/>
      <c r="E372" s="985"/>
      <c r="F372" s="985"/>
      <c r="G372" s="985"/>
      <c r="H372" s="985"/>
    </row>
    <row r="373" spans="1:8">
      <c r="A373" s="985"/>
      <c r="B373" s="985"/>
      <c r="C373" s="985"/>
      <c r="D373" s="985"/>
      <c r="E373" s="985"/>
      <c r="F373" s="985"/>
      <c r="G373" s="985"/>
      <c r="H373" s="985"/>
    </row>
    <row r="374" spans="1:8">
      <c r="A374" s="985"/>
      <c r="B374" s="985"/>
      <c r="C374" s="985"/>
      <c r="D374" s="985"/>
      <c r="E374" s="985"/>
      <c r="F374" s="985"/>
      <c r="G374" s="985"/>
      <c r="H374" s="985"/>
    </row>
    <row r="375" spans="1:8">
      <c r="A375" s="985"/>
      <c r="B375" s="985"/>
      <c r="C375" s="985"/>
      <c r="D375" s="985"/>
      <c r="E375" s="985"/>
      <c r="F375" s="985"/>
      <c r="G375" s="985"/>
      <c r="H375" s="985"/>
    </row>
    <row r="376" spans="1:8">
      <c r="A376" s="985"/>
      <c r="B376" s="985"/>
      <c r="C376" s="985"/>
      <c r="D376" s="985"/>
      <c r="E376" s="985"/>
      <c r="F376" s="985"/>
      <c r="G376" s="985"/>
      <c r="H376" s="985"/>
    </row>
    <row r="377" spans="1:8">
      <c r="A377" s="985"/>
      <c r="B377" s="985"/>
      <c r="C377" s="985"/>
      <c r="D377" s="985"/>
      <c r="E377" s="985"/>
      <c r="F377" s="985"/>
      <c r="G377" s="985"/>
      <c r="H377" s="985"/>
    </row>
    <row r="378" spans="1:8">
      <c r="A378" s="985"/>
      <c r="B378" s="985"/>
      <c r="C378" s="985"/>
      <c r="D378" s="985"/>
      <c r="E378" s="985"/>
      <c r="F378" s="985"/>
      <c r="G378" s="985"/>
      <c r="H378" s="985"/>
    </row>
    <row r="379" spans="1:8">
      <c r="A379" s="985"/>
      <c r="B379" s="985"/>
      <c r="C379" s="985"/>
      <c r="D379" s="985"/>
      <c r="E379" s="985"/>
      <c r="F379" s="985"/>
      <c r="G379" s="985"/>
      <c r="H379" s="985"/>
    </row>
    <row r="380" spans="1:8">
      <c r="A380" s="985"/>
      <c r="B380" s="985"/>
      <c r="C380" s="985"/>
      <c r="D380" s="985"/>
      <c r="E380" s="985"/>
      <c r="F380" s="985"/>
      <c r="G380" s="985"/>
      <c r="H380" s="985"/>
    </row>
    <row r="381" spans="1:8">
      <c r="A381" s="985"/>
      <c r="B381" s="985"/>
      <c r="C381" s="985"/>
      <c r="D381" s="985"/>
      <c r="E381" s="985"/>
      <c r="F381" s="985"/>
      <c r="G381" s="985"/>
      <c r="H381" s="985"/>
    </row>
    <row r="382" spans="1:8">
      <c r="A382" s="985"/>
      <c r="B382" s="985"/>
      <c r="C382" s="985"/>
      <c r="D382" s="985"/>
      <c r="E382" s="985"/>
      <c r="F382" s="985"/>
      <c r="G382" s="985"/>
      <c r="H382" s="985"/>
    </row>
    <row r="383" spans="1:8">
      <c r="A383" s="985"/>
      <c r="B383" s="985"/>
      <c r="C383" s="985"/>
      <c r="D383" s="985"/>
      <c r="E383" s="985"/>
      <c r="F383" s="985"/>
      <c r="G383" s="985"/>
      <c r="H383" s="985"/>
    </row>
    <row r="384" spans="1:8">
      <c r="A384" s="985"/>
      <c r="B384" s="985"/>
      <c r="C384" s="985"/>
      <c r="D384" s="985"/>
      <c r="E384" s="985"/>
      <c r="F384" s="985"/>
      <c r="G384" s="985"/>
      <c r="H384" s="985"/>
    </row>
    <row r="385" spans="1:8">
      <c r="A385" s="985"/>
      <c r="B385" s="985"/>
      <c r="C385" s="985"/>
      <c r="D385" s="985"/>
      <c r="E385" s="985"/>
      <c r="F385" s="985"/>
      <c r="G385" s="985"/>
      <c r="H385" s="985"/>
    </row>
    <row r="386" spans="1:8">
      <c r="A386" s="985"/>
      <c r="B386" s="985"/>
      <c r="C386" s="985"/>
      <c r="D386" s="985"/>
      <c r="E386" s="985"/>
      <c r="F386" s="985"/>
      <c r="G386" s="985"/>
      <c r="H386" s="985"/>
    </row>
    <row r="387" spans="1:8">
      <c r="A387" s="985"/>
      <c r="B387" s="985"/>
      <c r="C387" s="985"/>
      <c r="D387" s="985"/>
      <c r="E387" s="985"/>
      <c r="F387" s="985"/>
      <c r="G387" s="985"/>
      <c r="H387" s="985"/>
    </row>
    <row r="388" spans="1:8">
      <c r="A388" s="985"/>
      <c r="B388" s="985"/>
      <c r="C388" s="985"/>
      <c r="D388" s="985"/>
      <c r="E388" s="985"/>
      <c r="F388" s="985"/>
      <c r="G388" s="985"/>
      <c r="H388" s="985"/>
    </row>
    <row r="389" spans="1:8">
      <c r="A389" s="985"/>
      <c r="B389" s="985"/>
      <c r="C389" s="985"/>
      <c r="D389" s="985"/>
      <c r="E389" s="985"/>
      <c r="F389" s="985"/>
      <c r="G389" s="985"/>
      <c r="H389" s="985"/>
    </row>
    <row r="390" spans="1:8">
      <c r="A390" s="985"/>
      <c r="B390" s="985"/>
      <c r="C390" s="985"/>
      <c r="D390" s="985"/>
      <c r="E390" s="985"/>
      <c r="F390" s="985"/>
      <c r="G390" s="985"/>
      <c r="H390" s="985"/>
    </row>
    <row r="391" spans="1:8">
      <c r="A391" s="985"/>
      <c r="B391" s="985"/>
      <c r="C391" s="985"/>
      <c r="D391" s="985"/>
      <c r="E391" s="985"/>
      <c r="F391" s="985"/>
      <c r="G391" s="985"/>
      <c r="H391" s="985"/>
    </row>
    <row r="392" spans="1:8">
      <c r="A392" s="985"/>
      <c r="B392" s="985"/>
      <c r="C392" s="985"/>
      <c r="D392" s="985"/>
      <c r="E392" s="985"/>
      <c r="F392" s="985"/>
      <c r="G392" s="985"/>
      <c r="H392" s="985"/>
    </row>
    <row r="393" spans="1:8">
      <c r="A393" s="985"/>
      <c r="B393" s="985"/>
      <c r="C393" s="985"/>
      <c r="D393" s="985"/>
      <c r="E393" s="985"/>
      <c r="F393" s="985"/>
      <c r="G393" s="985"/>
      <c r="H393" s="985"/>
    </row>
    <row r="394" spans="1:8">
      <c r="A394" s="985"/>
      <c r="B394" s="985"/>
      <c r="C394" s="985"/>
      <c r="D394" s="985"/>
      <c r="E394" s="985"/>
      <c r="F394" s="985"/>
      <c r="G394" s="985"/>
      <c r="H394" s="985"/>
    </row>
    <row r="395" spans="1:8">
      <c r="A395" s="985"/>
      <c r="B395" s="985"/>
      <c r="C395" s="985"/>
      <c r="D395" s="985"/>
      <c r="E395" s="985"/>
      <c r="F395" s="985"/>
      <c r="G395" s="985"/>
      <c r="H395" s="985"/>
    </row>
    <row r="396" spans="1:8">
      <c r="A396" s="985"/>
      <c r="B396" s="985"/>
      <c r="C396" s="985"/>
      <c r="D396" s="985"/>
      <c r="E396" s="985"/>
      <c r="F396" s="985"/>
      <c r="G396" s="985"/>
      <c r="H396" s="985"/>
    </row>
    <row r="397" spans="1:8">
      <c r="A397" s="985"/>
      <c r="B397" s="985"/>
      <c r="C397" s="985"/>
      <c r="D397" s="985"/>
      <c r="E397" s="985"/>
      <c r="F397" s="985"/>
      <c r="G397" s="985"/>
      <c r="H397" s="985"/>
    </row>
    <row r="398" spans="1:8">
      <c r="A398" s="985"/>
      <c r="B398" s="985"/>
      <c r="C398" s="985"/>
      <c r="D398" s="985"/>
      <c r="E398" s="985"/>
      <c r="F398" s="985"/>
      <c r="G398" s="985"/>
      <c r="H398" s="985"/>
    </row>
    <row r="399" spans="1:8">
      <c r="A399" s="985"/>
      <c r="B399" s="985"/>
      <c r="C399" s="985"/>
      <c r="D399" s="985"/>
      <c r="E399" s="985"/>
      <c r="F399" s="985"/>
      <c r="G399" s="985"/>
      <c r="H399" s="985"/>
    </row>
    <row r="400" spans="1:8">
      <c r="A400" s="985"/>
      <c r="B400" s="985"/>
      <c r="C400" s="985"/>
      <c r="D400" s="985"/>
      <c r="E400" s="985"/>
      <c r="F400" s="985"/>
      <c r="G400" s="985"/>
      <c r="H400" s="985"/>
    </row>
    <row r="401" spans="1:8">
      <c r="A401" s="985"/>
      <c r="B401" s="985"/>
      <c r="C401" s="985"/>
      <c r="D401" s="985"/>
      <c r="E401" s="985"/>
      <c r="F401" s="985"/>
      <c r="G401" s="985"/>
      <c r="H401" s="985"/>
    </row>
    <row r="402" spans="1:8">
      <c r="A402" s="985"/>
      <c r="B402" s="985"/>
      <c r="C402" s="985"/>
      <c r="D402" s="985"/>
      <c r="E402" s="985"/>
      <c r="F402" s="985"/>
      <c r="G402" s="985"/>
      <c r="H402" s="985"/>
    </row>
    <row r="403" spans="1:8">
      <c r="A403" s="985"/>
      <c r="B403" s="985"/>
      <c r="C403" s="985"/>
      <c r="D403" s="985"/>
      <c r="E403" s="985"/>
      <c r="F403" s="985"/>
      <c r="G403" s="985"/>
      <c r="H403" s="985"/>
    </row>
    <row r="404" spans="1:8">
      <c r="A404" s="985"/>
      <c r="B404" s="985"/>
      <c r="C404" s="985"/>
      <c r="D404" s="985"/>
      <c r="E404" s="985"/>
      <c r="F404" s="985"/>
      <c r="G404" s="985"/>
      <c r="H404" s="985"/>
    </row>
    <row r="405" spans="1:8">
      <c r="A405" s="985"/>
      <c r="B405" s="985"/>
      <c r="C405" s="985"/>
      <c r="D405" s="985"/>
      <c r="E405" s="985"/>
      <c r="F405" s="985"/>
      <c r="G405" s="985"/>
      <c r="H405" s="985"/>
    </row>
    <row r="406" spans="1:8">
      <c r="A406" s="985"/>
      <c r="B406" s="985"/>
      <c r="C406" s="985"/>
      <c r="D406" s="985"/>
      <c r="E406" s="985"/>
      <c r="F406" s="985"/>
      <c r="G406" s="985"/>
      <c r="H406" s="985"/>
    </row>
    <row r="407" spans="1:8">
      <c r="A407" s="985"/>
      <c r="B407" s="985"/>
      <c r="C407" s="985"/>
      <c r="D407" s="985"/>
      <c r="E407" s="985"/>
      <c r="F407" s="985"/>
      <c r="G407" s="985"/>
      <c r="H407" s="985"/>
    </row>
    <row r="408" spans="1:8">
      <c r="A408" s="985"/>
      <c r="B408" s="985"/>
      <c r="C408" s="985"/>
      <c r="D408" s="985"/>
      <c r="E408" s="985"/>
      <c r="F408" s="985"/>
      <c r="G408" s="985"/>
      <c r="H408" s="985"/>
    </row>
    <row r="409" spans="1:8">
      <c r="A409" s="985"/>
      <c r="B409" s="985"/>
      <c r="C409" s="985"/>
      <c r="D409" s="985"/>
      <c r="E409" s="985"/>
      <c r="F409" s="985"/>
      <c r="G409" s="985"/>
      <c r="H409" s="985"/>
    </row>
    <row r="410" spans="1:8">
      <c r="A410" s="985"/>
      <c r="B410" s="985"/>
      <c r="C410" s="985"/>
      <c r="D410" s="985"/>
      <c r="E410" s="985"/>
      <c r="F410" s="985"/>
      <c r="G410" s="985"/>
      <c r="H410" s="985"/>
    </row>
    <row r="411" spans="1:8">
      <c r="A411" s="985"/>
      <c r="B411" s="985"/>
      <c r="C411" s="985"/>
      <c r="D411" s="985"/>
      <c r="E411" s="985"/>
      <c r="F411" s="985"/>
      <c r="G411" s="985"/>
      <c r="H411" s="985"/>
    </row>
    <row r="412" spans="1:8">
      <c r="A412" s="985"/>
      <c r="B412" s="985"/>
      <c r="C412" s="985"/>
      <c r="D412" s="985"/>
      <c r="E412" s="985"/>
      <c r="F412" s="985"/>
      <c r="G412" s="985"/>
      <c r="H412" s="985"/>
    </row>
    <row r="413" spans="1:8">
      <c r="A413" s="985"/>
      <c r="B413" s="985"/>
      <c r="C413" s="985"/>
      <c r="D413" s="985"/>
      <c r="E413" s="985"/>
      <c r="F413" s="985"/>
      <c r="G413" s="985"/>
      <c r="H413" s="985"/>
    </row>
    <row r="414" spans="1:8">
      <c r="A414" s="985"/>
      <c r="B414" s="985"/>
      <c r="C414" s="985"/>
      <c r="D414" s="985"/>
      <c r="E414" s="985"/>
      <c r="F414" s="985"/>
      <c r="G414" s="985"/>
      <c r="H414" s="985"/>
    </row>
    <row r="415" spans="1:8">
      <c r="A415" s="985"/>
      <c r="B415" s="985"/>
      <c r="C415" s="985"/>
      <c r="D415" s="985"/>
      <c r="E415" s="985"/>
      <c r="F415" s="985"/>
      <c r="G415" s="985"/>
      <c r="H415" s="985"/>
    </row>
    <row r="416" spans="1:8">
      <c r="A416" s="985"/>
      <c r="B416" s="985"/>
      <c r="C416" s="985"/>
      <c r="D416" s="985"/>
      <c r="E416" s="985"/>
      <c r="F416" s="985"/>
      <c r="G416" s="985"/>
      <c r="H416" s="985"/>
    </row>
    <row r="417" spans="1:8">
      <c r="A417" s="985"/>
      <c r="B417" s="985"/>
      <c r="C417" s="985"/>
      <c r="D417" s="985"/>
      <c r="E417" s="985"/>
      <c r="F417" s="985"/>
      <c r="G417" s="985"/>
      <c r="H417" s="985"/>
    </row>
    <row r="418" spans="1:8">
      <c r="A418" s="985"/>
      <c r="B418" s="985"/>
      <c r="C418" s="985"/>
      <c r="D418" s="985"/>
      <c r="E418" s="985"/>
      <c r="F418" s="985"/>
      <c r="G418" s="985"/>
      <c r="H418" s="985"/>
    </row>
    <row r="419" spans="1:8">
      <c r="A419" s="985"/>
      <c r="B419" s="985"/>
      <c r="C419" s="985"/>
      <c r="D419" s="985"/>
      <c r="E419" s="985"/>
      <c r="F419" s="985"/>
      <c r="G419" s="985"/>
      <c r="H419" s="985"/>
    </row>
    <row r="420" spans="1:8">
      <c r="A420" s="985"/>
      <c r="B420" s="985"/>
      <c r="C420" s="985"/>
      <c r="D420" s="985"/>
      <c r="E420" s="985"/>
      <c r="F420" s="985"/>
      <c r="G420" s="985"/>
      <c r="H420" s="985"/>
    </row>
    <row r="421" spans="1:8">
      <c r="A421" s="985"/>
      <c r="B421" s="985"/>
      <c r="C421" s="985"/>
      <c r="D421" s="985"/>
      <c r="E421" s="985"/>
      <c r="F421" s="985"/>
      <c r="G421" s="985"/>
      <c r="H421" s="985"/>
    </row>
    <row r="422" spans="1:8">
      <c r="A422" s="985"/>
      <c r="B422" s="985"/>
      <c r="C422" s="985"/>
      <c r="D422" s="985"/>
      <c r="E422" s="985"/>
      <c r="F422" s="985"/>
      <c r="G422" s="985"/>
      <c r="H422" s="985"/>
    </row>
    <row r="423" spans="1:8">
      <c r="A423" s="985"/>
      <c r="B423" s="985"/>
      <c r="C423" s="985"/>
      <c r="D423" s="985"/>
      <c r="E423" s="985"/>
      <c r="F423" s="985"/>
      <c r="G423" s="985"/>
      <c r="H423" s="985"/>
    </row>
    <row r="424" spans="1:8">
      <c r="A424" s="985"/>
      <c r="B424" s="985"/>
      <c r="C424" s="985"/>
      <c r="D424" s="985"/>
      <c r="E424" s="985"/>
      <c r="F424" s="985"/>
      <c r="G424" s="985"/>
      <c r="H424" s="985"/>
    </row>
    <row r="425" spans="1:8">
      <c r="A425" s="985"/>
      <c r="B425" s="985"/>
      <c r="C425" s="985"/>
      <c r="D425" s="985"/>
      <c r="E425" s="985"/>
      <c r="F425" s="985"/>
      <c r="G425" s="985"/>
      <c r="H425" s="985"/>
    </row>
    <row r="426" spans="1:8">
      <c r="A426" s="985"/>
      <c r="B426" s="985"/>
      <c r="C426" s="985"/>
      <c r="D426" s="985"/>
      <c r="E426" s="985"/>
      <c r="F426" s="985"/>
      <c r="G426" s="985"/>
      <c r="H426" s="985"/>
    </row>
    <row r="427" spans="1:8">
      <c r="A427" s="985"/>
      <c r="B427" s="985"/>
      <c r="C427" s="985"/>
      <c r="D427" s="985"/>
      <c r="E427" s="985"/>
      <c r="F427" s="985"/>
      <c r="G427" s="985"/>
      <c r="H427" s="985"/>
    </row>
    <row r="428" spans="1:8">
      <c r="A428" s="985"/>
      <c r="B428" s="985"/>
      <c r="C428" s="985"/>
      <c r="D428" s="985"/>
      <c r="E428" s="985"/>
      <c r="F428" s="985"/>
      <c r="G428" s="985"/>
      <c r="H428" s="985"/>
    </row>
    <row r="429" spans="1:8">
      <c r="A429" s="985"/>
      <c r="B429" s="985"/>
      <c r="C429" s="985"/>
      <c r="D429" s="985"/>
      <c r="E429" s="985"/>
      <c r="F429" s="985"/>
      <c r="G429" s="985"/>
      <c r="H429" s="985"/>
    </row>
    <row r="430" spans="1:8">
      <c r="A430" s="985"/>
      <c r="B430" s="985"/>
      <c r="C430" s="985"/>
      <c r="D430" s="985"/>
      <c r="E430" s="985"/>
      <c r="F430" s="985"/>
      <c r="G430" s="985"/>
      <c r="H430" s="985"/>
    </row>
    <row r="431" spans="1:8">
      <c r="A431" s="985"/>
      <c r="B431" s="985"/>
      <c r="C431" s="985"/>
      <c r="D431" s="985"/>
      <c r="E431" s="985"/>
      <c r="F431" s="985"/>
      <c r="G431" s="985"/>
      <c r="H431" s="985"/>
    </row>
    <row r="432" spans="1:8">
      <c r="A432" s="985"/>
      <c r="B432" s="985"/>
      <c r="C432" s="985"/>
      <c r="D432" s="985"/>
      <c r="E432" s="985"/>
      <c r="F432" s="985"/>
      <c r="G432" s="985"/>
      <c r="H432" s="985"/>
    </row>
    <row r="433" spans="1:8">
      <c r="A433" s="985"/>
      <c r="B433" s="985"/>
      <c r="C433" s="985"/>
      <c r="D433" s="985"/>
      <c r="E433" s="985"/>
      <c r="F433" s="985"/>
      <c r="G433" s="985"/>
      <c r="H433" s="985"/>
    </row>
    <row r="434" spans="1:8">
      <c r="A434" s="985"/>
      <c r="B434" s="985"/>
      <c r="C434" s="985"/>
      <c r="D434" s="985"/>
      <c r="E434" s="985"/>
      <c r="F434" s="985"/>
      <c r="G434" s="985"/>
      <c r="H434" s="985"/>
    </row>
    <row r="435" spans="1:8">
      <c r="A435" s="985"/>
      <c r="B435" s="985"/>
      <c r="C435" s="985"/>
      <c r="D435" s="985"/>
      <c r="E435" s="985"/>
      <c r="F435" s="985"/>
      <c r="G435" s="985"/>
      <c r="H435" s="985"/>
    </row>
    <row r="436" spans="1:8">
      <c r="A436" s="985"/>
      <c r="B436" s="985"/>
      <c r="C436" s="985"/>
      <c r="D436" s="985"/>
      <c r="E436" s="985"/>
      <c r="F436" s="985"/>
      <c r="G436" s="985"/>
      <c r="H436" s="985"/>
    </row>
    <row r="437" spans="1:8">
      <c r="A437" s="985"/>
      <c r="B437" s="985"/>
      <c r="C437" s="985"/>
      <c r="D437" s="985"/>
      <c r="E437" s="985"/>
      <c r="F437" s="985"/>
      <c r="G437" s="985"/>
      <c r="H437" s="985"/>
    </row>
    <row r="438" spans="1:8">
      <c r="A438" s="985"/>
      <c r="B438" s="985"/>
      <c r="C438" s="985"/>
      <c r="D438" s="985"/>
      <c r="E438" s="985"/>
      <c r="F438" s="985"/>
      <c r="G438" s="985"/>
      <c r="H438" s="985"/>
    </row>
    <row r="439" spans="1:8">
      <c r="A439" s="985"/>
      <c r="B439" s="985"/>
      <c r="C439" s="985"/>
      <c r="D439" s="985"/>
      <c r="E439" s="985"/>
      <c r="F439" s="985"/>
      <c r="G439" s="985"/>
      <c r="H439" s="985"/>
    </row>
    <row r="440" spans="1:8">
      <c r="A440" s="985"/>
      <c r="B440" s="985"/>
      <c r="C440" s="985"/>
      <c r="D440" s="985"/>
      <c r="E440" s="985"/>
      <c r="F440" s="985"/>
      <c r="G440" s="985"/>
      <c r="H440" s="985"/>
    </row>
    <row r="441" spans="1:8">
      <c r="A441" s="985"/>
      <c r="B441" s="985"/>
      <c r="C441" s="985"/>
      <c r="D441" s="985"/>
      <c r="E441" s="985"/>
      <c r="F441" s="985"/>
      <c r="G441" s="985"/>
      <c r="H441" s="985"/>
    </row>
    <row r="442" spans="1:8">
      <c r="A442" s="985"/>
      <c r="B442" s="985"/>
      <c r="C442" s="985"/>
      <c r="D442" s="985"/>
      <c r="E442" s="985"/>
      <c r="F442" s="985"/>
      <c r="G442" s="985"/>
      <c r="H442" s="985"/>
    </row>
    <row r="443" spans="1:8">
      <c r="A443" s="985"/>
      <c r="B443" s="985"/>
      <c r="C443" s="985"/>
      <c r="D443" s="985"/>
      <c r="E443" s="985"/>
      <c r="F443" s="985"/>
      <c r="G443" s="985"/>
      <c r="H443" s="985"/>
    </row>
    <row r="444" spans="1:8">
      <c r="A444" s="985"/>
      <c r="B444" s="985"/>
      <c r="C444" s="985"/>
      <c r="D444" s="985"/>
      <c r="E444" s="985"/>
      <c r="F444" s="985"/>
      <c r="G444" s="985"/>
      <c r="H444" s="985"/>
    </row>
    <row r="445" spans="1:8">
      <c r="A445" s="985"/>
      <c r="B445" s="985"/>
      <c r="C445" s="985"/>
      <c r="D445" s="985"/>
      <c r="E445" s="985"/>
      <c r="F445" s="985"/>
      <c r="G445" s="985"/>
      <c r="H445" s="985"/>
    </row>
    <row r="446" spans="1:8">
      <c r="A446" s="985"/>
      <c r="B446" s="985"/>
      <c r="C446" s="985"/>
      <c r="D446" s="985"/>
      <c r="E446" s="985"/>
      <c r="F446" s="985"/>
      <c r="G446" s="985"/>
      <c r="H446" s="985"/>
    </row>
    <row r="447" spans="1:8">
      <c r="A447" s="985"/>
      <c r="B447" s="985"/>
      <c r="C447" s="985"/>
      <c r="D447" s="985"/>
      <c r="E447" s="985"/>
      <c r="F447" s="985"/>
      <c r="G447" s="985"/>
      <c r="H447" s="985"/>
    </row>
    <row r="448" spans="1:8">
      <c r="A448" s="985"/>
      <c r="B448" s="985"/>
      <c r="C448" s="985"/>
      <c r="D448" s="985"/>
      <c r="E448" s="985"/>
      <c r="F448" s="985"/>
      <c r="G448" s="985"/>
      <c r="H448" s="985"/>
    </row>
    <row r="449" spans="1:8">
      <c r="A449" s="985"/>
      <c r="B449" s="985"/>
      <c r="C449" s="985"/>
      <c r="D449" s="985"/>
      <c r="E449" s="985"/>
      <c r="F449" s="985"/>
      <c r="G449" s="985"/>
      <c r="H449" s="985"/>
    </row>
    <row r="450" spans="1:8">
      <c r="A450" s="985"/>
      <c r="B450" s="985"/>
      <c r="C450" s="985"/>
      <c r="D450" s="985"/>
      <c r="E450" s="985"/>
      <c r="F450" s="985"/>
      <c r="G450" s="985"/>
      <c r="H450" s="985"/>
    </row>
    <row r="451" spans="1:8">
      <c r="A451" s="985"/>
      <c r="B451" s="985"/>
      <c r="C451" s="985"/>
      <c r="D451" s="985"/>
      <c r="E451" s="985"/>
      <c r="F451" s="985"/>
      <c r="G451" s="985"/>
      <c r="H451" s="985"/>
    </row>
    <row r="452" spans="1:8">
      <c r="A452" s="985"/>
      <c r="B452" s="985"/>
      <c r="C452" s="985"/>
      <c r="D452" s="985"/>
      <c r="E452" s="985"/>
      <c r="F452" s="985"/>
      <c r="G452" s="985"/>
      <c r="H452" s="985"/>
    </row>
    <row r="453" spans="1:8">
      <c r="A453" s="985"/>
      <c r="B453" s="985"/>
      <c r="C453" s="985"/>
      <c r="D453" s="985"/>
      <c r="E453" s="985"/>
      <c r="F453" s="985"/>
      <c r="G453" s="985"/>
      <c r="H453" s="985"/>
    </row>
    <row r="454" spans="1:8">
      <c r="A454" s="985"/>
      <c r="B454" s="985"/>
      <c r="C454" s="985"/>
      <c r="D454" s="985"/>
      <c r="E454" s="985"/>
      <c r="F454" s="985"/>
      <c r="G454" s="985"/>
      <c r="H454" s="985"/>
    </row>
    <row r="455" spans="1:8">
      <c r="A455" s="985"/>
      <c r="B455" s="985"/>
      <c r="C455" s="985"/>
      <c r="D455" s="985"/>
      <c r="E455" s="985"/>
      <c r="F455" s="985"/>
      <c r="G455" s="985"/>
      <c r="H455" s="985"/>
    </row>
    <row r="456" spans="1:8">
      <c r="A456" s="985"/>
      <c r="B456" s="985"/>
      <c r="C456" s="985"/>
      <c r="D456" s="985"/>
      <c r="E456" s="985"/>
      <c r="F456" s="985"/>
      <c r="G456" s="985"/>
      <c r="H456" s="985"/>
    </row>
    <row r="457" spans="1:8">
      <c r="A457" s="985"/>
      <c r="B457" s="985"/>
      <c r="C457" s="985"/>
      <c r="D457" s="985"/>
      <c r="E457" s="985"/>
      <c r="F457" s="985"/>
      <c r="G457" s="985"/>
      <c r="H457" s="985"/>
    </row>
    <row r="458" spans="1:8">
      <c r="A458" s="985"/>
      <c r="B458" s="985"/>
      <c r="C458" s="985"/>
      <c r="D458" s="985"/>
      <c r="E458" s="985"/>
      <c r="F458" s="985"/>
      <c r="G458" s="985"/>
      <c r="H458" s="985"/>
    </row>
    <row r="459" spans="1:8">
      <c r="A459" s="985"/>
      <c r="B459" s="985"/>
      <c r="C459" s="985"/>
      <c r="D459" s="985"/>
      <c r="E459" s="985"/>
      <c r="F459" s="985"/>
      <c r="G459" s="985"/>
      <c r="H459" s="985"/>
    </row>
    <row r="460" spans="1:8">
      <c r="A460" s="985"/>
      <c r="B460" s="985"/>
      <c r="C460" s="985"/>
      <c r="D460" s="985"/>
      <c r="E460" s="985"/>
      <c r="F460" s="985"/>
      <c r="G460" s="985"/>
      <c r="H460" s="985"/>
    </row>
    <row r="461" spans="1:8">
      <c r="A461" s="985"/>
      <c r="B461" s="985"/>
      <c r="C461" s="985"/>
      <c r="D461" s="985"/>
      <c r="E461" s="985"/>
      <c r="F461" s="985"/>
      <c r="G461" s="985"/>
      <c r="H461" s="985"/>
    </row>
    <row r="462" spans="1:8">
      <c r="A462" s="985"/>
      <c r="B462" s="985"/>
      <c r="C462" s="985"/>
      <c r="D462" s="985"/>
      <c r="E462" s="985"/>
      <c r="F462" s="985"/>
      <c r="G462" s="985"/>
      <c r="H462" s="985"/>
    </row>
    <row r="463" spans="1:8">
      <c r="A463" s="985"/>
      <c r="B463" s="985"/>
      <c r="C463" s="985"/>
      <c r="D463" s="985"/>
      <c r="E463" s="985"/>
      <c r="F463" s="985"/>
      <c r="G463" s="985"/>
      <c r="H463" s="985"/>
    </row>
    <row r="464" spans="1:8">
      <c r="A464" s="985"/>
      <c r="B464" s="985"/>
      <c r="C464" s="985"/>
      <c r="D464" s="985"/>
      <c r="E464" s="985"/>
      <c r="F464" s="985"/>
      <c r="G464" s="985"/>
      <c r="H464" s="985"/>
    </row>
    <row r="465" spans="1:8">
      <c r="A465" s="985"/>
      <c r="B465" s="985"/>
      <c r="C465" s="985"/>
      <c r="D465" s="985"/>
      <c r="E465" s="985"/>
      <c r="F465" s="985"/>
      <c r="G465" s="985"/>
      <c r="H465" s="985"/>
    </row>
    <row r="466" spans="1:8">
      <c r="A466" s="985"/>
      <c r="B466" s="985"/>
      <c r="C466" s="985"/>
      <c r="D466" s="985"/>
      <c r="E466" s="985"/>
      <c r="F466" s="985"/>
      <c r="G466" s="985"/>
      <c r="H466" s="985"/>
    </row>
    <row r="467" spans="1:8">
      <c r="A467" s="985"/>
      <c r="B467" s="985"/>
      <c r="C467" s="985"/>
      <c r="D467" s="985"/>
      <c r="E467" s="985"/>
      <c r="F467" s="985"/>
      <c r="G467" s="985"/>
      <c r="H467" s="985"/>
    </row>
    <row r="468" spans="1:8">
      <c r="A468" s="985"/>
      <c r="B468" s="985"/>
      <c r="C468" s="985"/>
      <c r="D468" s="985"/>
      <c r="E468" s="985"/>
      <c r="F468" s="985"/>
      <c r="G468" s="985"/>
      <c r="H468" s="985"/>
    </row>
    <row r="469" spans="1:8">
      <c r="A469" s="985"/>
      <c r="B469" s="985"/>
      <c r="C469" s="985"/>
      <c r="D469" s="985"/>
      <c r="E469" s="985"/>
      <c r="F469" s="985"/>
      <c r="G469" s="985"/>
      <c r="H469" s="985"/>
    </row>
    <row r="470" spans="1:8">
      <c r="A470" s="985"/>
      <c r="B470" s="985"/>
      <c r="C470" s="985"/>
      <c r="D470" s="985"/>
      <c r="E470" s="985"/>
      <c r="F470" s="985"/>
      <c r="G470" s="985"/>
      <c r="H470" s="985"/>
    </row>
    <row r="471" spans="1:8">
      <c r="A471" s="985"/>
      <c r="B471" s="985"/>
      <c r="C471" s="985"/>
      <c r="D471" s="985"/>
      <c r="E471" s="985"/>
      <c r="F471" s="985"/>
      <c r="G471" s="985"/>
      <c r="H471" s="985"/>
    </row>
    <row r="472" spans="1:8">
      <c r="A472" s="985"/>
      <c r="B472" s="985"/>
      <c r="C472" s="985"/>
      <c r="D472" s="985"/>
      <c r="E472" s="985"/>
      <c r="F472" s="985"/>
      <c r="G472" s="985"/>
      <c r="H472" s="985"/>
    </row>
    <row r="473" spans="1:8">
      <c r="A473" s="985"/>
      <c r="B473" s="985"/>
      <c r="C473" s="985"/>
      <c r="D473" s="985"/>
      <c r="E473" s="985"/>
      <c r="F473" s="985"/>
      <c r="G473" s="985"/>
      <c r="H473" s="985"/>
    </row>
    <row r="474" spans="1:8">
      <c r="A474" s="985"/>
      <c r="B474" s="985"/>
      <c r="C474" s="985"/>
      <c r="D474" s="985"/>
      <c r="E474" s="985"/>
      <c r="F474" s="985"/>
      <c r="G474" s="985"/>
      <c r="H474" s="985"/>
    </row>
    <row r="475" spans="1:8">
      <c r="A475" s="985"/>
      <c r="B475" s="985"/>
      <c r="C475" s="985"/>
      <c r="D475" s="985"/>
      <c r="E475" s="985"/>
      <c r="F475" s="985"/>
      <c r="G475" s="985"/>
      <c r="H475" s="985"/>
    </row>
    <row r="476" spans="1:8">
      <c r="A476" s="985"/>
      <c r="B476" s="985"/>
      <c r="C476" s="985"/>
      <c r="D476" s="985"/>
      <c r="E476" s="985"/>
      <c r="F476" s="985"/>
      <c r="G476" s="985"/>
      <c r="H476" s="985"/>
    </row>
    <row r="477" spans="1:8">
      <c r="A477" s="985"/>
      <c r="B477" s="985"/>
      <c r="C477" s="985"/>
      <c r="D477" s="985"/>
      <c r="E477" s="985"/>
      <c r="F477" s="985"/>
      <c r="G477" s="985"/>
      <c r="H477" s="985"/>
    </row>
    <row r="478" spans="1:8">
      <c r="A478" s="985"/>
      <c r="B478" s="985"/>
      <c r="C478" s="985"/>
      <c r="D478" s="985"/>
      <c r="E478" s="985"/>
      <c r="F478" s="985"/>
      <c r="G478" s="985"/>
      <c r="H478" s="985"/>
    </row>
    <row r="479" spans="1:8">
      <c r="A479" s="985"/>
      <c r="B479" s="985"/>
      <c r="C479" s="985"/>
      <c r="D479" s="985"/>
      <c r="E479" s="985"/>
      <c r="F479" s="985"/>
      <c r="G479" s="985"/>
      <c r="H479" s="985"/>
    </row>
    <row r="480" spans="1:8">
      <c r="A480" s="985"/>
      <c r="B480" s="985"/>
      <c r="C480" s="985"/>
      <c r="D480" s="985"/>
      <c r="E480" s="985"/>
      <c r="F480" s="985"/>
      <c r="G480" s="985"/>
      <c r="H480" s="985"/>
    </row>
    <row r="481" spans="1:8">
      <c r="A481" s="985"/>
      <c r="B481" s="985"/>
      <c r="C481" s="985"/>
      <c r="D481" s="985"/>
      <c r="E481" s="985"/>
      <c r="F481" s="985"/>
      <c r="G481" s="985"/>
      <c r="H481" s="985"/>
    </row>
    <row r="482" spans="1:8">
      <c r="A482" s="985"/>
      <c r="B482" s="985"/>
      <c r="C482" s="985"/>
      <c r="D482" s="985"/>
      <c r="E482" s="985"/>
      <c r="F482" s="985"/>
      <c r="G482" s="985"/>
      <c r="H482" s="985"/>
    </row>
    <row r="483" spans="1:8">
      <c r="A483" s="985"/>
      <c r="B483" s="985"/>
      <c r="C483" s="985"/>
      <c r="D483" s="985"/>
      <c r="E483" s="985"/>
      <c r="F483" s="985"/>
      <c r="G483" s="985"/>
      <c r="H483" s="985"/>
    </row>
    <row r="484" spans="1:8">
      <c r="A484" s="985"/>
      <c r="B484" s="985"/>
      <c r="C484" s="985"/>
      <c r="D484" s="985"/>
      <c r="E484" s="985"/>
      <c r="F484" s="985"/>
      <c r="G484" s="985"/>
      <c r="H484" s="985"/>
    </row>
    <row r="485" spans="1:8">
      <c r="A485" s="985"/>
      <c r="B485" s="985"/>
      <c r="C485" s="985"/>
      <c r="D485" s="985"/>
      <c r="E485" s="985"/>
      <c r="F485" s="985"/>
      <c r="G485" s="985"/>
      <c r="H485" s="985"/>
    </row>
    <row r="486" spans="1:8">
      <c r="A486" s="985"/>
      <c r="B486" s="985"/>
      <c r="C486" s="985"/>
      <c r="D486" s="985"/>
      <c r="E486" s="985"/>
      <c r="F486" s="985"/>
      <c r="G486" s="985"/>
      <c r="H486" s="985"/>
    </row>
    <row r="487" spans="1:8">
      <c r="A487" s="985"/>
      <c r="B487" s="985"/>
      <c r="C487" s="985"/>
      <c r="D487" s="985"/>
      <c r="E487" s="985"/>
      <c r="F487" s="985"/>
      <c r="G487" s="985"/>
      <c r="H487" s="985"/>
    </row>
    <row r="488" spans="1:8">
      <c r="A488" s="985"/>
      <c r="B488" s="985"/>
      <c r="C488" s="985"/>
      <c r="D488" s="985"/>
      <c r="E488" s="985"/>
      <c r="F488" s="985"/>
      <c r="G488" s="985"/>
      <c r="H488" s="985"/>
    </row>
    <row r="489" spans="1:8">
      <c r="A489" s="985"/>
      <c r="B489" s="985"/>
      <c r="C489" s="985"/>
      <c r="D489" s="985"/>
      <c r="E489" s="985"/>
      <c r="F489" s="985"/>
      <c r="G489" s="985"/>
      <c r="H489" s="985"/>
    </row>
    <row r="490" spans="1:8">
      <c r="A490" s="985"/>
      <c r="B490" s="985"/>
      <c r="C490" s="985"/>
      <c r="D490" s="985"/>
      <c r="E490" s="985"/>
      <c r="F490" s="985"/>
      <c r="G490" s="985"/>
      <c r="H490" s="985"/>
    </row>
    <row r="491" spans="1:8">
      <c r="A491" s="985"/>
      <c r="B491" s="985"/>
      <c r="C491" s="985"/>
      <c r="D491" s="985"/>
      <c r="E491" s="985"/>
      <c r="F491" s="985"/>
      <c r="G491" s="985"/>
      <c r="H491" s="985"/>
    </row>
    <row r="492" spans="1:8">
      <c r="A492" s="985"/>
      <c r="B492" s="985"/>
      <c r="C492" s="985"/>
      <c r="D492" s="985"/>
      <c r="E492" s="985"/>
      <c r="F492" s="985"/>
      <c r="G492" s="985"/>
      <c r="H492" s="985"/>
    </row>
    <row r="493" spans="1:8">
      <c r="A493" s="985"/>
      <c r="B493" s="985"/>
      <c r="C493" s="985"/>
      <c r="D493" s="985"/>
      <c r="E493" s="985"/>
      <c r="F493" s="985"/>
      <c r="G493" s="985"/>
      <c r="H493" s="985"/>
    </row>
    <row r="494" spans="1:8">
      <c r="A494" s="985"/>
      <c r="B494" s="985"/>
      <c r="C494" s="985"/>
      <c r="D494" s="985"/>
      <c r="E494" s="985"/>
      <c r="F494" s="985"/>
      <c r="G494" s="985"/>
      <c r="H494" s="985"/>
    </row>
    <row r="495" spans="1:8">
      <c r="A495" s="985"/>
      <c r="B495" s="985"/>
      <c r="C495" s="985"/>
      <c r="D495" s="985"/>
      <c r="E495" s="985"/>
      <c r="F495" s="985"/>
      <c r="G495" s="985"/>
      <c r="H495" s="985"/>
    </row>
    <row r="496" spans="1:8">
      <c r="A496" s="985"/>
      <c r="B496" s="985"/>
      <c r="C496" s="985"/>
      <c r="D496" s="985"/>
      <c r="E496" s="985"/>
      <c r="F496" s="985"/>
      <c r="G496" s="985"/>
      <c r="H496" s="985"/>
    </row>
    <row r="497" spans="1:8">
      <c r="A497" s="985"/>
      <c r="B497" s="985"/>
      <c r="C497" s="985"/>
      <c r="D497" s="985"/>
      <c r="E497" s="985"/>
      <c r="F497" s="985"/>
      <c r="G497" s="985"/>
      <c r="H497" s="985"/>
    </row>
    <row r="498" spans="1:8">
      <c r="A498" s="985"/>
      <c r="B498" s="985"/>
      <c r="C498" s="985"/>
      <c r="D498" s="985"/>
      <c r="E498" s="985"/>
      <c r="F498" s="985"/>
      <c r="G498" s="985"/>
      <c r="H498" s="985"/>
    </row>
    <row r="499" spans="1:8">
      <c r="A499" s="985"/>
      <c r="B499" s="985"/>
      <c r="C499" s="985"/>
      <c r="D499" s="985"/>
      <c r="E499" s="985"/>
      <c r="F499" s="985"/>
      <c r="G499" s="985"/>
      <c r="H499" s="985"/>
    </row>
    <row r="500" spans="1:8">
      <c r="A500" s="985"/>
      <c r="B500" s="985"/>
      <c r="C500" s="985"/>
      <c r="D500" s="985"/>
      <c r="E500" s="985"/>
      <c r="F500" s="985"/>
      <c r="G500" s="985"/>
      <c r="H500" s="985"/>
    </row>
    <row r="501" spans="1:8">
      <c r="A501" s="985"/>
      <c r="B501" s="985"/>
      <c r="C501" s="985"/>
      <c r="D501" s="985"/>
      <c r="E501" s="985"/>
      <c r="F501" s="985"/>
      <c r="G501" s="985"/>
      <c r="H501" s="985"/>
    </row>
    <row r="502" spans="1:8">
      <c r="A502" s="985"/>
      <c r="B502" s="985"/>
      <c r="C502" s="985"/>
      <c r="D502" s="985"/>
      <c r="E502" s="985"/>
      <c r="F502" s="985"/>
      <c r="G502" s="985"/>
      <c r="H502" s="985"/>
    </row>
    <row r="503" spans="1:8">
      <c r="A503" s="985"/>
      <c r="B503" s="985"/>
      <c r="C503" s="985"/>
      <c r="D503" s="985"/>
      <c r="E503" s="985"/>
      <c r="F503" s="985"/>
      <c r="G503" s="985"/>
      <c r="H503" s="985"/>
    </row>
    <row r="504" spans="1:8">
      <c r="A504" s="985"/>
      <c r="B504" s="985"/>
      <c r="C504" s="985"/>
      <c r="D504" s="985"/>
      <c r="E504" s="985"/>
      <c r="F504" s="985"/>
      <c r="G504" s="985"/>
      <c r="H504" s="985"/>
    </row>
    <row r="505" spans="1:8">
      <c r="A505" s="985"/>
      <c r="B505" s="985"/>
      <c r="C505" s="985"/>
      <c r="D505" s="985"/>
      <c r="E505" s="985"/>
      <c r="F505" s="985"/>
      <c r="G505" s="985"/>
      <c r="H505" s="985"/>
    </row>
    <row r="506" spans="1:8">
      <c r="A506" s="985"/>
      <c r="B506" s="985"/>
      <c r="C506" s="985"/>
      <c r="D506" s="985"/>
      <c r="E506" s="985"/>
      <c r="F506" s="985"/>
      <c r="G506" s="985"/>
      <c r="H506" s="985"/>
    </row>
    <row r="507" spans="1:8">
      <c r="A507" s="985"/>
      <c r="B507" s="985"/>
      <c r="C507" s="985"/>
      <c r="D507" s="985"/>
      <c r="E507" s="985"/>
      <c r="F507" s="985"/>
      <c r="G507" s="985"/>
      <c r="H507" s="985"/>
    </row>
    <row r="508" spans="1:8">
      <c r="A508" s="985"/>
      <c r="B508" s="985"/>
      <c r="C508" s="985"/>
      <c r="D508" s="985"/>
      <c r="E508" s="985"/>
      <c r="F508" s="985"/>
      <c r="G508" s="985"/>
      <c r="H508" s="985"/>
    </row>
    <row r="509" spans="1:8">
      <c r="A509" s="985"/>
      <c r="B509" s="985"/>
      <c r="C509" s="985"/>
      <c r="D509" s="985"/>
      <c r="E509" s="985"/>
      <c r="F509" s="985"/>
      <c r="G509" s="985"/>
      <c r="H509" s="985"/>
    </row>
    <row r="510" spans="1:8">
      <c r="A510" s="985"/>
      <c r="B510" s="985"/>
      <c r="C510" s="985"/>
      <c r="D510" s="985"/>
      <c r="E510" s="985"/>
      <c r="F510" s="985"/>
      <c r="G510" s="985"/>
      <c r="H510" s="985"/>
    </row>
    <row r="511" spans="1:8">
      <c r="A511" s="985"/>
      <c r="B511" s="985"/>
      <c r="C511" s="985"/>
      <c r="D511" s="985"/>
      <c r="E511" s="985"/>
      <c r="F511" s="985"/>
      <c r="G511" s="985"/>
      <c r="H511" s="985"/>
    </row>
    <row r="512" spans="1:8">
      <c r="A512" s="985"/>
      <c r="B512" s="985"/>
      <c r="C512" s="985"/>
      <c r="D512" s="985"/>
      <c r="E512" s="985"/>
      <c r="F512" s="985"/>
      <c r="G512" s="985"/>
      <c r="H512" s="985"/>
    </row>
    <row r="513" spans="1:8">
      <c r="A513" s="985"/>
      <c r="B513" s="985"/>
      <c r="C513" s="985"/>
      <c r="D513" s="985"/>
      <c r="E513" s="985"/>
      <c r="F513" s="985"/>
      <c r="G513" s="985"/>
      <c r="H513" s="985"/>
    </row>
    <row r="514" spans="1:8">
      <c r="A514" s="985"/>
      <c r="B514" s="985"/>
      <c r="C514" s="985"/>
      <c r="D514" s="985"/>
      <c r="E514" s="985"/>
      <c r="F514" s="985"/>
      <c r="G514" s="985"/>
      <c r="H514" s="985"/>
    </row>
    <row r="515" spans="1:8">
      <c r="A515" s="985"/>
      <c r="B515" s="985"/>
      <c r="C515" s="985"/>
      <c r="D515" s="985"/>
      <c r="E515" s="985"/>
      <c r="F515" s="985"/>
      <c r="G515" s="985"/>
      <c r="H515" s="985"/>
    </row>
    <row r="516" spans="1:8">
      <c r="A516" s="985"/>
      <c r="B516" s="985"/>
      <c r="C516" s="985"/>
      <c r="D516" s="985"/>
      <c r="E516" s="985"/>
      <c r="F516" s="985"/>
      <c r="G516" s="985"/>
      <c r="H516" s="985"/>
    </row>
    <row r="517" spans="1:8">
      <c r="A517" s="985"/>
      <c r="B517" s="985"/>
      <c r="C517" s="985"/>
      <c r="D517" s="985"/>
      <c r="E517" s="985"/>
      <c r="F517" s="985"/>
      <c r="G517" s="985"/>
      <c r="H517" s="985"/>
    </row>
    <row r="518" spans="1:8">
      <c r="A518" s="985"/>
      <c r="B518" s="985"/>
      <c r="C518" s="985"/>
      <c r="D518" s="985"/>
      <c r="E518" s="985"/>
      <c r="F518" s="985"/>
      <c r="G518" s="985"/>
      <c r="H518" s="985"/>
    </row>
    <row r="519" spans="1:8">
      <c r="A519" s="985"/>
      <c r="B519" s="985"/>
      <c r="C519" s="985"/>
      <c r="D519" s="985"/>
      <c r="E519" s="985"/>
      <c r="F519" s="985"/>
      <c r="G519" s="985"/>
      <c r="H519" s="985"/>
    </row>
    <row r="520" spans="1:8">
      <c r="A520" s="985"/>
      <c r="B520" s="985"/>
      <c r="C520" s="985"/>
      <c r="D520" s="985"/>
      <c r="E520" s="985"/>
      <c r="F520" s="985"/>
      <c r="G520" s="985"/>
      <c r="H520" s="985"/>
    </row>
    <row r="521" spans="1:8">
      <c r="A521" s="985"/>
      <c r="B521" s="985"/>
      <c r="C521" s="985"/>
      <c r="D521" s="985"/>
      <c r="E521" s="985"/>
      <c r="F521" s="985"/>
      <c r="G521" s="985"/>
      <c r="H521" s="985"/>
    </row>
    <row r="522" spans="1:8">
      <c r="A522" s="985"/>
      <c r="B522" s="985"/>
      <c r="C522" s="985"/>
      <c r="D522" s="985"/>
      <c r="E522" s="985"/>
      <c r="F522" s="985"/>
      <c r="G522" s="985"/>
      <c r="H522" s="985"/>
    </row>
    <row r="523" spans="1:8">
      <c r="A523" s="985"/>
      <c r="B523" s="985"/>
      <c r="C523" s="985"/>
      <c r="D523" s="985"/>
      <c r="E523" s="985"/>
      <c r="F523" s="985"/>
      <c r="G523" s="985"/>
      <c r="H523" s="985"/>
    </row>
    <row r="524" spans="1:8">
      <c r="A524" s="985"/>
      <c r="B524" s="985"/>
      <c r="C524" s="985"/>
      <c r="D524" s="985"/>
      <c r="E524" s="985"/>
      <c r="F524" s="985"/>
      <c r="G524" s="985"/>
      <c r="H524" s="985"/>
    </row>
    <row r="525" spans="1:8">
      <c r="A525" s="985"/>
      <c r="B525" s="985"/>
      <c r="C525" s="985"/>
      <c r="D525" s="985"/>
      <c r="E525" s="985"/>
      <c r="F525" s="985"/>
      <c r="G525" s="985"/>
      <c r="H525" s="985"/>
    </row>
    <row r="526" spans="1:8">
      <c r="A526" s="985"/>
      <c r="B526" s="985"/>
      <c r="C526" s="985"/>
      <c r="D526" s="985"/>
      <c r="E526" s="985"/>
      <c r="F526" s="985"/>
      <c r="G526" s="985"/>
      <c r="H526" s="985"/>
    </row>
    <row r="527" spans="1:8">
      <c r="A527" s="985"/>
      <c r="B527" s="985"/>
      <c r="C527" s="985"/>
      <c r="D527" s="985"/>
      <c r="E527" s="985"/>
      <c r="F527" s="985"/>
      <c r="G527" s="985"/>
      <c r="H527" s="985"/>
    </row>
    <row r="528" spans="1:8">
      <c r="A528" s="985"/>
      <c r="B528" s="985"/>
      <c r="C528" s="985"/>
      <c r="D528" s="985"/>
      <c r="E528" s="985"/>
      <c r="F528" s="985"/>
      <c r="G528" s="985"/>
      <c r="H528" s="985"/>
    </row>
    <row r="529" spans="1:8">
      <c r="A529" s="985"/>
      <c r="B529" s="985"/>
      <c r="C529" s="985"/>
      <c r="D529" s="985"/>
      <c r="E529" s="985"/>
      <c r="F529" s="985"/>
      <c r="G529" s="985"/>
      <c r="H529" s="985"/>
    </row>
    <row r="530" spans="1:8">
      <c r="A530" s="985"/>
      <c r="B530" s="985"/>
      <c r="C530" s="985"/>
      <c r="D530" s="985"/>
      <c r="E530" s="985"/>
      <c r="F530" s="985"/>
      <c r="G530" s="985"/>
      <c r="H530" s="985"/>
    </row>
    <row r="531" spans="1:8">
      <c r="A531" s="985"/>
      <c r="B531" s="985"/>
      <c r="C531" s="985"/>
      <c r="D531" s="985"/>
      <c r="E531" s="985"/>
      <c r="F531" s="985"/>
      <c r="G531" s="985"/>
      <c r="H531" s="985"/>
    </row>
    <row r="532" spans="1:8">
      <c r="A532" s="985"/>
      <c r="B532" s="985"/>
      <c r="C532" s="985"/>
      <c r="D532" s="985"/>
      <c r="E532" s="985"/>
      <c r="F532" s="985"/>
      <c r="G532" s="985"/>
      <c r="H532" s="985"/>
    </row>
    <row r="533" spans="1:8">
      <c r="A533" s="985"/>
      <c r="B533" s="985"/>
      <c r="C533" s="985"/>
      <c r="D533" s="985"/>
      <c r="E533" s="985"/>
      <c r="F533" s="985"/>
      <c r="G533" s="985"/>
      <c r="H533" s="985"/>
    </row>
    <row r="534" spans="1:8">
      <c r="A534" s="985"/>
      <c r="B534" s="985"/>
      <c r="C534" s="985"/>
      <c r="D534" s="985"/>
      <c r="E534" s="985"/>
      <c r="F534" s="985"/>
      <c r="G534" s="985"/>
      <c r="H534" s="985"/>
    </row>
    <row r="535" spans="1:8">
      <c r="A535" s="985"/>
      <c r="B535" s="985"/>
      <c r="C535" s="985"/>
      <c r="D535" s="985"/>
      <c r="E535" s="985"/>
      <c r="F535" s="985"/>
      <c r="G535" s="985"/>
      <c r="H535" s="985"/>
    </row>
    <row r="536" spans="1:8">
      <c r="A536" s="985"/>
      <c r="B536" s="985"/>
      <c r="C536" s="985"/>
      <c r="D536" s="985"/>
      <c r="E536" s="985"/>
      <c r="F536" s="985"/>
      <c r="G536" s="985"/>
      <c r="H536" s="985"/>
    </row>
    <row r="537" spans="1:8">
      <c r="A537" s="985"/>
      <c r="B537" s="985"/>
      <c r="C537" s="985"/>
      <c r="D537" s="985"/>
      <c r="E537" s="985"/>
      <c r="F537" s="985"/>
      <c r="G537" s="985"/>
      <c r="H537" s="985"/>
    </row>
    <row r="538" spans="1:8">
      <c r="A538" s="985"/>
      <c r="B538" s="985"/>
      <c r="C538" s="985"/>
      <c r="D538" s="985"/>
      <c r="E538" s="985"/>
      <c r="F538" s="985"/>
      <c r="G538" s="985"/>
      <c r="H538" s="985"/>
    </row>
    <row r="539" spans="1:8">
      <c r="A539" s="985"/>
      <c r="B539" s="985"/>
      <c r="C539" s="985"/>
      <c r="D539" s="985"/>
      <c r="E539" s="985"/>
      <c r="F539" s="985"/>
      <c r="G539" s="985"/>
      <c r="H539" s="985"/>
    </row>
    <row r="540" spans="1:8">
      <c r="A540" s="985"/>
      <c r="B540" s="985"/>
      <c r="C540" s="985"/>
      <c r="D540" s="985"/>
      <c r="E540" s="985"/>
      <c r="F540" s="985"/>
      <c r="G540" s="985"/>
      <c r="H540" s="985"/>
    </row>
    <row r="541" spans="1:8">
      <c r="A541" s="985"/>
      <c r="B541" s="985"/>
      <c r="C541" s="985"/>
      <c r="D541" s="985"/>
      <c r="E541" s="985"/>
      <c r="F541" s="985"/>
      <c r="G541" s="985"/>
      <c r="H541" s="985"/>
    </row>
    <row r="542" spans="1:8">
      <c r="A542" s="985"/>
      <c r="B542" s="985"/>
      <c r="C542" s="985"/>
      <c r="D542" s="985"/>
      <c r="E542" s="985"/>
      <c r="F542" s="985"/>
      <c r="G542" s="985"/>
      <c r="H542" s="985"/>
    </row>
    <row r="543" spans="1:8">
      <c r="A543" s="985"/>
      <c r="B543" s="985"/>
      <c r="C543" s="985"/>
      <c r="D543" s="985"/>
      <c r="E543" s="985"/>
      <c r="F543" s="985"/>
      <c r="G543" s="985"/>
      <c r="H543" s="985"/>
    </row>
    <row r="544" spans="1:8">
      <c r="A544" s="985"/>
      <c r="B544" s="985"/>
      <c r="C544" s="985"/>
      <c r="D544" s="985"/>
      <c r="E544" s="985"/>
      <c r="F544" s="985"/>
      <c r="G544" s="985"/>
      <c r="H544" s="985"/>
    </row>
    <row r="545" spans="1:8">
      <c r="A545" s="985"/>
      <c r="B545" s="985"/>
      <c r="C545" s="985"/>
      <c r="D545" s="985"/>
      <c r="E545" s="985"/>
      <c r="F545" s="985"/>
      <c r="G545" s="985"/>
      <c r="H545" s="985"/>
    </row>
    <row r="546" spans="1:8">
      <c r="A546" s="985"/>
      <c r="B546" s="985"/>
      <c r="C546" s="985"/>
      <c r="D546" s="985"/>
      <c r="E546" s="985"/>
      <c r="F546" s="985"/>
      <c r="G546" s="985"/>
      <c r="H546" s="985"/>
    </row>
    <row r="547" spans="1:8">
      <c r="A547" s="985"/>
      <c r="B547" s="985"/>
      <c r="C547" s="985"/>
      <c r="D547" s="985"/>
      <c r="E547" s="985"/>
      <c r="F547" s="985"/>
      <c r="G547" s="985"/>
      <c r="H547" s="985"/>
    </row>
    <row r="548" spans="1:8">
      <c r="A548" s="985"/>
      <c r="B548" s="985"/>
      <c r="C548" s="985"/>
      <c r="D548" s="985"/>
      <c r="E548" s="985"/>
      <c r="F548" s="985"/>
      <c r="G548" s="985"/>
      <c r="H548" s="985"/>
    </row>
    <row r="549" spans="1:8">
      <c r="A549" s="985"/>
      <c r="B549" s="985"/>
      <c r="C549" s="985"/>
      <c r="D549" s="985"/>
      <c r="E549" s="985"/>
      <c r="F549" s="985"/>
      <c r="G549" s="985"/>
      <c r="H549" s="985"/>
    </row>
    <row r="550" spans="1:8">
      <c r="A550" s="985"/>
      <c r="B550" s="985"/>
      <c r="C550" s="985"/>
      <c r="D550" s="985"/>
      <c r="E550" s="985"/>
      <c r="F550" s="985"/>
      <c r="G550" s="985"/>
      <c r="H550" s="985"/>
    </row>
    <row r="551" spans="1:8">
      <c r="A551" s="985"/>
      <c r="B551" s="985"/>
      <c r="C551" s="985"/>
      <c r="D551" s="985"/>
      <c r="E551" s="985"/>
      <c r="F551" s="985"/>
      <c r="G551" s="985"/>
      <c r="H551" s="985"/>
    </row>
    <row r="552" spans="1:8">
      <c r="A552" s="985"/>
      <c r="B552" s="985"/>
      <c r="C552" s="985"/>
      <c r="D552" s="985"/>
      <c r="E552" s="985"/>
      <c r="F552" s="985"/>
      <c r="G552" s="985"/>
      <c r="H552" s="985"/>
    </row>
    <row r="553" spans="1:8">
      <c r="A553" s="985"/>
      <c r="B553" s="985"/>
      <c r="C553" s="985"/>
      <c r="D553" s="985"/>
      <c r="E553" s="985"/>
      <c r="F553" s="985"/>
      <c r="G553" s="985"/>
      <c r="H553" s="985"/>
    </row>
    <row r="554" spans="1:8">
      <c r="A554" s="985"/>
      <c r="B554" s="985"/>
      <c r="C554" s="985"/>
      <c r="D554" s="985"/>
      <c r="E554" s="985"/>
      <c r="F554" s="985"/>
      <c r="G554" s="985"/>
      <c r="H554" s="985"/>
    </row>
    <row r="555" spans="1:8">
      <c r="A555" s="985"/>
      <c r="B555" s="985"/>
      <c r="C555" s="985"/>
      <c r="D555" s="985"/>
      <c r="E555" s="985"/>
      <c r="F555" s="985"/>
      <c r="G555" s="985"/>
      <c r="H555" s="985"/>
    </row>
    <row r="556" spans="1:8">
      <c r="A556" s="985"/>
      <c r="B556" s="985"/>
      <c r="C556" s="985"/>
      <c r="D556" s="985"/>
      <c r="E556" s="985"/>
      <c r="F556" s="985"/>
      <c r="G556" s="985"/>
      <c r="H556" s="985"/>
    </row>
    <row r="557" spans="1:8">
      <c r="A557" s="985"/>
      <c r="B557" s="985"/>
      <c r="C557" s="985"/>
      <c r="D557" s="985"/>
      <c r="E557" s="985"/>
      <c r="F557" s="985"/>
      <c r="G557" s="985"/>
      <c r="H557" s="985"/>
    </row>
    <row r="558" spans="1:8">
      <c r="A558" s="985"/>
      <c r="B558" s="985"/>
      <c r="C558" s="985"/>
      <c r="D558" s="985"/>
      <c r="E558" s="985"/>
      <c r="F558" s="985"/>
      <c r="G558" s="985"/>
      <c r="H558" s="985"/>
    </row>
    <row r="559" spans="1:8">
      <c r="A559" s="985"/>
      <c r="B559" s="985"/>
      <c r="C559" s="985"/>
      <c r="D559" s="985"/>
      <c r="E559" s="985"/>
      <c r="F559" s="985"/>
      <c r="G559" s="985"/>
      <c r="H559" s="985"/>
    </row>
    <row r="560" spans="1:8">
      <c r="A560" s="985"/>
      <c r="B560" s="985"/>
      <c r="C560" s="985"/>
      <c r="D560" s="985"/>
      <c r="E560" s="985"/>
      <c r="F560" s="985"/>
      <c r="G560" s="985"/>
      <c r="H560" s="985"/>
    </row>
    <row r="561" spans="1:8">
      <c r="A561" s="985"/>
      <c r="B561" s="985"/>
      <c r="C561" s="985"/>
      <c r="D561" s="985"/>
      <c r="E561" s="985"/>
      <c r="F561" s="985"/>
      <c r="G561" s="985"/>
      <c r="H561" s="985"/>
    </row>
    <row r="562" spans="1:8">
      <c r="A562" s="985"/>
      <c r="B562" s="985"/>
      <c r="C562" s="985"/>
      <c r="D562" s="985"/>
      <c r="E562" s="985"/>
      <c r="F562" s="985"/>
      <c r="G562" s="985"/>
      <c r="H562" s="985"/>
    </row>
    <row r="563" spans="1:8">
      <c r="A563" s="985"/>
      <c r="B563" s="985"/>
      <c r="C563" s="985"/>
      <c r="D563" s="985"/>
      <c r="E563" s="985"/>
      <c r="F563" s="985"/>
      <c r="G563" s="985"/>
      <c r="H563" s="985"/>
    </row>
    <row r="564" spans="1:8">
      <c r="A564" s="985"/>
      <c r="B564" s="985"/>
      <c r="C564" s="985"/>
      <c r="D564" s="985"/>
      <c r="E564" s="985"/>
      <c r="F564" s="985"/>
      <c r="G564" s="985"/>
      <c r="H564" s="985"/>
    </row>
    <row r="565" spans="1:8">
      <c r="A565" s="985"/>
      <c r="B565" s="985"/>
      <c r="C565" s="985"/>
      <c r="D565" s="985"/>
      <c r="E565" s="985"/>
      <c r="F565" s="985"/>
      <c r="G565" s="985"/>
      <c r="H565" s="985"/>
    </row>
    <row r="566" spans="1:8">
      <c r="A566" s="985"/>
      <c r="B566" s="985"/>
      <c r="C566" s="985"/>
      <c r="D566" s="985"/>
      <c r="E566" s="985"/>
      <c r="F566" s="985"/>
      <c r="G566" s="985"/>
      <c r="H566" s="985"/>
    </row>
    <row r="567" spans="1:8">
      <c r="A567" s="985"/>
      <c r="B567" s="985"/>
      <c r="C567" s="985"/>
      <c r="D567" s="985"/>
      <c r="E567" s="985"/>
      <c r="F567" s="985"/>
      <c r="G567" s="985"/>
      <c r="H567" s="985"/>
    </row>
    <row r="568" spans="1:8">
      <c r="A568" s="985"/>
      <c r="B568" s="985"/>
      <c r="C568" s="985"/>
      <c r="D568" s="985"/>
      <c r="E568" s="985"/>
      <c r="F568" s="985"/>
      <c r="G568" s="985"/>
      <c r="H568" s="985"/>
    </row>
    <row r="569" spans="1:8">
      <c r="A569" s="985"/>
      <c r="B569" s="985"/>
      <c r="C569" s="985"/>
      <c r="D569" s="985"/>
      <c r="E569" s="985"/>
      <c r="F569" s="985"/>
      <c r="G569" s="985"/>
      <c r="H569" s="985"/>
    </row>
    <row r="570" spans="1:8">
      <c r="A570" s="985"/>
      <c r="B570" s="985"/>
      <c r="C570" s="985"/>
      <c r="D570" s="985"/>
      <c r="E570" s="985"/>
      <c r="F570" s="985"/>
      <c r="G570" s="985"/>
      <c r="H570" s="985"/>
    </row>
    <row r="571" spans="1:8">
      <c r="A571" s="985"/>
      <c r="B571" s="985"/>
      <c r="C571" s="985"/>
      <c r="D571" s="985"/>
      <c r="E571" s="985"/>
      <c r="F571" s="985"/>
      <c r="G571" s="985"/>
      <c r="H571" s="985"/>
    </row>
    <row r="572" spans="1:8">
      <c r="A572" s="985"/>
      <c r="B572" s="985"/>
      <c r="C572" s="985"/>
      <c r="D572" s="985"/>
      <c r="E572" s="985"/>
      <c r="F572" s="985"/>
      <c r="G572" s="985"/>
      <c r="H572" s="985"/>
    </row>
    <row r="573" spans="1:8">
      <c r="A573" s="985"/>
      <c r="B573" s="985"/>
      <c r="C573" s="985"/>
      <c r="D573" s="985"/>
      <c r="E573" s="985"/>
      <c r="F573" s="985"/>
      <c r="G573" s="985"/>
      <c r="H573" s="985"/>
    </row>
    <row r="574" spans="1:8">
      <c r="A574" s="985"/>
      <c r="B574" s="985"/>
      <c r="C574" s="985"/>
      <c r="D574" s="985"/>
      <c r="E574" s="985"/>
      <c r="F574" s="985"/>
      <c r="G574" s="985"/>
      <c r="H574" s="985"/>
    </row>
    <row r="575" spans="1:8">
      <c r="A575" s="985"/>
      <c r="B575" s="985"/>
      <c r="C575" s="985"/>
      <c r="D575" s="985"/>
      <c r="E575" s="985"/>
      <c r="F575" s="985"/>
      <c r="G575" s="985"/>
      <c r="H575" s="985"/>
    </row>
    <row r="576" spans="1:8">
      <c r="A576" s="985"/>
      <c r="B576" s="985"/>
      <c r="C576" s="985"/>
      <c r="D576" s="985"/>
      <c r="E576" s="985"/>
      <c r="F576" s="985"/>
      <c r="G576" s="985"/>
      <c r="H576" s="985"/>
    </row>
    <row r="577" spans="1:8">
      <c r="A577" s="985"/>
      <c r="B577" s="985"/>
      <c r="C577" s="985"/>
      <c r="D577" s="985"/>
      <c r="E577" s="985"/>
      <c r="F577" s="985"/>
      <c r="G577" s="985"/>
      <c r="H577" s="985"/>
    </row>
    <row r="578" spans="1:8">
      <c r="A578" s="985"/>
      <c r="B578" s="985"/>
      <c r="C578" s="985"/>
      <c r="D578" s="985"/>
      <c r="E578" s="985"/>
      <c r="F578" s="985"/>
      <c r="G578" s="985"/>
      <c r="H578" s="985"/>
    </row>
    <row r="579" spans="1:8">
      <c r="A579" s="985"/>
      <c r="B579" s="985"/>
      <c r="C579" s="985"/>
      <c r="D579" s="985"/>
      <c r="E579" s="985"/>
      <c r="F579" s="985"/>
      <c r="G579" s="985"/>
      <c r="H579" s="985"/>
    </row>
    <row r="580" spans="1:8">
      <c r="A580" s="985"/>
      <c r="B580" s="985"/>
      <c r="C580" s="985"/>
      <c r="D580" s="985"/>
      <c r="E580" s="985"/>
      <c r="F580" s="985"/>
      <c r="G580" s="985"/>
      <c r="H580" s="985"/>
    </row>
    <row r="581" spans="1:8">
      <c r="A581" s="985"/>
      <c r="B581" s="985"/>
      <c r="C581" s="985"/>
      <c r="D581" s="985"/>
      <c r="E581" s="985"/>
      <c r="F581" s="985"/>
      <c r="G581" s="985"/>
      <c r="H581" s="985"/>
    </row>
    <row r="582" spans="1:8">
      <c r="A582" s="985"/>
      <c r="B582" s="985"/>
      <c r="C582" s="985"/>
      <c r="D582" s="985"/>
      <c r="E582" s="985"/>
      <c r="F582" s="985"/>
      <c r="G582" s="985"/>
      <c r="H582" s="985"/>
    </row>
    <row r="583" spans="1:8">
      <c r="A583" s="985"/>
      <c r="B583" s="985"/>
      <c r="C583" s="985"/>
      <c r="D583" s="985"/>
      <c r="E583" s="985"/>
      <c r="F583" s="985"/>
      <c r="G583" s="985"/>
      <c r="H583" s="985"/>
    </row>
    <row r="584" spans="1:8">
      <c r="A584" s="985"/>
      <c r="B584" s="985"/>
      <c r="C584" s="985"/>
      <c r="D584" s="985"/>
      <c r="E584" s="985"/>
      <c r="F584" s="985"/>
      <c r="G584" s="985"/>
      <c r="H584" s="985"/>
    </row>
    <row r="585" spans="1:8">
      <c r="A585" s="985"/>
      <c r="B585" s="985"/>
      <c r="C585" s="985"/>
      <c r="D585" s="985"/>
      <c r="E585" s="985"/>
      <c r="F585" s="985"/>
      <c r="G585" s="985"/>
      <c r="H585" s="985"/>
    </row>
    <row r="586" spans="1:8">
      <c r="A586" s="985"/>
      <c r="B586" s="985"/>
      <c r="C586" s="985"/>
      <c r="D586" s="985"/>
      <c r="E586" s="985"/>
      <c r="F586" s="985"/>
      <c r="G586" s="985"/>
      <c r="H586" s="985"/>
    </row>
    <row r="587" spans="1:8">
      <c r="A587" s="985"/>
      <c r="B587" s="985"/>
      <c r="C587" s="985"/>
      <c r="D587" s="985"/>
      <c r="E587" s="985"/>
      <c r="F587" s="985"/>
      <c r="G587" s="985"/>
      <c r="H587" s="985"/>
    </row>
    <row r="588" spans="1:8">
      <c r="A588" s="985"/>
      <c r="B588" s="985"/>
      <c r="C588" s="985"/>
      <c r="D588" s="985"/>
      <c r="E588" s="985"/>
      <c r="F588" s="985"/>
      <c r="G588" s="985"/>
      <c r="H588" s="985"/>
    </row>
    <row r="589" spans="1:8">
      <c r="A589" s="985"/>
      <c r="B589" s="985"/>
      <c r="C589" s="985"/>
      <c r="D589" s="985"/>
      <c r="E589" s="985"/>
      <c r="F589" s="985"/>
      <c r="G589" s="985"/>
      <c r="H589" s="985"/>
    </row>
    <row r="590" spans="1:8">
      <c r="A590" s="985"/>
      <c r="B590" s="985"/>
      <c r="C590" s="985"/>
      <c r="D590" s="985"/>
      <c r="E590" s="985"/>
      <c r="F590" s="985"/>
      <c r="G590" s="985"/>
      <c r="H590" s="985"/>
    </row>
    <row r="591" spans="1:8">
      <c r="A591" s="985"/>
      <c r="B591" s="985"/>
      <c r="C591" s="985"/>
      <c r="D591" s="985"/>
      <c r="E591" s="985"/>
      <c r="F591" s="985"/>
      <c r="G591" s="985"/>
      <c r="H591" s="985"/>
    </row>
    <row r="592" spans="1:8">
      <c r="A592" s="985"/>
      <c r="B592" s="985"/>
      <c r="C592" s="985"/>
      <c r="D592" s="985"/>
      <c r="E592" s="985"/>
      <c r="F592" s="985"/>
      <c r="G592" s="985"/>
      <c r="H592" s="985"/>
    </row>
    <row r="593" spans="1:8">
      <c r="A593" s="985"/>
      <c r="B593" s="985"/>
      <c r="C593" s="985"/>
      <c r="D593" s="985"/>
      <c r="E593" s="985"/>
      <c r="F593" s="985"/>
      <c r="G593" s="985"/>
      <c r="H593" s="985"/>
    </row>
    <row r="594" spans="1:8">
      <c r="A594" s="985"/>
      <c r="B594" s="985"/>
      <c r="C594" s="985"/>
      <c r="D594" s="985"/>
      <c r="E594" s="985"/>
      <c r="F594" s="985"/>
      <c r="G594" s="985"/>
      <c r="H594" s="985"/>
    </row>
    <row r="595" spans="1:8">
      <c r="A595" s="985"/>
      <c r="B595" s="985"/>
      <c r="C595" s="985"/>
      <c r="D595" s="985"/>
      <c r="E595" s="985"/>
      <c r="F595" s="985"/>
      <c r="G595" s="985"/>
      <c r="H595" s="985"/>
    </row>
    <row r="596" spans="1:8">
      <c r="A596" s="985"/>
      <c r="B596" s="985"/>
      <c r="C596" s="985"/>
      <c r="D596" s="985"/>
      <c r="E596" s="985"/>
      <c r="F596" s="985"/>
      <c r="G596" s="985"/>
      <c r="H596" s="985"/>
    </row>
    <row r="597" spans="1:8">
      <c r="A597" s="985"/>
      <c r="B597" s="985"/>
      <c r="C597" s="985"/>
      <c r="D597" s="985"/>
      <c r="E597" s="985"/>
      <c r="F597" s="985"/>
      <c r="G597" s="985"/>
      <c r="H597" s="985"/>
    </row>
    <row r="598" spans="1:8">
      <c r="A598" s="985"/>
      <c r="B598" s="985"/>
      <c r="C598" s="985"/>
      <c r="D598" s="985"/>
      <c r="E598" s="985"/>
      <c r="F598" s="985"/>
      <c r="G598" s="985"/>
      <c r="H598" s="985"/>
    </row>
    <row r="599" spans="1:8">
      <c r="A599" s="985"/>
      <c r="B599" s="985"/>
      <c r="C599" s="985"/>
      <c r="D599" s="985"/>
      <c r="E599" s="985"/>
      <c r="F599" s="985"/>
      <c r="G599" s="985"/>
      <c r="H599" s="985"/>
    </row>
    <row r="600" spans="1:8">
      <c r="A600" s="985"/>
      <c r="B600" s="985"/>
      <c r="C600" s="985"/>
      <c r="D600" s="985"/>
      <c r="E600" s="985"/>
      <c r="F600" s="985"/>
      <c r="G600" s="985"/>
      <c r="H600" s="985"/>
    </row>
    <row r="601" spans="1:8">
      <c r="A601" s="985"/>
      <c r="B601" s="985"/>
      <c r="C601" s="985"/>
      <c r="D601" s="985"/>
      <c r="E601" s="985"/>
      <c r="F601" s="985"/>
      <c r="G601" s="985"/>
      <c r="H601" s="985"/>
    </row>
    <row r="602" spans="1:8">
      <c r="A602" s="985"/>
      <c r="B602" s="985"/>
      <c r="C602" s="985"/>
      <c r="D602" s="985"/>
      <c r="E602" s="985"/>
      <c r="F602" s="985"/>
      <c r="G602" s="985"/>
      <c r="H602" s="985"/>
    </row>
    <row r="603" spans="1:8">
      <c r="A603" s="985"/>
      <c r="B603" s="985"/>
      <c r="C603" s="985"/>
      <c r="D603" s="985"/>
      <c r="E603" s="985"/>
      <c r="F603" s="985"/>
      <c r="G603" s="985"/>
      <c r="H603" s="985"/>
    </row>
    <row r="604" spans="1:8">
      <c r="A604" s="985"/>
      <c r="B604" s="985"/>
      <c r="C604" s="985"/>
      <c r="D604" s="985"/>
      <c r="E604" s="985"/>
      <c r="F604" s="985"/>
      <c r="G604" s="985"/>
      <c r="H604" s="985"/>
    </row>
    <row r="605" spans="1:8">
      <c r="A605" s="985"/>
      <c r="B605" s="985"/>
      <c r="C605" s="985"/>
      <c r="D605" s="985"/>
      <c r="E605" s="985"/>
      <c r="F605" s="985"/>
      <c r="G605" s="985"/>
      <c r="H605" s="985"/>
    </row>
    <row r="606" spans="1:8">
      <c r="A606" s="985"/>
      <c r="B606" s="985"/>
      <c r="C606" s="985"/>
      <c r="D606" s="985"/>
      <c r="E606" s="985"/>
      <c r="F606" s="985"/>
      <c r="G606" s="985"/>
      <c r="H606" s="985"/>
    </row>
    <row r="607" spans="1:8">
      <c r="A607" s="985"/>
      <c r="B607" s="985"/>
      <c r="C607" s="985"/>
      <c r="D607" s="985"/>
      <c r="E607" s="985"/>
      <c r="F607" s="985"/>
      <c r="G607" s="985"/>
      <c r="H607" s="985"/>
    </row>
    <row r="608" spans="1:8">
      <c r="A608" s="985"/>
      <c r="B608" s="985"/>
      <c r="C608" s="985"/>
      <c r="D608" s="985"/>
      <c r="E608" s="985"/>
      <c r="F608" s="985"/>
      <c r="G608" s="985"/>
      <c r="H608" s="985"/>
    </row>
    <row r="609" spans="1:8">
      <c r="A609" s="985"/>
      <c r="B609" s="985"/>
      <c r="C609" s="985"/>
      <c r="D609" s="985"/>
      <c r="E609" s="985"/>
      <c r="F609" s="985"/>
      <c r="G609" s="985"/>
      <c r="H609" s="985"/>
    </row>
    <row r="610" spans="1:8">
      <c r="A610" s="985"/>
      <c r="B610" s="985"/>
      <c r="C610" s="985"/>
      <c r="D610" s="985"/>
      <c r="E610" s="985"/>
      <c r="F610" s="985"/>
      <c r="G610" s="985"/>
      <c r="H610" s="985"/>
    </row>
    <row r="611" spans="1:8">
      <c r="A611" s="985"/>
      <c r="B611" s="985"/>
      <c r="C611" s="985"/>
      <c r="D611" s="985"/>
      <c r="E611" s="985"/>
      <c r="F611" s="985"/>
      <c r="G611" s="985"/>
      <c r="H611" s="985"/>
    </row>
    <row r="612" spans="1:8">
      <c r="A612" s="985"/>
      <c r="B612" s="985"/>
      <c r="C612" s="985"/>
      <c r="D612" s="985"/>
      <c r="E612" s="985"/>
      <c r="F612" s="985"/>
      <c r="G612" s="985"/>
      <c r="H612" s="985"/>
    </row>
    <row r="613" spans="1:8">
      <c r="A613" s="985"/>
      <c r="B613" s="985"/>
      <c r="C613" s="985"/>
      <c r="D613" s="985"/>
      <c r="E613" s="985"/>
      <c r="F613" s="985"/>
      <c r="G613" s="985"/>
      <c r="H613" s="985"/>
    </row>
    <row r="614" spans="1:8">
      <c r="A614" s="985"/>
      <c r="B614" s="985"/>
      <c r="C614" s="985"/>
      <c r="D614" s="985"/>
      <c r="E614" s="985"/>
      <c r="F614" s="985"/>
      <c r="G614" s="985"/>
      <c r="H614" s="985"/>
    </row>
    <row r="615" spans="1:8">
      <c r="A615" s="985"/>
      <c r="B615" s="985"/>
      <c r="C615" s="985"/>
      <c r="D615" s="985"/>
      <c r="E615" s="985"/>
      <c r="F615" s="985"/>
      <c r="G615" s="985"/>
      <c r="H615" s="985"/>
    </row>
    <row r="616" spans="1:8">
      <c r="A616" s="985"/>
      <c r="B616" s="985"/>
      <c r="C616" s="985"/>
      <c r="D616" s="985"/>
      <c r="E616" s="985"/>
      <c r="F616" s="985"/>
      <c r="G616" s="985"/>
      <c r="H616" s="985"/>
    </row>
    <row r="617" spans="1:8">
      <c r="A617" s="985"/>
      <c r="B617" s="985"/>
      <c r="C617" s="985"/>
      <c r="D617" s="985"/>
      <c r="E617" s="985"/>
      <c r="F617" s="985"/>
      <c r="G617" s="985"/>
      <c r="H617" s="985"/>
    </row>
    <row r="618" spans="1:8">
      <c r="A618" s="985"/>
      <c r="B618" s="985"/>
      <c r="C618" s="985"/>
      <c r="D618" s="985"/>
      <c r="E618" s="985"/>
      <c r="F618" s="985"/>
      <c r="G618" s="985"/>
      <c r="H618" s="985"/>
    </row>
    <row r="619" spans="1:8">
      <c r="A619" s="985"/>
      <c r="B619" s="985"/>
      <c r="C619" s="985"/>
      <c r="D619" s="985"/>
      <c r="E619" s="985"/>
      <c r="F619" s="985"/>
      <c r="G619" s="985"/>
      <c r="H619" s="985"/>
    </row>
    <row r="620" spans="1:8">
      <c r="A620" s="985"/>
      <c r="B620" s="985"/>
      <c r="C620" s="985"/>
      <c r="D620" s="985"/>
      <c r="E620" s="985"/>
      <c r="F620" s="985"/>
      <c r="G620" s="985"/>
      <c r="H620" s="985"/>
    </row>
    <row r="621" spans="1:8">
      <c r="A621" s="985"/>
      <c r="B621" s="985"/>
      <c r="C621" s="985"/>
      <c r="D621" s="985"/>
      <c r="E621" s="985"/>
      <c r="F621" s="985"/>
      <c r="G621" s="985"/>
      <c r="H621" s="985"/>
    </row>
    <row r="622" spans="1:8">
      <c r="A622" s="985"/>
      <c r="B622" s="985"/>
      <c r="C622" s="985"/>
      <c r="D622" s="985"/>
      <c r="E622" s="985"/>
      <c r="F622" s="985"/>
      <c r="G622" s="985"/>
      <c r="H622" s="985"/>
    </row>
    <row r="623" spans="1:8">
      <c r="A623" s="985"/>
      <c r="B623" s="985"/>
      <c r="C623" s="985"/>
      <c r="D623" s="985"/>
      <c r="E623" s="985"/>
      <c r="F623" s="985"/>
      <c r="G623" s="985"/>
      <c r="H623" s="985"/>
    </row>
    <row r="624" spans="1:8">
      <c r="A624" s="985"/>
      <c r="B624" s="985"/>
      <c r="C624" s="985"/>
      <c r="D624" s="985"/>
      <c r="E624" s="985"/>
      <c r="F624" s="985"/>
      <c r="G624" s="985"/>
      <c r="H624" s="985"/>
    </row>
    <row r="625" spans="1:8">
      <c r="A625" s="985"/>
      <c r="B625" s="985"/>
      <c r="C625" s="985"/>
      <c r="D625" s="985"/>
      <c r="E625" s="985"/>
      <c r="F625" s="985"/>
      <c r="G625" s="985"/>
      <c r="H625" s="985"/>
    </row>
    <row r="626" spans="1:8">
      <c r="A626" s="985"/>
      <c r="B626" s="985"/>
      <c r="C626" s="985"/>
      <c r="D626" s="985"/>
      <c r="E626" s="985"/>
      <c r="F626" s="985"/>
      <c r="G626" s="985"/>
      <c r="H626" s="985"/>
    </row>
    <row r="627" spans="1:8">
      <c r="A627" s="985"/>
      <c r="B627" s="985"/>
      <c r="C627" s="985"/>
      <c r="D627" s="985"/>
      <c r="E627" s="985"/>
      <c r="F627" s="985"/>
      <c r="G627" s="985"/>
      <c r="H627" s="985"/>
    </row>
    <row r="628" spans="1:8">
      <c r="A628" s="985"/>
      <c r="B628" s="985"/>
      <c r="C628" s="985"/>
      <c r="D628" s="985"/>
      <c r="E628" s="985"/>
      <c r="F628" s="985"/>
      <c r="G628" s="985"/>
      <c r="H628" s="985"/>
    </row>
    <row r="629" spans="1:8">
      <c r="A629" s="985"/>
      <c r="B629" s="985"/>
      <c r="C629" s="985"/>
      <c r="D629" s="985"/>
      <c r="E629" s="985"/>
      <c r="F629" s="985"/>
      <c r="G629" s="985"/>
      <c r="H629" s="985"/>
    </row>
    <row r="630" spans="1:8">
      <c r="A630" s="985"/>
      <c r="B630" s="985"/>
      <c r="C630" s="985"/>
      <c r="D630" s="985"/>
      <c r="E630" s="985"/>
      <c r="F630" s="985"/>
      <c r="G630" s="985"/>
      <c r="H630" s="985"/>
    </row>
    <row r="631" spans="1:8">
      <c r="A631" s="985"/>
      <c r="B631" s="985"/>
      <c r="C631" s="985"/>
      <c r="D631" s="985"/>
      <c r="E631" s="985"/>
      <c r="F631" s="985"/>
      <c r="G631" s="985"/>
      <c r="H631" s="985"/>
    </row>
    <row r="632" spans="1:8">
      <c r="A632" s="985"/>
      <c r="B632" s="985"/>
      <c r="C632" s="985"/>
      <c r="D632" s="985"/>
      <c r="E632" s="985"/>
      <c r="F632" s="985"/>
      <c r="G632" s="985"/>
      <c r="H632" s="985"/>
    </row>
    <row r="633" spans="1:8">
      <c r="A633" s="985"/>
      <c r="B633" s="985"/>
      <c r="C633" s="985"/>
      <c r="D633" s="985"/>
      <c r="E633" s="985"/>
      <c r="F633" s="985"/>
      <c r="G633" s="985"/>
      <c r="H633" s="985"/>
    </row>
    <row r="634" spans="1:8">
      <c r="A634" s="985"/>
      <c r="B634" s="985"/>
      <c r="C634" s="985"/>
      <c r="D634" s="985"/>
      <c r="E634" s="985"/>
      <c r="F634" s="985"/>
      <c r="G634" s="985"/>
      <c r="H634" s="985"/>
    </row>
    <row r="635" spans="1:8">
      <c r="A635" s="985"/>
      <c r="B635" s="985"/>
      <c r="C635" s="985"/>
      <c r="D635" s="985"/>
      <c r="E635" s="985"/>
      <c r="F635" s="985"/>
      <c r="G635" s="985"/>
      <c r="H635" s="985"/>
    </row>
    <row r="636" spans="1:8">
      <c r="A636" s="985"/>
      <c r="B636" s="985"/>
      <c r="C636" s="985"/>
      <c r="D636" s="985"/>
      <c r="E636" s="985"/>
      <c r="F636" s="985"/>
      <c r="G636" s="985"/>
      <c r="H636" s="985"/>
    </row>
    <row r="637" spans="1:8">
      <c r="A637" s="985"/>
      <c r="B637" s="985"/>
      <c r="C637" s="985"/>
      <c r="D637" s="985"/>
      <c r="E637" s="985"/>
      <c r="F637" s="985"/>
      <c r="G637" s="985"/>
      <c r="H637" s="985"/>
    </row>
    <row r="638" spans="1:8">
      <c r="A638" s="985"/>
      <c r="B638" s="985"/>
      <c r="C638" s="985"/>
      <c r="D638" s="985"/>
      <c r="E638" s="985"/>
      <c r="F638" s="985"/>
      <c r="G638" s="985"/>
      <c r="H638" s="985"/>
    </row>
    <row r="639" spans="1:8">
      <c r="A639" s="985"/>
      <c r="B639" s="985"/>
      <c r="C639" s="985"/>
      <c r="D639" s="985"/>
      <c r="E639" s="985"/>
      <c r="F639" s="985"/>
      <c r="G639" s="985"/>
      <c r="H639" s="985"/>
    </row>
    <row r="640" spans="1:8">
      <c r="A640" s="985"/>
      <c r="B640" s="985"/>
      <c r="C640" s="985"/>
      <c r="D640" s="985"/>
      <c r="E640" s="985"/>
      <c r="F640" s="985"/>
      <c r="G640" s="985"/>
      <c r="H640" s="985"/>
    </row>
    <row r="641" spans="1:8">
      <c r="A641" s="985"/>
      <c r="B641" s="985"/>
      <c r="C641" s="985"/>
      <c r="D641" s="985"/>
      <c r="E641" s="985"/>
      <c r="F641" s="985"/>
      <c r="G641" s="985"/>
      <c r="H641" s="985"/>
    </row>
    <row r="642" spans="1:8">
      <c r="A642" s="985"/>
      <c r="B642" s="985"/>
      <c r="C642" s="985"/>
      <c r="D642" s="985"/>
      <c r="E642" s="985"/>
      <c r="F642" s="985"/>
      <c r="G642" s="985"/>
      <c r="H642" s="985"/>
    </row>
    <row r="643" spans="1:8">
      <c r="A643" s="985"/>
      <c r="B643" s="985"/>
      <c r="C643" s="985"/>
      <c r="D643" s="985"/>
      <c r="E643" s="985"/>
      <c r="F643" s="985"/>
      <c r="G643" s="985"/>
      <c r="H643" s="985"/>
    </row>
    <row r="644" spans="1:8">
      <c r="A644" s="985"/>
      <c r="B644" s="985"/>
      <c r="C644" s="985"/>
      <c r="D644" s="985"/>
      <c r="E644" s="985"/>
      <c r="F644" s="985"/>
      <c r="G644" s="985"/>
      <c r="H644" s="985"/>
    </row>
    <row r="645" spans="1:8">
      <c r="A645" s="985"/>
      <c r="B645" s="985"/>
      <c r="C645" s="985"/>
      <c r="D645" s="985"/>
      <c r="E645" s="985"/>
      <c r="F645" s="985"/>
      <c r="G645" s="985"/>
      <c r="H645" s="985"/>
    </row>
    <row r="646" spans="1:8">
      <c r="A646" s="985"/>
      <c r="B646" s="985"/>
      <c r="C646" s="985"/>
      <c r="D646" s="985"/>
      <c r="E646" s="985"/>
      <c r="F646" s="985"/>
      <c r="G646" s="985"/>
      <c r="H646" s="985"/>
    </row>
    <row r="647" spans="1:8">
      <c r="A647" s="985"/>
      <c r="B647" s="985"/>
      <c r="C647" s="985"/>
      <c r="D647" s="985"/>
      <c r="E647" s="985"/>
      <c r="F647" s="985"/>
      <c r="G647" s="985"/>
      <c r="H647" s="985"/>
    </row>
    <row r="648" spans="1:8">
      <c r="A648" s="985"/>
      <c r="B648" s="985"/>
      <c r="C648" s="985"/>
      <c r="D648" s="985"/>
      <c r="E648" s="985"/>
      <c r="F648" s="985"/>
      <c r="G648" s="985"/>
      <c r="H648" s="985"/>
    </row>
    <row r="649" spans="1:8">
      <c r="A649" s="985"/>
      <c r="B649" s="985"/>
      <c r="C649" s="985"/>
      <c r="D649" s="985"/>
      <c r="E649" s="985"/>
      <c r="F649" s="985"/>
      <c r="G649" s="985"/>
      <c r="H649" s="985"/>
    </row>
    <row r="650" spans="1:8">
      <c r="A650" s="985"/>
      <c r="B650" s="985"/>
      <c r="C650" s="985"/>
      <c r="D650" s="985"/>
      <c r="E650" s="985"/>
      <c r="F650" s="985"/>
      <c r="G650" s="985"/>
      <c r="H650" s="985"/>
    </row>
    <row r="651" spans="1:8">
      <c r="A651" s="985"/>
      <c r="B651" s="985"/>
      <c r="C651" s="985"/>
      <c r="D651" s="985"/>
      <c r="E651" s="985"/>
      <c r="F651" s="985"/>
      <c r="G651" s="985"/>
      <c r="H651" s="985"/>
    </row>
    <row r="652" spans="1:8">
      <c r="A652" s="985"/>
      <c r="B652" s="985"/>
      <c r="C652" s="985"/>
      <c r="D652" s="985"/>
      <c r="E652" s="985"/>
      <c r="F652" s="985"/>
      <c r="G652" s="985"/>
      <c r="H652" s="985"/>
    </row>
    <row r="653" spans="1:8">
      <c r="A653" s="985"/>
      <c r="B653" s="985"/>
      <c r="C653" s="985"/>
      <c r="D653" s="985"/>
      <c r="E653" s="985"/>
      <c r="F653" s="985"/>
      <c r="G653" s="985"/>
      <c r="H653" s="985"/>
    </row>
    <row r="654" spans="1:8">
      <c r="A654" s="985"/>
      <c r="B654" s="985"/>
      <c r="C654" s="985"/>
      <c r="D654" s="985"/>
      <c r="E654" s="985"/>
      <c r="F654" s="985"/>
      <c r="G654" s="985"/>
      <c r="H654" s="985"/>
    </row>
    <row r="655" spans="1:8">
      <c r="A655" s="985"/>
      <c r="B655" s="985"/>
      <c r="C655" s="985"/>
      <c r="D655" s="985"/>
      <c r="E655" s="985"/>
      <c r="F655" s="985"/>
      <c r="G655" s="985"/>
      <c r="H655" s="985"/>
    </row>
    <row r="656" spans="1:8">
      <c r="A656" s="985"/>
      <c r="B656" s="985"/>
      <c r="C656" s="985"/>
      <c r="D656" s="985"/>
      <c r="E656" s="985"/>
      <c r="F656" s="985"/>
      <c r="G656" s="985"/>
      <c r="H656" s="985"/>
    </row>
    <row r="657" spans="1:8">
      <c r="A657" s="985"/>
      <c r="B657" s="985"/>
      <c r="C657" s="985"/>
      <c r="D657" s="985"/>
      <c r="E657" s="985"/>
      <c r="F657" s="985"/>
      <c r="G657" s="985"/>
      <c r="H657" s="985"/>
    </row>
    <row r="658" spans="1:8">
      <c r="A658" s="985"/>
      <c r="B658" s="985"/>
      <c r="C658" s="985"/>
      <c r="D658" s="985"/>
      <c r="E658" s="985"/>
      <c r="F658" s="985"/>
      <c r="G658" s="985"/>
      <c r="H658" s="985"/>
    </row>
    <row r="659" spans="1:8">
      <c r="A659" s="985"/>
      <c r="B659" s="985"/>
      <c r="C659" s="985"/>
      <c r="D659" s="985"/>
      <c r="E659" s="985"/>
      <c r="F659" s="985"/>
      <c r="G659" s="985"/>
      <c r="H659" s="985"/>
    </row>
    <row r="660" spans="1:8">
      <c r="A660" s="985"/>
      <c r="B660" s="985"/>
      <c r="C660" s="985"/>
      <c r="D660" s="985"/>
      <c r="E660" s="985"/>
      <c r="F660" s="985"/>
      <c r="G660" s="985"/>
      <c r="H660" s="985"/>
    </row>
    <row r="661" spans="1:8">
      <c r="A661" s="985"/>
      <c r="B661" s="985"/>
      <c r="C661" s="985"/>
      <c r="D661" s="985"/>
      <c r="E661" s="985"/>
      <c r="F661" s="985"/>
      <c r="G661" s="985"/>
      <c r="H661" s="985"/>
    </row>
    <row r="662" spans="1:8">
      <c r="A662" s="985"/>
      <c r="B662" s="985"/>
      <c r="C662" s="985"/>
      <c r="D662" s="985"/>
      <c r="E662" s="985"/>
      <c r="F662" s="985"/>
      <c r="G662" s="985"/>
      <c r="H662" s="985"/>
    </row>
    <row r="663" spans="1:8">
      <c r="A663" s="985"/>
      <c r="B663" s="985"/>
      <c r="C663" s="985"/>
      <c r="D663" s="985"/>
      <c r="E663" s="985"/>
      <c r="F663" s="985"/>
      <c r="G663" s="985"/>
      <c r="H663" s="985"/>
    </row>
    <row r="664" spans="1:8">
      <c r="A664" s="985"/>
      <c r="B664" s="985"/>
      <c r="C664" s="985"/>
      <c r="D664" s="985"/>
      <c r="E664" s="985"/>
      <c r="F664" s="985"/>
      <c r="G664" s="985"/>
      <c r="H664" s="985"/>
    </row>
    <row r="665" spans="1:8">
      <c r="A665" s="985"/>
      <c r="B665" s="985"/>
      <c r="C665" s="985"/>
      <c r="D665" s="985"/>
      <c r="E665" s="985"/>
      <c r="F665" s="985"/>
      <c r="G665" s="985"/>
      <c r="H665" s="985"/>
    </row>
    <row r="666" spans="1:8">
      <c r="A666" s="985"/>
      <c r="B666" s="985"/>
      <c r="C666" s="985"/>
      <c r="D666" s="985"/>
      <c r="E666" s="985"/>
      <c r="F666" s="985"/>
      <c r="G666" s="985"/>
      <c r="H666" s="985"/>
    </row>
    <row r="667" spans="1:8">
      <c r="A667" s="985"/>
      <c r="B667" s="985"/>
      <c r="C667" s="985"/>
      <c r="D667" s="985"/>
      <c r="E667" s="985"/>
      <c r="F667" s="985"/>
      <c r="G667" s="985"/>
      <c r="H667" s="985"/>
    </row>
    <row r="668" spans="1:8">
      <c r="A668" s="985"/>
      <c r="B668" s="985"/>
      <c r="C668" s="985"/>
      <c r="D668" s="985"/>
      <c r="E668" s="985"/>
      <c r="F668" s="985"/>
      <c r="G668" s="985"/>
      <c r="H668" s="985"/>
    </row>
    <row r="669" spans="1:8">
      <c r="A669" s="985"/>
      <c r="B669" s="985"/>
      <c r="C669" s="985"/>
      <c r="D669" s="985"/>
      <c r="E669" s="985"/>
      <c r="F669" s="985"/>
      <c r="G669" s="985"/>
      <c r="H669" s="985"/>
    </row>
    <row r="670" spans="1:8">
      <c r="A670" s="985"/>
      <c r="B670" s="985"/>
      <c r="C670" s="985"/>
      <c r="D670" s="985"/>
      <c r="E670" s="985"/>
      <c r="F670" s="985"/>
      <c r="G670" s="985"/>
      <c r="H670" s="985"/>
    </row>
    <row r="671" spans="1:8">
      <c r="A671" s="985"/>
      <c r="B671" s="985"/>
      <c r="C671" s="985"/>
      <c r="D671" s="985"/>
      <c r="E671" s="985"/>
      <c r="F671" s="985"/>
      <c r="G671" s="985"/>
      <c r="H671" s="985"/>
    </row>
    <row r="672" spans="1:8">
      <c r="A672" s="985"/>
      <c r="B672" s="985"/>
      <c r="C672" s="985"/>
      <c r="D672" s="985"/>
      <c r="E672" s="985"/>
      <c r="F672" s="985"/>
      <c r="G672" s="985"/>
      <c r="H672" s="985"/>
    </row>
    <row r="673" spans="1:8">
      <c r="A673" s="985"/>
      <c r="B673" s="985"/>
      <c r="C673" s="985"/>
      <c r="D673" s="985"/>
      <c r="E673" s="985"/>
      <c r="F673" s="985"/>
      <c r="G673" s="985"/>
      <c r="H673" s="985"/>
    </row>
    <row r="674" spans="1:8">
      <c r="A674" s="985"/>
      <c r="B674" s="985"/>
      <c r="C674" s="985"/>
      <c r="D674" s="985"/>
      <c r="E674" s="985"/>
      <c r="F674" s="985"/>
      <c r="G674" s="985"/>
      <c r="H674" s="985"/>
    </row>
    <row r="675" spans="1:8">
      <c r="A675" s="985"/>
      <c r="B675" s="985"/>
      <c r="C675" s="985"/>
      <c r="D675" s="985"/>
      <c r="E675" s="985"/>
      <c r="F675" s="985"/>
      <c r="G675" s="985"/>
      <c r="H675" s="985"/>
    </row>
    <row r="676" spans="1:8">
      <c r="A676" s="985"/>
      <c r="B676" s="985"/>
      <c r="C676" s="985"/>
      <c r="D676" s="985"/>
      <c r="E676" s="985"/>
      <c r="F676" s="985"/>
      <c r="G676" s="985"/>
      <c r="H676" s="985"/>
    </row>
    <row r="677" spans="1:8">
      <c r="A677" s="985"/>
      <c r="B677" s="985"/>
      <c r="C677" s="985"/>
      <c r="D677" s="985"/>
      <c r="E677" s="985"/>
      <c r="F677" s="985"/>
      <c r="G677" s="985"/>
      <c r="H677" s="985"/>
    </row>
    <row r="678" spans="1:8">
      <c r="A678" s="985"/>
      <c r="B678" s="985"/>
      <c r="C678" s="985"/>
      <c r="D678" s="985"/>
      <c r="E678" s="985"/>
      <c r="F678" s="985"/>
      <c r="G678" s="985"/>
      <c r="H678" s="985"/>
    </row>
    <row r="679" spans="1:8">
      <c r="A679" s="985"/>
      <c r="B679" s="985"/>
      <c r="C679" s="985"/>
      <c r="D679" s="985"/>
      <c r="E679" s="985"/>
      <c r="F679" s="985"/>
      <c r="G679" s="985"/>
      <c r="H679" s="985"/>
    </row>
    <row r="680" spans="1:8">
      <c r="A680" s="985"/>
      <c r="B680" s="985"/>
      <c r="C680" s="985"/>
      <c r="D680" s="985"/>
      <c r="E680" s="985"/>
      <c r="F680" s="985"/>
      <c r="G680" s="985"/>
      <c r="H680" s="985"/>
    </row>
    <row r="681" spans="1:8">
      <c r="A681" s="985"/>
      <c r="B681" s="985"/>
      <c r="C681" s="985"/>
      <c r="D681" s="985"/>
      <c r="E681" s="985"/>
      <c r="F681" s="985"/>
      <c r="G681" s="985"/>
      <c r="H681" s="985"/>
    </row>
    <row r="682" spans="1:8">
      <c r="A682" s="985"/>
      <c r="B682" s="985"/>
      <c r="C682" s="985"/>
      <c r="D682" s="985"/>
      <c r="E682" s="985"/>
      <c r="F682" s="985"/>
      <c r="G682" s="985"/>
      <c r="H682" s="985"/>
    </row>
    <row r="683" spans="1:8">
      <c r="A683" s="985"/>
      <c r="B683" s="985"/>
      <c r="C683" s="985"/>
      <c r="D683" s="985"/>
      <c r="E683" s="985"/>
      <c r="F683" s="985"/>
      <c r="G683" s="985"/>
      <c r="H683" s="985"/>
    </row>
    <row r="684" spans="1:8">
      <c r="A684" s="985"/>
      <c r="B684" s="985"/>
      <c r="C684" s="985"/>
      <c r="D684" s="985"/>
      <c r="E684" s="985"/>
      <c r="F684" s="985"/>
      <c r="G684" s="985"/>
      <c r="H684" s="985"/>
    </row>
    <row r="685" spans="1:8">
      <c r="A685" s="985"/>
      <c r="B685" s="985"/>
      <c r="C685" s="985"/>
      <c r="D685" s="985"/>
      <c r="E685" s="985"/>
      <c r="F685" s="985"/>
      <c r="G685" s="985"/>
      <c r="H685" s="985"/>
    </row>
    <row r="686" spans="1:8">
      <c r="A686" s="985"/>
      <c r="B686" s="985"/>
      <c r="C686" s="985"/>
      <c r="D686" s="985"/>
      <c r="E686" s="985"/>
      <c r="F686" s="985"/>
      <c r="G686" s="985"/>
      <c r="H686" s="985"/>
    </row>
    <row r="687" spans="1:8">
      <c r="A687" s="985"/>
      <c r="B687" s="985"/>
      <c r="C687" s="985"/>
      <c r="D687" s="985"/>
      <c r="E687" s="985"/>
      <c r="F687" s="985"/>
      <c r="G687" s="985"/>
      <c r="H687" s="985"/>
    </row>
    <row r="688" spans="1:8">
      <c r="A688" s="985"/>
      <c r="B688" s="985"/>
      <c r="C688" s="985"/>
      <c r="D688" s="985"/>
      <c r="E688" s="985"/>
      <c r="F688" s="985"/>
      <c r="G688" s="985"/>
      <c r="H688" s="985"/>
    </row>
    <row r="689" spans="1:8">
      <c r="A689" s="985"/>
      <c r="B689" s="985"/>
      <c r="C689" s="985"/>
      <c r="D689" s="985"/>
      <c r="E689" s="985"/>
      <c r="F689" s="985"/>
      <c r="G689" s="985"/>
      <c r="H689" s="985"/>
    </row>
    <row r="690" spans="1:8">
      <c r="A690" s="985"/>
      <c r="B690" s="985"/>
      <c r="C690" s="985"/>
      <c r="D690" s="985"/>
      <c r="E690" s="985"/>
      <c r="F690" s="985"/>
      <c r="G690" s="985"/>
      <c r="H690" s="985"/>
    </row>
    <row r="691" spans="1:8">
      <c r="A691" s="985"/>
      <c r="B691" s="985"/>
      <c r="C691" s="985"/>
      <c r="D691" s="985"/>
      <c r="E691" s="985"/>
      <c r="F691" s="985"/>
      <c r="G691" s="985"/>
      <c r="H691" s="985"/>
    </row>
    <row r="692" spans="1:8">
      <c r="A692" s="985"/>
      <c r="B692" s="985"/>
      <c r="C692" s="985"/>
      <c r="D692" s="985"/>
      <c r="E692" s="985"/>
      <c r="F692" s="985"/>
      <c r="G692" s="985"/>
      <c r="H692" s="985"/>
    </row>
    <row r="693" spans="1:8">
      <c r="A693" s="985"/>
      <c r="B693" s="985"/>
      <c r="C693" s="985"/>
      <c r="D693" s="985"/>
      <c r="E693" s="985"/>
      <c r="F693" s="985"/>
      <c r="G693" s="985"/>
      <c r="H693" s="985"/>
    </row>
    <row r="694" spans="1:8">
      <c r="A694" s="985"/>
      <c r="B694" s="985"/>
      <c r="C694" s="985"/>
      <c r="D694" s="985"/>
      <c r="E694" s="985"/>
      <c r="F694" s="985"/>
      <c r="G694" s="985"/>
      <c r="H694" s="985"/>
    </row>
    <row r="695" spans="1:8">
      <c r="A695" s="985"/>
      <c r="B695" s="985"/>
      <c r="C695" s="985"/>
      <c r="D695" s="985"/>
      <c r="E695" s="985"/>
      <c r="F695" s="985"/>
      <c r="G695" s="985"/>
      <c r="H695" s="985"/>
    </row>
    <row r="696" spans="1:8">
      <c r="A696" s="985"/>
      <c r="B696" s="985"/>
      <c r="C696" s="985"/>
      <c r="D696" s="985"/>
      <c r="E696" s="985"/>
      <c r="F696" s="985"/>
      <c r="G696" s="985"/>
      <c r="H696" s="985"/>
    </row>
    <row r="697" spans="1:8">
      <c r="A697" s="985"/>
      <c r="B697" s="985"/>
      <c r="C697" s="985"/>
      <c r="D697" s="985"/>
      <c r="E697" s="985"/>
      <c r="F697" s="985"/>
      <c r="G697" s="985"/>
      <c r="H697" s="985"/>
    </row>
    <row r="698" spans="1:8">
      <c r="A698" s="985"/>
      <c r="B698" s="985"/>
      <c r="C698" s="985"/>
      <c r="D698" s="985"/>
      <c r="E698" s="985"/>
      <c r="F698" s="985"/>
      <c r="G698" s="985"/>
      <c r="H698" s="985"/>
    </row>
    <row r="699" spans="1:8">
      <c r="A699" s="985"/>
      <c r="B699" s="985"/>
      <c r="C699" s="985"/>
      <c r="D699" s="985"/>
      <c r="E699" s="985"/>
      <c r="F699" s="985"/>
      <c r="G699" s="985"/>
      <c r="H699" s="985"/>
    </row>
    <row r="700" spans="1:8">
      <c r="A700" s="985"/>
      <c r="B700" s="985"/>
      <c r="C700" s="985"/>
      <c r="D700" s="985"/>
      <c r="E700" s="985"/>
      <c r="F700" s="985"/>
      <c r="G700" s="985"/>
      <c r="H700" s="985"/>
    </row>
    <row r="701" spans="1:8">
      <c r="A701" s="985"/>
      <c r="B701" s="985"/>
      <c r="C701" s="985"/>
      <c r="D701" s="985"/>
      <c r="E701" s="985"/>
      <c r="F701" s="985"/>
      <c r="G701" s="985"/>
      <c r="H701" s="985"/>
    </row>
    <row r="702" spans="1:8">
      <c r="A702" s="985"/>
      <c r="B702" s="985"/>
      <c r="C702" s="985"/>
      <c r="D702" s="985"/>
      <c r="E702" s="985"/>
      <c r="F702" s="985"/>
      <c r="G702" s="985"/>
      <c r="H702" s="985"/>
    </row>
    <row r="703" spans="1:8">
      <c r="A703" s="985"/>
      <c r="B703" s="985"/>
      <c r="C703" s="985"/>
      <c r="D703" s="985"/>
      <c r="E703" s="985"/>
      <c r="F703" s="985"/>
      <c r="G703" s="985"/>
      <c r="H703" s="985"/>
    </row>
    <row r="704" spans="1:8">
      <c r="A704" s="985"/>
      <c r="B704" s="985"/>
      <c r="C704" s="985"/>
      <c r="D704" s="985"/>
      <c r="E704" s="985"/>
      <c r="F704" s="985"/>
      <c r="G704" s="985"/>
      <c r="H704" s="985"/>
    </row>
    <row r="705" spans="1:8">
      <c r="A705" s="985"/>
      <c r="B705" s="985"/>
      <c r="C705" s="985"/>
      <c r="D705" s="985"/>
      <c r="E705" s="985"/>
      <c r="F705" s="985"/>
      <c r="G705" s="985"/>
      <c r="H705" s="985"/>
    </row>
    <row r="706" spans="1:8">
      <c r="A706" s="985"/>
      <c r="B706" s="985"/>
      <c r="C706" s="985"/>
      <c r="D706" s="985"/>
      <c r="E706" s="985"/>
      <c r="F706" s="985"/>
      <c r="G706" s="985"/>
      <c r="H706" s="985"/>
    </row>
    <row r="707" spans="1:8">
      <c r="A707" s="985"/>
      <c r="B707" s="985"/>
      <c r="C707" s="985"/>
      <c r="D707" s="985"/>
      <c r="E707" s="985"/>
      <c r="F707" s="985"/>
      <c r="G707" s="985"/>
      <c r="H707" s="985"/>
    </row>
    <row r="708" spans="1:8">
      <c r="A708" s="985"/>
      <c r="B708" s="985"/>
      <c r="C708" s="985"/>
      <c r="D708" s="985"/>
      <c r="E708" s="985"/>
      <c r="F708" s="985"/>
      <c r="G708" s="985"/>
      <c r="H708" s="985"/>
    </row>
    <row r="709" spans="1:8">
      <c r="A709" s="985"/>
      <c r="B709" s="985"/>
      <c r="C709" s="985"/>
      <c r="D709" s="985"/>
      <c r="E709" s="985"/>
      <c r="F709" s="985"/>
      <c r="G709" s="985"/>
      <c r="H709" s="985"/>
    </row>
    <row r="710" spans="1:8">
      <c r="A710" s="985"/>
      <c r="B710" s="985"/>
      <c r="C710" s="985"/>
      <c r="D710" s="985"/>
      <c r="E710" s="985"/>
      <c r="F710" s="985"/>
      <c r="G710" s="985"/>
      <c r="H710" s="985"/>
    </row>
    <row r="711" spans="1:8">
      <c r="A711" s="985"/>
      <c r="B711" s="985"/>
      <c r="C711" s="985"/>
      <c r="D711" s="985"/>
      <c r="E711" s="985"/>
      <c r="F711" s="985"/>
      <c r="G711" s="985"/>
      <c r="H711" s="985"/>
    </row>
    <row r="712" spans="1:8">
      <c r="A712" s="985"/>
      <c r="B712" s="985"/>
      <c r="C712" s="985"/>
      <c r="D712" s="985"/>
      <c r="E712" s="985"/>
      <c r="F712" s="985"/>
      <c r="G712" s="985"/>
      <c r="H712" s="985"/>
    </row>
    <row r="713" spans="1:8">
      <c r="A713" s="985"/>
      <c r="B713" s="985"/>
      <c r="C713" s="985"/>
      <c r="D713" s="985"/>
      <c r="E713" s="985"/>
      <c r="F713" s="985"/>
      <c r="G713" s="985"/>
      <c r="H713" s="985"/>
    </row>
    <row r="714" spans="1:8">
      <c r="A714" s="985"/>
      <c r="B714" s="985"/>
      <c r="C714" s="985"/>
      <c r="D714" s="985"/>
      <c r="E714" s="985"/>
      <c r="F714" s="985"/>
      <c r="G714" s="985"/>
      <c r="H714" s="985"/>
    </row>
    <row r="715" spans="1:8">
      <c r="A715" s="985"/>
      <c r="B715" s="985"/>
      <c r="C715" s="985"/>
      <c r="D715" s="985"/>
      <c r="E715" s="985"/>
      <c r="F715" s="985"/>
      <c r="G715" s="985"/>
      <c r="H715" s="985"/>
    </row>
    <row r="716" spans="1:8">
      <c r="A716" s="985"/>
      <c r="B716" s="985"/>
      <c r="C716" s="985"/>
      <c r="D716" s="985"/>
      <c r="E716" s="985"/>
      <c r="F716" s="985"/>
      <c r="G716" s="985"/>
      <c r="H716" s="985"/>
    </row>
    <row r="717" spans="1:8">
      <c r="A717" s="985"/>
      <c r="B717" s="985"/>
      <c r="C717" s="985"/>
      <c r="D717" s="985"/>
      <c r="E717" s="985"/>
      <c r="F717" s="985"/>
      <c r="G717" s="985"/>
      <c r="H717" s="985"/>
    </row>
    <row r="718" spans="1:8">
      <c r="A718" s="985"/>
      <c r="B718" s="985"/>
      <c r="C718" s="985"/>
      <c r="D718" s="985"/>
      <c r="E718" s="985"/>
      <c r="F718" s="985"/>
      <c r="G718" s="985"/>
      <c r="H718" s="985"/>
    </row>
    <row r="719" spans="1:8">
      <c r="A719" s="985"/>
      <c r="B719" s="985"/>
      <c r="C719" s="985"/>
      <c r="D719" s="985"/>
      <c r="E719" s="985"/>
      <c r="F719" s="985"/>
      <c r="G719" s="985"/>
      <c r="H719" s="985"/>
    </row>
    <row r="720" spans="1:8">
      <c r="A720" s="985"/>
      <c r="B720" s="985"/>
      <c r="C720" s="985"/>
      <c r="D720" s="985"/>
      <c r="E720" s="985"/>
      <c r="F720" s="985"/>
      <c r="G720" s="985"/>
      <c r="H720" s="985"/>
    </row>
    <row r="721" spans="1:8">
      <c r="A721" s="985"/>
      <c r="B721" s="985"/>
      <c r="C721" s="985"/>
      <c r="D721" s="985"/>
      <c r="E721" s="985"/>
      <c r="F721" s="985"/>
      <c r="G721" s="985"/>
      <c r="H721" s="985"/>
    </row>
    <row r="722" spans="1:8">
      <c r="A722" s="985"/>
      <c r="B722" s="985"/>
      <c r="C722" s="985"/>
      <c r="D722" s="985"/>
      <c r="E722" s="985"/>
      <c r="F722" s="985"/>
      <c r="G722" s="985"/>
      <c r="H722" s="985"/>
    </row>
    <row r="723" spans="1:8">
      <c r="A723" s="985"/>
      <c r="B723" s="985"/>
      <c r="C723" s="985"/>
      <c r="D723" s="985"/>
      <c r="E723" s="985"/>
      <c r="F723" s="985"/>
      <c r="G723" s="985"/>
      <c r="H723" s="985"/>
    </row>
    <row r="724" spans="1:8">
      <c r="A724" s="985"/>
      <c r="B724" s="985"/>
      <c r="C724" s="985"/>
      <c r="D724" s="985"/>
      <c r="E724" s="985"/>
      <c r="F724" s="985"/>
      <c r="G724" s="985"/>
      <c r="H724" s="985"/>
    </row>
    <row r="725" spans="1:8">
      <c r="A725" s="985"/>
      <c r="B725" s="985"/>
      <c r="C725" s="985"/>
      <c r="D725" s="985"/>
      <c r="E725" s="985"/>
      <c r="F725" s="985"/>
      <c r="G725" s="985"/>
      <c r="H725" s="985"/>
    </row>
    <row r="726" spans="1:8">
      <c r="A726" s="985"/>
      <c r="B726" s="985"/>
      <c r="C726" s="985"/>
      <c r="D726" s="985"/>
      <c r="E726" s="985"/>
      <c r="F726" s="985"/>
      <c r="G726" s="985"/>
      <c r="H726" s="985"/>
    </row>
    <row r="727" spans="1:8">
      <c r="A727" s="985"/>
      <c r="B727" s="985"/>
      <c r="C727" s="985"/>
      <c r="D727" s="985"/>
      <c r="E727" s="985"/>
      <c r="F727" s="985"/>
      <c r="G727" s="985"/>
      <c r="H727" s="985"/>
    </row>
    <row r="728" spans="1:8">
      <c r="A728" s="985"/>
      <c r="B728" s="985"/>
      <c r="C728" s="985"/>
      <c r="D728" s="985"/>
      <c r="E728" s="985"/>
      <c r="F728" s="985"/>
      <c r="G728" s="985"/>
      <c r="H728" s="985"/>
    </row>
    <row r="729" spans="1:8">
      <c r="A729" s="985"/>
      <c r="B729" s="985"/>
      <c r="C729" s="985"/>
      <c r="D729" s="985"/>
      <c r="E729" s="985"/>
      <c r="F729" s="985"/>
      <c r="G729" s="985"/>
      <c r="H729" s="985"/>
    </row>
    <row r="730" spans="1:8">
      <c r="A730" s="985"/>
      <c r="B730" s="985"/>
      <c r="C730" s="985"/>
      <c r="D730" s="985"/>
      <c r="E730" s="985"/>
      <c r="F730" s="985"/>
      <c r="G730" s="985"/>
      <c r="H730" s="985"/>
    </row>
    <row r="731" spans="1:8">
      <c r="A731" s="985"/>
      <c r="B731" s="985"/>
      <c r="C731" s="985"/>
      <c r="D731" s="985"/>
      <c r="E731" s="985"/>
      <c r="F731" s="985"/>
      <c r="G731" s="985"/>
      <c r="H731" s="985"/>
    </row>
    <row r="732" spans="1:8">
      <c r="A732" s="985"/>
      <c r="B732" s="985"/>
      <c r="C732" s="985"/>
      <c r="D732" s="985"/>
      <c r="E732" s="985"/>
      <c r="F732" s="985"/>
      <c r="G732" s="985"/>
      <c r="H732" s="985"/>
    </row>
    <row r="733" spans="1:8">
      <c r="A733" s="985"/>
      <c r="B733" s="985"/>
      <c r="C733" s="985"/>
      <c r="D733" s="985"/>
      <c r="E733" s="985"/>
      <c r="F733" s="985"/>
      <c r="G733" s="985"/>
      <c r="H733" s="985"/>
    </row>
    <row r="734" spans="1:8">
      <c r="A734" s="985"/>
      <c r="B734" s="985"/>
      <c r="C734" s="985"/>
      <c r="D734" s="985"/>
      <c r="E734" s="985"/>
      <c r="F734" s="985"/>
      <c r="G734" s="985"/>
      <c r="H734" s="985"/>
    </row>
    <row r="735" spans="1:8">
      <c r="A735" s="985"/>
      <c r="B735" s="985"/>
      <c r="C735" s="985"/>
      <c r="D735" s="985"/>
      <c r="E735" s="985"/>
      <c r="F735" s="985"/>
      <c r="G735" s="985"/>
      <c r="H735" s="985"/>
    </row>
    <row r="736" spans="1:8">
      <c r="A736" s="985"/>
      <c r="B736" s="985"/>
      <c r="C736" s="985"/>
      <c r="D736" s="985"/>
      <c r="E736" s="985"/>
      <c r="F736" s="985"/>
      <c r="G736" s="985"/>
      <c r="H736" s="985"/>
    </row>
    <row r="737" spans="1:8">
      <c r="A737" s="985"/>
      <c r="B737" s="985"/>
      <c r="C737" s="985"/>
      <c r="D737" s="985"/>
      <c r="E737" s="985"/>
      <c r="F737" s="985"/>
      <c r="G737" s="985"/>
      <c r="H737" s="985"/>
    </row>
    <row r="738" spans="1:8">
      <c r="A738" s="985"/>
      <c r="B738" s="985"/>
      <c r="C738" s="985"/>
      <c r="D738" s="985"/>
      <c r="E738" s="985"/>
      <c r="F738" s="985"/>
      <c r="G738" s="985"/>
      <c r="H738" s="985"/>
    </row>
    <row r="739" spans="1:8">
      <c r="A739" s="985"/>
      <c r="B739" s="985"/>
      <c r="C739" s="985"/>
      <c r="D739" s="985"/>
      <c r="E739" s="985"/>
      <c r="F739" s="985"/>
      <c r="G739" s="985"/>
      <c r="H739" s="985"/>
    </row>
    <row r="740" spans="1:8">
      <c r="A740" s="985"/>
      <c r="B740" s="985"/>
      <c r="C740" s="985"/>
      <c r="D740" s="985"/>
      <c r="E740" s="985"/>
      <c r="F740" s="985"/>
      <c r="G740" s="985"/>
      <c r="H740" s="985"/>
    </row>
    <row r="741" spans="1:8">
      <c r="A741" s="985"/>
      <c r="B741" s="985"/>
      <c r="C741" s="985"/>
      <c r="D741" s="985"/>
      <c r="E741" s="985"/>
      <c r="F741" s="985"/>
      <c r="G741" s="985"/>
      <c r="H741" s="985"/>
    </row>
    <row r="742" spans="1:8">
      <c r="A742" s="985"/>
      <c r="B742" s="985"/>
      <c r="C742" s="985"/>
      <c r="D742" s="985"/>
      <c r="E742" s="985"/>
      <c r="F742" s="985"/>
      <c r="G742" s="985"/>
      <c r="H742" s="985"/>
    </row>
    <row r="743" spans="1:8">
      <c r="A743" s="985"/>
      <c r="B743" s="985"/>
      <c r="C743" s="985"/>
      <c r="D743" s="985"/>
      <c r="E743" s="985"/>
      <c r="F743" s="985"/>
      <c r="G743" s="985"/>
      <c r="H743" s="985"/>
    </row>
    <row r="744" spans="1:8">
      <c r="A744" s="985"/>
      <c r="B744" s="985"/>
      <c r="C744" s="985"/>
      <c r="D744" s="985"/>
      <c r="E744" s="985"/>
      <c r="F744" s="985"/>
      <c r="G744" s="985"/>
      <c r="H744" s="985"/>
    </row>
    <row r="745" spans="1:8">
      <c r="A745" s="985"/>
      <c r="B745" s="985"/>
      <c r="C745" s="985"/>
      <c r="D745" s="985"/>
      <c r="E745" s="985"/>
      <c r="F745" s="985"/>
      <c r="G745" s="985"/>
      <c r="H745" s="985"/>
    </row>
    <row r="746" spans="1:8">
      <c r="A746" s="985"/>
      <c r="B746" s="985"/>
      <c r="C746" s="985"/>
      <c r="D746" s="985"/>
      <c r="E746" s="985"/>
      <c r="F746" s="985"/>
      <c r="G746" s="985"/>
      <c r="H746" s="985"/>
    </row>
    <row r="747" spans="1:8">
      <c r="A747" s="985"/>
      <c r="B747" s="985"/>
      <c r="C747" s="985"/>
      <c r="D747" s="985"/>
      <c r="E747" s="985"/>
      <c r="F747" s="985"/>
      <c r="G747" s="985"/>
      <c r="H747" s="985"/>
    </row>
    <row r="748" spans="1:8">
      <c r="A748" s="985"/>
      <c r="B748" s="985"/>
      <c r="C748" s="985"/>
      <c r="D748" s="985"/>
      <c r="E748" s="985"/>
      <c r="F748" s="985"/>
      <c r="G748" s="985"/>
      <c r="H748" s="985"/>
    </row>
    <row r="749" spans="1:8">
      <c r="A749" s="985"/>
      <c r="B749" s="985"/>
      <c r="C749" s="985"/>
      <c r="D749" s="985"/>
      <c r="E749" s="985"/>
      <c r="F749" s="985"/>
      <c r="G749" s="985"/>
      <c r="H749" s="985"/>
    </row>
    <row r="750" spans="1:8">
      <c r="A750" s="985"/>
      <c r="B750" s="985"/>
      <c r="C750" s="985"/>
      <c r="D750" s="985"/>
      <c r="E750" s="985"/>
      <c r="F750" s="985"/>
      <c r="G750" s="985"/>
      <c r="H750" s="985"/>
    </row>
    <row r="751" spans="1:8">
      <c r="A751" s="985"/>
      <c r="B751" s="985"/>
      <c r="C751" s="985"/>
      <c r="D751" s="985"/>
      <c r="E751" s="985"/>
      <c r="F751" s="985"/>
      <c r="G751" s="985"/>
      <c r="H751" s="985"/>
    </row>
    <row r="752" spans="1:8">
      <c r="A752" s="985"/>
      <c r="B752" s="985"/>
      <c r="C752" s="985"/>
      <c r="D752" s="985"/>
      <c r="E752" s="985"/>
      <c r="F752" s="985"/>
      <c r="G752" s="985"/>
      <c r="H752" s="985"/>
    </row>
    <row r="753" spans="1:8">
      <c r="A753" s="985"/>
      <c r="B753" s="985"/>
      <c r="C753" s="985"/>
      <c r="D753" s="985"/>
      <c r="E753" s="985"/>
      <c r="F753" s="985"/>
      <c r="G753" s="985"/>
      <c r="H753" s="985"/>
    </row>
    <row r="754" spans="1:8">
      <c r="A754" s="985"/>
      <c r="B754" s="985"/>
      <c r="C754" s="985"/>
      <c r="D754" s="985"/>
      <c r="E754" s="985"/>
      <c r="F754" s="985"/>
      <c r="G754" s="985"/>
      <c r="H754" s="985"/>
    </row>
    <row r="755" spans="1:8">
      <c r="A755" s="985"/>
      <c r="B755" s="985"/>
      <c r="C755" s="985"/>
      <c r="D755" s="985"/>
      <c r="E755" s="985"/>
      <c r="F755" s="985"/>
      <c r="G755" s="985"/>
      <c r="H755" s="985"/>
    </row>
    <row r="756" spans="1:8">
      <c r="A756" s="985"/>
      <c r="B756" s="985"/>
      <c r="C756" s="985"/>
      <c r="D756" s="985"/>
      <c r="E756" s="985"/>
      <c r="F756" s="985"/>
      <c r="G756" s="985"/>
      <c r="H756" s="985"/>
    </row>
    <row r="757" spans="1:8">
      <c r="A757" s="985"/>
      <c r="B757" s="985"/>
      <c r="C757" s="985"/>
      <c r="D757" s="985"/>
      <c r="E757" s="985"/>
      <c r="F757" s="985"/>
      <c r="G757" s="985"/>
      <c r="H757" s="985"/>
    </row>
    <row r="758" spans="1:8">
      <c r="A758" s="985"/>
      <c r="B758" s="985"/>
      <c r="C758" s="985"/>
      <c r="D758" s="985"/>
      <c r="E758" s="985"/>
      <c r="F758" s="985"/>
      <c r="G758" s="985"/>
      <c r="H758" s="985"/>
    </row>
    <row r="759" spans="1:8">
      <c r="A759" s="985"/>
      <c r="B759" s="985"/>
      <c r="C759" s="985"/>
      <c r="D759" s="985"/>
      <c r="E759" s="985"/>
      <c r="F759" s="985"/>
      <c r="G759" s="985"/>
      <c r="H759" s="985"/>
    </row>
    <row r="760" spans="1:8">
      <c r="A760" s="985"/>
      <c r="B760" s="985"/>
      <c r="C760" s="985"/>
      <c r="D760" s="985"/>
      <c r="E760" s="985"/>
      <c r="F760" s="985"/>
      <c r="G760" s="985"/>
      <c r="H760" s="985"/>
    </row>
    <row r="761" spans="1:8">
      <c r="A761" s="985"/>
      <c r="B761" s="985"/>
      <c r="C761" s="985"/>
      <c r="D761" s="985"/>
      <c r="E761" s="985"/>
      <c r="F761" s="985"/>
      <c r="G761" s="985"/>
      <c r="H761" s="985"/>
    </row>
    <row r="762" spans="1:8">
      <c r="A762" s="985"/>
      <c r="B762" s="985"/>
      <c r="C762" s="985"/>
      <c r="D762" s="985"/>
      <c r="E762" s="985"/>
      <c r="F762" s="985"/>
      <c r="G762" s="985"/>
      <c r="H762" s="985"/>
    </row>
    <row r="763" spans="1:8">
      <c r="A763" s="985"/>
      <c r="B763" s="985"/>
      <c r="C763" s="985"/>
      <c r="D763" s="985"/>
      <c r="E763" s="985"/>
      <c r="F763" s="985"/>
      <c r="G763" s="985"/>
      <c r="H763" s="985"/>
    </row>
    <row r="764" spans="1:8">
      <c r="A764" s="985"/>
      <c r="B764" s="985"/>
      <c r="C764" s="985"/>
      <c r="D764" s="985"/>
      <c r="E764" s="985"/>
      <c r="F764" s="985"/>
      <c r="G764" s="985"/>
      <c r="H764" s="985"/>
    </row>
    <row r="765" spans="1:8">
      <c r="A765" s="985"/>
      <c r="B765" s="985"/>
      <c r="C765" s="985"/>
      <c r="D765" s="985"/>
      <c r="E765" s="985"/>
      <c r="F765" s="985"/>
      <c r="G765" s="985"/>
      <c r="H765" s="985"/>
    </row>
    <row r="766" spans="1:8">
      <c r="A766" s="985"/>
      <c r="B766" s="985"/>
      <c r="C766" s="985"/>
      <c r="D766" s="985"/>
      <c r="E766" s="985"/>
      <c r="F766" s="985"/>
      <c r="G766" s="985"/>
      <c r="H766" s="985"/>
    </row>
    <row r="767" spans="1:8">
      <c r="A767" s="985"/>
      <c r="B767" s="985"/>
      <c r="C767" s="985"/>
      <c r="D767" s="985"/>
      <c r="E767" s="985"/>
      <c r="F767" s="985"/>
      <c r="G767" s="985"/>
      <c r="H767" s="985"/>
    </row>
    <row r="768" spans="1:8">
      <c r="A768" s="985"/>
      <c r="B768" s="985"/>
      <c r="C768" s="985"/>
      <c r="D768" s="985"/>
      <c r="E768" s="985"/>
      <c r="F768" s="985"/>
      <c r="G768" s="985"/>
      <c r="H768" s="985"/>
    </row>
    <row r="769" spans="1:8">
      <c r="A769" s="985"/>
      <c r="B769" s="985"/>
      <c r="C769" s="985"/>
      <c r="D769" s="985"/>
      <c r="E769" s="985"/>
      <c r="F769" s="985"/>
      <c r="G769" s="985"/>
      <c r="H769" s="985"/>
    </row>
    <row r="770" spans="1:8">
      <c r="A770" s="985"/>
      <c r="B770" s="985"/>
      <c r="C770" s="985"/>
      <c r="D770" s="985"/>
      <c r="E770" s="985"/>
      <c r="F770" s="985"/>
      <c r="G770" s="985"/>
      <c r="H770" s="985"/>
    </row>
    <row r="771" spans="1:8">
      <c r="A771" s="985"/>
      <c r="B771" s="985"/>
      <c r="C771" s="985"/>
      <c r="D771" s="985"/>
      <c r="E771" s="985"/>
      <c r="F771" s="985"/>
      <c r="G771" s="985"/>
      <c r="H771" s="985"/>
    </row>
    <row r="772" spans="1:8">
      <c r="A772" s="985"/>
      <c r="B772" s="985"/>
      <c r="C772" s="985"/>
      <c r="D772" s="985"/>
      <c r="E772" s="985"/>
      <c r="F772" s="985"/>
      <c r="G772" s="985"/>
      <c r="H772" s="985"/>
    </row>
    <row r="773" spans="1:8">
      <c r="A773" s="985"/>
      <c r="B773" s="985"/>
      <c r="C773" s="985"/>
      <c r="D773" s="985"/>
      <c r="E773" s="985"/>
      <c r="F773" s="985"/>
      <c r="G773" s="985"/>
      <c r="H773" s="985"/>
    </row>
    <row r="774" spans="1:8">
      <c r="A774" s="985"/>
      <c r="B774" s="985"/>
      <c r="C774" s="985"/>
      <c r="D774" s="985"/>
      <c r="E774" s="985"/>
      <c r="F774" s="985"/>
      <c r="G774" s="985"/>
      <c r="H774" s="985"/>
    </row>
    <row r="775" spans="1:8">
      <c r="A775" s="985"/>
      <c r="B775" s="985"/>
      <c r="C775" s="985"/>
      <c r="D775" s="985"/>
      <c r="E775" s="985"/>
      <c r="F775" s="985"/>
      <c r="G775" s="985"/>
      <c r="H775" s="985"/>
    </row>
    <row r="776" spans="1:8">
      <c r="A776" s="985"/>
      <c r="B776" s="985"/>
      <c r="C776" s="985"/>
      <c r="D776" s="985"/>
      <c r="E776" s="985"/>
      <c r="F776" s="985"/>
      <c r="G776" s="985"/>
      <c r="H776" s="985"/>
    </row>
    <row r="777" spans="1:8">
      <c r="A777" s="985"/>
      <c r="B777" s="985"/>
      <c r="C777" s="985"/>
      <c r="D777" s="985"/>
      <c r="E777" s="985"/>
      <c r="F777" s="985"/>
      <c r="G777" s="985"/>
      <c r="H777" s="985"/>
    </row>
    <row r="778" spans="1:8">
      <c r="A778" s="985"/>
      <c r="B778" s="985"/>
      <c r="C778" s="985"/>
      <c r="D778" s="985"/>
      <c r="E778" s="985"/>
      <c r="F778" s="985"/>
      <c r="G778" s="985"/>
      <c r="H778" s="985"/>
    </row>
    <row r="779" spans="1:8">
      <c r="A779" s="985"/>
      <c r="B779" s="985"/>
      <c r="C779" s="985"/>
      <c r="D779" s="985"/>
      <c r="E779" s="985"/>
      <c r="F779" s="985"/>
      <c r="G779" s="985"/>
      <c r="H779" s="985"/>
    </row>
    <row r="780" spans="1:8">
      <c r="A780" s="985"/>
      <c r="B780" s="985"/>
      <c r="C780" s="985"/>
      <c r="D780" s="985"/>
      <c r="E780" s="985"/>
      <c r="F780" s="985"/>
      <c r="G780" s="985"/>
      <c r="H780" s="985"/>
    </row>
    <row r="781" spans="1:8">
      <c r="A781" s="985"/>
      <c r="B781" s="985"/>
      <c r="C781" s="985"/>
      <c r="D781" s="985"/>
      <c r="E781" s="985"/>
      <c r="F781" s="985"/>
      <c r="G781" s="985"/>
      <c r="H781" s="985"/>
    </row>
    <row r="782" spans="1:8">
      <c r="A782" s="985"/>
      <c r="B782" s="985"/>
      <c r="C782" s="985"/>
      <c r="D782" s="985"/>
      <c r="E782" s="985"/>
      <c r="F782" s="985"/>
      <c r="G782" s="985"/>
      <c r="H782" s="985"/>
    </row>
    <row r="783" spans="1:8">
      <c r="A783" s="985"/>
      <c r="B783" s="985"/>
      <c r="C783" s="985"/>
      <c r="D783" s="985"/>
      <c r="E783" s="985"/>
      <c r="F783" s="985"/>
      <c r="G783" s="985"/>
      <c r="H783" s="985"/>
    </row>
    <row r="784" spans="1:8">
      <c r="A784" s="985"/>
      <c r="B784" s="985"/>
      <c r="C784" s="985"/>
      <c r="D784" s="985"/>
      <c r="E784" s="985"/>
      <c r="F784" s="985"/>
      <c r="G784" s="985"/>
      <c r="H784" s="985"/>
    </row>
    <row r="785" spans="1:8">
      <c r="A785" s="985"/>
      <c r="B785" s="985"/>
      <c r="C785" s="985"/>
      <c r="D785" s="985"/>
      <c r="E785" s="985"/>
      <c r="F785" s="985"/>
      <c r="G785" s="985"/>
      <c r="H785" s="985"/>
    </row>
    <row r="786" spans="1:8">
      <c r="A786" s="985"/>
      <c r="B786" s="985"/>
      <c r="C786" s="985"/>
      <c r="D786" s="985"/>
      <c r="E786" s="985"/>
      <c r="F786" s="985"/>
      <c r="G786" s="985"/>
      <c r="H786" s="985"/>
    </row>
    <row r="787" spans="1:8">
      <c r="A787" s="985"/>
      <c r="B787" s="985"/>
      <c r="C787" s="985"/>
      <c r="D787" s="985"/>
      <c r="E787" s="985"/>
      <c r="F787" s="985"/>
      <c r="G787" s="985"/>
      <c r="H787" s="985"/>
    </row>
    <row r="788" spans="1:8">
      <c r="A788" s="985"/>
      <c r="B788" s="985"/>
      <c r="C788" s="985"/>
      <c r="D788" s="985"/>
      <c r="E788" s="985"/>
      <c r="F788" s="985"/>
      <c r="G788" s="985"/>
      <c r="H788" s="985"/>
    </row>
    <row r="789" spans="1:8">
      <c r="A789" s="985"/>
      <c r="B789" s="985"/>
      <c r="C789" s="985"/>
      <c r="D789" s="985"/>
      <c r="E789" s="985"/>
      <c r="F789" s="985"/>
      <c r="G789" s="985"/>
      <c r="H789" s="985"/>
    </row>
    <row r="790" spans="1:8">
      <c r="A790" s="985"/>
      <c r="B790" s="985"/>
      <c r="C790" s="985"/>
      <c r="D790" s="985"/>
      <c r="E790" s="985"/>
      <c r="F790" s="985"/>
      <c r="G790" s="985"/>
      <c r="H790" s="985"/>
    </row>
    <row r="791" spans="1:8">
      <c r="A791" s="985"/>
      <c r="B791" s="985"/>
      <c r="C791" s="985"/>
      <c r="D791" s="985"/>
      <c r="E791" s="985"/>
      <c r="F791" s="985"/>
      <c r="G791" s="985"/>
      <c r="H791" s="985"/>
    </row>
    <row r="792" spans="1:8">
      <c r="A792" s="985"/>
      <c r="B792" s="985"/>
      <c r="C792" s="985"/>
      <c r="D792" s="985"/>
      <c r="E792" s="985"/>
      <c r="F792" s="985"/>
      <c r="G792" s="985"/>
      <c r="H792" s="985"/>
    </row>
    <row r="793" spans="1:8">
      <c r="A793" s="985"/>
      <c r="B793" s="985"/>
      <c r="C793" s="985"/>
      <c r="D793" s="985"/>
      <c r="E793" s="985"/>
      <c r="F793" s="985"/>
      <c r="G793" s="985"/>
      <c r="H793" s="985"/>
    </row>
    <row r="794" spans="1:8">
      <c r="A794" s="985"/>
      <c r="B794" s="985"/>
      <c r="C794" s="985"/>
      <c r="D794" s="985"/>
      <c r="E794" s="985"/>
      <c r="F794" s="985"/>
      <c r="G794" s="985"/>
      <c r="H794" s="985"/>
    </row>
    <row r="795" spans="1:8">
      <c r="A795" s="985"/>
      <c r="B795" s="985"/>
      <c r="C795" s="985"/>
      <c r="D795" s="985"/>
      <c r="E795" s="985"/>
      <c r="F795" s="985"/>
      <c r="G795" s="985"/>
      <c r="H795" s="985"/>
    </row>
    <row r="796" spans="1:8">
      <c r="A796" s="985"/>
      <c r="B796" s="985"/>
      <c r="C796" s="985"/>
      <c r="D796" s="985"/>
      <c r="E796" s="985"/>
      <c r="F796" s="985"/>
      <c r="G796" s="985"/>
      <c r="H796" s="985"/>
    </row>
    <row r="797" spans="1:8">
      <c r="A797" s="985"/>
      <c r="B797" s="985"/>
      <c r="C797" s="985"/>
      <c r="D797" s="985"/>
      <c r="E797" s="985"/>
      <c r="F797" s="985"/>
      <c r="G797" s="985"/>
      <c r="H797" s="985"/>
    </row>
    <row r="798" spans="1:8">
      <c r="A798" s="985"/>
      <c r="B798" s="985"/>
      <c r="C798" s="985"/>
      <c r="D798" s="985"/>
      <c r="E798" s="985"/>
      <c r="F798" s="985"/>
      <c r="G798" s="985"/>
      <c r="H798" s="985"/>
    </row>
    <row r="799" spans="1:8">
      <c r="A799" s="985"/>
      <c r="B799" s="985"/>
      <c r="C799" s="985"/>
      <c r="D799" s="985"/>
      <c r="E799" s="985"/>
      <c r="F799" s="985"/>
      <c r="G799" s="985"/>
      <c r="H799" s="985"/>
    </row>
    <row r="800" spans="1:8">
      <c r="A800" s="985"/>
      <c r="B800" s="985"/>
      <c r="C800" s="985"/>
      <c r="D800" s="985"/>
      <c r="E800" s="985"/>
      <c r="F800" s="985"/>
      <c r="G800" s="985"/>
      <c r="H800" s="985"/>
    </row>
    <row r="801" spans="1:8">
      <c r="A801" s="985"/>
      <c r="B801" s="985"/>
      <c r="C801" s="985"/>
      <c r="D801" s="985"/>
      <c r="E801" s="985"/>
      <c r="F801" s="985"/>
      <c r="G801" s="985"/>
      <c r="H801" s="985"/>
    </row>
    <row r="802" spans="1:8">
      <c r="A802" s="985"/>
      <c r="B802" s="985"/>
      <c r="C802" s="985"/>
      <c r="D802" s="985"/>
      <c r="E802" s="985"/>
      <c r="F802" s="985"/>
      <c r="G802" s="985"/>
      <c r="H802" s="985"/>
    </row>
    <row r="803" spans="1:8">
      <c r="A803" s="985"/>
      <c r="B803" s="985"/>
      <c r="C803" s="985"/>
      <c r="D803" s="985"/>
      <c r="E803" s="985"/>
      <c r="F803" s="985"/>
      <c r="G803" s="985"/>
      <c r="H803" s="985"/>
    </row>
    <row r="804" spans="1:8">
      <c r="A804" s="985"/>
      <c r="B804" s="985"/>
      <c r="C804" s="985"/>
      <c r="D804" s="985"/>
      <c r="E804" s="985"/>
      <c r="F804" s="985"/>
      <c r="G804" s="985"/>
      <c r="H804" s="985"/>
    </row>
    <row r="805" spans="1:8">
      <c r="A805" s="985"/>
      <c r="B805" s="985"/>
      <c r="C805" s="985"/>
      <c r="D805" s="985"/>
      <c r="E805" s="985"/>
      <c r="F805" s="985"/>
      <c r="G805" s="985"/>
      <c r="H805" s="985"/>
    </row>
    <row r="806" spans="1:8">
      <c r="A806" s="985"/>
      <c r="B806" s="985"/>
      <c r="C806" s="985"/>
      <c r="D806" s="985"/>
      <c r="E806" s="985"/>
      <c r="F806" s="985"/>
      <c r="G806" s="985"/>
      <c r="H806" s="985"/>
    </row>
    <row r="807" spans="1:8">
      <c r="A807" s="985"/>
      <c r="B807" s="985"/>
      <c r="C807" s="985"/>
      <c r="D807" s="985"/>
      <c r="E807" s="985"/>
      <c r="F807" s="985"/>
      <c r="G807" s="985"/>
      <c r="H807" s="985"/>
    </row>
    <row r="808" spans="1:8">
      <c r="A808" s="985"/>
      <c r="B808" s="985"/>
      <c r="C808" s="985"/>
      <c r="D808" s="985"/>
      <c r="E808" s="985"/>
      <c r="F808" s="985"/>
      <c r="G808" s="985"/>
      <c r="H808" s="985"/>
    </row>
    <row r="809" spans="1:8">
      <c r="A809" s="985"/>
      <c r="B809" s="985"/>
      <c r="C809" s="985"/>
      <c r="D809" s="985"/>
      <c r="E809" s="985"/>
      <c r="F809" s="985"/>
      <c r="G809" s="985"/>
      <c r="H809" s="985"/>
    </row>
    <row r="810" spans="1:8">
      <c r="A810" s="985"/>
      <c r="B810" s="985"/>
      <c r="C810" s="985"/>
      <c r="D810" s="985"/>
      <c r="E810" s="985"/>
      <c r="F810" s="985"/>
      <c r="G810" s="985"/>
      <c r="H810" s="985"/>
    </row>
    <row r="811" spans="1:8">
      <c r="A811" s="985"/>
      <c r="B811" s="985"/>
      <c r="C811" s="985"/>
      <c r="D811" s="985"/>
      <c r="E811" s="985"/>
      <c r="F811" s="985"/>
      <c r="G811" s="985"/>
      <c r="H811" s="985"/>
    </row>
    <row r="812" spans="1:8">
      <c r="A812" s="985"/>
      <c r="B812" s="985"/>
      <c r="C812" s="985"/>
      <c r="D812" s="985"/>
      <c r="E812" s="985"/>
      <c r="F812" s="985"/>
      <c r="G812" s="985"/>
      <c r="H812" s="985"/>
    </row>
    <row r="813" spans="1:8">
      <c r="A813" s="985"/>
      <c r="B813" s="985"/>
      <c r="C813" s="985"/>
      <c r="D813" s="985"/>
      <c r="E813" s="985"/>
      <c r="F813" s="985"/>
      <c r="G813" s="985"/>
      <c r="H813" s="985"/>
    </row>
    <row r="814" spans="1:8">
      <c r="A814" s="985"/>
      <c r="B814" s="985"/>
      <c r="C814" s="985"/>
      <c r="D814" s="985"/>
      <c r="E814" s="985"/>
      <c r="F814" s="985"/>
      <c r="G814" s="985"/>
      <c r="H814" s="985"/>
    </row>
    <row r="815" spans="1:8">
      <c r="A815" s="985"/>
      <c r="B815" s="985"/>
      <c r="C815" s="985"/>
      <c r="D815" s="985"/>
      <c r="E815" s="985"/>
      <c r="F815" s="985"/>
      <c r="G815" s="985"/>
      <c r="H815" s="985"/>
    </row>
    <row r="816" spans="1:8">
      <c r="A816" s="985"/>
      <c r="B816" s="985"/>
      <c r="C816" s="985"/>
      <c r="D816" s="985"/>
      <c r="E816" s="985"/>
      <c r="F816" s="985"/>
      <c r="G816" s="985"/>
      <c r="H816" s="985"/>
    </row>
    <row r="817" spans="1:8">
      <c r="A817" s="985"/>
      <c r="B817" s="985"/>
      <c r="C817" s="985"/>
      <c r="D817" s="985"/>
      <c r="E817" s="985"/>
      <c r="F817" s="985"/>
      <c r="G817" s="985"/>
      <c r="H817" s="985"/>
    </row>
    <row r="818" spans="1:8">
      <c r="A818" s="985"/>
      <c r="B818" s="985"/>
      <c r="C818" s="985"/>
      <c r="D818" s="985"/>
      <c r="E818" s="985"/>
      <c r="F818" s="985"/>
      <c r="G818" s="985"/>
      <c r="H818" s="985"/>
    </row>
    <row r="819" spans="1:8">
      <c r="A819" s="985"/>
      <c r="B819" s="985"/>
      <c r="C819" s="985"/>
      <c r="D819" s="985"/>
      <c r="E819" s="985"/>
      <c r="F819" s="985"/>
      <c r="G819" s="985"/>
      <c r="H819" s="985"/>
    </row>
    <row r="820" spans="1:8">
      <c r="A820" s="985"/>
      <c r="B820" s="985"/>
      <c r="C820" s="985"/>
      <c r="D820" s="985"/>
      <c r="E820" s="985"/>
      <c r="F820" s="985"/>
      <c r="G820" s="985"/>
      <c r="H820" s="985"/>
    </row>
    <row r="821" spans="1:8">
      <c r="A821" s="985"/>
      <c r="B821" s="985"/>
      <c r="C821" s="985"/>
      <c r="D821" s="985"/>
      <c r="E821" s="985"/>
      <c r="F821" s="985"/>
      <c r="G821" s="985"/>
      <c r="H821" s="985"/>
    </row>
    <row r="822" spans="1:8">
      <c r="A822" s="985"/>
      <c r="B822" s="985"/>
      <c r="C822" s="985"/>
      <c r="D822" s="985"/>
      <c r="E822" s="985"/>
      <c r="F822" s="985"/>
      <c r="G822" s="985"/>
      <c r="H822" s="985"/>
    </row>
    <row r="823" spans="1:8">
      <c r="A823" s="985"/>
      <c r="B823" s="985"/>
      <c r="C823" s="985"/>
      <c r="D823" s="985"/>
      <c r="E823" s="985"/>
      <c r="F823" s="985"/>
      <c r="G823" s="985"/>
      <c r="H823" s="985"/>
    </row>
    <row r="824" spans="1:8">
      <c r="A824" s="985"/>
      <c r="B824" s="985"/>
      <c r="C824" s="985"/>
      <c r="D824" s="985"/>
      <c r="E824" s="985"/>
      <c r="F824" s="985"/>
      <c r="G824" s="985"/>
      <c r="H824" s="985"/>
    </row>
    <row r="825" spans="1:8">
      <c r="A825" s="985"/>
      <c r="B825" s="985"/>
      <c r="C825" s="985"/>
      <c r="D825" s="985"/>
      <c r="E825" s="985"/>
      <c r="F825" s="985"/>
      <c r="G825" s="985"/>
      <c r="H825" s="985"/>
    </row>
    <row r="826" spans="1:8">
      <c r="A826" s="985"/>
      <c r="B826" s="985"/>
      <c r="C826" s="985"/>
      <c r="D826" s="985"/>
      <c r="E826" s="985"/>
      <c r="F826" s="985"/>
      <c r="G826" s="985"/>
      <c r="H826" s="985"/>
    </row>
    <row r="827" spans="1:8">
      <c r="A827" s="985"/>
      <c r="B827" s="985"/>
      <c r="C827" s="985"/>
      <c r="D827" s="985"/>
      <c r="E827" s="985"/>
      <c r="F827" s="985"/>
      <c r="G827" s="985"/>
      <c r="H827" s="985"/>
    </row>
    <row r="828" spans="1:8">
      <c r="A828" s="985"/>
      <c r="B828" s="985"/>
      <c r="C828" s="985"/>
      <c r="D828" s="985"/>
      <c r="E828" s="985"/>
      <c r="F828" s="985"/>
      <c r="G828" s="985"/>
      <c r="H828" s="985"/>
    </row>
    <row r="829" spans="1:8">
      <c r="A829" s="985"/>
      <c r="B829" s="985"/>
      <c r="C829" s="985"/>
      <c r="D829" s="985"/>
      <c r="E829" s="985"/>
      <c r="F829" s="985"/>
      <c r="G829" s="985"/>
      <c r="H829" s="985"/>
    </row>
    <row r="830" spans="1:8">
      <c r="A830" s="985"/>
      <c r="B830" s="985"/>
      <c r="C830" s="985"/>
      <c r="D830" s="985"/>
      <c r="E830" s="985"/>
      <c r="F830" s="985"/>
      <c r="G830" s="985"/>
      <c r="H830" s="985"/>
    </row>
    <row r="831" spans="1:8">
      <c r="A831" s="985"/>
      <c r="B831" s="985"/>
      <c r="C831" s="985"/>
      <c r="D831" s="985"/>
      <c r="E831" s="985"/>
      <c r="F831" s="985"/>
      <c r="G831" s="985"/>
      <c r="H831" s="985"/>
    </row>
    <row r="832" spans="1:8">
      <c r="A832" s="985"/>
      <c r="B832" s="985"/>
      <c r="C832" s="985"/>
      <c r="D832" s="985"/>
      <c r="E832" s="985"/>
      <c r="F832" s="985"/>
      <c r="G832" s="985"/>
      <c r="H832" s="985"/>
    </row>
    <row r="833" spans="1:8">
      <c r="A833" s="985"/>
      <c r="B833" s="985"/>
      <c r="C833" s="985"/>
      <c r="D833" s="985"/>
      <c r="E833" s="985"/>
      <c r="F833" s="985"/>
      <c r="G833" s="985"/>
      <c r="H833" s="985"/>
    </row>
    <row r="834" spans="1:8">
      <c r="A834" s="985"/>
      <c r="B834" s="985"/>
      <c r="C834" s="985"/>
      <c r="D834" s="985"/>
      <c r="E834" s="985"/>
      <c r="F834" s="985"/>
      <c r="G834" s="985"/>
      <c r="H834" s="985"/>
    </row>
    <row r="835" spans="1:8">
      <c r="A835" s="985"/>
      <c r="B835" s="985"/>
      <c r="C835" s="985"/>
      <c r="D835" s="985"/>
      <c r="E835" s="985"/>
      <c r="F835" s="985"/>
      <c r="G835" s="985"/>
      <c r="H835" s="985"/>
    </row>
    <row r="836" spans="1:8">
      <c r="A836" s="985"/>
      <c r="B836" s="985"/>
      <c r="C836" s="985"/>
      <c r="D836" s="985"/>
      <c r="E836" s="985"/>
      <c r="F836" s="985"/>
      <c r="G836" s="985"/>
      <c r="H836" s="985"/>
    </row>
    <row r="837" spans="1:8">
      <c r="A837" s="985"/>
      <c r="B837" s="985"/>
      <c r="C837" s="985"/>
      <c r="D837" s="985"/>
      <c r="E837" s="985"/>
      <c r="F837" s="985"/>
      <c r="G837" s="985"/>
      <c r="H837" s="985"/>
    </row>
    <row r="838" spans="1:8">
      <c r="A838" s="985"/>
      <c r="B838" s="985"/>
      <c r="C838" s="985"/>
      <c r="D838" s="985"/>
      <c r="E838" s="985"/>
      <c r="F838" s="985"/>
      <c r="G838" s="985"/>
      <c r="H838" s="985"/>
    </row>
    <row r="839" spans="1:8">
      <c r="A839" s="985"/>
      <c r="B839" s="985"/>
      <c r="C839" s="985"/>
      <c r="D839" s="985"/>
      <c r="E839" s="985"/>
      <c r="F839" s="985"/>
      <c r="G839" s="985"/>
      <c r="H839" s="985"/>
    </row>
    <row r="840" spans="1:8">
      <c r="A840" s="985"/>
      <c r="B840" s="985"/>
      <c r="C840" s="985"/>
      <c r="D840" s="985"/>
      <c r="E840" s="985"/>
      <c r="F840" s="985"/>
      <c r="G840" s="985"/>
      <c r="H840" s="985"/>
    </row>
    <row r="841" spans="1:8">
      <c r="A841" s="985"/>
      <c r="B841" s="985"/>
      <c r="C841" s="985"/>
      <c r="D841" s="985"/>
      <c r="E841" s="985"/>
      <c r="F841" s="985"/>
      <c r="G841" s="985"/>
      <c r="H841" s="985"/>
    </row>
    <row r="842" spans="1:8">
      <c r="A842" s="985"/>
      <c r="B842" s="985"/>
      <c r="C842" s="985"/>
      <c r="D842" s="985"/>
      <c r="E842" s="985"/>
      <c r="F842" s="985"/>
      <c r="G842" s="985"/>
      <c r="H842" s="985"/>
    </row>
    <row r="843" spans="1:8">
      <c r="A843" s="985"/>
      <c r="B843" s="985"/>
      <c r="C843" s="985"/>
      <c r="D843" s="985"/>
      <c r="E843" s="985"/>
      <c r="F843" s="985"/>
      <c r="G843" s="985"/>
      <c r="H843" s="985"/>
    </row>
    <row r="844" spans="1:8">
      <c r="A844" s="985"/>
      <c r="B844" s="985"/>
      <c r="C844" s="985"/>
      <c r="D844" s="985"/>
      <c r="E844" s="985"/>
      <c r="F844" s="985"/>
      <c r="G844" s="985"/>
      <c r="H844" s="985"/>
    </row>
    <row r="845" spans="1:8">
      <c r="A845" s="985"/>
      <c r="B845" s="985"/>
      <c r="C845" s="985"/>
      <c r="D845" s="985"/>
      <c r="E845" s="985"/>
      <c r="F845" s="985"/>
      <c r="G845" s="985"/>
      <c r="H845" s="985"/>
    </row>
    <row r="846" spans="1:8">
      <c r="A846" s="985"/>
      <c r="B846" s="985"/>
      <c r="C846" s="985"/>
      <c r="D846" s="985"/>
      <c r="E846" s="985"/>
      <c r="F846" s="985"/>
      <c r="G846" s="985"/>
      <c r="H846" s="985"/>
    </row>
    <row r="847" spans="1:8">
      <c r="A847" s="985"/>
      <c r="B847" s="985"/>
      <c r="C847" s="985"/>
      <c r="D847" s="985"/>
      <c r="E847" s="985"/>
      <c r="F847" s="985"/>
      <c r="G847" s="985"/>
      <c r="H847" s="985"/>
    </row>
    <row r="848" spans="1:8">
      <c r="A848" s="985"/>
      <c r="B848" s="985"/>
      <c r="C848" s="985"/>
      <c r="D848" s="985"/>
      <c r="E848" s="985"/>
      <c r="F848" s="985"/>
      <c r="G848" s="985"/>
      <c r="H848" s="985"/>
    </row>
    <row r="849" spans="1:8">
      <c r="A849" s="985"/>
      <c r="B849" s="985"/>
      <c r="C849" s="985"/>
      <c r="D849" s="985"/>
      <c r="E849" s="985"/>
      <c r="F849" s="985"/>
      <c r="G849" s="985"/>
      <c r="H849" s="985"/>
    </row>
    <row r="850" spans="1:8">
      <c r="A850" s="985"/>
      <c r="B850" s="985"/>
      <c r="C850" s="985"/>
      <c r="D850" s="985"/>
      <c r="E850" s="985"/>
      <c r="F850" s="985"/>
      <c r="G850" s="985"/>
      <c r="H850" s="985"/>
    </row>
    <row r="851" spans="1:8">
      <c r="A851" s="985"/>
      <c r="B851" s="985"/>
      <c r="C851" s="985"/>
      <c r="D851" s="985"/>
      <c r="E851" s="985"/>
      <c r="F851" s="985"/>
      <c r="G851" s="985"/>
      <c r="H851" s="985"/>
    </row>
    <row r="852" spans="1:8">
      <c r="A852" s="985"/>
      <c r="B852" s="985"/>
      <c r="C852" s="985"/>
      <c r="D852" s="985"/>
      <c r="E852" s="985"/>
      <c r="F852" s="985"/>
      <c r="G852" s="985"/>
      <c r="H852" s="985"/>
    </row>
    <row r="853" spans="1:8">
      <c r="A853" s="985"/>
      <c r="B853" s="985"/>
      <c r="C853" s="985"/>
      <c r="D853" s="985"/>
      <c r="E853" s="985"/>
      <c r="F853" s="985"/>
      <c r="G853" s="985"/>
      <c r="H853" s="985"/>
    </row>
    <row r="854" spans="1:8">
      <c r="A854" s="985"/>
      <c r="B854" s="985"/>
      <c r="C854" s="985"/>
      <c r="D854" s="985"/>
      <c r="E854" s="985"/>
      <c r="F854" s="985"/>
      <c r="G854" s="985"/>
      <c r="H854" s="985"/>
    </row>
    <row r="855" spans="1:8">
      <c r="A855" s="985"/>
      <c r="B855" s="985"/>
      <c r="C855" s="985"/>
      <c r="D855" s="985"/>
      <c r="E855" s="985"/>
      <c r="F855" s="985"/>
      <c r="G855" s="985"/>
      <c r="H855" s="985"/>
    </row>
    <row r="856" spans="1:8">
      <c r="A856" s="985"/>
      <c r="B856" s="985"/>
      <c r="C856" s="985"/>
      <c r="D856" s="985"/>
      <c r="E856" s="985"/>
      <c r="F856" s="985"/>
      <c r="G856" s="985"/>
      <c r="H856" s="985"/>
    </row>
    <row r="857" spans="1:8">
      <c r="A857" s="985"/>
      <c r="B857" s="985"/>
      <c r="C857" s="985"/>
      <c r="D857" s="985"/>
      <c r="E857" s="985"/>
      <c r="F857" s="985"/>
      <c r="G857" s="985"/>
      <c r="H857" s="985"/>
    </row>
    <row r="858" spans="1:8">
      <c r="A858" s="985"/>
      <c r="B858" s="985"/>
      <c r="C858" s="985"/>
      <c r="D858" s="985"/>
      <c r="E858" s="985"/>
      <c r="F858" s="985"/>
      <c r="G858" s="985"/>
      <c r="H858" s="985"/>
    </row>
    <row r="859" spans="1:8">
      <c r="A859" s="985"/>
      <c r="B859" s="985"/>
      <c r="C859" s="985"/>
      <c r="D859" s="985"/>
      <c r="E859" s="985"/>
      <c r="F859" s="985"/>
      <c r="G859" s="985"/>
      <c r="H859" s="985"/>
    </row>
    <row r="860" spans="1:8">
      <c r="A860" s="985"/>
      <c r="B860" s="985"/>
      <c r="C860" s="985"/>
      <c r="D860" s="985"/>
      <c r="E860" s="985"/>
      <c r="F860" s="985"/>
      <c r="G860" s="985"/>
      <c r="H860" s="985"/>
    </row>
    <row r="861" spans="1:8">
      <c r="A861" s="985"/>
      <c r="B861" s="985"/>
      <c r="C861" s="985"/>
      <c r="D861" s="985"/>
      <c r="E861" s="985"/>
      <c r="F861" s="985"/>
      <c r="G861" s="985"/>
      <c r="H861" s="985"/>
    </row>
    <row r="862" spans="1:8">
      <c r="A862" s="985"/>
      <c r="B862" s="985"/>
      <c r="C862" s="985"/>
      <c r="D862" s="985"/>
      <c r="E862" s="985"/>
      <c r="F862" s="985"/>
      <c r="G862" s="985"/>
      <c r="H862" s="985"/>
    </row>
    <row r="863" spans="1:8">
      <c r="A863" s="985"/>
      <c r="B863" s="985"/>
      <c r="C863" s="985"/>
      <c r="D863" s="985"/>
      <c r="E863" s="985"/>
      <c r="F863" s="985"/>
      <c r="G863" s="985"/>
      <c r="H863" s="985"/>
    </row>
    <row r="864" spans="1:8">
      <c r="A864" s="985"/>
      <c r="B864" s="985"/>
      <c r="C864" s="985"/>
      <c r="D864" s="985"/>
      <c r="E864" s="985"/>
      <c r="F864" s="985"/>
      <c r="G864" s="985"/>
      <c r="H864" s="985"/>
    </row>
    <row r="865" spans="1:8">
      <c r="A865" s="985"/>
      <c r="B865" s="985"/>
      <c r="C865" s="985"/>
      <c r="D865" s="985"/>
      <c r="E865" s="985"/>
      <c r="F865" s="985"/>
      <c r="G865" s="985"/>
      <c r="H865" s="985"/>
    </row>
    <row r="866" spans="1:8">
      <c r="A866" s="985"/>
      <c r="B866" s="985"/>
      <c r="C866" s="985"/>
      <c r="D866" s="985"/>
      <c r="E866" s="985"/>
      <c r="F866" s="985"/>
      <c r="G866" s="985"/>
      <c r="H866" s="985"/>
    </row>
    <row r="867" spans="1:8">
      <c r="A867" s="985"/>
      <c r="B867" s="985"/>
      <c r="C867" s="985"/>
      <c r="D867" s="985"/>
      <c r="E867" s="985"/>
      <c r="F867" s="985"/>
      <c r="G867" s="985"/>
      <c r="H867" s="985"/>
    </row>
    <row r="868" spans="1:8">
      <c r="A868" s="985"/>
      <c r="B868" s="985"/>
      <c r="C868" s="985"/>
      <c r="D868" s="985"/>
      <c r="E868" s="985"/>
      <c r="F868" s="985"/>
      <c r="G868" s="985"/>
      <c r="H868" s="985"/>
    </row>
    <row r="869" spans="1:8">
      <c r="A869" s="985"/>
      <c r="B869" s="985"/>
      <c r="C869" s="985"/>
      <c r="D869" s="985"/>
      <c r="E869" s="985"/>
      <c r="F869" s="985"/>
      <c r="G869" s="985"/>
      <c r="H869" s="985"/>
    </row>
    <row r="870" spans="1:8">
      <c r="A870" s="985"/>
      <c r="B870" s="985"/>
      <c r="C870" s="985"/>
      <c r="D870" s="985"/>
      <c r="E870" s="985"/>
      <c r="F870" s="985"/>
      <c r="G870" s="985"/>
      <c r="H870" s="985"/>
    </row>
    <row r="871" spans="1:8">
      <c r="A871" s="985"/>
      <c r="B871" s="985"/>
      <c r="C871" s="985"/>
      <c r="D871" s="985"/>
      <c r="E871" s="985"/>
      <c r="F871" s="985"/>
      <c r="G871" s="985"/>
      <c r="H871" s="985"/>
    </row>
    <row r="872" spans="1:8">
      <c r="A872" s="985"/>
      <c r="B872" s="985"/>
      <c r="C872" s="985"/>
      <c r="D872" s="985"/>
      <c r="E872" s="985"/>
      <c r="F872" s="985"/>
      <c r="G872" s="985"/>
      <c r="H872" s="985"/>
    </row>
    <row r="873" spans="1:8">
      <c r="A873" s="985"/>
      <c r="B873" s="985"/>
      <c r="C873" s="985"/>
      <c r="D873" s="985"/>
      <c r="E873" s="985"/>
      <c r="F873" s="985"/>
      <c r="G873" s="985"/>
      <c r="H873" s="985"/>
    </row>
    <row r="874" spans="1:8">
      <c r="A874" s="985"/>
      <c r="B874" s="985"/>
      <c r="C874" s="985"/>
      <c r="D874" s="985"/>
      <c r="E874" s="985"/>
      <c r="F874" s="985"/>
      <c r="G874" s="985"/>
      <c r="H874" s="985"/>
    </row>
    <row r="875" spans="1:8">
      <c r="A875" s="985"/>
      <c r="B875" s="985"/>
      <c r="C875" s="985"/>
      <c r="D875" s="985"/>
      <c r="E875" s="985"/>
      <c r="F875" s="985"/>
      <c r="G875" s="985"/>
      <c r="H875" s="985"/>
    </row>
    <row r="876" spans="1:8">
      <c r="A876" s="985"/>
      <c r="B876" s="985"/>
      <c r="C876" s="985"/>
      <c r="D876" s="985"/>
      <c r="E876" s="985"/>
      <c r="F876" s="985"/>
      <c r="G876" s="985"/>
      <c r="H876" s="985"/>
    </row>
    <row r="877" spans="1:8">
      <c r="A877" s="985"/>
      <c r="B877" s="985"/>
      <c r="C877" s="985"/>
      <c r="D877" s="985"/>
      <c r="E877" s="985"/>
      <c r="F877" s="985"/>
      <c r="G877" s="985"/>
      <c r="H877" s="985"/>
    </row>
    <row r="878" spans="1:8">
      <c r="A878" s="985"/>
      <c r="B878" s="985"/>
      <c r="C878" s="985"/>
      <c r="D878" s="985"/>
      <c r="E878" s="985"/>
      <c r="F878" s="985"/>
      <c r="G878" s="985"/>
      <c r="H878" s="985"/>
    </row>
    <row r="879" spans="1:8">
      <c r="A879" s="985"/>
      <c r="B879" s="985"/>
      <c r="C879" s="985"/>
      <c r="D879" s="985"/>
      <c r="E879" s="985"/>
      <c r="F879" s="985"/>
      <c r="G879" s="985"/>
      <c r="H879" s="985"/>
    </row>
    <row r="880" spans="1:8">
      <c r="A880" s="985"/>
      <c r="B880" s="985"/>
      <c r="C880" s="985"/>
      <c r="D880" s="985"/>
      <c r="E880" s="985"/>
      <c r="F880" s="985"/>
      <c r="G880" s="985"/>
      <c r="H880" s="985"/>
    </row>
    <row r="881" spans="1:8">
      <c r="A881" s="985"/>
      <c r="B881" s="985"/>
      <c r="C881" s="985"/>
      <c r="D881" s="985"/>
      <c r="E881" s="985"/>
      <c r="F881" s="985"/>
      <c r="G881" s="985"/>
      <c r="H881" s="985"/>
    </row>
    <row r="882" spans="1:8">
      <c r="A882" s="985"/>
      <c r="B882" s="985"/>
      <c r="C882" s="985"/>
      <c r="D882" s="985"/>
      <c r="E882" s="985"/>
      <c r="F882" s="985"/>
      <c r="G882" s="985"/>
      <c r="H882" s="985"/>
    </row>
    <row r="883" spans="1:8">
      <c r="A883" s="985"/>
      <c r="B883" s="985"/>
      <c r="C883" s="985"/>
      <c r="D883" s="985"/>
      <c r="E883" s="985"/>
      <c r="F883" s="985"/>
      <c r="G883" s="985"/>
      <c r="H883" s="985"/>
    </row>
    <row r="884" spans="1:8">
      <c r="A884" s="985"/>
      <c r="B884" s="985"/>
      <c r="C884" s="985"/>
      <c r="D884" s="985"/>
      <c r="E884" s="985"/>
      <c r="F884" s="985"/>
      <c r="G884" s="985"/>
      <c r="H884" s="985"/>
    </row>
    <row r="885" spans="1:8">
      <c r="A885" s="985"/>
      <c r="B885" s="985"/>
      <c r="C885" s="985"/>
      <c r="D885" s="985"/>
      <c r="E885" s="985"/>
      <c r="F885" s="985"/>
      <c r="G885" s="985"/>
      <c r="H885" s="985"/>
    </row>
    <row r="886" spans="1:8">
      <c r="A886" s="985"/>
      <c r="B886" s="985"/>
      <c r="C886" s="985"/>
      <c r="D886" s="985"/>
      <c r="E886" s="985"/>
      <c r="F886" s="985"/>
      <c r="G886" s="985"/>
      <c r="H886" s="985"/>
    </row>
    <row r="887" spans="1:8">
      <c r="A887" s="985"/>
      <c r="B887" s="985"/>
      <c r="C887" s="985"/>
      <c r="D887" s="985"/>
      <c r="E887" s="985"/>
      <c r="F887" s="985"/>
      <c r="G887" s="985"/>
      <c r="H887" s="985"/>
    </row>
    <row r="888" spans="1:8">
      <c r="A888" s="985"/>
      <c r="B888" s="985"/>
      <c r="C888" s="985"/>
      <c r="D888" s="985"/>
      <c r="E888" s="985"/>
      <c r="F888" s="985"/>
      <c r="G888" s="985"/>
      <c r="H888" s="985"/>
    </row>
    <row r="889" spans="1:8">
      <c r="A889" s="985"/>
      <c r="B889" s="985"/>
      <c r="C889" s="985"/>
      <c r="D889" s="985"/>
      <c r="E889" s="985"/>
      <c r="F889" s="985"/>
      <c r="G889" s="985"/>
      <c r="H889" s="985"/>
    </row>
    <row r="890" spans="1:8">
      <c r="A890" s="985"/>
      <c r="B890" s="985"/>
      <c r="C890" s="985"/>
      <c r="D890" s="985"/>
      <c r="E890" s="985"/>
      <c r="F890" s="985"/>
      <c r="G890" s="985"/>
      <c r="H890" s="985"/>
    </row>
    <row r="891" spans="1:8">
      <c r="A891" s="985"/>
      <c r="B891" s="985"/>
      <c r="C891" s="985"/>
      <c r="D891" s="985"/>
      <c r="E891" s="985"/>
      <c r="F891" s="985"/>
      <c r="G891" s="985"/>
      <c r="H891" s="985"/>
    </row>
    <row r="892" spans="1:8">
      <c r="A892" s="985"/>
      <c r="B892" s="985"/>
      <c r="C892" s="985"/>
      <c r="D892" s="985"/>
      <c r="E892" s="985"/>
      <c r="F892" s="985"/>
      <c r="G892" s="985"/>
      <c r="H892" s="985"/>
    </row>
    <row r="893" spans="1:8">
      <c r="A893" s="985"/>
      <c r="B893" s="985"/>
      <c r="C893" s="985"/>
      <c r="D893" s="985"/>
      <c r="E893" s="985"/>
      <c r="F893" s="985"/>
      <c r="G893" s="985"/>
      <c r="H893" s="985"/>
    </row>
    <row r="894" spans="1:8">
      <c r="A894" s="985"/>
      <c r="B894" s="985"/>
      <c r="C894" s="985"/>
      <c r="D894" s="985"/>
      <c r="E894" s="985"/>
      <c r="F894" s="985"/>
      <c r="G894" s="985"/>
      <c r="H894" s="985"/>
    </row>
    <row r="895" spans="1:8">
      <c r="A895" s="985"/>
      <c r="B895" s="985"/>
      <c r="C895" s="985"/>
      <c r="D895" s="985"/>
      <c r="E895" s="985"/>
      <c r="F895" s="985"/>
      <c r="G895" s="985"/>
      <c r="H895" s="985"/>
    </row>
    <row r="896" spans="1:8">
      <c r="A896" s="985"/>
      <c r="B896" s="985"/>
      <c r="C896" s="985"/>
      <c r="D896" s="985"/>
      <c r="E896" s="985"/>
      <c r="F896" s="985"/>
      <c r="G896" s="985"/>
      <c r="H896" s="985"/>
    </row>
    <row r="897" spans="1:8">
      <c r="A897" s="985"/>
      <c r="B897" s="985"/>
      <c r="C897" s="985"/>
      <c r="D897" s="985"/>
      <c r="E897" s="985"/>
      <c r="F897" s="985"/>
      <c r="G897" s="985"/>
      <c r="H897" s="985"/>
    </row>
    <row r="898" spans="1:8">
      <c r="A898" s="985"/>
      <c r="B898" s="985"/>
      <c r="C898" s="985"/>
      <c r="D898" s="985"/>
      <c r="E898" s="985"/>
      <c r="F898" s="985"/>
      <c r="G898" s="985"/>
      <c r="H898" s="985"/>
    </row>
    <row r="899" spans="1:8">
      <c r="A899" s="985"/>
      <c r="B899" s="985"/>
      <c r="C899" s="985"/>
      <c r="D899" s="985"/>
      <c r="E899" s="985"/>
      <c r="F899" s="985"/>
      <c r="G899" s="985"/>
      <c r="H899" s="985"/>
    </row>
    <row r="900" spans="1:8">
      <c r="A900" s="985"/>
      <c r="B900" s="985"/>
      <c r="C900" s="985"/>
      <c r="D900" s="985"/>
      <c r="E900" s="985"/>
      <c r="F900" s="985"/>
      <c r="G900" s="985"/>
      <c r="H900" s="985"/>
    </row>
    <row r="901" spans="1:8">
      <c r="A901" s="985"/>
      <c r="B901" s="985"/>
      <c r="C901" s="985"/>
      <c r="D901" s="985"/>
      <c r="E901" s="985"/>
      <c r="F901" s="985"/>
      <c r="G901" s="985"/>
      <c r="H901" s="985"/>
    </row>
    <row r="902" spans="1:8">
      <c r="A902" s="985"/>
      <c r="B902" s="985"/>
      <c r="C902" s="985"/>
      <c r="D902" s="985"/>
      <c r="E902" s="985"/>
      <c r="F902" s="985"/>
      <c r="G902" s="985"/>
      <c r="H902" s="985"/>
    </row>
    <row r="903" spans="1:8">
      <c r="A903" s="985"/>
      <c r="B903" s="985"/>
      <c r="C903" s="985"/>
      <c r="D903" s="985"/>
      <c r="E903" s="985"/>
      <c r="F903" s="985"/>
      <c r="G903" s="985"/>
      <c r="H903" s="985"/>
    </row>
    <row r="904" spans="1:8">
      <c r="A904" s="985"/>
      <c r="B904" s="985"/>
      <c r="C904" s="985"/>
      <c r="D904" s="985"/>
      <c r="E904" s="985"/>
      <c r="F904" s="985"/>
      <c r="G904" s="985"/>
      <c r="H904" s="985"/>
    </row>
    <row r="905" spans="1:8">
      <c r="A905" s="985"/>
      <c r="B905" s="985"/>
      <c r="C905" s="985"/>
      <c r="D905" s="985"/>
      <c r="E905" s="985"/>
      <c r="F905" s="985"/>
      <c r="G905" s="985"/>
      <c r="H905" s="985"/>
    </row>
    <row r="906" spans="1:8">
      <c r="A906" s="985"/>
      <c r="B906" s="985"/>
      <c r="C906" s="985"/>
      <c r="D906" s="985"/>
      <c r="E906" s="985"/>
      <c r="F906" s="985"/>
      <c r="G906" s="985"/>
      <c r="H906" s="985"/>
    </row>
    <row r="907" spans="1:8">
      <c r="A907" s="985"/>
      <c r="B907" s="985"/>
      <c r="C907" s="985"/>
      <c r="D907" s="985"/>
      <c r="E907" s="985"/>
      <c r="F907" s="985"/>
      <c r="G907" s="985"/>
      <c r="H907" s="985"/>
    </row>
    <row r="908" spans="1:8">
      <c r="A908" s="985"/>
      <c r="B908" s="985"/>
      <c r="C908" s="985"/>
      <c r="D908" s="985"/>
      <c r="E908" s="985"/>
      <c r="F908" s="985"/>
      <c r="G908" s="985"/>
      <c r="H908" s="985"/>
    </row>
    <row r="909" spans="1:8">
      <c r="A909" s="985"/>
      <c r="B909" s="985"/>
      <c r="C909" s="985"/>
      <c r="D909" s="985"/>
      <c r="E909" s="985"/>
      <c r="F909" s="985"/>
      <c r="G909" s="985"/>
      <c r="H909" s="985"/>
    </row>
    <row r="910" spans="1:8">
      <c r="A910" s="985"/>
      <c r="B910" s="985"/>
      <c r="C910" s="985"/>
      <c r="D910" s="985"/>
      <c r="E910" s="985"/>
      <c r="F910" s="985"/>
      <c r="G910" s="985"/>
      <c r="H910" s="985"/>
    </row>
    <row r="911" spans="1:8">
      <c r="A911" s="985"/>
      <c r="B911" s="985"/>
      <c r="C911" s="985"/>
      <c r="D911" s="985"/>
      <c r="E911" s="985"/>
      <c r="F911" s="985"/>
      <c r="G911" s="985"/>
      <c r="H911" s="985"/>
    </row>
    <row r="912" spans="1:8">
      <c r="A912" s="985"/>
      <c r="B912" s="985"/>
      <c r="C912" s="985"/>
      <c r="D912" s="985"/>
      <c r="E912" s="985"/>
      <c r="F912" s="985"/>
      <c r="G912" s="985"/>
      <c r="H912" s="985"/>
    </row>
    <row r="913" spans="1:8">
      <c r="A913" s="985"/>
      <c r="B913" s="985"/>
      <c r="C913" s="985"/>
      <c r="D913" s="985"/>
      <c r="E913" s="985"/>
      <c r="F913" s="985"/>
      <c r="G913" s="985"/>
      <c r="H913" s="985"/>
    </row>
    <row r="914" spans="1:8">
      <c r="A914" s="985"/>
      <c r="B914" s="985"/>
      <c r="C914" s="985"/>
      <c r="D914" s="985"/>
      <c r="E914" s="985"/>
      <c r="F914" s="985"/>
      <c r="G914" s="985"/>
      <c r="H914" s="985"/>
    </row>
    <row r="915" spans="1:8">
      <c r="A915" s="985"/>
      <c r="B915" s="985"/>
      <c r="C915" s="985"/>
      <c r="D915" s="985"/>
      <c r="E915" s="985"/>
      <c r="F915" s="985"/>
      <c r="G915" s="985"/>
      <c r="H915" s="985"/>
    </row>
    <row r="916" spans="1:8">
      <c r="A916" s="985"/>
      <c r="B916" s="985"/>
      <c r="C916" s="985"/>
      <c r="D916" s="985"/>
      <c r="E916" s="985"/>
      <c r="F916" s="985"/>
      <c r="G916" s="985"/>
      <c r="H916" s="985"/>
    </row>
    <row r="917" spans="1:8">
      <c r="A917" s="985"/>
      <c r="B917" s="985"/>
      <c r="C917" s="985"/>
      <c r="D917" s="985"/>
      <c r="E917" s="985"/>
      <c r="F917" s="985"/>
      <c r="G917" s="985"/>
      <c r="H917" s="985"/>
    </row>
    <row r="918" spans="1:8">
      <c r="A918" s="985"/>
      <c r="B918" s="985"/>
      <c r="C918" s="985"/>
      <c r="D918" s="985"/>
      <c r="E918" s="985"/>
      <c r="F918" s="985"/>
      <c r="G918" s="985"/>
      <c r="H918" s="985"/>
    </row>
    <row r="919" spans="1:8">
      <c r="A919" s="985"/>
      <c r="B919" s="985"/>
      <c r="C919" s="985"/>
      <c r="D919" s="985"/>
      <c r="E919" s="985"/>
      <c r="F919" s="985"/>
      <c r="G919" s="985"/>
      <c r="H919" s="985"/>
    </row>
    <row r="920" spans="1:8">
      <c r="A920" s="985"/>
      <c r="B920" s="985"/>
      <c r="C920" s="985"/>
      <c r="D920" s="985"/>
      <c r="E920" s="985"/>
      <c r="F920" s="985"/>
      <c r="G920" s="985"/>
      <c r="H920" s="985"/>
    </row>
    <row r="921" spans="1:8">
      <c r="A921" s="985"/>
      <c r="B921" s="985"/>
      <c r="C921" s="985"/>
      <c r="D921" s="985"/>
      <c r="E921" s="985"/>
      <c r="F921" s="985"/>
      <c r="G921" s="985"/>
      <c r="H921" s="985"/>
    </row>
    <row r="922" spans="1:8">
      <c r="A922" s="985"/>
      <c r="B922" s="985"/>
      <c r="C922" s="985"/>
      <c r="D922" s="985"/>
      <c r="E922" s="985"/>
      <c r="F922" s="985"/>
      <c r="G922" s="985"/>
      <c r="H922" s="985"/>
    </row>
    <row r="923" spans="1:8">
      <c r="A923" s="985"/>
      <c r="B923" s="985"/>
      <c r="C923" s="985"/>
      <c r="D923" s="985"/>
      <c r="E923" s="985"/>
      <c r="F923" s="985"/>
      <c r="G923" s="985"/>
      <c r="H923" s="985"/>
    </row>
    <row r="924" spans="1:8">
      <c r="A924" s="985"/>
      <c r="B924" s="985"/>
      <c r="C924" s="985"/>
      <c r="D924" s="985"/>
      <c r="E924" s="985"/>
      <c r="F924" s="985"/>
      <c r="G924" s="985"/>
      <c r="H924" s="985"/>
    </row>
    <row r="925" spans="1:8">
      <c r="A925" s="985"/>
      <c r="B925" s="985"/>
      <c r="C925" s="985"/>
      <c r="D925" s="985"/>
      <c r="E925" s="985"/>
      <c r="F925" s="985"/>
      <c r="G925" s="985"/>
      <c r="H925" s="985"/>
    </row>
    <row r="926" spans="1:8">
      <c r="A926" s="985"/>
      <c r="B926" s="985"/>
      <c r="C926" s="985"/>
      <c r="D926" s="985"/>
      <c r="E926" s="985"/>
      <c r="F926" s="985"/>
      <c r="G926" s="985"/>
      <c r="H926" s="985"/>
    </row>
    <row r="927" spans="1:8">
      <c r="A927" s="985"/>
      <c r="B927" s="985"/>
      <c r="C927" s="985"/>
      <c r="D927" s="985"/>
      <c r="E927" s="985"/>
      <c r="F927" s="985"/>
      <c r="G927" s="985"/>
      <c r="H927" s="985"/>
    </row>
    <row r="928" spans="1:8">
      <c r="A928" s="985"/>
      <c r="B928" s="985"/>
      <c r="C928" s="985"/>
      <c r="D928" s="985"/>
      <c r="E928" s="985"/>
      <c r="F928" s="985"/>
      <c r="G928" s="985"/>
      <c r="H928" s="985"/>
    </row>
    <row r="929" spans="1:8">
      <c r="A929" s="985"/>
      <c r="B929" s="985"/>
      <c r="C929" s="985"/>
      <c r="D929" s="985"/>
      <c r="E929" s="985"/>
      <c r="F929" s="985"/>
      <c r="G929" s="985"/>
      <c r="H929" s="985"/>
    </row>
    <row r="930" spans="1:8">
      <c r="A930" s="985"/>
      <c r="B930" s="985"/>
      <c r="C930" s="985"/>
      <c r="D930" s="985"/>
      <c r="E930" s="985"/>
      <c r="F930" s="985"/>
      <c r="G930" s="985"/>
      <c r="H930" s="985"/>
    </row>
    <row r="931" spans="1:8">
      <c r="A931" s="985"/>
      <c r="B931" s="985"/>
      <c r="C931" s="985"/>
      <c r="D931" s="985"/>
      <c r="E931" s="985"/>
      <c r="F931" s="985"/>
      <c r="G931" s="985"/>
      <c r="H931" s="985"/>
    </row>
    <row r="932" spans="1:8">
      <c r="A932" s="985"/>
      <c r="B932" s="985"/>
      <c r="C932" s="985"/>
      <c r="D932" s="985"/>
      <c r="E932" s="985"/>
      <c r="F932" s="985"/>
      <c r="G932" s="985"/>
      <c r="H932" s="985"/>
    </row>
    <row r="933" spans="1:8">
      <c r="A933" s="985"/>
      <c r="B933" s="985"/>
      <c r="C933" s="985"/>
      <c r="D933" s="985"/>
      <c r="E933" s="985"/>
      <c r="F933" s="985"/>
      <c r="G933" s="985"/>
      <c r="H933" s="985"/>
    </row>
    <row r="934" spans="1:8">
      <c r="A934" s="985"/>
      <c r="B934" s="985"/>
      <c r="C934" s="985"/>
      <c r="D934" s="985"/>
      <c r="E934" s="985"/>
      <c r="F934" s="985"/>
      <c r="G934" s="985"/>
      <c r="H934" s="985"/>
    </row>
    <row r="935" spans="1:8">
      <c r="A935" s="985"/>
      <c r="B935" s="985"/>
      <c r="C935" s="985"/>
      <c r="D935" s="985"/>
      <c r="E935" s="985"/>
      <c r="F935" s="985"/>
      <c r="G935" s="985"/>
      <c r="H935" s="985"/>
    </row>
    <row r="936" spans="1:8">
      <c r="A936" s="985"/>
      <c r="B936" s="985"/>
      <c r="C936" s="985"/>
      <c r="D936" s="985"/>
      <c r="E936" s="985"/>
      <c r="F936" s="985"/>
      <c r="G936" s="985"/>
      <c r="H936" s="985"/>
    </row>
    <row r="937" spans="1:8">
      <c r="A937" s="985"/>
      <c r="B937" s="985"/>
      <c r="C937" s="985"/>
      <c r="D937" s="985"/>
      <c r="E937" s="985"/>
      <c r="F937" s="985"/>
      <c r="G937" s="985"/>
      <c r="H937" s="985"/>
    </row>
    <row r="938" spans="1:8">
      <c r="A938" s="985"/>
      <c r="B938" s="985"/>
      <c r="C938" s="985"/>
      <c r="D938" s="985"/>
      <c r="E938" s="985"/>
      <c r="F938" s="985"/>
      <c r="G938" s="985"/>
      <c r="H938" s="985"/>
    </row>
    <row r="939" spans="1:8">
      <c r="A939" s="985"/>
      <c r="B939" s="985"/>
      <c r="C939" s="985"/>
      <c r="D939" s="985"/>
      <c r="E939" s="985"/>
      <c r="F939" s="985"/>
      <c r="G939" s="985"/>
      <c r="H939" s="985"/>
    </row>
    <row r="940" spans="1:8">
      <c r="A940" s="985"/>
      <c r="B940" s="985"/>
      <c r="C940" s="985"/>
      <c r="D940" s="985"/>
      <c r="E940" s="985"/>
      <c r="F940" s="985"/>
      <c r="G940" s="985"/>
      <c r="H940" s="985"/>
    </row>
    <row r="941" spans="1:8">
      <c r="A941" s="985"/>
      <c r="B941" s="985"/>
      <c r="C941" s="985"/>
      <c r="D941" s="985"/>
      <c r="E941" s="985"/>
      <c r="F941" s="985"/>
      <c r="G941" s="985"/>
      <c r="H941" s="985"/>
    </row>
    <row r="942" spans="1:8">
      <c r="A942" s="985"/>
      <c r="B942" s="985"/>
      <c r="C942" s="985"/>
      <c r="D942" s="985"/>
      <c r="E942" s="985"/>
      <c r="F942" s="985"/>
      <c r="G942" s="985"/>
      <c r="H942" s="985"/>
    </row>
    <row r="943" spans="1:8">
      <c r="A943" s="985"/>
      <c r="B943" s="985"/>
      <c r="C943" s="985"/>
      <c r="D943" s="985"/>
      <c r="E943" s="985"/>
      <c r="F943" s="985"/>
      <c r="G943" s="985"/>
      <c r="H943" s="985"/>
    </row>
    <row r="944" spans="1:8">
      <c r="A944" s="985"/>
      <c r="B944" s="985"/>
      <c r="C944" s="985"/>
      <c r="D944" s="985"/>
      <c r="E944" s="985"/>
      <c r="F944" s="985"/>
      <c r="G944" s="985"/>
      <c r="H944" s="985"/>
    </row>
    <row r="945" spans="1:8">
      <c r="A945" s="985"/>
      <c r="B945" s="985"/>
      <c r="C945" s="985"/>
      <c r="D945" s="985"/>
      <c r="E945" s="985"/>
      <c r="F945" s="985"/>
      <c r="G945" s="985"/>
      <c r="H945" s="985"/>
    </row>
    <row r="946" spans="1:8">
      <c r="A946" s="985"/>
      <c r="B946" s="985"/>
      <c r="C946" s="985"/>
      <c r="D946" s="985"/>
      <c r="E946" s="985"/>
      <c r="F946" s="985"/>
      <c r="G946" s="985"/>
      <c r="H946" s="985"/>
    </row>
    <row r="947" spans="1:8">
      <c r="A947" s="985"/>
      <c r="B947" s="985"/>
      <c r="C947" s="985"/>
      <c r="D947" s="985"/>
      <c r="E947" s="985"/>
      <c r="F947" s="985"/>
      <c r="G947" s="985"/>
      <c r="H947" s="985"/>
    </row>
    <row r="948" spans="1:8">
      <c r="A948" s="985"/>
      <c r="B948" s="985"/>
      <c r="C948" s="985"/>
      <c r="D948" s="985"/>
      <c r="E948" s="985"/>
      <c r="F948" s="985"/>
      <c r="G948" s="985"/>
      <c r="H948" s="985"/>
    </row>
    <row r="949" spans="1:8">
      <c r="A949" s="985"/>
      <c r="B949" s="985"/>
      <c r="C949" s="985"/>
      <c r="D949" s="985"/>
      <c r="E949" s="985"/>
      <c r="F949" s="985"/>
      <c r="G949" s="985"/>
      <c r="H949" s="985"/>
    </row>
    <row r="950" spans="1:8">
      <c r="A950" s="985"/>
      <c r="B950" s="985"/>
      <c r="C950" s="985"/>
      <c r="D950" s="985"/>
      <c r="E950" s="985"/>
      <c r="F950" s="985"/>
      <c r="G950" s="985"/>
      <c r="H950" s="985"/>
    </row>
    <row r="951" spans="1:8">
      <c r="A951" s="985"/>
      <c r="B951" s="985"/>
      <c r="C951" s="985"/>
      <c r="D951" s="985"/>
      <c r="E951" s="985"/>
      <c r="F951" s="985"/>
      <c r="G951" s="985"/>
      <c r="H951" s="985"/>
    </row>
    <row r="952" spans="1:8">
      <c r="A952" s="985"/>
      <c r="B952" s="985"/>
      <c r="C952" s="985"/>
      <c r="D952" s="985"/>
      <c r="E952" s="985"/>
      <c r="F952" s="985"/>
      <c r="G952" s="985"/>
      <c r="H952" s="985"/>
    </row>
    <row r="953" spans="1:8">
      <c r="A953" s="985"/>
      <c r="B953" s="985"/>
      <c r="C953" s="985"/>
      <c r="D953" s="985"/>
      <c r="E953" s="985"/>
      <c r="F953" s="985"/>
      <c r="G953" s="985"/>
      <c r="H953" s="985"/>
    </row>
    <row r="954" spans="1:8">
      <c r="A954" s="985"/>
      <c r="B954" s="985"/>
      <c r="C954" s="985"/>
      <c r="D954" s="985"/>
      <c r="E954" s="985"/>
      <c r="F954" s="985"/>
      <c r="G954" s="985"/>
      <c r="H954" s="985"/>
    </row>
    <row r="955" spans="1:8">
      <c r="A955" s="985"/>
      <c r="B955" s="985"/>
      <c r="C955" s="985"/>
      <c r="D955" s="985"/>
      <c r="E955" s="985"/>
      <c r="F955" s="985"/>
      <c r="G955" s="985"/>
      <c r="H955" s="985"/>
    </row>
    <row r="956" spans="1:8">
      <c r="A956" s="985"/>
      <c r="B956" s="985"/>
      <c r="C956" s="985"/>
      <c r="D956" s="985"/>
      <c r="E956" s="985"/>
      <c r="F956" s="985"/>
      <c r="G956" s="985"/>
      <c r="H956" s="985"/>
    </row>
    <row r="957" spans="1:8">
      <c r="A957" s="985"/>
      <c r="B957" s="985"/>
      <c r="C957" s="985"/>
      <c r="D957" s="985"/>
      <c r="E957" s="985"/>
      <c r="F957" s="985"/>
      <c r="G957" s="985"/>
      <c r="H957" s="985"/>
    </row>
    <row r="958" spans="1:8">
      <c r="A958" s="985"/>
      <c r="B958" s="985"/>
      <c r="C958" s="985"/>
      <c r="D958" s="985"/>
      <c r="E958" s="985"/>
      <c r="F958" s="985"/>
      <c r="G958" s="985"/>
      <c r="H958" s="985"/>
    </row>
    <row r="959" spans="1:8">
      <c r="A959" s="985"/>
      <c r="B959" s="985"/>
      <c r="C959" s="985"/>
      <c r="D959" s="985"/>
      <c r="E959" s="985"/>
      <c r="F959" s="985"/>
      <c r="G959" s="985"/>
      <c r="H959" s="985"/>
    </row>
    <row r="960" spans="1:8">
      <c r="A960" s="985"/>
      <c r="B960" s="985"/>
      <c r="C960" s="985"/>
      <c r="D960" s="985"/>
      <c r="E960" s="985"/>
      <c r="F960" s="985"/>
      <c r="G960" s="985"/>
      <c r="H960" s="985"/>
    </row>
    <row r="961" spans="1:8">
      <c r="A961" s="985"/>
      <c r="B961" s="985"/>
      <c r="C961" s="985"/>
      <c r="D961" s="985"/>
      <c r="E961" s="985"/>
      <c r="F961" s="985"/>
      <c r="G961" s="985"/>
      <c r="H961" s="985"/>
    </row>
    <row r="962" spans="1:8">
      <c r="A962" s="985"/>
      <c r="B962" s="985"/>
      <c r="C962" s="985"/>
      <c r="D962" s="985"/>
      <c r="E962" s="985"/>
      <c r="F962" s="985"/>
      <c r="G962" s="985"/>
      <c r="H962" s="985"/>
    </row>
    <row r="963" spans="1:8">
      <c r="A963" s="985"/>
      <c r="B963" s="985"/>
      <c r="C963" s="985"/>
      <c r="D963" s="985"/>
      <c r="E963" s="985"/>
      <c r="F963" s="985"/>
      <c r="G963" s="985"/>
      <c r="H963" s="985"/>
    </row>
    <row r="964" spans="1:8">
      <c r="A964" s="985"/>
      <c r="B964" s="985"/>
      <c r="C964" s="985"/>
      <c r="D964" s="985"/>
      <c r="E964" s="985"/>
      <c r="F964" s="985"/>
      <c r="G964" s="985"/>
      <c r="H964" s="985"/>
    </row>
    <row r="965" spans="1:8">
      <c r="A965" s="985"/>
      <c r="B965" s="985"/>
      <c r="C965" s="985"/>
      <c r="D965" s="985"/>
      <c r="E965" s="985"/>
      <c r="F965" s="985"/>
      <c r="G965" s="985"/>
      <c r="H965" s="985"/>
    </row>
    <row r="966" spans="1:8">
      <c r="A966" s="985"/>
      <c r="B966" s="985"/>
      <c r="C966" s="985"/>
      <c r="D966" s="985"/>
      <c r="E966" s="985"/>
      <c r="F966" s="985"/>
      <c r="G966" s="985"/>
      <c r="H966" s="985"/>
    </row>
    <row r="967" spans="1:8">
      <c r="A967" s="985"/>
      <c r="B967" s="985"/>
      <c r="C967" s="985"/>
      <c r="D967" s="985"/>
      <c r="E967" s="985"/>
      <c r="F967" s="985"/>
      <c r="G967" s="985"/>
      <c r="H967" s="985"/>
    </row>
    <row r="968" spans="1:8">
      <c r="A968" s="985"/>
      <c r="B968" s="985"/>
      <c r="C968" s="985"/>
      <c r="D968" s="985"/>
      <c r="E968" s="985"/>
      <c r="F968" s="985"/>
      <c r="G968" s="985"/>
      <c r="H968" s="985"/>
    </row>
    <row r="969" spans="1:8">
      <c r="A969" s="985"/>
      <c r="B969" s="985"/>
      <c r="C969" s="985"/>
      <c r="D969" s="985"/>
      <c r="E969" s="985"/>
      <c r="F969" s="985"/>
      <c r="G969" s="985"/>
      <c r="H969" s="985"/>
    </row>
    <row r="970" spans="1:8">
      <c r="A970" s="985"/>
      <c r="B970" s="985"/>
      <c r="C970" s="985"/>
      <c r="D970" s="985"/>
      <c r="E970" s="985"/>
      <c r="F970" s="985"/>
      <c r="G970" s="985"/>
      <c r="H970" s="985"/>
    </row>
    <row r="971" spans="1:8">
      <c r="A971" s="985"/>
      <c r="B971" s="985"/>
      <c r="C971" s="985"/>
      <c r="D971" s="985"/>
      <c r="E971" s="985"/>
      <c r="F971" s="985"/>
      <c r="G971" s="985"/>
      <c r="H971" s="985"/>
    </row>
    <row r="972" spans="1:8">
      <c r="A972" s="985"/>
      <c r="B972" s="985"/>
      <c r="C972" s="985"/>
      <c r="D972" s="985"/>
      <c r="E972" s="985"/>
      <c r="F972" s="985"/>
      <c r="G972" s="985"/>
      <c r="H972" s="985"/>
    </row>
    <row r="973" spans="1:8">
      <c r="A973" s="985"/>
      <c r="B973" s="985"/>
      <c r="C973" s="985"/>
      <c r="D973" s="985"/>
      <c r="E973" s="985"/>
      <c r="F973" s="985"/>
      <c r="G973" s="985"/>
      <c r="H973" s="985"/>
    </row>
    <row r="974" spans="1:8">
      <c r="A974" s="985"/>
      <c r="B974" s="985"/>
      <c r="C974" s="985"/>
      <c r="D974" s="985"/>
      <c r="E974" s="985"/>
      <c r="F974" s="985"/>
      <c r="G974" s="985"/>
      <c r="H974" s="985"/>
    </row>
    <row r="975" spans="1:8">
      <c r="A975" s="985"/>
      <c r="B975" s="985"/>
      <c r="C975" s="985"/>
      <c r="D975" s="985"/>
      <c r="E975" s="985"/>
      <c r="F975" s="985"/>
      <c r="G975" s="985"/>
      <c r="H975" s="985"/>
    </row>
    <row r="976" spans="1:8">
      <c r="A976" s="985"/>
      <c r="B976" s="985"/>
      <c r="C976" s="985"/>
      <c r="D976" s="985"/>
      <c r="E976" s="985"/>
      <c r="F976" s="985"/>
      <c r="G976" s="985"/>
      <c r="H976" s="985"/>
    </row>
    <row r="977" spans="1:8">
      <c r="A977" s="985"/>
      <c r="B977" s="985"/>
      <c r="C977" s="985"/>
      <c r="D977" s="985"/>
      <c r="E977" s="985"/>
      <c r="F977" s="985"/>
      <c r="G977" s="985"/>
      <c r="H977" s="985"/>
    </row>
    <row r="978" spans="1:8">
      <c r="A978" s="985"/>
      <c r="B978" s="985"/>
      <c r="C978" s="985"/>
      <c r="D978" s="985"/>
      <c r="E978" s="985"/>
      <c r="F978" s="985"/>
      <c r="G978" s="985"/>
      <c r="H978" s="985"/>
    </row>
    <row r="979" spans="1:8">
      <c r="A979" s="985"/>
      <c r="B979" s="985"/>
      <c r="C979" s="985"/>
      <c r="D979" s="985"/>
      <c r="E979" s="985"/>
      <c r="F979" s="985"/>
      <c r="G979" s="985"/>
      <c r="H979" s="985"/>
    </row>
    <row r="980" spans="1:8">
      <c r="A980" s="985"/>
      <c r="B980" s="985"/>
      <c r="C980" s="985"/>
      <c r="D980" s="985"/>
      <c r="E980" s="985"/>
      <c r="F980" s="985"/>
      <c r="G980" s="985"/>
      <c r="H980" s="985"/>
    </row>
    <row r="981" spans="1:8">
      <c r="A981" s="985"/>
      <c r="B981" s="985"/>
      <c r="C981" s="985"/>
      <c r="D981" s="985"/>
      <c r="E981" s="985"/>
      <c r="F981" s="985"/>
      <c r="G981" s="985"/>
      <c r="H981" s="985"/>
    </row>
    <row r="982" spans="1:8">
      <c r="A982" s="985"/>
      <c r="B982" s="985"/>
      <c r="C982" s="985"/>
      <c r="D982" s="985"/>
      <c r="E982" s="985"/>
      <c r="F982" s="985"/>
      <c r="G982" s="985"/>
      <c r="H982" s="985"/>
    </row>
    <row r="983" spans="1:8">
      <c r="A983" s="985"/>
      <c r="B983" s="985"/>
      <c r="C983" s="985"/>
      <c r="D983" s="985"/>
      <c r="E983" s="985"/>
      <c r="F983" s="985"/>
      <c r="G983" s="985"/>
      <c r="H983" s="985"/>
    </row>
    <row r="984" spans="1:8">
      <c r="A984" s="985"/>
      <c r="B984" s="985"/>
      <c r="C984" s="985"/>
      <c r="D984" s="985"/>
      <c r="E984" s="985"/>
      <c r="F984" s="985"/>
      <c r="G984" s="985"/>
      <c r="H984" s="985"/>
    </row>
    <row r="985" spans="1:8">
      <c r="A985" s="985"/>
      <c r="B985" s="985"/>
      <c r="C985" s="985"/>
      <c r="D985" s="985"/>
      <c r="E985" s="985"/>
      <c r="F985" s="985"/>
      <c r="G985" s="985"/>
      <c r="H985" s="985"/>
    </row>
    <row r="986" spans="1:8">
      <c r="A986" s="985"/>
      <c r="B986" s="985"/>
      <c r="C986" s="985"/>
      <c r="D986" s="985"/>
      <c r="E986" s="985"/>
      <c r="F986" s="985"/>
      <c r="G986" s="985"/>
      <c r="H986" s="985"/>
    </row>
    <row r="987" spans="1:8">
      <c r="A987" s="985"/>
      <c r="B987" s="985"/>
      <c r="C987" s="985"/>
      <c r="D987" s="985"/>
      <c r="E987" s="985"/>
      <c r="F987" s="985"/>
      <c r="G987" s="985"/>
      <c r="H987" s="985"/>
    </row>
    <row r="988" spans="1:8">
      <c r="A988" s="985"/>
      <c r="B988" s="985"/>
      <c r="C988" s="985"/>
      <c r="D988" s="985"/>
      <c r="E988" s="985"/>
      <c r="F988" s="985"/>
      <c r="G988" s="985"/>
      <c r="H988" s="985"/>
    </row>
    <row r="989" spans="1:8">
      <c r="A989" s="985"/>
      <c r="B989" s="985"/>
      <c r="C989" s="985"/>
      <c r="D989" s="985"/>
      <c r="E989" s="985"/>
      <c r="F989" s="985"/>
      <c r="G989" s="985"/>
      <c r="H989" s="985"/>
    </row>
    <row r="990" spans="1:8">
      <c r="A990" s="985"/>
      <c r="B990" s="985"/>
      <c r="C990" s="985"/>
      <c r="D990" s="985"/>
      <c r="E990" s="985"/>
      <c r="F990" s="985"/>
      <c r="G990" s="985"/>
      <c r="H990" s="985"/>
    </row>
    <row r="991" spans="1:8">
      <c r="A991" s="985"/>
      <c r="B991" s="985"/>
      <c r="C991" s="985"/>
      <c r="D991" s="985"/>
      <c r="E991" s="985"/>
      <c r="F991" s="985"/>
      <c r="G991" s="985"/>
      <c r="H991" s="985"/>
    </row>
    <row r="992" spans="1:8">
      <c r="A992" s="985"/>
      <c r="B992" s="985"/>
      <c r="C992" s="985"/>
      <c r="D992" s="985"/>
      <c r="E992" s="985"/>
      <c r="F992" s="985"/>
      <c r="G992" s="985"/>
      <c r="H992" s="985"/>
    </row>
    <row r="993" spans="1:8">
      <c r="A993" s="985"/>
      <c r="B993" s="985"/>
      <c r="C993" s="985"/>
      <c r="D993" s="985"/>
      <c r="E993" s="985"/>
      <c r="F993" s="985"/>
      <c r="G993" s="985"/>
      <c r="H993" s="985"/>
    </row>
    <row r="994" spans="1:8">
      <c r="A994" s="985"/>
      <c r="B994" s="985"/>
      <c r="C994" s="985"/>
      <c r="D994" s="985"/>
      <c r="E994" s="985"/>
      <c r="F994" s="985"/>
      <c r="G994" s="985"/>
      <c r="H994" s="985"/>
    </row>
    <row r="995" spans="1:8">
      <c r="A995" s="985"/>
      <c r="B995" s="985"/>
      <c r="C995" s="985"/>
      <c r="D995" s="985"/>
      <c r="E995" s="985"/>
      <c r="F995" s="985"/>
      <c r="G995" s="985"/>
      <c r="H995" s="985"/>
    </row>
  </sheetData>
  <mergeCells count="4">
    <mergeCell ref="A1:H1"/>
    <mergeCell ref="A2:H2"/>
    <mergeCell ref="A4:A5"/>
    <mergeCell ref="B4:H4"/>
  </mergeCells>
  <hyperlinks>
    <hyperlink ref="A24" r:id="rId1"/>
    <hyperlink ref="A25" r:id="rId2"/>
  </hyperlinks>
  <pageMargins left="0.78740157480314965" right="0.78740157480314965" top="1.1811023622047243" bottom="0.78740157480314965" header="0" footer="0"/>
  <pageSetup paperSize="9" orientation="portrait" horizontalDpi="1200" verticalDpi="1200" r:id="rId3"/>
  <headerFooter alignWithMargins="0"/>
</worksheet>
</file>

<file path=xl/worksheets/sheet8.xml><?xml version="1.0" encoding="utf-8"?>
<worksheet xmlns="http://schemas.openxmlformats.org/spreadsheetml/2006/main" xmlns:r="http://schemas.openxmlformats.org/officeDocument/2006/relationships">
  <sheetPr codeName="Sheet8"/>
  <dimension ref="A1:T42"/>
  <sheetViews>
    <sheetView showGridLines="0" workbookViewId="0">
      <selection sqref="A1:K1"/>
    </sheetView>
  </sheetViews>
  <sheetFormatPr defaultColWidth="9.140625" defaultRowHeight="12.75"/>
  <cols>
    <col min="1" max="1" width="10.5703125" style="541" customWidth="1"/>
    <col min="2" max="2" width="3.42578125" style="541" customWidth="1"/>
    <col min="3" max="3" width="8.140625" style="541" customWidth="1"/>
    <col min="4" max="4" width="8.28515625" style="541" customWidth="1"/>
    <col min="5" max="5" width="7.140625" style="541" customWidth="1"/>
    <col min="6" max="6" width="8.140625" style="541" customWidth="1"/>
    <col min="7" max="7" width="7.140625" style="541" customWidth="1"/>
    <col min="8" max="8" width="6.5703125" style="541" customWidth="1"/>
    <col min="9" max="9" width="8.42578125" style="541" customWidth="1"/>
    <col min="10" max="10" width="8.85546875" style="541" customWidth="1"/>
    <col min="11" max="11" width="9.85546875" style="541" customWidth="1"/>
    <col min="12" max="12" width="15.140625" style="541" customWidth="1"/>
    <col min="13" max="13" width="13.140625" style="541" customWidth="1"/>
    <col min="14" max="16384" width="9.140625" style="541"/>
  </cols>
  <sheetData>
    <row r="1" spans="1:20" ht="21" customHeight="1">
      <c r="A1" s="1959" t="s">
        <v>368</v>
      </c>
      <c r="B1" s="1959"/>
      <c r="C1" s="1959"/>
      <c r="D1" s="1959"/>
      <c r="E1" s="1959"/>
      <c r="F1" s="1959"/>
      <c r="G1" s="1959"/>
      <c r="H1" s="1959"/>
      <c r="I1" s="1959"/>
      <c r="J1" s="1959"/>
      <c r="K1" s="1959"/>
    </row>
    <row r="2" spans="1:20" ht="26.25" customHeight="1">
      <c r="A2" s="1971" t="s">
        <v>369</v>
      </c>
      <c r="B2" s="1971"/>
      <c r="C2" s="1971"/>
      <c r="D2" s="1971"/>
      <c r="E2" s="1971"/>
      <c r="F2" s="1971"/>
      <c r="G2" s="1971"/>
      <c r="H2" s="1971"/>
      <c r="I2" s="1971"/>
      <c r="J2" s="1971"/>
      <c r="K2" s="1971"/>
    </row>
    <row r="3" spans="1:20" ht="12.95" customHeight="1">
      <c r="A3" s="568">
        <v>2016</v>
      </c>
      <c r="B3" s="543"/>
      <c r="C3" s="543"/>
      <c r="D3" s="544"/>
      <c r="E3" s="544"/>
      <c r="F3" s="544"/>
      <c r="G3" s="569"/>
      <c r="H3" s="544"/>
      <c r="I3" s="544"/>
      <c r="J3" s="544"/>
      <c r="K3" s="544"/>
      <c r="L3" s="547"/>
    </row>
    <row r="4" spans="1:20" ht="15" customHeight="1">
      <c r="A4" s="1545"/>
      <c r="B4" s="1546"/>
      <c r="C4" s="1968" t="s">
        <v>334</v>
      </c>
      <c r="D4" s="1965" t="s">
        <v>640</v>
      </c>
      <c r="E4" s="1972" t="s">
        <v>330</v>
      </c>
      <c r="F4" s="1945"/>
      <c r="G4" s="1945"/>
      <c r="H4" s="1946" t="s">
        <v>331</v>
      </c>
      <c r="I4" s="1947"/>
      <c r="J4" s="1947"/>
      <c r="K4" s="1948" t="s">
        <v>332</v>
      </c>
      <c r="L4" s="570"/>
    </row>
    <row r="5" spans="1:20" ht="13.5" customHeight="1">
      <c r="A5" s="1547"/>
      <c r="B5" s="1548"/>
      <c r="C5" s="1973"/>
      <c r="D5" s="1966"/>
      <c r="E5" s="1965" t="s">
        <v>336</v>
      </c>
      <c r="F5" s="1968" t="s">
        <v>337</v>
      </c>
      <c r="G5" s="1968" t="s">
        <v>338</v>
      </c>
      <c r="H5" s="1968" t="s">
        <v>0</v>
      </c>
      <c r="I5" s="1965" t="s">
        <v>339</v>
      </c>
      <c r="J5" s="1965" t="s">
        <v>1608</v>
      </c>
      <c r="K5" s="1949"/>
      <c r="L5" s="570"/>
    </row>
    <row r="6" spans="1:20" ht="9" customHeight="1">
      <c r="A6" s="1961" t="s">
        <v>333</v>
      </c>
      <c r="B6" s="1962"/>
      <c r="C6" s="1973"/>
      <c r="D6" s="1966"/>
      <c r="E6" s="1966"/>
      <c r="F6" s="1973"/>
      <c r="G6" s="1973"/>
      <c r="H6" s="1973"/>
      <c r="I6" s="1966"/>
      <c r="J6" s="1966"/>
      <c r="K6" s="1949"/>
      <c r="L6" s="570"/>
    </row>
    <row r="7" spans="1:20" ht="9" customHeight="1">
      <c r="A7" s="1961" t="s">
        <v>341</v>
      </c>
      <c r="B7" s="1962"/>
      <c r="C7" s="1973"/>
      <c r="D7" s="1966"/>
      <c r="E7" s="1966"/>
      <c r="F7" s="1973"/>
      <c r="G7" s="1973"/>
      <c r="H7" s="1973"/>
      <c r="I7" s="1966"/>
      <c r="J7" s="1966"/>
      <c r="K7" s="1949"/>
      <c r="L7" s="570"/>
    </row>
    <row r="8" spans="1:20" ht="9" customHeight="1">
      <c r="A8" s="1961" t="s">
        <v>344</v>
      </c>
      <c r="B8" s="1962"/>
      <c r="C8" s="1973"/>
      <c r="D8" s="1966"/>
      <c r="E8" s="1966"/>
      <c r="F8" s="1973"/>
      <c r="G8" s="1973"/>
      <c r="H8" s="1973"/>
      <c r="I8" s="1966"/>
      <c r="J8" s="1966"/>
      <c r="K8" s="1949"/>
      <c r="L8" s="570"/>
    </row>
    <row r="9" spans="1:20" ht="9" customHeight="1">
      <c r="A9" s="1547"/>
      <c r="B9" s="1548"/>
      <c r="C9" s="1974"/>
      <c r="D9" s="1967"/>
      <c r="E9" s="1967"/>
      <c r="F9" s="1974"/>
      <c r="G9" s="1974"/>
      <c r="H9" s="1974"/>
      <c r="I9" s="1967"/>
      <c r="J9" s="1967"/>
      <c r="K9" s="1950"/>
      <c r="L9" s="570"/>
    </row>
    <row r="10" spans="1:20" ht="15" customHeight="1">
      <c r="A10" s="1549"/>
      <c r="B10" s="1550"/>
      <c r="C10" s="1968" t="s">
        <v>347</v>
      </c>
      <c r="D10" s="1968"/>
      <c r="E10" s="1968" t="s">
        <v>348</v>
      </c>
      <c r="F10" s="1968"/>
      <c r="G10" s="1968"/>
      <c r="H10" s="1968"/>
      <c r="I10" s="1968"/>
      <c r="J10" s="1968"/>
      <c r="K10" s="1969"/>
      <c r="L10" s="570"/>
    </row>
    <row r="11" spans="1:20" ht="9" customHeight="1">
      <c r="A11" s="545"/>
      <c r="B11" s="545"/>
      <c r="C11" s="545"/>
      <c r="D11" s="545"/>
      <c r="E11" s="545"/>
      <c r="F11" s="545"/>
      <c r="G11" s="545"/>
      <c r="H11" s="545"/>
      <c r="I11" s="545"/>
      <c r="J11" s="545"/>
      <c r="K11" s="545"/>
      <c r="L11" s="547"/>
    </row>
    <row r="12" spans="1:20" ht="18.75" customHeight="1">
      <c r="A12" s="546" t="s">
        <v>370</v>
      </c>
      <c r="B12" s="571"/>
      <c r="C12" s="572"/>
      <c r="D12" s="572"/>
      <c r="E12" s="573"/>
      <c r="F12" s="574"/>
      <c r="G12" s="574"/>
      <c r="H12" s="573"/>
      <c r="I12" s="574"/>
      <c r="J12" s="574"/>
      <c r="K12" s="574"/>
      <c r="L12" s="547"/>
      <c r="M12" s="559"/>
      <c r="N12" s="559"/>
      <c r="O12" s="559"/>
      <c r="P12" s="559"/>
      <c r="Q12" s="559"/>
      <c r="R12" s="559"/>
      <c r="S12" s="559"/>
    </row>
    <row r="13" spans="1:20" ht="9" customHeight="1">
      <c r="A13" s="546"/>
      <c r="B13" s="546"/>
      <c r="C13" s="575"/>
      <c r="D13" s="572"/>
      <c r="E13" s="573"/>
      <c r="F13" s="574"/>
      <c r="G13" s="574"/>
      <c r="H13" s="573"/>
      <c r="I13" s="574"/>
      <c r="J13" s="574"/>
      <c r="K13" s="574"/>
      <c r="L13" s="547"/>
      <c r="M13" s="559"/>
      <c r="N13" s="559"/>
      <c r="O13" s="559"/>
      <c r="P13" s="559"/>
      <c r="Q13" s="559"/>
      <c r="R13" s="559"/>
      <c r="S13" s="559"/>
    </row>
    <row r="14" spans="1:20" ht="12.95" customHeight="1">
      <c r="A14" s="546" t="s">
        <v>0</v>
      </c>
      <c r="B14" s="546"/>
      <c r="C14" s="576">
        <v>635</v>
      </c>
      <c r="D14" s="576">
        <v>1822</v>
      </c>
      <c r="E14" s="576">
        <v>19345.569</v>
      </c>
      <c r="F14" s="576">
        <v>97460.307000000001</v>
      </c>
      <c r="G14" s="576">
        <v>20429.494999999999</v>
      </c>
      <c r="H14" s="576">
        <v>144368.038</v>
      </c>
      <c r="I14" s="576">
        <v>139651.321</v>
      </c>
      <c r="J14" s="576">
        <v>4716.7169999999996</v>
      </c>
      <c r="K14" s="576">
        <v>3929.114</v>
      </c>
      <c r="L14" s="577"/>
      <c r="M14" s="577"/>
      <c r="N14" s="577"/>
      <c r="O14" s="577"/>
      <c r="P14" s="577"/>
      <c r="Q14" s="577"/>
      <c r="R14" s="577"/>
      <c r="S14" s="577"/>
      <c r="T14" s="577"/>
    </row>
    <row r="15" spans="1:20" ht="18" customHeight="1">
      <c r="A15" s="553" t="s">
        <v>350</v>
      </c>
      <c r="B15" s="547"/>
      <c r="C15" s="578">
        <v>620</v>
      </c>
      <c r="D15" s="579">
        <v>1103</v>
      </c>
      <c r="E15" s="579">
        <v>8411.0759999999991</v>
      </c>
      <c r="F15" s="579">
        <v>58043.417000000001</v>
      </c>
      <c r="G15" s="579">
        <v>7673.1009999999997</v>
      </c>
      <c r="H15" s="579">
        <v>75487.361999999994</v>
      </c>
      <c r="I15" s="579">
        <v>72513.926999999996</v>
      </c>
      <c r="J15" s="579">
        <v>2973.4349999999999</v>
      </c>
      <c r="K15" s="579">
        <v>924.75199999999995</v>
      </c>
      <c r="L15" s="577"/>
      <c r="M15" s="577"/>
      <c r="N15" s="577"/>
      <c r="O15" s="577"/>
      <c r="P15" s="577"/>
      <c r="Q15" s="577"/>
      <c r="R15" s="577"/>
      <c r="S15" s="577"/>
      <c r="T15" s="577"/>
    </row>
    <row r="16" spans="1:20" ht="12.95" customHeight="1">
      <c r="A16" s="557" t="s">
        <v>351</v>
      </c>
      <c r="B16" s="547"/>
      <c r="C16" s="578">
        <v>13</v>
      </c>
      <c r="D16" s="578" t="s">
        <v>371</v>
      </c>
      <c r="E16" s="578" t="s">
        <v>371</v>
      </c>
      <c r="F16" s="578" t="s">
        <v>371</v>
      </c>
      <c r="G16" s="578" t="s">
        <v>371</v>
      </c>
      <c r="H16" s="578" t="s">
        <v>371</v>
      </c>
      <c r="I16" s="578" t="s">
        <v>371</v>
      </c>
      <c r="J16" s="578" t="s">
        <v>371</v>
      </c>
      <c r="K16" s="578" t="s">
        <v>371</v>
      </c>
      <c r="L16" s="577"/>
      <c r="M16" s="580"/>
      <c r="N16" s="580"/>
      <c r="O16" s="580"/>
      <c r="P16" s="580"/>
      <c r="Q16" s="580"/>
      <c r="R16" s="580"/>
      <c r="S16" s="580"/>
      <c r="T16" s="580"/>
    </row>
    <row r="17" spans="1:20" ht="12.95" customHeight="1">
      <c r="A17" s="557" t="s">
        <v>352</v>
      </c>
      <c r="B17" s="547"/>
      <c r="C17" s="578">
        <v>1</v>
      </c>
      <c r="D17" s="579" t="s">
        <v>371</v>
      </c>
      <c r="E17" s="579" t="s">
        <v>371</v>
      </c>
      <c r="F17" s="579" t="s">
        <v>371</v>
      </c>
      <c r="G17" s="579" t="s">
        <v>371</v>
      </c>
      <c r="H17" s="579" t="s">
        <v>371</v>
      </c>
      <c r="I17" s="579" t="s">
        <v>371</v>
      </c>
      <c r="J17" s="579" t="s">
        <v>371</v>
      </c>
      <c r="K17" s="579" t="s">
        <v>371</v>
      </c>
      <c r="L17" s="577"/>
      <c r="M17" s="577"/>
      <c r="N17" s="577"/>
      <c r="O17" s="577"/>
      <c r="P17" s="577"/>
      <c r="Q17" s="577"/>
      <c r="R17" s="577"/>
      <c r="S17" s="577"/>
      <c r="T17" s="577"/>
    </row>
    <row r="18" spans="1:20" ht="12.95" customHeight="1">
      <c r="A18" s="553" t="s">
        <v>353</v>
      </c>
      <c r="B18" s="547"/>
      <c r="C18" s="581">
        <v>1</v>
      </c>
      <c r="D18" s="581" t="s">
        <v>371</v>
      </c>
      <c r="E18" s="581" t="s">
        <v>371</v>
      </c>
      <c r="F18" s="581" t="s">
        <v>371</v>
      </c>
      <c r="G18" s="581" t="s">
        <v>371</v>
      </c>
      <c r="H18" s="581" t="s">
        <v>371</v>
      </c>
      <c r="I18" s="581" t="s">
        <v>371</v>
      </c>
      <c r="J18" s="581" t="s">
        <v>371</v>
      </c>
      <c r="K18" s="581" t="s">
        <v>371</v>
      </c>
      <c r="L18" s="577"/>
      <c r="M18" s="580"/>
      <c r="N18" s="580"/>
      <c r="O18" s="580"/>
      <c r="P18" s="580"/>
      <c r="Q18" s="580"/>
      <c r="R18" s="580"/>
      <c r="S18" s="580"/>
      <c r="T18" s="580"/>
    </row>
    <row r="19" spans="1:20" ht="12.95" customHeight="1">
      <c r="A19" s="553"/>
      <c r="B19" s="547"/>
      <c r="L19" s="547"/>
      <c r="M19" s="559"/>
      <c r="N19" s="559"/>
      <c r="O19" s="559"/>
      <c r="P19" s="559"/>
      <c r="Q19" s="559"/>
      <c r="R19" s="559"/>
      <c r="S19" s="559"/>
    </row>
    <row r="20" spans="1:20" ht="17.25" customHeight="1">
      <c r="A20" s="546" t="s">
        <v>372</v>
      </c>
      <c r="B20" s="547"/>
      <c r="C20" s="581"/>
      <c r="D20" s="581"/>
      <c r="E20" s="581"/>
      <c r="F20" s="581"/>
      <c r="G20" s="581"/>
      <c r="H20" s="581"/>
      <c r="I20" s="581"/>
      <c r="J20" s="581"/>
      <c r="K20" s="581"/>
      <c r="L20" s="547"/>
      <c r="M20" s="559"/>
      <c r="N20" s="559"/>
      <c r="O20" s="559"/>
      <c r="P20" s="559"/>
      <c r="Q20" s="559"/>
      <c r="R20" s="559"/>
      <c r="S20" s="559"/>
    </row>
    <row r="21" spans="1:20" ht="12.95" customHeight="1">
      <c r="A21" s="546"/>
      <c r="B21" s="547"/>
      <c r="C21" s="581"/>
      <c r="D21" s="581"/>
      <c r="E21" s="581"/>
      <c r="F21" s="581"/>
      <c r="G21" s="581"/>
      <c r="H21" s="581"/>
      <c r="I21" s="581"/>
      <c r="J21" s="581"/>
      <c r="K21" s="581"/>
      <c r="L21" s="547"/>
      <c r="M21" s="559"/>
      <c r="N21" s="559"/>
      <c r="O21" s="559"/>
      <c r="P21" s="559"/>
      <c r="Q21" s="559"/>
      <c r="R21" s="559"/>
      <c r="S21" s="559"/>
    </row>
    <row r="22" spans="1:20" s="551" customFormat="1" ht="12.95" customHeight="1">
      <c r="A22" s="546" t="s">
        <v>0</v>
      </c>
      <c r="B22" s="546"/>
      <c r="C22" s="576">
        <v>4381</v>
      </c>
      <c r="D22" s="576">
        <v>8057</v>
      </c>
      <c r="E22" s="576">
        <v>60749.824000000001</v>
      </c>
      <c r="F22" s="576">
        <v>688959.27300000004</v>
      </c>
      <c r="G22" s="576">
        <v>53376.345999999998</v>
      </c>
      <c r="H22" s="576">
        <v>834340.67099999997</v>
      </c>
      <c r="I22" s="576">
        <v>793512.88199999998</v>
      </c>
      <c r="J22" s="576">
        <v>40827.788999999997</v>
      </c>
      <c r="K22" s="576">
        <v>23984.802</v>
      </c>
      <c r="L22" s="546"/>
      <c r="M22" s="582"/>
      <c r="N22" s="582"/>
      <c r="O22" s="582"/>
      <c r="P22" s="582"/>
      <c r="Q22" s="582"/>
      <c r="R22" s="582"/>
      <c r="S22" s="582"/>
    </row>
    <row r="23" spans="1:20" ht="18" customHeight="1">
      <c r="A23" s="553" t="s">
        <v>350</v>
      </c>
      <c r="B23" s="547"/>
      <c r="C23" s="578">
        <v>4346</v>
      </c>
      <c r="D23" s="578">
        <v>7476</v>
      </c>
      <c r="E23" s="578">
        <v>53971.516000000003</v>
      </c>
      <c r="F23" s="578">
        <v>634065.43799999997</v>
      </c>
      <c r="G23" s="578">
        <v>48520.557999999997</v>
      </c>
      <c r="H23" s="578">
        <v>765230.73199999996</v>
      </c>
      <c r="I23" s="578">
        <v>728195.00699999998</v>
      </c>
      <c r="J23" s="578">
        <v>37035.724999999999</v>
      </c>
      <c r="K23" s="578">
        <v>21733.080999999998</v>
      </c>
      <c r="L23" s="547"/>
      <c r="M23" s="559"/>
      <c r="N23" s="559"/>
      <c r="O23" s="559"/>
      <c r="P23" s="559"/>
      <c r="Q23" s="559"/>
      <c r="R23" s="559"/>
      <c r="S23" s="559"/>
    </row>
    <row r="24" spans="1:20" ht="12.95" customHeight="1">
      <c r="A24" s="557" t="s">
        <v>351</v>
      </c>
      <c r="B24" s="547"/>
      <c r="C24" s="578">
        <v>34</v>
      </c>
      <c r="D24" s="579" t="s">
        <v>371</v>
      </c>
      <c r="E24" s="579" t="s">
        <v>371</v>
      </c>
      <c r="F24" s="579" t="s">
        <v>371</v>
      </c>
      <c r="G24" s="579" t="s">
        <v>371</v>
      </c>
      <c r="H24" s="579" t="s">
        <v>371</v>
      </c>
      <c r="I24" s="579" t="s">
        <v>371</v>
      </c>
      <c r="J24" s="579" t="s">
        <v>371</v>
      </c>
      <c r="K24" s="579" t="s">
        <v>371</v>
      </c>
      <c r="L24" s="547"/>
      <c r="M24" s="559"/>
      <c r="N24" s="559"/>
      <c r="O24" s="559"/>
      <c r="P24" s="559"/>
      <c r="Q24" s="559"/>
      <c r="R24" s="559"/>
      <c r="S24" s="559"/>
    </row>
    <row r="25" spans="1:20" ht="12.95" customHeight="1">
      <c r="A25" s="557" t="s">
        <v>352</v>
      </c>
      <c r="B25" s="547"/>
      <c r="C25" s="578">
        <v>1</v>
      </c>
      <c r="D25" s="579" t="s">
        <v>371</v>
      </c>
      <c r="E25" s="579" t="s">
        <v>371</v>
      </c>
      <c r="F25" s="579" t="s">
        <v>371</v>
      </c>
      <c r="G25" s="579" t="s">
        <v>371</v>
      </c>
      <c r="H25" s="579" t="s">
        <v>371</v>
      </c>
      <c r="I25" s="579" t="s">
        <v>371</v>
      </c>
      <c r="J25" s="579" t="s">
        <v>371</v>
      </c>
      <c r="K25" s="579" t="s">
        <v>371</v>
      </c>
      <c r="L25" s="547"/>
      <c r="M25" s="559"/>
      <c r="N25" s="559"/>
      <c r="O25" s="559"/>
      <c r="P25" s="559"/>
      <c r="Q25" s="559"/>
      <c r="R25" s="559"/>
      <c r="S25" s="559"/>
    </row>
    <row r="26" spans="1:20" ht="12.95" customHeight="1">
      <c r="A26" s="553" t="s">
        <v>353</v>
      </c>
      <c r="B26" s="547"/>
      <c r="C26" s="578">
        <v>0</v>
      </c>
      <c r="D26" s="578">
        <v>0</v>
      </c>
      <c r="E26" s="578">
        <v>0</v>
      </c>
      <c r="F26" s="578">
        <v>0</v>
      </c>
      <c r="G26" s="578">
        <v>0</v>
      </c>
      <c r="H26" s="578">
        <v>0</v>
      </c>
      <c r="I26" s="578">
        <v>0</v>
      </c>
      <c r="J26" s="578">
        <v>0</v>
      </c>
      <c r="K26" s="578">
        <v>0</v>
      </c>
      <c r="L26" s="547"/>
      <c r="M26" s="559"/>
      <c r="N26" s="559"/>
      <c r="O26" s="559"/>
      <c r="P26" s="559"/>
      <c r="Q26" s="559"/>
      <c r="R26" s="559"/>
      <c r="S26" s="559"/>
    </row>
    <row r="27" spans="1:20" ht="12.95" customHeight="1">
      <c r="A27" s="553"/>
      <c r="B27" s="547"/>
      <c r="C27" s="581"/>
      <c r="D27" s="581"/>
      <c r="E27" s="581"/>
      <c r="F27" s="581"/>
      <c r="G27" s="581"/>
      <c r="H27" s="581"/>
      <c r="I27" s="581"/>
      <c r="J27" s="581"/>
      <c r="K27" s="581"/>
      <c r="L27" s="547"/>
      <c r="M27" s="559"/>
      <c r="N27" s="559"/>
      <c r="O27" s="559"/>
      <c r="P27" s="559"/>
      <c r="Q27" s="559"/>
      <c r="R27" s="559"/>
      <c r="S27" s="559"/>
    </row>
    <row r="28" spans="1:20" ht="18.75" customHeight="1">
      <c r="A28" s="546" t="s">
        <v>373</v>
      </c>
      <c r="B28" s="571"/>
      <c r="C28" s="572"/>
      <c r="D28" s="572"/>
      <c r="E28" s="573"/>
      <c r="F28" s="574"/>
      <c r="G28" s="574"/>
      <c r="H28" s="573"/>
      <c r="I28" s="574"/>
      <c r="J28" s="574"/>
      <c r="K28" s="574"/>
      <c r="L28" s="547"/>
      <c r="M28" s="559"/>
      <c r="N28" s="559"/>
      <c r="O28" s="559"/>
      <c r="P28" s="559"/>
      <c r="Q28" s="559"/>
      <c r="R28" s="559"/>
      <c r="S28" s="559"/>
    </row>
    <row r="29" spans="1:20" ht="12.95" customHeight="1">
      <c r="A29" s="546"/>
      <c r="B29" s="546"/>
      <c r="C29" s="575"/>
      <c r="D29" s="572"/>
      <c r="E29" s="573"/>
      <c r="F29" s="574"/>
      <c r="G29" s="574"/>
      <c r="H29" s="573"/>
      <c r="I29" s="574"/>
      <c r="J29" s="574"/>
      <c r="K29" s="574"/>
      <c r="L29" s="547"/>
      <c r="M29" s="559"/>
      <c r="N29" s="559"/>
      <c r="O29" s="559"/>
      <c r="P29" s="559"/>
      <c r="Q29" s="559"/>
      <c r="R29" s="559"/>
      <c r="S29" s="559"/>
    </row>
    <row r="30" spans="1:20" ht="12.95" customHeight="1">
      <c r="A30" s="546" t="s">
        <v>0</v>
      </c>
      <c r="B30" s="546"/>
      <c r="C30" s="576">
        <v>87</v>
      </c>
      <c r="D30" s="576">
        <v>133</v>
      </c>
      <c r="E30" s="576">
        <v>970.9</v>
      </c>
      <c r="F30" s="576">
        <v>2107.2689999999998</v>
      </c>
      <c r="G30" s="576">
        <v>710.49099999999999</v>
      </c>
      <c r="H30" s="576">
        <v>3585.7539999999999</v>
      </c>
      <c r="I30" s="576">
        <v>2960.4290000000001</v>
      </c>
      <c r="J30" s="576">
        <v>625.32500000000005</v>
      </c>
      <c r="K30" s="576">
        <v>-202.00800000000001</v>
      </c>
      <c r="L30" s="547"/>
      <c r="M30" s="559"/>
      <c r="N30" s="559"/>
      <c r="O30" s="559"/>
      <c r="P30" s="559"/>
      <c r="Q30" s="559"/>
      <c r="R30" s="559"/>
      <c r="S30" s="559"/>
    </row>
    <row r="31" spans="1:20" ht="18" customHeight="1">
      <c r="A31" s="553" t="s">
        <v>350</v>
      </c>
      <c r="B31" s="547"/>
      <c r="C31" s="578">
        <v>87</v>
      </c>
      <c r="D31" s="579">
        <v>133</v>
      </c>
      <c r="E31" s="579">
        <v>970.9</v>
      </c>
      <c r="F31" s="579">
        <v>2107.2689999999998</v>
      </c>
      <c r="G31" s="579">
        <v>710.49099999999999</v>
      </c>
      <c r="H31" s="579">
        <v>3585.7539999999999</v>
      </c>
      <c r="I31" s="579">
        <v>2960.4290000000001</v>
      </c>
      <c r="J31" s="579">
        <v>625.32500000000005</v>
      </c>
      <c r="K31" s="579">
        <v>-202.00800000000001</v>
      </c>
      <c r="L31" s="547"/>
      <c r="M31" s="559"/>
      <c r="N31" s="559"/>
      <c r="O31" s="559"/>
      <c r="P31" s="559"/>
      <c r="Q31" s="559"/>
      <c r="R31" s="559"/>
      <c r="S31" s="559"/>
    </row>
    <row r="32" spans="1:20" ht="12.95" customHeight="1">
      <c r="A32" s="557" t="s">
        <v>351</v>
      </c>
      <c r="B32" s="547"/>
      <c r="C32" s="578">
        <v>0</v>
      </c>
      <c r="D32" s="579">
        <v>0</v>
      </c>
      <c r="E32" s="579">
        <v>0</v>
      </c>
      <c r="F32" s="579">
        <v>0</v>
      </c>
      <c r="G32" s="579">
        <v>0</v>
      </c>
      <c r="H32" s="579">
        <v>0</v>
      </c>
      <c r="I32" s="579">
        <v>0</v>
      </c>
      <c r="J32" s="579">
        <v>0</v>
      </c>
      <c r="K32" s="579">
        <v>0</v>
      </c>
      <c r="L32" s="547"/>
      <c r="M32" s="559"/>
      <c r="N32" s="559"/>
      <c r="O32" s="559"/>
      <c r="P32" s="559"/>
      <c r="Q32" s="559"/>
      <c r="R32" s="559"/>
      <c r="S32" s="559"/>
    </row>
    <row r="33" spans="1:19" ht="12.95" customHeight="1">
      <c r="A33" s="557" t="s">
        <v>352</v>
      </c>
      <c r="B33" s="547"/>
      <c r="C33" s="578">
        <v>0</v>
      </c>
      <c r="D33" s="578">
        <v>0</v>
      </c>
      <c r="E33" s="578">
        <v>0</v>
      </c>
      <c r="F33" s="578">
        <v>0</v>
      </c>
      <c r="G33" s="578">
        <v>0</v>
      </c>
      <c r="H33" s="578">
        <v>0</v>
      </c>
      <c r="I33" s="578">
        <v>0</v>
      </c>
      <c r="J33" s="578">
        <v>0</v>
      </c>
      <c r="K33" s="578">
        <v>0</v>
      </c>
      <c r="L33" s="547"/>
      <c r="M33" s="559"/>
      <c r="N33" s="559"/>
      <c r="O33" s="559"/>
      <c r="P33" s="559"/>
      <c r="Q33" s="559"/>
      <c r="R33" s="559"/>
      <c r="S33" s="559"/>
    </row>
    <row r="34" spans="1:19" ht="12.95" customHeight="1">
      <c r="A34" s="553" t="s">
        <v>353</v>
      </c>
      <c r="B34" s="547"/>
      <c r="C34" s="578">
        <v>0</v>
      </c>
      <c r="D34" s="578">
        <v>0</v>
      </c>
      <c r="E34" s="578">
        <v>0</v>
      </c>
      <c r="F34" s="578">
        <v>0</v>
      </c>
      <c r="G34" s="578">
        <v>0</v>
      </c>
      <c r="H34" s="578">
        <v>0</v>
      </c>
      <c r="I34" s="578">
        <v>0</v>
      </c>
      <c r="J34" s="578">
        <v>0</v>
      </c>
      <c r="K34" s="578">
        <v>0</v>
      </c>
      <c r="L34" s="547"/>
      <c r="M34" s="559"/>
      <c r="N34" s="559"/>
      <c r="O34" s="559"/>
      <c r="P34" s="559"/>
      <c r="Q34" s="559"/>
      <c r="R34" s="559"/>
      <c r="S34" s="559"/>
    </row>
    <row r="35" spans="1:19" ht="9" customHeight="1" thickBot="1">
      <c r="A35" s="1544"/>
      <c r="B35" s="1544"/>
      <c r="C35" s="1544"/>
      <c r="D35" s="1544"/>
      <c r="E35" s="1551"/>
      <c r="F35" s="1544"/>
      <c r="G35" s="1544"/>
      <c r="H35" s="1551"/>
      <c r="I35" s="1544"/>
      <c r="J35" s="1544"/>
      <c r="K35" s="1544"/>
      <c r="L35" s="547"/>
    </row>
    <row r="36" spans="1:19" ht="3.75" customHeight="1" thickTop="1">
      <c r="A36" s="544"/>
      <c r="B36" s="544"/>
      <c r="C36" s="544"/>
      <c r="D36" s="544"/>
      <c r="E36" s="583"/>
      <c r="F36" s="544"/>
      <c r="G36" s="544"/>
      <c r="H36" s="583"/>
      <c r="I36" s="544"/>
      <c r="J36" s="544"/>
      <c r="K36" s="544"/>
      <c r="L36" s="547"/>
    </row>
    <row r="37" spans="1:19" ht="12.95" customHeight="1">
      <c r="A37" s="1970" t="s">
        <v>355</v>
      </c>
      <c r="B37" s="1970"/>
      <c r="C37" s="1970"/>
      <c r="D37" s="1970"/>
      <c r="E37" s="1970"/>
      <c r="F37" s="1970"/>
      <c r="G37" s="1970"/>
      <c r="H37" s="1970"/>
      <c r="I37" s="1970"/>
      <c r="J37" s="1970"/>
      <c r="K37" s="1970"/>
      <c r="L37" s="547"/>
    </row>
    <row r="38" spans="1:19">
      <c r="A38" s="547"/>
      <c r="B38" s="547"/>
      <c r="C38" s="547"/>
      <c r="D38" s="547"/>
      <c r="E38" s="547"/>
      <c r="F38" s="547"/>
      <c r="G38" s="547"/>
      <c r="H38" s="547"/>
      <c r="I38" s="547"/>
      <c r="J38" s="547"/>
      <c r="K38" s="547"/>
      <c r="L38" s="547"/>
    </row>
    <row r="39" spans="1:19">
      <c r="A39" s="547"/>
      <c r="B39" s="547"/>
      <c r="C39" s="547"/>
      <c r="D39" s="547"/>
      <c r="E39" s="547"/>
      <c r="F39" s="547"/>
      <c r="G39" s="547"/>
      <c r="H39" s="547"/>
      <c r="I39" s="547"/>
      <c r="J39" s="547"/>
      <c r="K39" s="547"/>
      <c r="L39" s="547"/>
    </row>
    <row r="40" spans="1:19">
      <c r="A40" s="547"/>
      <c r="B40" s="547"/>
      <c r="C40" s="547"/>
      <c r="D40" s="547"/>
      <c r="E40" s="547"/>
      <c r="F40" s="547"/>
      <c r="G40" s="547"/>
      <c r="H40" s="547"/>
      <c r="I40" s="547"/>
      <c r="J40" s="547"/>
      <c r="K40" s="547"/>
      <c r="L40" s="547"/>
    </row>
    <row r="41" spans="1:19">
      <c r="A41" s="547"/>
      <c r="B41" s="547"/>
      <c r="C41" s="547"/>
      <c r="D41" s="547"/>
      <c r="E41" s="547"/>
      <c r="F41" s="547"/>
      <c r="G41" s="547"/>
      <c r="H41" s="547"/>
      <c r="I41" s="547"/>
      <c r="J41" s="547"/>
      <c r="K41" s="547"/>
      <c r="L41" s="547"/>
    </row>
    <row r="42" spans="1:19">
      <c r="A42" s="547"/>
      <c r="B42" s="547"/>
      <c r="C42" s="547"/>
      <c r="D42" s="547"/>
      <c r="E42" s="547"/>
      <c r="F42" s="547"/>
      <c r="G42" s="547"/>
      <c r="H42" s="547"/>
      <c r="I42" s="547"/>
      <c r="J42" s="547"/>
      <c r="K42" s="547"/>
      <c r="L42" s="547"/>
    </row>
  </sheetData>
  <mergeCells count="19">
    <mergeCell ref="I5:I9"/>
    <mergeCell ref="C4:C9"/>
    <mergeCell ref="D4:D9"/>
    <mergeCell ref="J5:J9"/>
    <mergeCell ref="C10:D10"/>
    <mergeCell ref="E10:K10"/>
    <mergeCell ref="A37:K37"/>
    <mergeCell ref="A1:K1"/>
    <mergeCell ref="A2:K2"/>
    <mergeCell ref="E4:G4"/>
    <mergeCell ref="H4:J4"/>
    <mergeCell ref="K4:K9"/>
    <mergeCell ref="A6:B6"/>
    <mergeCell ref="A7:B7"/>
    <mergeCell ref="A8:B8"/>
    <mergeCell ref="E5:E9"/>
    <mergeCell ref="F5:F9"/>
    <mergeCell ref="G5:G9"/>
    <mergeCell ref="H5:H9"/>
  </mergeCells>
  <pageMargins left="0.78740157480314965" right="0.78740157480314965" top="1.1811023622047245" bottom="0.78740157480314965" header="0" footer="0"/>
  <pageSetup paperSize="9" orientation="portrait" horizontalDpi="300" verticalDpi="300" r:id="rId1"/>
  <headerFooter alignWithMargins="0"/>
</worksheet>
</file>

<file path=xl/worksheets/sheet80.xml><?xml version="1.0" encoding="utf-8"?>
<worksheet xmlns="http://schemas.openxmlformats.org/spreadsheetml/2006/main" xmlns:r="http://schemas.openxmlformats.org/officeDocument/2006/relationships">
  <sheetPr codeName="Sheet80"/>
  <dimension ref="A1:H943"/>
  <sheetViews>
    <sheetView workbookViewId="0">
      <selection sqref="A1:H1"/>
    </sheetView>
  </sheetViews>
  <sheetFormatPr defaultRowHeight="12.75"/>
  <cols>
    <col min="1" max="1" width="22.5703125" style="981" customWidth="1"/>
    <col min="2" max="2" width="10" style="981" customWidth="1"/>
    <col min="3" max="4" width="8.28515625" style="981" customWidth="1"/>
    <col min="5" max="5" width="11" style="981" customWidth="1"/>
    <col min="6" max="6" width="8.5703125" style="981" customWidth="1"/>
    <col min="7" max="7" width="8" style="981" customWidth="1"/>
    <col min="8" max="8" width="10" style="981" customWidth="1"/>
    <col min="9" max="16384" width="9.140625" style="981"/>
  </cols>
  <sheetData>
    <row r="1" spans="1:8" ht="21" customHeight="1">
      <c r="A1" s="2165" t="s">
        <v>1048</v>
      </c>
      <c r="B1" s="2165"/>
      <c r="C1" s="2165"/>
      <c r="D1" s="2165"/>
      <c r="E1" s="2165"/>
      <c r="F1" s="2165"/>
      <c r="G1" s="2165"/>
      <c r="H1" s="2165"/>
    </row>
    <row r="2" spans="1:8" ht="23.25" customHeight="1">
      <c r="A2" s="2166" t="s">
        <v>1049</v>
      </c>
      <c r="B2" s="2166"/>
      <c r="C2" s="2166"/>
      <c r="D2" s="2166"/>
      <c r="E2" s="2166"/>
      <c r="F2" s="2166"/>
      <c r="G2" s="2166"/>
      <c r="H2" s="2166"/>
    </row>
    <row r="3" spans="1:8" ht="12.95" customHeight="1">
      <c r="A3" s="982">
        <v>2017</v>
      </c>
      <c r="B3" s="982"/>
      <c r="C3" s="982"/>
      <c r="D3" s="983"/>
      <c r="E3" s="983"/>
      <c r="F3" s="983"/>
      <c r="G3" s="983"/>
      <c r="H3" s="984" t="s">
        <v>546</v>
      </c>
    </row>
    <row r="4" spans="1:8" ht="15" customHeight="1">
      <c r="A4" s="2167" t="s">
        <v>964</v>
      </c>
      <c r="B4" s="2194" t="s">
        <v>0</v>
      </c>
      <c r="C4" s="2197" t="s">
        <v>1035</v>
      </c>
      <c r="D4" s="2198"/>
      <c r="E4" s="2197" t="s">
        <v>1036</v>
      </c>
      <c r="F4" s="2199"/>
      <c r="G4" s="2199"/>
      <c r="H4" s="2200"/>
    </row>
    <row r="5" spans="1:8" ht="15" customHeight="1">
      <c r="A5" s="2168"/>
      <c r="B5" s="2195"/>
      <c r="C5" s="2167" t="s">
        <v>160</v>
      </c>
      <c r="D5" s="2176" t="s">
        <v>1037</v>
      </c>
      <c r="E5" s="2167" t="s">
        <v>0</v>
      </c>
      <c r="F5" s="2176" t="s">
        <v>1038</v>
      </c>
      <c r="G5" s="2167" t="s">
        <v>1039</v>
      </c>
      <c r="H5" s="2167" t="s">
        <v>1040</v>
      </c>
    </row>
    <row r="6" spans="1:8" ht="30.75" customHeight="1">
      <c r="A6" s="2169"/>
      <c r="B6" s="2196"/>
      <c r="C6" s="2169"/>
      <c r="D6" s="2177"/>
      <c r="E6" s="2169"/>
      <c r="F6" s="2177"/>
      <c r="G6" s="2169"/>
      <c r="H6" s="2169"/>
    </row>
    <row r="7" spans="1:8" s="1067" customFormat="1" ht="12.95" customHeight="1">
      <c r="A7" s="1711"/>
      <c r="B7" s="1711"/>
      <c r="C7" s="1711"/>
      <c r="D7" s="1711"/>
      <c r="E7" s="1711"/>
      <c r="F7" s="1711"/>
      <c r="G7" s="1711"/>
      <c r="H7" s="1711"/>
    </row>
    <row r="8" spans="1:8" s="1067" customFormat="1" ht="12.95" customHeight="1">
      <c r="A8" s="1067" t="s">
        <v>0</v>
      </c>
      <c r="B8" s="1068">
        <f>SUM(B10:B14)</f>
        <v>1126</v>
      </c>
      <c r="C8" s="1068">
        <f t="shared" ref="C8:H8" si="0">SUM(C10:C14)</f>
        <v>26</v>
      </c>
      <c r="D8" s="1068">
        <f t="shared" si="0"/>
        <v>26</v>
      </c>
      <c r="E8" s="1068">
        <f t="shared" si="0"/>
        <v>1100</v>
      </c>
      <c r="F8" s="1068">
        <f t="shared" si="0"/>
        <v>116</v>
      </c>
      <c r="G8" s="1068">
        <f t="shared" si="0"/>
        <v>76</v>
      </c>
      <c r="H8" s="1068">
        <f t="shared" si="0"/>
        <v>10</v>
      </c>
    </row>
    <row r="9" spans="1:8" s="1067" customFormat="1" ht="12.95" customHeight="1"/>
    <row r="10" spans="1:8" s="1034" customFormat="1" ht="12.95" customHeight="1">
      <c r="A10" s="1034" t="s">
        <v>1013</v>
      </c>
      <c r="B10" s="1068">
        <v>411</v>
      </c>
      <c r="C10" s="1673">
        <v>26</v>
      </c>
      <c r="D10" s="1673">
        <v>26</v>
      </c>
      <c r="E10" s="1673">
        <v>385</v>
      </c>
      <c r="F10" s="1673">
        <v>93</v>
      </c>
      <c r="G10" s="1673">
        <v>70</v>
      </c>
      <c r="H10" s="1673">
        <v>7</v>
      </c>
    </row>
    <row r="11" spans="1:8" s="1067" customFormat="1" ht="12.95" customHeight="1">
      <c r="A11" s="1034" t="s">
        <v>1014</v>
      </c>
      <c r="B11" s="1099">
        <v>542</v>
      </c>
      <c r="C11" s="1098">
        <v>0</v>
      </c>
      <c r="D11" s="1098">
        <v>0</v>
      </c>
      <c r="E11" s="1098">
        <v>542</v>
      </c>
      <c r="F11" s="1712">
        <v>19</v>
      </c>
      <c r="G11" s="1705">
        <v>5</v>
      </c>
      <c r="H11" s="1705">
        <v>2</v>
      </c>
    </row>
    <row r="12" spans="1:8" s="1034" customFormat="1" ht="12.95" customHeight="1">
      <c r="A12" s="1034" t="s">
        <v>1015</v>
      </c>
      <c r="B12" s="1099">
        <v>129</v>
      </c>
      <c r="C12" s="1098">
        <v>0</v>
      </c>
      <c r="D12" s="1098">
        <v>0</v>
      </c>
      <c r="E12" s="1098">
        <v>129</v>
      </c>
      <c r="F12" s="1712">
        <v>4</v>
      </c>
      <c r="G12" s="1705">
        <v>1</v>
      </c>
      <c r="H12" s="1705">
        <v>1</v>
      </c>
    </row>
    <row r="13" spans="1:8" s="1034" customFormat="1" ht="12.95" customHeight="1">
      <c r="A13" s="1034" t="s">
        <v>1016</v>
      </c>
      <c r="B13" s="1099">
        <v>26</v>
      </c>
      <c r="C13" s="1098">
        <v>0</v>
      </c>
      <c r="D13" s="1098">
        <v>0</v>
      </c>
      <c r="E13" s="1098">
        <v>26</v>
      </c>
      <c r="F13" s="1712">
        <v>0</v>
      </c>
      <c r="G13" s="1705">
        <v>0</v>
      </c>
      <c r="H13" s="1705">
        <v>0</v>
      </c>
    </row>
    <row r="14" spans="1:8" s="1034" customFormat="1" ht="12.95" customHeight="1">
      <c r="A14" s="1034" t="s">
        <v>1017</v>
      </c>
      <c r="B14" s="1099">
        <v>18</v>
      </c>
      <c r="C14" s="1098">
        <v>0</v>
      </c>
      <c r="D14" s="1098">
        <v>0</v>
      </c>
      <c r="E14" s="1098">
        <v>18</v>
      </c>
      <c r="F14" s="1712">
        <v>0</v>
      </c>
      <c r="G14" s="1705">
        <v>0</v>
      </c>
      <c r="H14" s="1705">
        <v>0</v>
      </c>
    </row>
    <row r="15" spans="1:8" s="1067" customFormat="1" ht="6.95" customHeight="1" thickBot="1">
      <c r="A15" s="1677"/>
      <c r="B15" s="1677"/>
      <c r="C15" s="1677"/>
      <c r="D15" s="1677"/>
      <c r="E15" s="1677"/>
      <c r="F15" s="1677"/>
      <c r="G15" s="1677"/>
      <c r="H15" s="1677"/>
    </row>
    <row r="16" spans="1:8" s="1067" customFormat="1" ht="6.75" customHeight="1" thickTop="1">
      <c r="A16" s="1161"/>
      <c r="B16" s="1161"/>
      <c r="C16" s="1161"/>
      <c r="D16" s="1161"/>
      <c r="E16" s="1161"/>
      <c r="F16" s="1161"/>
      <c r="G16" s="1161"/>
      <c r="H16" s="1161"/>
    </row>
    <row r="17" spans="1:8" ht="12" customHeight="1">
      <c r="A17" s="985"/>
      <c r="B17" s="985"/>
      <c r="C17" s="985"/>
      <c r="D17" s="985"/>
      <c r="E17" s="985"/>
      <c r="F17" s="985"/>
      <c r="G17" s="985"/>
      <c r="H17" s="985"/>
    </row>
    <row r="18" spans="1:8">
      <c r="A18" s="985"/>
      <c r="B18" s="985"/>
      <c r="C18" s="985"/>
      <c r="D18" s="985"/>
      <c r="E18" s="985"/>
      <c r="F18" s="985"/>
      <c r="G18" s="985"/>
      <c r="H18" s="985"/>
    </row>
    <row r="19" spans="1:8">
      <c r="A19" s="985"/>
      <c r="B19" s="985"/>
      <c r="C19" s="985"/>
      <c r="D19" s="985"/>
      <c r="E19" s="985"/>
      <c r="F19" s="985"/>
      <c r="G19" s="985"/>
      <c r="H19" s="985"/>
    </row>
    <row r="20" spans="1:8">
      <c r="A20" s="985"/>
      <c r="B20" s="985"/>
      <c r="C20" s="985"/>
      <c r="D20" s="985"/>
      <c r="E20" s="985"/>
      <c r="F20" s="985"/>
      <c r="G20" s="985"/>
      <c r="H20" s="985"/>
    </row>
    <row r="21" spans="1:8">
      <c r="A21" s="985"/>
      <c r="B21" s="985"/>
      <c r="C21" s="985"/>
      <c r="D21" s="985"/>
      <c r="E21" s="985"/>
      <c r="F21" s="985"/>
      <c r="G21" s="985"/>
      <c r="H21" s="985"/>
    </row>
    <row r="22" spans="1:8">
      <c r="A22" s="985"/>
      <c r="B22" s="985"/>
      <c r="C22" s="985"/>
      <c r="D22" s="985"/>
      <c r="E22" s="985"/>
      <c r="F22" s="985"/>
      <c r="G22" s="985"/>
      <c r="H22" s="985"/>
    </row>
    <row r="23" spans="1:8">
      <c r="A23" s="985"/>
      <c r="B23" s="985"/>
      <c r="C23" s="985"/>
      <c r="D23" s="985"/>
      <c r="E23" s="985"/>
      <c r="F23" s="985"/>
      <c r="G23" s="985"/>
      <c r="H23" s="985"/>
    </row>
    <row r="24" spans="1:8">
      <c r="A24" s="985"/>
      <c r="B24" s="985"/>
      <c r="C24" s="985"/>
      <c r="D24" s="985"/>
      <c r="E24" s="985"/>
      <c r="F24" s="985"/>
      <c r="G24" s="985"/>
      <c r="H24" s="985"/>
    </row>
    <row r="25" spans="1:8">
      <c r="A25" s="985"/>
      <c r="B25" s="985"/>
      <c r="C25" s="985"/>
      <c r="D25" s="985"/>
      <c r="E25" s="985"/>
      <c r="F25" s="985"/>
      <c r="G25" s="985"/>
      <c r="H25" s="985"/>
    </row>
    <row r="26" spans="1:8">
      <c r="A26" s="985"/>
      <c r="B26" s="985"/>
      <c r="C26" s="985"/>
      <c r="D26" s="985"/>
      <c r="E26" s="985"/>
      <c r="F26" s="985"/>
      <c r="G26" s="985"/>
      <c r="H26" s="985"/>
    </row>
    <row r="27" spans="1:8">
      <c r="A27" s="985"/>
      <c r="B27" s="985"/>
      <c r="C27" s="985"/>
      <c r="D27" s="985"/>
      <c r="E27" s="985"/>
      <c r="F27" s="985"/>
      <c r="G27" s="985"/>
      <c r="H27" s="985"/>
    </row>
    <row r="28" spans="1:8">
      <c r="A28" s="985"/>
      <c r="B28" s="985"/>
      <c r="C28" s="985"/>
      <c r="D28" s="985"/>
      <c r="E28" s="985"/>
      <c r="F28" s="985"/>
      <c r="G28" s="985"/>
      <c r="H28" s="985"/>
    </row>
    <row r="29" spans="1:8">
      <c r="A29" s="985"/>
      <c r="B29" s="985"/>
      <c r="C29" s="985"/>
      <c r="D29" s="985"/>
      <c r="E29" s="985"/>
      <c r="F29" s="985"/>
      <c r="G29" s="985"/>
      <c r="H29" s="985"/>
    </row>
    <row r="30" spans="1:8">
      <c r="A30" s="985"/>
      <c r="B30" s="985"/>
      <c r="C30" s="985"/>
      <c r="D30" s="985"/>
      <c r="E30" s="985"/>
      <c r="F30" s="985"/>
      <c r="G30" s="985"/>
      <c r="H30" s="985"/>
    </row>
    <row r="31" spans="1:8">
      <c r="A31" s="985"/>
      <c r="B31" s="985"/>
      <c r="C31" s="985"/>
      <c r="D31" s="985"/>
      <c r="E31" s="985"/>
      <c r="F31" s="985"/>
      <c r="G31" s="985"/>
      <c r="H31" s="985"/>
    </row>
    <row r="32" spans="1:8">
      <c r="A32" s="985"/>
      <c r="B32" s="985"/>
      <c r="C32" s="985"/>
      <c r="D32" s="985"/>
      <c r="E32" s="985"/>
      <c r="F32" s="985"/>
      <c r="G32" s="985"/>
      <c r="H32" s="985"/>
    </row>
    <row r="33" spans="1:8">
      <c r="A33" s="985"/>
      <c r="B33" s="985"/>
      <c r="C33" s="985"/>
      <c r="D33" s="985"/>
      <c r="E33" s="985"/>
      <c r="F33" s="985"/>
      <c r="G33" s="985"/>
      <c r="H33" s="985"/>
    </row>
    <row r="34" spans="1:8">
      <c r="A34" s="985"/>
      <c r="B34" s="985"/>
      <c r="C34" s="985"/>
      <c r="D34" s="985"/>
      <c r="E34" s="985"/>
      <c r="F34" s="985"/>
      <c r="G34" s="985"/>
      <c r="H34" s="985"/>
    </row>
    <row r="35" spans="1:8">
      <c r="A35" s="985"/>
      <c r="B35" s="985"/>
      <c r="C35" s="985"/>
      <c r="D35" s="985"/>
      <c r="E35" s="985"/>
      <c r="F35" s="985"/>
      <c r="G35" s="985"/>
      <c r="H35" s="985"/>
    </row>
    <row r="36" spans="1:8">
      <c r="A36" s="985"/>
      <c r="B36" s="985"/>
      <c r="C36" s="985"/>
      <c r="D36" s="985"/>
      <c r="E36" s="985"/>
      <c r="F36" s="985"/>
      <c r="G36" s="985"/>
      <c r="H36" s="985"/>
    </row>
    <row r="37" spans="1:8">
      <c r="A37" s="985"/>
      <c r="B37" s="985"/>
      <c r="C37" s="985"/>
      <c r="D37" s="985"/>
      <c r="E37" s="985"/>
      <c r="F37" s="985"/>
      <c r="G37" s="985"/>
      <c r="H37" s="985"/>
    </row>
    <row r="38" spans="1:8">
      <c r="A38" s="985"/>
      <c r="B38" s="985"/>
      <c r="C38" s="985"/>
      <c r="D38" s="985"/>
      <c r="E38" s="985"/>
      <c r="F38" s="985"/>
      <c r="G38" s="985"/>
      <c r="H38" s="985"/>
    </row>
    <row r="39" spans="1:8">
      <c r="A39" s="985"/>
      <c r="B39" s="985"/>
      <c r="C39" s="985"/>
      <c r="D39" s="985"/>
      <c r="E39" s="985"/>
      <c r="F39" s="985"/>
      <c r="G39" s="985"/>
      <c r="H39" s="985"/>
    </row>
    <row r="40" spans="1:8">
      <c r="A40" s="985"/>
      <c r="B40" s="985"/>
      <c r="C40" s="985"/>
      <c r="D40" s="985"/>
      <c r="E40" s="985"/>
      <c r="F40" s="985"/>
      <c r="G40" s="985"/>
      <c r="H40" s="985"/>
    </row>
    <row r="41" spans="1:8">
      <c r="A41" s="985"/>
      <c r="B41" s="985"/>
      <c r="C41" s="985"/>
      <c r="D41" s="985"/>
      <c r="E41" s="985"/>
      <c r="F41" s="985"/>
      <c r="G41" s="985"/>
      <c r="H41" s="985"/>
    </row>
    <row r="42" spans="1:8">
      <c r="A42" s="985"/>
      <c r="B42" s="985"/>
      <c r="C42" s="985"/>
      <c r="D42" s="985"/>
      <c r="E42" s="985"/>
      <c r="F42" s="985"/>
      <c r="G42" s="985"/>
      <c r="H42" s="985"/>
    </row>
    <row r="43" spans="1:8">
      <c r="A43" s="985"/>
      <c r="B43" s="985"/>
      <c r="C43" s="985"/>
      <c r="D43" s="985"/>
      <c r="E43" s="985"/>
      <c r="F43" s="985"/>
      <c r="G43" s="985"/>
      <c r="H43" s="985"/>
    </row>
    <row r="44" spans="1:8">
      <c r="A44" s="985"/>
      <c r="B44" s="985"/>
      <c r="C44" s="985"/>
      <c r="D44" s="985"/>
      <c r="E44" s="985"/>
      <c r="F44" s="985"/>
      <c r="G44" s="985"/>
      <c r="H44" s="985"/>
    </row>
    <row r="45" spans="1:8">
      <c r="A45" s="985"/>
      <c r="B45" s="985"/>
      <c r="C45" s="985"/>
      <c r="D45" s="985"/>
      <c r="E45" s="985"/>
      <c r="F45" s="985"/>
      <c r="G45" s="985"/>
      <c r="H45" s="985"/>
    </row>
    <row r="46" spans="1:8">
      <c r="A46" s="985"/>
      <c r="B46" s="985"/>
      <c r="C46" s="985"/>
      <c r="D46" s="985"/>
      <c r="E46" s="985"/>
      <c r="F46" s="985"/>
      <c r="G46" s="985"/>
      <c r="H46" s="985"/>
    </row>
    <row r="47" spans="1:8">
      <c r="A47" s="985"/>
      <c r="B47" s="985"/>
      <c r="C47" s="985"/>
      <c r="D47" s="985"/>
      <c r="E47" s="985"/>
      <c r="F47" s="985"/>
      <c r="G47" s="985"/>
      <c r="H47" s="985"/>
    </row>
    <row r="48" spans="1:8">
      <c r="A48" s="985"/>
      <c r="B48" s="985"/>
      <c r="C48" s="985"/>
      <c r="D48" s="985"/>
      <c r="E48" s="985"/>
      <c r="F48" s="985"/>
      <c r="G48" s="985"/>
      <c r="H48" s="985"/>
    </row>
    <row r="49" spans="1:8">
      <c r="A49" s="985"/>
      <c r="B49" s="985"/>
      <c r="C49" s="985"/>
      <c r="D49" s="985"/>
      <c r="E49" s="985"/>
      <c r="F49" s="985"/>
      <c r="G49" s="985"/>
      <c r="H49" s="985"/>
    </row>
    <row r="50" spans="1:8">
      <c r="A50" s="985"/>
      <c r="B50" s="985"/>
      <c r="C50" s="985"/>
      <c r="D50" s="985"/>
      <c r="E50" s="985"/>
      <c r="F50" s="985"/>
      <c r="G50" s="985"/>
      <c r="H50" s="985"/>
    </row>
    <row r="51" spans="1:8">
      <c r="A51" s="985"/>
      <c r="B51" s="985"/>
      <c r="C51" s="985"/>
      <c r="D51" s="985"/>
      <c r="E51" s="985"/>
      <c r="F51" s="985"/>
      <c r="G51" s="985"/>
      <c r="H51" s="985"/>
    </row>
    <row r="52" spans="1:8">
      <c r="A52" s="985"/>
      <c r="B52" s="985"/>
      <c r="C52" s="985"/>
      <c r="D52" s="985"/>
      <c r="E52" s="985"/>
      <c r="F52" s="985"/>
      <c r="G52" s="985"/>
      <c r="H52" s="985"/>
    </row>
    <row r="53" spans="1:8">
      <c r="A53" s="985"/>
      <c r="B53" s="985"/>
      <c r="C53" s="985"/>
      <c r="D53" s="985"/>
      <c r="E53" s="985"/>
      <c r="F53" s="985"/>
      <c r="G53" s="985"/>
      <c r="H53" s="985"/>
    </row>
    <row r="54" spans="1:8">
      <c r="A54" s="985"/>
      <c r="B54" s="985"/>
      <c r="C54" s="985"/>
      <c r="D54" s="985"/>
      <c r="E54" s="985"/>
      <c r="F54" s="985"/>
      <c r="G54" s="985"/>
      <c r="H54" s="985"/>
    </row>
    <row r="55" spans="1:8">
      <c r="A55" s="985"/>
      <c r="B55" s="985"/>
      <c r="C55" s="985"/>
      <c r="D55" s="985"/>
      <c r="E55" s="985"/>
      <c r="F55" s="985"/>
      <c r="G55" s="985"/>
      <c r="H55" s="985"/>
    </row>
    <row r="56" spans="1:8">
      <c r="A56" s="985"/>
      <c r="B56" s="985"/>
      <c r="C56" s="985"/>
      <c r="D56" s="985"/>
      <c r="E56" s="985"/>
      <c r="F56" s="985"/>
      <c r="G56" s="985"/>
      <c r="H56" s="985"/>
    </row>
    <row r="57" spans="1:8">
      <c r="A57" s="985"/>
      <c r="B57" s="985"/>
      <c r="C57" s="985"/>
      <c r="D57" s="985"/>
      <c r="E57" s="985"/>
      <c r="F57" s="985"/>
      <c r="G57" s="985"/>
      <c r="H57" s="985"/>
    </row>
    <row r="58" spans="1:8">
      <c r="A58" s="985"/>
      <c r="B58" s="985"/>
      <c r="C58" s="985"/>
      <c r="D58" s="985"/>
      <c r="E58" s="985"/>
      <c r="F58" s="985"/>
      <c r="G58" s="985"/>
      <c r="H58" s="985"/>
    </row>
    <row r="59" spans="1:8">
      <c r="A59" s="985"/>
      <c r="B59" s="985"/>
      <c r="C59" s="985"/>
      <c r="D59" s="985"/>
      <c r="E59" s="985"/>
      <c r="F59" s="985"/>
      <c r="G59" s="985"/>
      <c r="H59" s="985"/>
    </row>
    <row r="60" spans="1:8">
      <c r="A60" s="985"/>
      <c r="B60" s="985"/>
      <c r="C60" s="985"/>
      <c r="D60" s="985"/>
      <c r="E60" s="985"/>
      <c r="F60" s="985"/>
      <c r="G60" s="985"/>
      <c r="H60" s="985"/>
    </row>
    <row r="61" spans="1:8">
      <c r="A61" s="985"/>
      <c r="B61" s="985"/>
      <c r="C61" s="985"/>
      <c r="D61" s="985"/>
      <c r="E61" s="985"/>
      <c r="F61" s="985"/>
      <c r="G61" s="985"/>
      <c r="H61" s="985"/>
    </row>
    <row r="62" spans="1:8">
      <c r="A62" s="985"/>
      <c r="B62" s="985"/>
      <c r="C62" s="985"/>
      <c r="D62" s="985"/>
      <c r="E62" s="985"/>
      <c r="F62" s="985"/>
      <c r="G62" s="985"/>
      <c r="H62" s="985"/>
    </row>
    <row r="63" spans="1:8">
      <c r="A63" s="985"/>
      <c r="B63" s="985"/>
      <c r="C63" s="985"/>
      <c r="D63" s="985"/>
      <c r="E63" s="985"/>
      <c r="F63" s="985"/>
      <c r="G63" s="985"/>
      <c r="H63" s="985"/>
    </row>
    <row r="64" spans="1:8">
      <c r="A64" s="985"/>
      <c r="B64" s="985"/>
      <c r="C64" s="985"/>
      <c r="D64" s="985"/>
      <c r="E64" s="985"/>
      <c r="F64" s="985"/>
      <c r="G64" s="985"/>
      <c r="H64" s="985"/>
    </row>
    <row r="65" spans="1:8">
      <c r="A65" s="985"/>
      <c r="B65" s="985"/>
      <c r="C65" s="985"/>
      <c r="D65" s="985"/>
      <c r="E65" s="985"/>
      <c r="F65" s="985"/>
      <c r="G65" s="985"/>
      <c r="H65" s="985"/>
    </row>
    <row r="66" spans="1:8">
      <c r="A66" s="985"/>
      <c r="B66" s="985"/>
      <c r="C66" s="985"/>
      <c r="D66" s="985"/>
      <c r="E66" s="985"/>
      <c r="F66" s="985"/>
      <c r="G66" s="985"/>
      <c r="H66" s="985"/>
    </row>
    <row r="67" spans="1:8">
      <c r="A67" s="985"/>
      <c r="B67" s="985"/>
      <c r="C67" s="985"/>
      <c r="D67" s="985"/>
      <c r="E67" s="985"/>
      <c r="F67" s="985"/>
      <c r="G67" s="985"/>
      <c r="H67" s="985"/>
    </row>
    <row r="68" spans="1:8">
      <c r="A68" s="985"/>
      <c r="B68" s="985"/>
      <c r="C68" s="985"/>
      <c r="D68" s="985"/>
      <c r="E68" s="985"/>
      <c r="F68" s="985"/>
      <c r="G68" s="985"/>
      <c r="H68" s="985"/>
    </row>
    <row r="69" spans="1:8">
      <c r="A69" s="985"/>
      <c r="B69" s="985"/>
      <c r="C69" s="985"/>
      <c r="D69" s="985"/>
      <c r="E69" s="985"/>
      <c r="F69" s="985"/>
      <c r="G69" s="985"/>
      <c r="H69" s="985"/>
    </row>
    <row r="70" spans="1:8">
      <c r="A70" s="985"/>
      <c r="B70" s="985"/>
      <c r="C70" s="985"/>
      <c r="D70" s="985"/>
      <c r="E70" s="985"/>
      <c r="F70" s="985"/>
      <c r="G70" s="985"/>
      <c r="H70" s="985"/>
    </row>
    <row r="71" spans="1:8">
      <c r="A71" s="985"/>
      <c r="B71" s="985"/>
      <c r="C71" s="985"/>
      <c r="D71" s="985"/>
      <c r="E71" s="985"/>
      <c r="F71" s="985"/>
      <c r="G71" s="985"/>
      <c r="H71" s="985"/>
    </row>
    <row r="72" spans="1:8">
      <c r="A72" s="985"/>
      <c r="B72" s="985"/>
      <c r="C72" s="985"/>
      <c r="D72" s="985"/>
      <c r="E72" s="985"/>
      <c r="F72" s="985"/>
      <c r="G72" s="985"/>
      <c r="H72" s="985"/>
    </row>
    <row r="73" spans="1:8">
      <c r="A73" s="985"/>
      <c r="B73" s="985"/>
      <c r="C73" s="985"/>
      <c r="D73" s="985"/>
      <c r="E73" s="985"/>
      <c r="F73" s="985"/>
      <c r="G73" s="985"/>
      <c r="H73" s="985"/>
    </row>
    <row r="74" spans="1:8">
      <c r="A74" s="985"/>
      <c r="B74" s="985"/>
      <c r="C74" s="985"/>
      <c r="D74" s="985"/>
      <c r="E74" s="985"/>
      <c r="F74" s="985"/>
      <c r="G74" s="985"/>
      <c r="H74" s="985"/>
    </row>
    <row r="75" spans="1:8">
      <c r="A75" s="985"/>
      <c r="B75" s="985"/>
      <c r="C75" s="985"/>
      <c r="D75" s="985"/>
      <c r="E75" s="985"/>
      <c r="F75" s="985"/>
      <c r="G75" s="985"/>
      <c r="H75" s="985"/>
    </row>
    <row r="76" spans="1:8">
      <c r="A76" s="985"/>
      <c r="B76" s="985"/>
      <c r="C76" s="985"/>
      <c r="D76" s="985"/>
      <c r="E76" s="985"/>
      <c r="F76" s="985"/>
      <c r="G76" s="985"/>
      <c r="H76" s="985"/>
    </row>
    <row r="77" spans="1:8">
      <c r="A77" s="985"/>
      <c r="B77" s="985"/>
      <c r="C77" s="985"/>
      <c r="D77" s="985"/>
      <c r="E77" s="985"/>
      <c r="F77" s="985"/>
      <c r="G77" s="985"/>
      <c r="H77" s="985"/>
    </row>
    <row r="78" spans="1:8">
      <c r="A78" s="985"/>
      <c r="B78" s="985"/>
      <c r="C78" s="985"/>
      <c r="D78" s="985"/>
      <c r="E78" s="985"/>
      <c r="F78" s="985"/>
      <c r="G78" s="985"/>
      <c r="H78" s="985"/>
    </row>
    <row r="79" spans="1:8">
      <c r="A79" s="985"/>
      <c r="B79" s="985"/>
      <c r="C79" s="985"/>
      <c r="D79" s="985"/>
      <c r="E79" s="985"/>
      <c r="F79" s="985"/>
      <c r="G79" s="985"/>
      <c r="H79" s="985"/>
    </row>
    <row r="80" spans="1:8">
      <c r="A80" s="985"/>
      <c r="B80" s="985"/>
      <c r="C80" s="985"/>
      <c r="D80" s="985"/>
      <c r="E80" s="985"/>
      <c r="F80" s="985"/>
      <c r="G80" s="985"/>
      <c r="H80" s="985"/>
    </row>
    <row r="81" spans="1:8">
      <c r="A81" s="985"/>
      <c r="B81" s="985"/>
      <c r="C81" s="985"/>
      <c r="D81" s="985"/>
      <c r="E81" s="985"/>
      <c r="F81" s="985"/>
      <c r="G81" s="985"/>
      <c r="H81" s="985"/>
    </row>
    <row r="82" spans="1:8">
      <c r="A82" s="985"/>
      <c r="B82" s="985"/>
      <c r="C82" s="985"/>
      <c r="D82" s="985"/>
      <c r="E82" s="985"/>
      <c r="F82" s="985"/>
      <c r="G82" s="985"/>
      <c r="H82" s="985"/>
    </row>
    <row r="83" spans="1:8">
      <c r="A83" s="985"/>
      <c r="B83" s="985"/>
      <c r="C83" s="985"/>
      <c r="D83" s="985"/>
      <c r="E83" s="985"/>
      <c r="F83" s="985"/>
      <c r="G83" s="985"/>
      <c r="H83" s="985"/>
    </row>
    <row r="84" spans="1:8">
      <c r="A84" s="985"/>
      <c r="B84" s="985"/>
      <c r="C84" s="985"/>
      <c r="D84" s="985"/>
      <c r="E84" s="985"/>
      <c r="F84" s="985"/>
      <c r="G84" s="985"/>
      <c r="H84" s="985"/>
    </row>
    <row r="85" spans="1:8">
      <c r="A85" s="985"/>
      <c r="B85" s="985"/>
      <c r="C85" s="985"/>
      <c r="D85" s="985"/>
      <c r="E85" s="985"/>
      <c r="F85" s="985"/>
      <c r="G85" s="985"/>
      <c r="H85" s="985"/>
    </row>
    <row r="86" spans="1:8">
      <c r="A86" s="985"/>
      <c r="B86" s="985"/>
      <c r="C86" s="985"/>
      <c r="D86" s="985"/>
      <c r="E86" s="985"/>
      <c r="F86" s="985"/>
      <c r="G86" s="985"/>
      <c r="H86" s="985"/>
    </row>
    <row r="87" spans="1:8">
      <c r="A87" s="985"/>
      <c r="B87" s="985"/>
      <c r="C87" s="985"/>
      <c r="D87" s="985"/>
      <c r="E87" s="985"/>
      <c r="F87" s="985"/>
      <c r="G87" s="985"/>
      <c r="H87" s="985"/>
    </row>
    <row r="88" spans="1:8">
      <c r="A88" s="985"/>
      <c r="B88" s="985"/>
      <c r="C88" s="985"/>
      <c r="D88" s="985"/>
      <c r="E88" s="985"/>
      <c r="F88" s="985"/>
      <c r="G88" s="985"/>
      <c r="H88" s="985"/>
    </row>
    <row r="89" spans="1:8">
      <c r="A89" s="985"/>
      <c r="B89" s="985"/>
      <c r="C89" s="985"/>
      <c r="D89" s="985"/>
      <c r="E89" s="985"/>
      <c r="F89" s="985"/>
      <c r="G89" s="985"/>
      <c r="H89" s="985"/>
    </row>
    <row r="90" spans="1:8">
      <c r="A90" s="985"/>
      <c r="B90" s="985"/>
      <c r="C90" s="985"/>
      <c r="D90" s="985"/>
      <c r="E90" s="985"/>
      <c r="F90" s="985"/>
      <c r="G90" s="985"/>
      <c r="H90" s="985"/>
    </row>
    <row r="91" spans="1:8">
      <c r="A91" s="985"/>
      <c r="B91" s="985"/>
      <c r="C91" s="985"/>
      <c r="D91" s="985"/>
      <c r="E91" s="985"/>
      <c r="F91" s="985"/>
      <c r="G91" s="985"/>
      <c r="H91" s="985"/>
    </row>
    <row r="92" spans="1:8">
      <c r="A92" s="985"/>
      <c r="B92" s="985"/>
      <c r="C92" s="985"/>
      <c r="D92" s="985"/>
      <c r="E92" s="985"/>
      <c r="F92" s="985"/>
      <c r="G92" s="985"/>
      <c r="H92" s="985"/>
    </row>
    <row r="93" spans="1:8">
      <c r="A93" s="985"/>
      <c r="B93" s="985"/>
      <c r="C93" s="985"/>
      <c r="D93" s="985"/>
      <c r="E93" s="985"/>
      <c r="F93" s="985"/>
      <c r="G93" s="985"/>
      <c r="H93" s="985"/>
    </row>
    <row r="94" spans="1:8">
      <c r="A94" s="985"/>
      <c r="B94" s="985"/>
      <c r="C94" s="985"/>
      <c r="D94" s="985"/>
      <c r="E94" s="985"/>
      <c r="F94" s="985"/>
      <c r="G94" s="985"/>
      <c r="H94" s="985"/>
    </row>
    <row r="95" spans="1:8">
      <c r="A95" s="985"/>
      <c r="B95" s="985"/>
      <c r="C95" s="985"/>
      <c r="D95" s="985"/>
      <c r="E95" s="985"/>
      <c r="F95" s="985"/>
      <c r="G95" s="985"/>
      <c r="H95" s="985"/>
    </row>
    <row r="96" spans="1:8">
      <c r="A96" s="985"/>
      <c r="B96" s="985"/>
      <c r="C96" s="985"/>
      <c r="D96" s="985"/>
      <c r="E96" s="985"/>
      <c r="F96" s="985"/>
      <c r="G96" s="985"/>
      <c r="H96" s="985"/>
    </row>
    <row r="97" spans="1:8">
      <c r="A97" s="985"/>
      <c r="B97" s="985"/>
      <c r="C97" s="985"/>
      <c r="D97" s="985"/>
      <c r="E97" s="985"/>
      <c r="F97" s="985"/>
      <c r="G97" s="985"/>
      <c r="H97" s="985"/>
    </row>
    <row r="98" spans="1:8">
      <c r="A98" s="985"/>
      <c r="B98" s="985"/>
      <c r="C98" s="985"/>
      <c r="D98" s="985"/>
      <c r="E98" s="985"/>
      <c r="F98" s="985"/>
      <c r="G98" s="985"/>
      <c r="H98" s="985"/>
    </row>
    <row r="99" spans="1:8">
      <c r="A99" s="985"/>
      <c r="B99" s="985"/>
      <c r="C99" s="985"/>
      <c r="D99" s="985"/>
      <c r="E99" s="985"/>
      <c r="F99" s="985"/>
      <c r="G99" s="985"/>
      <c r="H99" s="985"/>
    </row>
    <row r="100" spans="1:8">
      <c r="A100" s="985"/>
      <c r="B100" s="985"/>
      <c r="C100" s="985"/>
      <c r="D100" s="985"/>
      <c r="E100" s="985"/>
      <c r="F100" s="985"/>
      <c r="G100" s="985"/>
      <c r="H100" s="985"/>
    </row>
    <row r="101" spans="1:8">
      <c r="A101" s="985"/>
      <c r="B101" s="985"/>
      <c r="C101" s="985"/>
      <c r="D101" s="985"/>
      <c r="E101" s="985"/>
      <c r="F101" s="985"/>
      <c r="G101" s="985"/>
      <c r="H101" s="985"/>
    </row>
    <row r="102" spans="1:8">
      <c r="A102" s="985"/>
      <c r="B102" s="985"/>
      <c r="C102" s="985"/>
      <c r="D102" s="985"/>
      <c r="E102" s="985"/>
      <c r="F102" s="985"/>
      <c r="G102" s="985"/>
      <c r="H102" s="985"/>
    </row>
    <row r="103" spans="1:8">
      <c r="A103" s="985"/>
      <c r="B103" s="985"/>
      <c r="C103" s="985"/>
      <c r="D103" s="985"/>
      <c r="E103" s="985"/>
      <c r="F103" s="985"/>
      <c r="G103" s="985"/>
      <c r="H103" s="985"/>
    </row>
    <row r="104" spans="1:8">
      <c r="A104" s="985"/>
      <c r="B104" s="985"/>
      <c r="C104" s="985"/>
      <c r="D104" s="985"/>
      <c r="E104" s="985"/>
      <c r="F104" s="985"/>
      <c r="G104" s="985"/>
      <c r="H104" s="985"/>
    </row>
    <row r="105" spans="1:8">
      <c r="A105" s="985"/>
      <c r="B105" s="985"/>
      <c r="C105" s="985"/>
      <c r="D105" s="985"/>
      <c r="E105" s="985"/>
      <c r="F105" s="985"/>
      <c r="G105" s="985"/>
      <c r="H105" s="985"/>
    </row>
    <row r="106" spans="1:8">
      <c r="A106" s="985"/>
      <c r="B106" s="985"/>
      <c r="C106" s="985"/>
      <c r="D106" s="985"/>
      <c r="E106" s="985"/>
      <c r="F106" s="985"/>
      <c r="G106" s="985"/>
      <c r="H106" s="985"/>
    </row>
    <row r="107" spans="1:8">
      <c r="A107" s="985"/>
      <c r="B107" s="985"/>
      <c r="C107" s="985"/>
      <c r="D107" s="985"/>
      <c r="E107" s="985"/>
      <c r="F107" s="985"/>
      <c r="G107" s="985"/>
      <c r="H107" s="985"/>
    </row>
    <row r="108" spans="1:8">
      <c r="A108" s="985"/>
      <c r="B108" s="985"/>
      <c r="C108" s="985"/>
      <c r="D108" s="985"/>
      <c r="E108" s="985"/>
      <c r="F108" s="985"/>
      <c r="G108" s="985"/>
      <c r="H108" s="985"/>
    </row>
    <row r="109" spans="1:8">
      <c r="A109" s="985"/>
      <c r="B109" s="985"/>
      <c r="C109" s="985"/>
      <c r="D109" s="985"/>
      <c r="E109" s="985"/>
      <c r="F109" s="985"/>
      <c r="G109" s="985"/>
      <c r="H109" s="985"/>
    </row>
    <row r="110" spans="1:8">
      <c r="A110" s="985"/>
      <c r="B110" s="985"/>
      <c r="C110" s="985"/>
      <c r="D110" s="985"/>
      <c r="E110" s="985"/>
      <c r="F110" s="985"/>
      <c r="G110" s="985"/>
      <c r="H110" s="985"/>
    </row>
    <row r="111" spans="1:8">
      <c r="A111" s="985"/>
      <c r="B111" s="985"/>
      <c r="C111" s="985"/>
      <c r="D111" s="985"/>
      <c r="E111" s="985"/>
      <c r="F111" s="985"/>
      <c r="G111" s="985"/>
      <c r="H111" s="985"/>
    </row>
    <row r="112" spans="1:8">
      <c r="A112" s="985"/>
      <c r="B112" s="985"/>
      <c r="C112" s="985"/>
      <c r="D112" s="985"/>
      <c r="E112" s="985"/>
      <c r="F112" s="985"/>
      <c r="G112" s="985"/>
      <c r="H112" s="985"/>
    </row>
    <row r="113" spans="1:8">
      <c r="A113" s="985"/>
      <c r="B113" s="985"/>
      <c r="C113" s="985"/>
      <c r="D113" s="985"/>
      <c r="E113" s="985"/>
      <c r="F113" s="985"/>
      <c r="G113" s="985"/>
      <c r="H113" s="985"/>
    </row>
    <row r="114" spans="1:8">
      <c r="A114" s="985"/>
      <c r="B114" s="985"/>
      <c r="C114" s="985"/>
      <c r="D114" s="985"/>
      <c r="E114" s="985"/>
      <c r="F114" s="985"/>
      <c r="G114" s="985"/>
      <c r="H114" s="985"/>
    </row>
    <row r="115" spans="1:8">
      <c r="A115" s="985"/>
      <c r="B115" s="985"/>
      <c r="C115" s="985"/>
      <c r="D115" s="985"/>
      <c r="E115" s="985"/>
      <c r="F115" s="985"/>
      <c r="G115" s="985"/>
      <c r="H115" s="985"/>
    </row>
    <row r="116" spans="1:8">
      <c r="A116" s="985"/>
      <c r="B116" s="985"/>
      <c r="C116" s="985"/>
      <c r="D116" s="985"/>
      <c r="E116" s="985"/>
      <c r="F116" s="985"/>
      <c r="G116" s="985"/>
      <c r="H116" s="985"/>
    </row>
    <row r="117" spans="1:8">
      <c r="A117" s="985"/>
      <c r="B117" s="985"/>
      <c r="C117" s="985"/>
      <c r="D117" s="985"/>
      <c r="E117" s="985"/>
      <c r="F117" s="985"/>
      <c r="G117" s="985"/>
      <c r="H117" s="985"/>
    </row>
    <row r="118" spans="1:8">
      <c r="A118" s="985"/>
      <c r="B118" s="985"/>
      <c r="C118" s="985"/>
      <c r="D118" s="985"/>
      <c r="E118" s="985"/>
      <c r="F118" s="985"/>
      <c r="G118" s="985"/>
      <c r="H118" s="985"/>
    </row>
    <row r="119" spans="1:8">
      <c r="A119" s="985"/>
      <c r="B119" s="985"/>
      <c r="C119" s="985"/>
      <c r="D119" s="985"/>
      <c r="E119" s="985"/>
      <c r="F119" s="985"/>
      <c r="G119" s="985"/>
      <c r="H119" s="985"/>
    </row>
    <row r="120" spans="1:8">
      <c r="A120" s="985"/>
      <c r="B120" s="985"/>
      <c r="C120" s="985"/>
      <c r="D120" s="985"/>
      <c r="E120" s="985"/>
      <c r="F120" s="985"/>
      <c r="G120" s="985"/>
      <c r="H120" s="985"/>
    </row>
    <row r="121" spans="1:8">
      <c r="A121" s="985"/>
      <c r="B121" s="985"/>
      <c r="C121" s="985"/>
      <c r="D121" s="985"/>
      <c r="E121" s="985"/>
      <c r="F121" s="985"/>
      <c r="G121" s="985"/>
      <c r="H121" s="985"/>
    </row>
    <row r="122" spans="1:8">
      <c r="A122" s="985"/>
      <c r="B122" s="985"/>
      <c r="C122" s="985"/>
      <c r="D122" s="985"/>
      <c r="E122" s="985"/>
      <c r="F122" s="985"/>
      <c r="G122" s="985"/>
      <c r="H122" s="985"/>
    </row>
    <row r="123" spans="1:8">
      <c r="A123" s="985"/>
      <c r="B123" s="985"/>
      <c r="C123" s="985"/>
      <c r="D123" s="985"/>
      <c r="E123" s="985"/>
      <c r="F123" s="985"/>
      <c r="G123" s="985"/>
      <c r="H123" s="985"/>
    </row>
    <row r="124" spans="1:8">
      <c r="A124" s="985"/>
      <c r="B124" s="985"/>
      <c r="C124" s="985"/>
      <c r="D124" s="985"/>
      <c r="E124" s="985"/>
      <c r="F124" s="985"/>
      <c r="G124" s="985"/>
      <c r="H124" s="985"/>
    </row>
    <row r="125" spans="1:8">
      <c r="A125" s="985"/>
      <c r="B125" s="985"/>
      <c r="C125" s="985"/>
      <c r="D125" s="985"/>
      <c r="E125" s="985"/>
      <c r="F125" s="985"/>
      <c r="G125" s="985"/>
      <c r="H125" s="985"/>
    </row>
    <row r="126" spans="1:8">
      <c r="A126" s="985"/>
      <c r="B126" s="985"/>
      <c r="C126" s="985"/>
      <c r="D126" s="985"/>
      <c r="E126" s="985"/>
      <c r="F126" s="985"/>
      <c r="G126" s="985"/>
      <c r="H126" s="985"/>
    </row>
    <row r="127" spans="1:8">
      <c r="A127" s="985"/>
      <c r="B127" s="985"/>
      <c r="C127" s="985"/>
      <c r="D127" s="985"/>
      <c r="E127" s="985"/>
      <c r="F127" s="985"/>
      <c r="G127" s="985"/>
      <c r="H127" s="985"/>
    </row>
    <row r="128" spans="1:8">
      <c r="A128" s="985"/>
      <c r="B128" s="985"/>
      <c r="C128" s="985"/>
      <c r="D128" s="985"/>
      <c r="E128" s="985"/>
      <c r="F128" s="985"/>
      <c r="G128" s="985"/>
      <c r="H128" s="985"/>
    </row>
    <row r="129" spans="1:8">
      <c r="A129" s="985"/>
      <c r="B129" s="985"/>
      <c r="C129" s="985"/>
      <c r="D129" s="985"/>
      <c r="E129" s="985"/>
      <c r="F129" s="985"/>
      <c r="G129" s="985"/>
      <c r="H129" s="985"/>
    </row>
    <row r="130" spans="1:8">
      <c r="A130" s="985"/>
      <c r="B130" s="985"/>
      <c r="C130" s="985"/>
      <c r="D130" s="985"/>
      <c r="E130" s="985"/>
      <c r="F130" s="985"/>
      <c r="G130" s="985"/>
      <c r="H130" s="985"/>
    </row>
    <row r="131" spans="1:8">
      <c r="A131" s="985"/>
      <c r="B131" s="985"/>
      <c r="C131" s="985"/>
      <c r="D131" s="985"/>
      <c r="E131" s="985"/>
      <c r="F131" s="985"/>
      <c r="G131" s="985"/>
      <c r="H131" s="985"/>
    </row>
    <row r="132" spans="1:8">
      <c r="A132" s="985"/>
      <c r="B132" s="985"/>
      <c r="C132" s="985"/>
      <c r="D132" s="985"/>
      <c r="E132" s="985"/>
      <c r="F132" s="985"/>
      <c r="G132" s="985"/>
      <c r="H132" s="985"/>
    </row>
    <row r="133" spans="1:8">
      <c r="A133" s="985"/>
      <c r="B133" s="985"/>
      <c r="C133" s="985"/>
      <c r="D133" s="985"/>
      <c r="E133" s="985"/>
      <c r="F133" s="985"/>
      <c r="G133" s="985"/>
      <c r="H133" s="985"/>
    </row>
    <row r="134" spans="1:8">
      <c r="A134" s="985"/>
      <c r="B134" s="985"/>
      <c r="C134" s="985"/>
      <c r="D134" s="985"/>
      <c r="E134" s="985"/>
      <c r="F134" s="985"/>
      <c r="G134" s="985"/>
      <c r="H134" s="985"/>
    </row>
    <row r="135" spans="1:8">
      <c r="A135" s="985"/>
      <c r="B135" s="985"/>
      <c r="C135" s="985"/>
      <c r="D135" s="985"/>
      <c r="E135" s="985"/>
      <c r="F135" s="985"/>
      <c r="G135" s="985"/>
      <c r="H135" s="985"/>
    </row>
    <row r="136" spans="1:8">
      <c r="A136" s="985"/>
      <c r="B136" s="985"/>
      <c r="C136" s="985"/>
      <c r="D136" s="985"/>
      <c r="E136" s="985"/>
      <c r="F136" s="985"/>
      <c r="G136" s="985"/>
      <c r="H136" s="985"/>
    </row>
    <row r="137" spans="1:8">
      <c r="A137" s="985"/>
      <c r="B137" s="985"/>
      <c r="C137" s="985"/>
      <c r="D137" s="985"/>
      <c r="E137" s="985"/>
      <c r="F137" s="985"/>
      <c r="G137" s="985"/>
      <c r="H137" s="985"/>
    </row>
    <row r="138" spans="1:8">
      <c r="A138" s="985"/>
      <c r="B138" s="985"/>
      <c r="C138" s="985"/>
      <c r="D138" s="985"/>
      <c r="E138" s="985"/>
      <c r="F138" s="985"/>
      <c r="G138" s="985"/>
      <c r="H138" s="985"/>
    </row>
    <row r="139" spans="1:8">
      <c r="A139" s="985"/>
      <c r="B139" s="985"/>
      <c r="C139" s="985"/>
      <c r="D139" s="985"/>
      <c r="E139" s="985"/>
      <c r="F139" s="985"/>
      <c r="G139" s="985"/>
      <c r="H139" s="985"/>
    </row>
    <row r="140" spans="1:8">
      <c r="A140" s="985"/>
      <c r="B140" s="985"/>
      <c r="C140" s="985"/>
      <c r="D140" s="985"/>
      <c r="E140" s="985"/>
      <c r="F140" s="985"/>
      <c r="G140" s="985"/>
      <c r="H140" s="985"/>
    </row>
    <row r="141" spans="1:8">
      <c r="A141" s="985"/>
      <c r="B141" s="985"/>
      <c r="C141" s="985"/>
      <c r="D141" s="985"/>
      <c r="E141" s="985"/>
      <c r="F141" s="985"/>
      <c r="G141" s="985"/>
      <c r="H141" s="985"/>
    </row>
    <row r="142" spans="1:8">
      <c r="A142" s="985"/>
      <c r="B142" s="985"/>
      <c r="C142" s="985"/>
      <c r="D142" s="985"/>
      <c r="E142" s="985"/>
      <c r="F142" s="985"/>
      <c r="G142" s="985"/>
      <c r="H142" s="985"/>
    </row>
    <row r="143" spans="1:8">
      <c r="A143" s="985"/>
      <c r="B143" s="985"/>
      <c r="C143" s="985"/>
      <c r="D143" s="985"/>
      <c r="E143" s="985"/>
      <c r="F143" s="985"/>
      <c r="G143" s="985"/>
      <c r="H143" s="985"/>
    </row>
    <row r="144" spans="1:8">
      <c r="A144" s="985"/>
      <c r="B144" s="985"/>
      <c r="C144" s="985"/>
      <c r="D144" s="985"/>
      <c r="E144" s="985"/>
      <c r="F144" s="985"/>
      <c r="G144" s="985"/>
      <c r="H144" s="985"/>
    </row>
    <row r="145" spans="1:8">
      <c r="A145" s="985"/>
      <c r="B145" s="985"/>
      <c r="C145" s="985"/>
      <c r="D145" s="985"/>
      <c r="E145" s="985"/>
      <c r="F145" s="985"/>
      <c r="G145" s="985"/>
      <c r="H145" s="985"/>
    </row>
    <row r="146" spans="1:8">
      <c r="A146" s="985"/>
      <c r="B146" s="985"/>
      <c r="C146" s="985"/>
      <c r="D146" s="985"/>
      <c r="E146" s="985"/>
      <c r="F146" s="985"/>
      <c r="G146" s="985"/>
      <c r="H146" s="985"/>
    </row>
    <row r="147" spans="1:8">
      <c r="A147" s="985"/>
      <c r="B147" s="985"/>
      <c r="C147" s="985"/>
      <c r="D147" s="985"/>
      <c r="E147" s="985"/>
      <c r="F147" s="985"/>
      <c r="G147" s="985"/>
      <c r="H147" s="985"/>
    </row>
    <row r="148" spans="1:8">
      <c r="A148" s="985"/>
      <c r="B148" s="985"/>
      <c r="C148" s="985"/>
      <c r="D148" s="985"/>
      <c r="E148" s="985"/>
      <c r="F148" s="985"/>
      <c r="G148" s="985"/>
      <c r="H148" s="985"/>
    </row>
    <row r="149" spans="1:8">
      <c r="A149" s="985"/>
      <c r="B149" s="985"/>
      <c r="C149" s="985"/>
      <c r="D149" s="985"/>
      <c r="E149" s="985"/>
      <c r="F149" s="985"/>
      <c r="G149" s="985"/>
      <c r="H149" s="985"/>
    </row>
    <row r="150" spans="1:8">
      <c r="A150" s="985"/>
      <c r="B150" s="985"/>
      <c r="C150" s="985"/>
      <c r="D150" s="985"/>
      <c r="E150" s="985"/>
      <c r="F150" s="985"/>
      <c r="G150" s="985"/>
      <c r="H150" s="985"/>
    </row>
    <row r="151" spans="1:8">
      <c r="A151" s="985"/>
      <c r="B151" s="985"/>
      <c r="C151" s="985"/>
      <c r="D151" s="985"/>
      <c r="E151" s="985"/>
      <c r="F151" s="985"/>
      <c r="G151" s="985"/>
      <c r="H151" s="985"/>
    </row>
    <row r="152" spans="1:8">
      <c r="A152" s="985"/>
      <c r="B152" s="985"/>
      <c r="C152" s="985"/>
      <c r="D152" s="985"/>
      <c r="E152" s="985"/>
      <c r="F152" s="985"/>
      <c r="G152" s="985"/>
      <c r="H152" s="985"/>
    </row>
    <row r="153" spans="1:8">
      <c r="A153" s="985"/>
      <c r="B153" s="985"/>
      <c r="C153" s="985"/>
      <c r="D153" s="985"/>
      <c r="E153" s="985"/>
      <c r="F153" s="985"/>
      <c r="G153" s="985"/>
      <c r="H153" s="985"/>
    </row>
    <row r="154" spans="1:8">
      <c r="A154" s="985"/>
      <c r="B154" s="985"/>
      <c r="C154" s="985"/>
      <c r="D154" s="985"/>
      <c r="E154" s="985"/>
      <c r="F154" s="985"/>
      <c r="G154" s="985"/>
      <c r="H154" s="985"/>
    </row>
    <row r="155" spans="1:8">
      <c r="A155" s="985"/>
      <c r="B155" s="985"/>
      <c r="C155" s="985"/>
      <c r="D155" s="985"/>
      <c r="E155" s="985"/>
      <c r="F155" s="985"/>
      <c r="G155" s="985"/>
      <c r="H155" s="985"/>
    </row>
    <row r="156" spans="1:8">
      <c r="A156" s="985"/>
      <c r="B156" s="985"/>
      <c r="C156" s="985"/>
      <c r="D156" s="985"/>
      <c r="E156" s="985"/>
      <c r="F156" s="985"/>
      <c r="G156" s="985"/>
      <c r="H156" s="985"/>
    </row>
    <row r="157" spans="1:8">
      <c r="A157" s="985"/>
      <c r="B157" s="985"/>
      <c r="C157" s="985"/>
      <c r="D157" s="985"/>
      <c r="E157" s="985"/>
      <c r="F157" s="985"/>
      <c r="G157" s="985"/>
      <c r="H157" s="985"/>
    </row>
    <row r="158" spans="1:8">
      <c r="A158" s="985"/>
      <c r="B158" s="985"/>
      <c r="C158" s="985"/>
      <c r="D158" s="985"/>
      <c r="E158" s="985"/>
      <c r="F158" s="985"/>
      <c r="G158" s="985"/>
      <c r="H158" s="985"/>
    </row>
    <row r="159" spans="1:8">
      <c r="A159" s="985"/>
      <c r="B159" s="985"/>
      <c r="C159" s="985"/>
      <c r="D159" s="985"/>
      <c r="E159" s="985"/>
      <c r="F159" s="985"/>
      <c r="G159" s="985"/>
      <c r="H159" s="985"/>
    </row>
    <row r="160" spans="1:8">
      <c r="A160" s="985"/>
      <c r="B160" s="985"/>
      <c r="C160" s="985"/>
      <c r="D160" s="985"/>
      <c r="E160" s="985"/>
      <c r="F160" s="985"/>
      <c r="G160" s="985"/>
      <c r="H160" s="985"/>
    </row>
    <row r="161" spans="1:8">
      <c r="A161" s="985"/>
      <c r="B161" s="985"/>
      <c r="C161" s="985"/>
      <c r="D161" s="985"/>
      <c r="E161" s="985"/>
      <c r="F161" s="985"/>
      <c r="G161" s="985"/>
      <c r="H161" s="985"/>
    </row>
    <row r="162" spans="1:8">
      <c r="A162" s="985"/>
      <c r="B162" s="985"/>
      <c r="C162" s="985"/>
      <c r="D162" s="985"/>
      <c r="E162" s="985"/>
      <c r="F162" s="985"/>
      <c r="G162" s="985"/>
      <c r="H162" s="985"/>
    </row>
    <row r="163" spans="1:8">
      <c r="A163" s="985"/>
      <c r="B163" s="985"/>
      <c r="C163" s="985"/>
      <c r="D163" s="985"/>
      <c r="E163" s="985"/>
      <c r="F163" s="985"/>
      <c r="G163" s="985"/>
      <c r="H163" s="985"/>
    </row>
    <row r="164" spans="1:8">
      <c r="A164" s="985"/>
      <c r="B164" s="985"/>
      <c r="C164" s="985"/>
      <c r="D164" s="985"/>
      <c r="E164" s="985"/>
      <c r="F164" s="985"/>
      <c r="G164" s="985"/>
      <c r="H164" s="985"/>
    </row>
    <row r="165" spans="1:8">
      <c r="A165" s="985"/>
      <c r="B165" s="985"/>
      <c r="C165" s="985"/>
      <c r="D165" s="985"/>
      <c r="E165" s="985"/>
      <c r="F165" s="985"/>
      <c r="G165" s="985"/>
      <c r="H165" s="985"/>
    </row>
    <row r="166" spans="1:8">
      <c r="A166" s="985"/>
      <c r="B166" s="985"/>
      <c r="C166" s="985"/>
      <c r="D166" s="985"/>
      <c r="E166" s="985"/>
      <c r="F166" s="985"/>
      <c r="G166" s="985"/>
      <c r="H166" s="985"/>
    </row>
    <row r="167" spans="1:8">
      <c r="A167" s="985"/>
      <c r="B167" s="985"/>
      <c r="C167" s="985"/>
      <c r="D167" s="985"/>
      <c r="E167" s="985"/>
      <c r="F167" s="985"/>
      <c r="G167" s="985"/>
      <c r="H167" s="985"/>
    </row>
    <row r="168" spans="1:8">
      <c r="A168" s="985"/>
      <c r="B168" s="985"/>
      <c r="C168" s="985"/>
      <c r="D168" s="985"/>
      <c r="E168" s="985"/>
      <c r="F168" s="985"/>
      <c r="G168" s="985"/>
      <c r="H168" s="985"/>
    </row>
    <row r="169" spans="1:8">
      <c r="A169" s="985"/>
      <c r="B169" s="985"/>
      <c r="C169" s="985"/>
      <c r="D169" s="985"/>
      <c r="E169" s="985"/>
      <c r="F169" s="985"/>
      <c r="G169" s="985"/>
      <c r="H169" s="985"/>
    </row>
    <row r="170" spans="1:8">
      <c r="A170" s="985"/>
      <c r="B170" s="985"/>
      <c r="C170" s="985"/>
      <c r="D170" s="985"/>
      <c r="E170" s="985"/>
      <c r="F170" s="985"/>
      <c r="G170" s="985"/>
      <c r="H170" s="985"/>
    </row>
    <row r="171" spans="1:8">
      <c r="A171" s="985"/>
      <c r="B171" s="985"/>
      <c r="C171" s="985"/>
      <c r="D171" s="985"/>
      <c r="E171" s="985"/>
      <c r="F171" s="985"/>
      <c r="G171" s="985"/>
      <c r="H171" s="985"/>
    </row>
    <row r="172" spans="1:8">
      <c r="A172" s="985"/>
      <c r="B172" s="985"/>
      <c r="C172" s="985"/>
      <c r="D172" s="985"/>
      <c r="E172" s="985"/>
      <c r="F172" s="985"/>
      <c r="G172" s="985"/>
      <c r="H172" s="985"/>
    </row>
    <row r="173" spans="1:8">
      <c r="A173" s="985"/>
      <c r="B173" s="985"/>
      <c r="C173" s="985"/>
      <c r="D173" s="985"/>
      <c r="E173" s="985"/>
      <c r="F173" s="985"/>
      <c r="G173" s="985"/>
      <c r="H173" s="985"/>
    </row>
    <row r="174" spans="1:8">
      <c r="A174" s="985"/>
      <c r="B174" s="985"/>
      <c r="C174" s="985"/>
      <c r="D174" s="985"/>
      <c r="E174" s="985"/>
      <c r="F174" s="985"/>
      <c r="G174" s="985"/>
      <c r="H174" s="985"/>
    </row>
    <row r="175" spans="1:8">
      <c r="A175" s="985"/>
      <c r="B175" s="985"/>
      <c r="C175" s="985"/>
      <c r="D175" s="985"/>
      <c r="E175" s="985"/>
      <c r="F175" s="985"/>
      <c r="G175" s="985"/>
      <c r="H175" s="985"/>
    </row>
    <row r="176" spans="1:8">
      <c r="A176" s="985"/>
      <c r="B176" s="985"/>
      <c r="C176" s="985"/>
      <c r="D176" s="985"/>
      <c r="E176" s="985"/>
      <c r="F176" s="985"/>
      <c r="G176" s="985"/>
      <c r="H176" s="985"/>
    </row>
    <row r="177" spans="1:8">
      <c r="A177" s="985"/>
      <c r="B177" s="985"/>
      <c r="C177" s="985"/>
      <c r="D177" s="985"/>
      <c r="E177" s="985"/>
      <c r="F177" s="985"/>
      <c r="G177" s="985"/>
      <c r="H177" s="985"/>
    </row>
    <row r="178" spans="1:8">
      <c r="A178" s="985"/>
      <c r="B178" s="985"/>
      <c r="C178" s="985"/>
      <c r="D178" s="985"/>
      <c r="E178" s="985"/>
      <c r="F178" s="985"/>
      <c r="G178" s="985"/>
      <c r="H178" s="985"/>
    </row>
    <row r="179" spans="1:8">
      <c r="A179" s="985"/>
      <c r="B179" s="985"/>
      <c r="C179" s="985"/>
      <c r="D179" s="985"/>
      <c r="E179" s="985"/>
      <c r="F179" s="985"/>
      <c r="G179" s="985"/>
      <c r="H179" s="985"/>
    </row>
    <row r="180" spans="1:8">
      <c r="A180" s="985"/>
      <c r="B180" s="985"/>
      <c r="C180" s="985"/>
      <c r="D180" s="985"/>
      <c r="E180" s="985"/>
      <c r="F180" s="985"/>
      <c r="G180" s="985"/>
      <c r="H180" s="985"/>
    </row>
    <row r="181" spans="1:8">
      <c r="A181" s="985"/>
      <c r="B181" s="985"/>
      <c r="C181" s="985"/>
      <c r="D181" s="985"/>
      <c r="E181" s="985"/>
      <c r="F181" s="985"/>
      <c r="G181" s="985"/>
      <c r="H181" s="985"/>
    </row>
    <row r="182" spans="1:8">
      <c r="A182" s="985"/>
      <c r="B182" s="985"/>
      <c r="C182" s="985"/>
      <c r="D182" s="985"/>
      <c r="E182" s="985"/>
      <c r="F182" s="985"/>
      <c r="G182" s="985"/>
      <c r="H182" s="985"/>
    </row>
    <row r="183" spans="1:8">
      <c r="A183" s="985"/>
      <c r="B183" s="985"/>
      <c r="C183" s="985"/>
      <c r="D183" s="985"/>
      <c r="E183" s="985"/>
      <c r="F183" s="985"/>
      <c r="G183" s="985"/>
      <c r="H183" s="985"/>
    </row>
    <row r="184" spans="1:8">
      <c r="A184" s="985"/>
      <c r="B184" s="985"/>
      <c r="C184" s="985"/>
      <c r="D184" s="985"/>
      <c r="E184" s="985"/>
      <c r="F184" s="985"/>
      <c r="G184" s="985"/>
      <c r="H184" s="985"/>
    </row>
    <row r="185" spans="1:8">
      <c r="A185" s="985"/>
      <c r="B185" s="985"/>
      <c r="C185" s="985"/>
      <c r="D185" s="985"/>
      <c r="E185" s="985"/>
      <c r="F185" s="985"/>
      <c r="G185" s="985"/>
      <c r="H185" s="985"/>
    </row>
    <row r="186" spans="1:8">
      <c r="A186" s="985"/>
      <c r="B186" s="985"/>
      <c r="C186" s="985"/>
      <c r="D186" s="985"/>
      <c r="E186" s="985"/>
      <c r="F186" s="985"/>
      <c r="G186" s="985"/>
      <c r="H186" s="985"/>
    </row>
    <row r="187" spans="1:8">
      <c r="A187" s="985"/>
      <c r="B187" s="985"/>
      <c r="C187" s="985"/>
      <c r="D187" s="985"/>
      <c r="E187" s="985"/>
      <c r="F187" s="985"/>
      <c r="G187" s="985"/>
      <c r="H187" s="985"/>
    </row>
    <row r="188" spans="1:8">
      <c r="A188" s="985"/>
      <c r="B188" s="985"/>
      <c r="C188" s="985"/>
      <c r="D188" s="985"/>
      <c r="E188" s="985"/>
      <c r="F188" s="985"/>
      <c r="G188" s="985"/>
      <c r="H188" s="985"/>
    </row>
    <row r="189" spans="1:8">
      <c r="A189" s="985"/>
      <c r="B189" s="985"/>
      <c r="C189" s="985"/>
      <c r="D189" s="985"/>
      <c r="E189" s="985"/>
      <c r="F189" s="985"/>
      <c r="G189" s="985"/>
      <c r="H189" s="985"/>
    </row>
    <row r="190" spans="1:8">
      <c r="A190" s="985"/>
      <c r="B190" s="985"/>
      <c r="C190" s="985"/>
      <c r="D190" s="985"/>
      <c r="E190" s="985"/>
      <c r="F190" s="985"/>
      <c r="G190" s="985"/>
      <c r="H190" s="985"/>
    </row>
    <row r="191" spans="1:8">
      <c r="A191" s="985"/>
      <c r="B191" s="985"/>
      <c r="C191" s="985"/>
      <c r="D191" s="985"/>
      <c r="E191" s="985"/>
      <c r="F191" s="985"/>
      <c r="G191" s="985"/>
      <c r="H191" s="985"/>
    </row>
    <row r="192" spans="1:8">
      <c r="A192" s="985"/>
      <c r="B192" s="985"/>
      <c r="C192" s="985"/>
      <c r="D192" s="985"/>
      <c r="E192" s="985"/>
      <c r="F192" s="985"/>
      <c r="G192" s="985"/>
      <c r="H192" s="985"/>
    </row>
    <row r="193" spans="1:8">
      <c r="A193" s="985"/>
      <c r="B193" s="985"/>
      <c r="C193" s="985"/>
      <c r="D193" s="985"/>
      <c r="E193" s="985"/>
      <c r="F193" s="985"/>
      <c r="G193" s="985"/>
      <c r="H193" s="985"/>
    </row>
    <row r="194" spans="1:8">
      <c r="A194" s="985"/>
      <c r="B194" s="985"/>
      <c r="C194" s="985"/>
      <c r="D194" s="985"/>
      <c r="E194" s="985"/>
      <c r="F194" s="985"/>
      <c r="G194" s="985"/>
      <c r="H194" s="985"/>
    </row>
    <row r="195" spans="1:8">
      <c r="A195" s="985"/>
      <c r="B195" s="985"/>
      <c r="C195" s="985"/>
      <c r="D195" s="985"/>
      <c r="E195" s="985"/>
      <c r="F195" s="985"/>
      <c r="G195" s="985"/>
      <c r="H195" s="985"/>
    </row>
    <row r="196" spans="1:8">
      <c r="A196" s="985"/>
      <c r="B196" s="985"/>
      <c r="C196" s="985"/>
      <c r="D196" s="985"/>
      <c r="E196" s="985"/>
      <c r="F196" s="985"/>
      <c r="G196" s="985"/>
      <c r="H196" s="985"/>
    </row>
    <row r="197" spans="1:8">
      <c r="A197" s="985"/>
      <c r="B197" s="985"/>
      <c r="C197" s="985"/>
      <c r="D197" s="985"/>
      <c r="E197" s="985"/>
      <c r="F197" s="985"/>
      <c r="G197" s="985"/>
      <c r="H197" s="985"/>
    </row>
    <row r="198" spans="1:8">
      <c r="A198" s="985"/>
      <c r="B198" s="985"/>
      <c r="C198" s="985"/>
      <c r="D198" s="985"/>
      <c r="E198" s="985"/>
      <c r="F198" s="985"/>
      <c r="G198" s="985"/>
      <c r="H198" s="985"/>
    </row>
    <row r="199" spans="1:8">
      <c r="A199" s="985"/>
      <c r="B199" s="985"/>
      <c r="C199" s="985"/>
      <c r="D199" s="985"/>
      <c r="E199" s="985"/>
      <c r="F199" s="985"/>
      <c r="G199" s="985"/>
      <c r="H199" s="985"/>
    </row>
    <row r="200" spans="1:8">
      <c r="A200" s="985"/>
      <c r="B200" s="985"/>
      <c r="C200" s="985"/>
      <c r="D200" s="985"/>
      <c r="E200" s="985"/>
      <c r="F200" s="985"/>
      <c r="G200" s="985"/>
      <c r="H200" s="985"/>
    </row>
    <row r="201" spans="1:8">
      <c r="A201" s="985"/>
      <c r="B201" s="985"/>
      <c r="C201" s="985"/>
      <c r="D201" s="985"/>
      <c r="E201" s="985"/>
      <c r="F201" s="985"/>
      <c r="G201" s="985"/>
      <c r="H201" s="985"/>
    </row>
    <row r="202" spans="1:8">
      <c r="A202" s="985"/>
      <c r="B202" s="985"/>
      <c r="C202" s="985"/>
      <c r="D202" s="985"/>
      <c r="E202" s="985"/>
      <c r="F202" s="985"/>
      <c r="G202" s="985"/>
      <c r="H202" s="985"/>
    </row>
    <row r="203" spans="1:8">
      <c r="A203" s="985"/>
      <c r="B203" s="985"/>
      <c r="C203" s="985"/>
      <c r="D203" s="985"/>
      <c r="E203" s="985"/>
      <c r="F203" s="985"/>
      <c r="G203" s="985"/>
      <c r="H203" s="985"/>
    </row>
    <row r="204" spans="1:8">
      <c r="A204" s="985"/>
      <c r="B204" s="985"/>
      <c r="C204" s="985"/>
      <c r="D204" s="985"/>
      <c r="E204" s="985"/>
      <c r="F204" s="985"/>
      <c r="G204" s="985"/>
      <c r="H204" s="985"/>
    </row>
    <row r="205" spans="1:8">
      <c r="A205" s="985"/>
      <c r="B205" s="985"/>
      <c r="C205" s="985"/>
      <c r="D205" s="985"/>
      <c r="E205" s="985"/>
      <c r="F205" s="985"/>
      <c r="G205" s="985"/>
      <c r="H205" s="985"/>
    </row>
    <row r="206" spans="1:8">
      <c r="A206" s="985"/>
      <c r="B206" s="985"/>
      <c r="C206" s="985"/>
      <c r="D206" s="985"/>
      <c r="E206" s="985"/>
      <c r="F206" s="985"/>
      <c r="G206" s="985"/>
      <c r="H206" s="985"/>
    </row>
    <row r="207" spans="1:8">
      <c r="A207" s="985"/>
      <c r="B207" s="985"/>
      <c r="C207" s="985"/>
      <c r="D207" s="985"/>
      <c r="E207" s="985"/>
      <c r="F207" s="985"/>
      <c r="G207" s="985"/>
      <c r="H207" s="985"/>
    </row>
    <row r="208" spans="1:8">
      <c r="A208" s="985"/>
      <c r="B208" s="985"/>
      <c r="C208" s="985"/>
      <c r="D208" s="985"/>
      <c r="E208" s="985"/>
      <c r="F208" s="985"/>
      <c r="G208" s="985"/>
      <c r="H208" s="985"/>
    </row>
    <row r="209" spans="1:8">
      <c r="A209" s="985"/>
      <c r="B209" s="985"/>
      <c r="C209" s="985"/>
      <c r="D209" s="985"/>
      <c r="E209" s="985"/>
      <c r="F209" s="985"/>
      <c r="G209" s="985"/>
      <c r="H209" s="985"/>
    </row>
    <row r="210" spans="1:8">
      <c r="A210" s="985"/>
      <c r="B210" s="985"/>
      <c r="C210" s="985"/>
      <c r="D210" s="985"/>
      <c r="E210" s="985"/>
      <c r="F210" s="985"/>
      <c r="G210" s="985"/>
      <c r="H210" s="985"/>
    </row>
    <row r="211" spans="1:8">
      <c r="A211" s="985"/>
      <c r="B211" s="985"/>
      <c r="C211" s="985"/>
      <c r="D211" s="985"/>
      <c r="E211" s="985"/>
      <c r="F211" s="985"/>
      <c r="G211" s="985"/>
      <c r="H211" s="985"/>
    </row>
    <row r="212" spans="1:8">
      <c r="A212" s="985"/>
      <c r="B212" s="985"/>
      <c r="C212" s="985"/>
      <c r="D212" s="985"/>
      <c r="E212" s="985"/>
      <c r="F212" s="985"/>
      <c r="G212" s="985"/>
      <c r="H212" s="985"/>
    </row>
    <row r="213" spans="1:8">
      <c r="A213" s="985"/>
      <c r="B213" s="985"/>
      <c r="C213" s="985"/>
      <c r="D213" s="985"/>
      <c r="E213" s="985"/>
      <c r="F213" s="985"/>
      <c r="G213" s="985"/>
      <c r="H213" s="985"/>
    </row>
    <row r="214" spans="1:8">
      <c r="A214" s="985"/>
      <c r="B214" s="985"/>
      <c r="C214" s="985"/>
      <c r="D214" s="985"/>
      <c r="E214" s="985"/>
      <c r="F214" s="985"/>
      <c r="G214" s="985"/>
      <c r="H214" s="985"/>
    </row>
    <row r="215" spans="1:8">
      <c r="A215" s="985"/>
      <c r="B215" s="985"/>
      <c r="C215" s="985"/>
      <c r="D215" s="985"/>
      <c r="E215" s="985"/>
      <c r="F215" s="985"/>
      <c r="G215" s="985"/>
      <c r="H215" s="985"/>
    </row>
    <row r="216" spans="1:8">
      <c r="A216" s="985"/>
      <c r="B216" s="985"/>
      <c r="C216" s="985"/>
      <c r="D216" s="985"/>
      <c r="E216" s="985"/>
      <c r="F216" s="985"/>
      <c r="G216" s="985"/>
      <c r="H216" s="985"/>
    </row>
    <row r="217" spans="1:8">
      <c r="A217" s="985"/>
      <c r="B217" s="985"/>
      <c r="C217" s="985"/>
      <c r="D217" s="985"/>
      <c r="E217" s="985"/>
      <c r="F217" s="985"/>
      <c r="G217" s="985"/>
      <c r="H217" s="985"/>
    </row>
    <row r="218" spans="1:8">
      <c r="A218" s="985"/>
      <c r="B218" s="985"/>
      <c r="C218" s="985"/>
      <c r="D218" s="985"/>
      <c r="E218" s="985"/>
      <c r="F218" s="985"/>
      <c r="G218" s="985"/>
      <c r="H218" s="985"/>
    </row>
    <row r="219" spans="1:8">
      <c r="A219" s="985"/>
      <c r="B219" s="985"/>
      <c r="C219" s="985"/>
      <c r="D219" s="985"/>
      <c r="E219" s="985"/>
      <c r="F219" s="985"/>
      <c r="G219" s="985"/>
      <c r="H219" s="985"/>
    </row>
    <row r="220" spans="1:8">
      <c r="A220" s="985"/>
      <c r="B220" s="985"/>
      <c r="C220" s="985"/>
      <c r="D220" s="985"/>
      <c r="E220" s="985"/>
      <c r="F220" s="985"/>
      <c r="G220" s="985"/>
      <c r="H220" s="985"/>
    </row>
    <row r="221" spans="1:8">
      <c r="A221" s="985"/>
      <c r="B221" s="985"/>
      <c r="C221" s="985"/>
      <c r="D221" s="985"/>
      <c r="E221" s="985"/>
      <c r="F221" s="985"/>
      <c r="G221" s="985"/>
      <c r="H221" s="985"/>
    </row>
    <row r="222" spans="1:8">
      <c r="A222" s="985"/>
      <c r="B222" s="985"/>
      <c r="C222" s="985"/>
      <c r="D222" s="985"/>
      <c r="E222" s="985"/>
      <c r="F222" s="985"/>
      <c r="G222" s="985"/>
      <c r="H222" s="985"/>
    </row>
    <row r="223" spans="1:8">
      <c r="A223" s="985"/>
      <c r="B223" s="985"/>
      <c r="C223" s="985"/>
      <c r="D223" s="985"/>
      <c r="E223" s="985"/>
      <c r="F223" s="985"/>
      <c r="G223" s="985"/>
      <c r="H223" s="985"/>
    </row>
    <row r="224" spans="1:8">
      <c r="A224" s="985"/>
      <c r="B224" s="985"/>
      <c r="C224" s="985"/>
      <c r="D224" s="985"/>
      <c r="E224" s="985"/>
      <c r="F224" s="985"/>
      <c r="G224" s="985"/>
      <c r="H224" s="985"/>
    </row>
    <row r="225" spans="1:8">
      <c r="A225" s="985"/>
      <c r="B225" s="985"/>
      <c r="C225" s="985"/>
      <c r="D225" s="985"/>
      <c r="E225" s="985"/>
      <c r="F225" s="985"/>
      <c r="G225" s="985"/>
      <c r="H225" s="985"/>
    </row>
    <row r="226" spans="1:8">
      <c r="A226" s="985"/>
      <c r="B226" s="985"/>
      <c r="C226" s="985"/>
      <c r="D226" s="985"/>
      <c r="E226" s="985"/>
      <c r="F226" s="985"/>
      <c r="G226" s="985"/>
      <c r="H226" s="985"/>
    </row>
    <row r="227" spans="1:8">
      <c r="A227" s="985"/>
      <c r="B227" s="985"/>
      <c r="C227" s="985"/>
      <c r="D227" s="985"/>
      <c r="E227" s="985"/>
      <c r="F227" s="985"/>
      <c r="G227" s="985"/>
      <c r="H227" s="985"/>
    </row>
    <row r="228" spans="1:8">
      <c r="A228" s="985"/>
      <c r="B228" s="985"/>
      <c r="C228" s="985"/>
      <c r="D228" s="985"/>
      <c r="E228" s="985"/>
      <c r="F228" s="985"/>
      <c r="G228" s="985"/>
      <c r="H228" s="985"/>
    </row>
    <row r="229" spans="1:8">
      <c r="A229" s="985"/>
      <c r="B229" s="985"/>
      <c r="C229" s="985"/>
      <c r="D229" s="985"/>
      <c r="E229" s="985"/>
      <c r="F229" s="985"/>
      <c r="G229" s="985"/>
      <c r="H229" s="985"/>
    </row>
    <row r="230" spans="1:8">
      <c r="A230" s="985"/>
      <c r="B230" s="985"/>
      <c r="C230" s="985"/>
      <c r="D230" s="985"/>
      <c r="E230" s="985"/>
      <c r="F230" s="985"/>
      <c r="G230" s="985"/>
      <c r="H230" s="985"/>
    </row>
    <row r="231" spans="1:8">
      <c r="A231" s="985"/>
      <c r="B231" s="985"/>
      <c r="C231" s="985"/>
      <c r="D231" s="985"/>
      <c r="E231" s="985"/>
      <c r="F231" s="985"/>
      <c r="G231" s="985"/>
      <c r="H231" s="985"/>
    </row>
    <row r="232" spans="1:8">
      <c r="A232" s="985"/>
      <c r="B232" s="985"/>
      <c r="C232" s="985"/>
      <c r="D232" s="985"/>
      <c r="E232" s="985"/>
      <c r="F232" s="985"/>
      <c r="G232" s="985"/>
      <c r="H232" s="985"/>
    </row>
    <row r="233" spans="1:8">
      <c r="A233" s="985"/>
      <c r="B233" s="985"/>
      <c r="C233" s="985"/>
      <c r="D233" s="985"/>
      <c r="E233" s="985"/>
      <c r="F233" s="985"/>
      <c r="G233" s="985"/>
      <c r="H233" s="985"/>
    </row>
    <row r="234" spans="1:8">
      <c r="A234" s="985"/>
      <c r="B234" s="985"/>
      <c r="C234" s="985"/>
      <c r="D234" s="985"/>
      <c r="E234" s="985"/>
      <c r="F234" s="985"/>
      <c r="G234" s="985"/>
      <c r="H234" s="985"/>
    </row>
    <row r="235" spans="1:8">
      <c r="A235" s="985"/>
      <c r="B235" s="985"/>
      <c r="C235" s="985"/>
      <c r="D235" s="985"/>
      <c r="E235" s="985"/>
      <c r="F235" s="985"/>
      <c r="G235" s="985"/>
      <c r="H235" s="985"/>
    </row>
    <row r="236" spans="1:8">
      <c r="A236" s="985"/>
      <c r="B236" s="985"/>
      <c r="C236" s="985"/>
      <c r="D236" s="985"/>
      <c r="E236" s="985"/>
      <c r="F236" s="985"/>
      <c r="G236" s="985"/>
      <c r="H236" s="985"/>
    </row>
    <row r="237" spans="1:8">
      <c r="A237" s="985"/>
      <c r="B237" s="985"/>
      <c r="C237" s="985"/>
      <c r="D237" s="985"/>
      <c r="E237" s="985"/>
      <c r="F237" s="985"/>
      <c r="G237" s="985"/>
      <c r="H237" s="985"/>
    </row>
    <row r="238" spans="1:8">
      <c r="A238" s="985"/>
      <c r="B238" s="985"/>
      <c r="C238" s="985"/>
      <c r="D238" s="985"/>
      <c r="E238" s="985"/>
      <c r="F238" s="985"/>
      <c r="G238" s="985"/>
      <c r="H238" s="985"/>
    </row>
    <row r="239" spans="1:8">
      <c r="A239" s="985"/>
      <c r="B239" s="985"/>
      <c r="C239" s="985"/>
      <c r="D239" s="985"/>
      <c r="E239" s="985"/>
      <c r="F239" s="985"/>
      <c r="G239" s="985"/>
      <c r="H239" s="985"/>
    </row>
    <row r="240" spans="1:8">
      <c r="A240" s="985"/>
      <c r="B240" s="985"/>
      <c r="C240" s="985"/>
      <c r="D240" s="985"/>
      <c r="E240" s="985"/>
      <c r="F240" s="985"/>
      <c r="G240" s="985"/>
      <c r="H240" s="985"/>
    </row>
    <row r="241" spans="1:8">
      <c r="A241" s="985"/>
      <c r="B241" s="985"/>
      <c r="C241" s="985"/>
      <c r="D241" s="985"/>
      <c r="E241" s="985"/>
      <c r="F241" s="985"/>
      <c r="G241" s="985"/>
      <c r="H241" s="985"/>
    </row>
    <row r="242" spans="1:8">
      <c r="A242" s="985"/>
      <c r="B242" s="985"/>
      <c r="C242" s="985"/>
      <c r="D242" s="985"/>
      <c r="E242" s="985"/>
      <c r="F242" s="985"/>
      <c r="G242" s="985"/>
      <c r="H242" s="985"/>
    </row>
    <row r="243" spans="1:8">
      <c r="A243" s="985"/>
      <c r="B243" s="985"/>
      <c r="C243" s="985"/>
      <c r="D243" s="985"/>
      <c r="E243" s="985"/>
      <c r="F243" s="985"/>
      <c r="G243" s="985"/>
      <c r="H243" s="985"/>
    </row>
    <row r="244" spans="1:8">
      <c r="A244" s="985"/>
      <c r="B244" s="985"/>
      <c r="C244" s="985"/>
      <c r="D244" s="985"/>
      <c r="E244" s="985"/>
      <c r="F244" s="985"/>
      <c r="G244" s="985"/>
      <c r="H244" s="985"/>
    </row>
    <row r="245" spans="1:8">
      <c r="A245" s="985"/>
      <c r="B245" s="985"/>
      <c r="C245" s="985"/>
      <c r="D245" s="985"/>
      <c r="E245" s="985"/>
      <c r="F245" s="985"/>
      <c r="G245" s="985"/>
      <c r="H245" s="985"/>
    </row>
    <row r="246" spans="1:8">
      <c r="A246" s="985"/>
      <c r="B246" s="985"/>
      <c r="C246" s="985"/>
      <c r="D246" s="985"/>
      <c r="E246" s="985"/>
      <c r="F246" s="985"/>
      <c r="G246" s="985"/>
      <c r="H246" s="985"/>
    </row>
    <row r="247" spans="1:8">
      <c r="A247" s="985"/>
      <c r="B247" s="985"/>
      <c r="C247" s="985"/>
      <c r="D247" s="985"/>
      <c r="E247" s="985"/>
      <c r="F247" s="985"/>
      <c r="G247" s="985"/>
      <c r="H247" s="985"/>
    </row>
    <row r="248" spans="1:8">
      <c r="A248" s="985"/>
      <c r="B248" s="985"/>
      <c r="C248" s="985"/>
      <c r="D248" s="985"/>
      <c r="E248" s="985"/>
      <c r="F248" s="985"/>
      <c r="G248" s="985"/>
      <c r="H248" s="985"/>
    </row>
    <row r="249" spans="1:8">
      <c r="A249" s="985"/>
      <c r="B249" s="985"/>
      <c r="C249" s="985"/>
      <c r="D249" s="985"/>
      <c r="E249" s="985"/>
      <c r="F249" s="985"/>
      <c r="G249" s="985"/>
      <c r="H249" s="985"/>
    </row>
    <row r="250" spans="1:8">
      <c r="A250" s="985"/>
      <c r="B250" s="985"/>
      <c r="C250" s="985"/>
      <c r="D250" s="985"/>
      <c r="E250" s="985"/>
      <c r="F250" s="985"/>
      <c r="G250" s="985"/>
      <c r="H250" s="985"/>
    </row>
    <row r="251" spans="1:8">
      <c r="A251" s="985"/>
      <c r="B251" s="985"/>
      <c r="C251" s="985"/>
      <c r="D251" s="985"/>
      <c r="E251" s="985"/>
      <c r="F251" s="985"/>
      <c r="G251" s="985"/>
      <c r="H251" s="985"/>
    </row>
    <row r="252" spans="1:8">
      <c r="A252" s="985"/>
      <c r="B252" s="985"/>
      <c r="C252" s="985"/>
      <c r="D252" s="985"/>
      <c r="E252" s="985"/>
      <c r="F252" s="985"/>
      <c r="G252" s="985"/>
      <c r="H252" s="985"/>
    </row>
    <row r="253" spans="1:8">
      <c r="A253" s="985"/>
      <c r="B253" s="985"/>
      <c r="C253" s="985"/>
      <c r="D253" s="985"/>
      <c r="E253" s="985"/>
      <c r="F253" s="985"/>
      <c r="G253" s="985"/>
      <c r="H253" s="985"/>
    </row>
    <row r="254" spans="1:8">
      <c r="A254" s="985"/>
      <c r="B254" s="985"/>
      <c r="C254" s="985"/>
      <c r="D254" s="985"/>
      <c r="E254" s="985"/>
      <c r="F254" s="985"/>
      <c r="G254" s="985"/>
      <c r="H254" s="985"/>
    </row>
    <row r="255" spans="1:8">
      <c r="A255" s="985"/>
      <c r="B255" s="985"/>
      <c r="C255" s="985"/>
      <c r="D255" s="985"/>
      <c r="E255" s="985"/>
      <c r="F255" s="985"/>
      <c r="G255" s="985"/>
      <c r="H255" s="985"/>
    </row>
    <row r="256" spans="1:8">
      <c r="A256" s="985"/>
      <c r="B256" s="985"/>
      <c r="C256" s="985"/>
      <c r="D256" s="985"/>
      <c r="E256" s="985"/>
      <c r="F256" s="985"/>
      <c r="G256" s="985"/>
      <c r="H256" s="985"/>
    </row>
    <row r="257" spans="1:8">
      <c r="A257" s="985"/>
      <c r="B257" s="985"/>
      <c r="C257" s="985"/>
      <c r="D257" s="985"/>
      <c r="E257" s="985"/>
      <c r="F257" s="985"/>
      <c r="G257" s="985"/>
      <c r="H257" s="985"/>
    </row>
    <row r="258" spans="1:8">
      <c r="A258" s="985"/>
      <c r="B258" s="985"/>
      <c r="C258" s="985"/>
      <c r="D258" s="985"/>
      <c r="E258" s="985"/>
      <c r="F258" s="985"/>
      <c r="G258" s="985"/>
      <c r="H258" s="985"/>
    </row>
    <row r="259" spans="1:8">
      <c r="A259" s="985"/>
      <c r="B259" s="985"/>
      <c r="C259" s="985"/>
      <c r="D259" s="985"/>
      <c r="E259" s="985"/>
      <c r="F259" s="985"/>
      <c r="G259" s="985"/>
      <c r="H259" s="985"/>
    </row>
    <row r="260" spans="1:8">
      <c r="A260" s="985"/>
      <c r="B260" s="985"/>
      <c r="C260" s="985"/>
      <c r="D260" s="985"/>
      <c r="E260" s="985"/>
      <c r="F260" s="985"/>
      <c r="G260" s="985"/>
      <c r="H260" s="985"/>
    </row>
    <row r="261" spans="1:8">
      <c r="A261" s="985"/>
      <c r="B261" s="985"/>
      <c r="C261" s="985"/>
      <c r="D261" s="985"/>
      <c r="E261" s="985"/>
      <c r="F261" s="985"/>
      <c r="G261" s="985"/>
      <c r="H261" s="985"/>
    </row>
    <row r="262" spans="1:8">
      <c r="A262" s="985"/>
      <c r="B262" s="985"/>
      <c r="C262" s="985"/>
      <c r="D262" s="985"/>
      <c r="E262" s="985"/>
      <c r="F262" s="985"/>
      <c r="G262" s="985"/>
      <c r="H262" s="985"/>
    </row>
    <row r="263" spans="1:8">
      <c r="A263" s="985"/>
      <c r="B263" s="985"/>
      <c r="C263" s="985"/>
      <c r="D263" s="985"/>
      <c r="E263" s="985"/>
      <c r="F263" s="985"/>
      <c r="G263" s="985"/>
      <c r="H263" s="985"/>
    </row>
    <row r="264" spans="1:8">
      <c r="A264" s="985"/>
      <c r="B264" s="985"/>
      <c r="C264" s="985"/>
      <c r="D264" s="985"/>
      <c r="E264" s="985"/>
      <c r="F264" s="985"/>
      <c r="G264" s="985"/>
      <c r="H264" s="985"/>
    </row>
    <row r="265" spans="1:8">
      <c r="A265" s="985"/>
      <c r="B265" s="985"/>
      <c r="C265" s="985"/>
      <c r="D265" s="985"/>
      <c r="E265" s="985"/>
      <c r="F265" s="985"/>
      <c r="G265" s="985"/>
      <c r="H265" s="985"/>
    </row>
    <row r="266" spans="1:8">
      <c r="A266" s="985"/>
      <c r="B266" s="985"/>
      <c r="C266" s="985"/>
      <c r="D266" s="985"/>
      <c r="E266" s="985"/>
      <c r="F266" s="985"/>
      <c r="G266" s="985"/>
      <c r="H266" s="985"/>
    </row>
    <row r="267" spans="1:8">
      <c r="A267" s="985"/>
      <c r="B267" s="985"/>
      <c r="C267" s="985"/>
      <c r="D267" s="985"/>
      <c r="E267" s="985"/>
      <c r="F267" s="985"/>
      <c r="G267" s="985"/>
      <c r="H267" s="985"/>
    </row>
    <row r="268" spans="1:8">
      <c r="A268" s="985"/>
      <c r="B268" s="985"/>
      <c r="C268" s="985"/>
      <c r="D268" s="985"/>
      <c r="E268" s="985"/>
      <c r="F268" s="985"/>
      <c r="G268" s="985"/>
      <c r="H268" s="985"/>
    </row>
    <row r="269" spans="1:8">
      <c r="A269" s="985"/>
      <c r="B269" s="985"/>
      <c r="C269" s="985"/>
      <c r="D269" s="985"/>
      <c r="E269" s="985"/>
      <c r="F269" s="985"/>
      <c r="G269" s="985"/>
      <c r="H269" s="985"/>
    </row>
    <row r="270" spans="1:8">
      <c r="A270" s="985"/>
      <c r="B270" s="985"/>
      <c r="C270" s="985"/>
      <c r="D270" s="985"/>
      <c r="E270" s="985"/>
      <c r="F270" s="985"/>
      <c r="G270" s="985"/>
      <c r="H270" s="985"/>
    </row>
    <row r="271" spans="1:8">
      <c r="A271" s="985"/>
      <c r="B271" s="985"/>
      <c r="C271" s="985"/>
      <c r="D271" s="985"/>
      <c r="E271" s="985"/>
      <c r="F271" s="985"/>
      <c r="G271" s="985"/>
      <c r="H271" s="985"/>
    </row>
    <row r="272" spans="1:8">
      <c r="A272" s="985"/>
      <c r="B272" s="985"/>
      <c r="C272" s="985"/>
      <c r="D272" s="985"/>
      <c r="E272" s="985"/>
      <c r="F272" s="985"/>
      <c r="G272" s="985"/>
      <c r="H272" s="985"/>
    </row>
    <row r="273" spans="1:8">
      <c r="A273" s="985"/>
      <c r="B273" s="985"/>
      <c r="C273" s="985"/>
      <c r="D273" s="985"/>
      <c r="E273" s="985"/>
      <c r="F273" s="985"/>
      <c r="G273" s="985"/>
      <c r="H273" s="985"/>
    </row>
    <row r="274" spans="1:8">
      <c r="A274" s="985"/>
      <c r="B274" s="985"/>
      <c r="C274" s="985"/>
      <c r="D274" s="985"/>
      <c r="E274" s="985"/>
      <c r="F274" s="985"/>
      <c r="G274" s="985"/>
      <c r="H274" s="985"/>
    </row>
    <row r="275" spans="1:8">
      <c r="A275" s="985"/>
      <c r="B275" s="985"/>
      <c r="C275" s="985"/>
      <c r="D275" s="985"/>
      <c r="E275" s="985"/>
      <c r="F275" s="985"/>
      <c r="G275" s="985"/>
      <c r="H275" s="985"/>
    </row>
    <row r="276" spans="1:8">
      <c r="A276" s="985"/>
      <c r="B276" s="985"/>
      <c r="C276" s="985"/>
      <c r="D276" s="985"/>
      <c r="E276" s="985"/>
      <c r="F276" s="985"/>
      <c r="G276" s="985"/>
      <c r="H276" s="985"/>
    </row>
    <row r="277" spans="1:8">
      <c r="A277" s="985"/>
      <c r="B277" s="985"/>
      <c r="C277" s="985"/>
      <c r="D277" s="985"/>
      <c r="E277" s="985"/>
      <c r="F277" s="985"/>
      <c r="G277" s="985"/>
      <c r="H277" s="985"/>
    </row>
    <row r="278" spans="1:8">
      <c r="A278" s="985"/>
      <c r="B278" s="985"/>
      <c r="C278" s="985"/>
      <c r="D278" s="985"/>
      <c r="E278" s="985"/>
      <c r="F278" s="985"/>
      <c r="G278" s="985"/>
      <c r="H278" s="985"/>
    </row>
    <row r="279" spans="1:8">
      <c r="A279" s="985"/>
      <c r="B279" s="985"/>
      <c r="C279" s="985"/>
      <c r="D279" s="985"/>
      <c r="E279" s="985"/>
      <c r="F279" s="985"/>
      <c r="G279" s="985"/>
      <c r="H279" s="985"/>
    </row>
    <row r="280" spans="1:8">
      <c r="A280" s="985"/>
      <c r="B280" s="985"/>
      <c r="C280" s="985"/>
      <c r="D280" s="985"/>
      <c r="E280" s="985"/>
      <c r="F280" s="985"/>
      <c r="G280" s="985"/>
      <c r="H280" s="985"/>
    </row>
    <row r="281" spans="1:8">
      <c r="A281" s="985"/>
      <c r="B281" s="985"/>
      <c r="C281" s="985"/>
      <c r="D281" s="985"/>
      <c r="E281" s="985"/>
      <c r="F281" s="985"/>
      <c r="G281" s="985"/>
      <c r="H281" s="985"/>
    </row>
    <row r="282" spans="1:8">
      <c r="A282" s="985"/>
      <c r="B282" s="985"/>
      <c r="C282" s="985"/>
      <c r="D282" s="985"/>
      <c r="E282" s="985"/>
      <c r="F282" s="985"/>
      <c r="G282" s="985"/>
      <c r="H282" s="985"/>
    </row>
    <row r="283" spans="1:8">
      <c r="A283" s="985"/>
      <c r="B283" s="985"/>
      <c r="C283" s="985"/>
      <c r="D283" s="985"/>
      <c r="E283" s="985"/>
      <c r="F283" s="985"/>
      <c r="G283" s="985"/>
      <c r="H283" s="985"/>
    </row>
    <row r="284" spans="1:8">
      <c r="A284" s="985"/>
      <c r="B284" s="985"/>
      <c r="C284" s="985"/>
      <c r="D284" s="985"/>
      <c r="E284" s="985"/>
      <c r="F284" s="985"/>
      <c r="G284" s="985"/>
      <c r="H284" s="985"/>
    </row>
    <row r="285" spans="1:8">
      <c r="A285" s="985"/>
      <c r="B285" s="985"/>
      <c r="C285" s="985"/>
      <c r="D285" s="985"/>
      <c r="E285" s="985"/>
      <c r="F285" s="985"/>
      <c r="G285" s="985"/>
      <c r="H285" s="985"/>
    </row>
    <row r="286" spans="1:8">
      <c r="A286" s="985"/>
      <c r="B286" s="985"/>
      <c r="C286" s="985"/>
      <c r="D286" s="985"/>
      <c r="E286" s="985"/>
      <c r="F286" s="985"/>
      <c r="G286" s="985"/>
      <c r="H286" s="985"/>
    </row>
    <row r="287" spans="1:8">
      <c r="A287" s="985"/>
      <c r="B287" s="985"/>
      <c r="C287" s="985"/>
      <c r="D287" s="985"/>
      <c r="E287" s="985"/>
      <c r="F287" s="985"/>
      <c r="G287" s="985"/>
      <c r="H287" s="985"/>
    </row>
    <row r="288" spans="1:8">
      <c r="A288" s="985"/>
      <c r="B288" s="985"/>
      <c r="C288" s="985"/>
      <c r="D288" s="985"/>
      <c r="E288" s="985"/>
      <c r="F288" s="985"/>
      <c r="G288" s="985"/>
      <c r="H288" s="985"/>
    </row>
    <row r="289" spans="1:8">
      <c r="A289" s="985"/>
      <c r="B289" s="985"/>
      <c r="C289" s="985"/>
      <c r="D289" s="985"/>
      <c r="E289" s="985"/>
      <c r="F289" s="985"/>
      <c r="G289" s="985"/>
      <c r="H289" s="985"/>
    </row>
    <row r="290" spans="1:8">
      <c r="A290" s="985"/>
      <c r="B290" s="985"/>
      <c r="C290" s="985"/>
      <c r="D290" s="985"/>
      <c r="E290" s="985"/>
      <c r="F290" s="985"/>
      <c r="G290" s="985"/>
      <c r="H290" s="985"/>
    </row>
    <row r="291" spans="1:8">
      <c r="A291" s="985"/>
      <c r="B291" s="985"/>
      <c r="C291" s="985"/>
      <c r="D291" s="985"/>
      <c r="E291" s="985"/>
      <c r="F291" s="985"/>
      <c r="G291" s="985"/>
      <c r="H291" s="985"/>
    </row>
    <row r="292" spans="1:8">
      <c r="A292" s="985"/>
      <c r="B292" s="985"/>
      <c r="C292" s="985"/>
      <c r="D292" s="985"/>
      <c r="E292" s="985"/>
      <c r="F292" s="985"/>
      <c r="G292" s="985"/>
      <c r="H292" s="985"/>
    </row>
    <row r="293" spans="1:8">
      <c r="A293" s="985"/>
      <c r="B293" s="985"/>
      <c r="C293" s="985"/>
      <c r="D293" s="985"/>
      <c r="E293" s="985"/>
      <c r="F293" s="985"/>
      <c r="G293" s="985"/>
      <c r="H293" s="985"/>
    </row>
    <row r="294" spans="1:8">
      <c r="A294" s="985"/>
      <c r="B294" s="985"/>
      <c r="C294" s="985"/>
      <c r="D294" s="985"/>
      <c r="E294" s="985"/>
      <c r="F294" s="985"/>
      <c r="G294" s="985"/>
      <c r="H294" s="985"/>
    </row>
    <row r="295" spans="1:8">
      <c r="A295" s="985"/>
      <c r="B295" s="985"/>
      <c r="C295" s="985"/>
      <c r="D295" s="985"/>
      <c r="E295" s="985"/>
      <c r="F295" s="985"/>
      <c r="G295" s="985"/>
      <c r="H295" s="985"/>
    </row>
    <row r="296" spans="1:8">
      <c r="A296" s="985"/>
      <c r="B296" s="985"/>
      <c r="C296" s="985"/>
      <c r="D296" s="985"/>
      <c r="E296" s="985"/>
      <c r="F296" s="985"/>
      <c r="G296" s="985"/>
      <c r="H296" s="985"/>
    </row>
    <row r="297" spans="1:8">
      <c r="A297" s="985"/>
      <c r="B297" s="985"/>
      <c r="C297" s="985"/>
      <c r="D297" s="985"/>
      <c r="E297" s="985"/>
      <c r="F297" s="985"/>
      <c r="G297" s="985"/>
      <c r="H297" s="985"/>
    </row>
    <row r="298" spans="1:8">
      <c r="A298" s="985"/>
      <c r="B298" s="985"/>
      <c r="C298" s="985"/>
      <c r="D298" s="985"/>
      <c r="E298" s="985"/>
      <c r="F298" s="985"/>
      <c r="G298" s="985"/>
      <c r="H298" s="985"/>
    </row>
    <row r="299" spans="1:8">
      <c r="A299" s="985"/>
      <c r="B299" s="985"/>
      <c r="C299" s="985"/>
      <c r="D299" s="985"/>
      <c r="E299" s="985"/>
      <c r="F299" s="985"/>
      <c r="G299" s="985"/>
      <c r="H299" s="985"/>
    </row>
    <row r="300" spans="1:8">
      <c r="A300" s="985"/>
      <c r="B300" s="985"/>
      <c r="C300" s="985"/>
      <c r="D300" s="985"/>
      <c r="E300" s="985"/>
      <c r="F300" s="985"/>
      <c r="G300" s="985"/>
      <c r="H300" s="985"/>
    </row>
    <row r="301" spans="1:8">
      <c r="A301" s="985"/>
      <c r="B301" s="985"/>
      <c r="C301" s="985"/>
      <c r="D301" s="985"/>
      <c r="E301" s="985"/>
      <c r="F301" s="985"/>
      <c r="G301" s="985"/>
      <c r="H301" s="985"/>
    </row>
    <row r="302" spans="1:8">
      <c r="A302" s="985"/>
      <c r="B302" s="985"/>
      <c r="C302" s="985"/>
      <c r="D302" s="985"/>
      <c r="E302" s="985"/>
      <c r="F302" s="985"/>
      <c r="G302" s="985"/>
      <c r="H302" s="985"/>
    </row>
    <row r="303" spans="1:8">
      <c r="A303" s="985"/>
      <c r="B303" s="985"/>
      <c r="C303" s="985"/>
      <c r="D303" s="985"/>
      <c r="E303" s="985"/>
      <c r="F303" s="985"/>
      <c r="G303" s="985"/>
      <c r="H303" s="985"/>
    </row>
    <row r="304" spans="1:8">
      <c r="A304" s="985"/>
      <c r="B304" s="985"/>
      <c r="C304" s="985"/>
      <c r="D304" s="985"/>
      <c r="E304" s="985"/>
      <c r="F304" s="985"/>
      <c r="G304" s="985"/>
      <c r="H304" s="985"/>
    </row>
    <row r="305" spans="1:8">
      <c r="A305" s="985"/>
      <c r="B305" s="985"/>
      <c r="C305" s="985"/>
      <c r="D305" s="985"/>
      <c r="E305" s="985"/>
      <c r="F305" s="985"/>
      <c r="G305" s="985"/>
      <c r="H305" s="985"/>
    </row>
    <row r="306" spans="1:8">
      <c r="A306" s="985"/>
      <c r="B306" s="985"/>
      <c r="C306" s="985"/>
      <c r="D306" s="985"/>
      <c r="E306" s="985"/>
      <c r="F306" s="985"/>
      <c r="G306" s="985"/>
      <c r="H306" s="985"/>
    </row>
    <row r="307" spans="1:8">
      <c r="A307" s="985"/>
      <c r="B307" s="985"/>
      <c r="C307" s="985"/>
      <c r="D307" s="985"/>
      <c r="E307" s="985"/>
      <c r="F307" s="985"/>
      <c r="G307" s="985"/>
      <c r="H307" s="985"/>
    </row>
    <row r="308" spans="1:8">
      <c r="A308" s="985"/>
      <c r="B308" s="985"/>
      <c r="C308" s="985"/>
      <c r="D308" s="985"/>
      <c r="E308" s="985"/>
      <c r="F308" s="985"/>
      <c r="G308" s="985"/>
      <c r="H308" s="985"/>
    </row>
    <row r="309" spans="1:8">
      <c r="A309" s="985"/>
      <c r="B309" s="985"/>
      <c r="C309" s="985"/>
      <c r="D309" s="985"/>
      <c r="E309" s="985"/>
      <c r="F309" s="985"/>
      <c r="G309" s="985"/>
      <c r="H309" s="985"/>
    </row>
    <row r="310" spans="1:8">
      <c r="A310" s="985"/>
      <c r="B310" s="985"/>
      <c r="C310" s="985"/>
      <c r="D310" s="985"/>
      <c r="E310" s="985"/>
      <c r="F310" s="985"/>
      <c r="G310" s="985"/>
      <c r="H310" s="985"/>
    </row>
    <row r="311" spans="1:8">
      <c r="A311" s="985"/>
      <c r="B311" s="985"/>
      <c r="C311" s="985"/>
      <c r="D311" s="985"/>
      <c r="E311" s="985"/>
      <c r="F311" s="985"/>
      <c r="G311" s="985"/>
      <c r="H311" s="985"/>
    </row>
    <row r="312" spans="1:8">
      <c r="A312" s="985"/>
      <c r="B312" s="985"/>
      <c r="C312" s="985"/>
      <c r="D312" s="985"/>
      <c r="E312" s="985"/>
      <c r="F312" s="985"/>
      <c r="G312" s="985"/>
      <c r="H312" s="985"/>
    </row>
    <row r="313" spans="1:8">
      <c r="A313" s="985"/>
      <c r="B313" s="985"/>
      <c r="C313" s="985"/>
      <c r="D313" s="985"/>
      <c r="E313" s="985"/>
      <c r="F313" s="985"/>
      <c r="G313" s="985"/>
      <c r="H313" s="985"/>
    </row>
    <row r="314" spans="1:8">
      <c r="A314" s="985"/>
      <c r="B314" s="985"/>
      <c r="C314" s="985"/>
      <c r="D314" s="985"/>
      <c r="E314" s="985"/>
      <c r="F314" s="985"/>
      <c r="G314" s="985"/>
      <c r="H314" s="985"/>
    </row>
    <row r="315" spans="1:8">
      <c r="A315" s="985"/>
      <c r="B315" s="985"/>
      <c r="C315" s="985"/>
      <c r="D315" s="985"/>
      <c r="E315" s="985"/>
      <c r="F315" s="985"/>
      <c r="G315" s="985"/>
      <c r="H315" s="985"/>
    </row>
    <row r="316" spans="1:8">
      <c r="A316" s="985"/>
      <c r="B316" s="985"/>
      <c r="C316" s="985"/>
      <c r="D316" s="985"/>
      <c r="E316" s="985"/>
      <c r="F316" s="985"/>
      <c r="G316" s="985"/>
      <c r="H316" s="985"/>
    </row>
    <row r="317" spans="1:8">
      <c r="A317" s="985"/>
      <c r="B317" s="985"/>
      <c r="C317" s="985"/>
      <c r="D317" s="985"/>
      <c r="E317" s="985"/>
      <c r="F317" s="985"/>
      <c r="G317" s="985"/>
      <c r="H317" s="985"/>
    </row>
    <row r="318" spans="1:8">
      <c r="A318" s="985"/>
      <c r="B318" s="985"/>
      <c r="C318" s="985"/>
      <c r="D318" s="985"/>
      <c r="E318" s="985"/>
      <c r="F318" s="985"/>
      <c r="G318" s="985"/>
      <c r="H318" s="985"/>
    </row>
    <row r="319" spans="1:8">
      <c r="A319" s="985"/>
      <c r="B319" s="985"/>
      <c r="C319" s="985"/>
      <c r="D319" s="985"/>
      <c r="E319" s="985"/>
      <c r="F319" s="985"/>
      <c r="G319" s="985"/>
      <c r="H319" s="985"/>
    </row>
    <row r="320" spans="1:8">
      <c r="A320" s="985"/>
      <c r="B320" s="985"/>
      <c r="C320" s="985"/>
      <c r="D320" s="985"/>
      <c r="E320" s="985"/>
      <c r="F320" s="985"/>
      <c r="G320" s="985"/>
      <c r="H320" s="985"/>
    </row>
    <row r="321" spans="1:8">
      <c r="A321" s="985"/>
      <c r="B321" s="985"/>
      <c r="C321" s="985"/>
      <c r="D321" s="985"/>
      <c r="E321" s="985"/>
      <c r="F321" s="985"/>
      <c r="G321" s="985"/>
      <c r="H321" s="985"/>
    </row>
    <row r="322" spans="1:8">
      <c r="A322" s="985"/>
      <c r="B322" s="985"/>
      <c r="C322" s="985"/>
      <c r="D322" s="985"/>
      <c r="E322" s="985"/>
      <c r="F322" s="985"/>
      <c r="G322" s="985"/>
      <c r="H322" s="985"/>
    </row>
    <row r="323" spans="1:8">
      <c r="A323" s="985"/>
      <c r="B323" s="985"/>
      <c r="C323" s="985"/>
      <c r="D323" s="985"/>
      <c r="E323" s="985"/>
      <c r="F323" s="985"/>
      <c r="G323" s="985"/>
      <c r="H323" s="985"/>
    </row>
    <row r="324" spans="1:8">
      <c r="A324" s="985"/>
      <c r="B324" s="985"/>
      <c r="C324" s="985"/>
      <c r="D324" s="985"/>
      <c r="E324" s="985"/>
      <c r="F324" s="985"/>
      <c r="G324" s="985"/>
      <c r="H324" s="985"/>
    </row>
    <row r="325" spans="1:8">
      <c r="A325" s="985"/>
      <c r="B325" s="985"/>
      <c r="C325" s="985"/>
      <c r="D325" s="985"/>
      <c r="E325" s="985"/>
      <c r="F325" s="985"/>
      <c r="G325" s="985"/>
      <c r="H325" s="985"/>
    </row>
    <row r="326" spans="1:8">
      <c r="A326" s="985"/>
      <c r="B326" s="985"/>
      <c r="C326" s="985"/>
      <c r="D326" s="985"/>
      <c r="E326" s="985"/>
      <c r="F326" s="985"/>
      <c r="G326" s="985"/>
      <c r="H326" s="985"/>
    </row>
    <row r="327" spans="1:8">
      <c r="A327" s="985"/>
      <c r="B327" s="985"/>
      <c r="C327" s="985"/>
      <c r="D327" s="985"/>
      <c r="E327" s="985"/>
      <c r="F327" s="985"/>
      <c r="G327" s="985"/>
      <c r="H327" s="985"/>
    </row>
    <row r="328" spans="1:8">
      <c r="A328" s="985"/>
      <c r="B328" s="985"/>
      <c r="C328" s="985"/>
      <c r="D328" s="985"/>
      <c r="E328" s="985"/>
      <c r="F328" s="985"/>
      <c r="G328" s="985"/>
      <c r="H328" s="985"/>
    </row>
    <row r="329" spans="1:8">
      <c r="A329" s="985"/>
      <c r="B329" s="985"/>
      <c r="C329" s="985"/>
      <c r="D329" s="985"/>
      <c r="E329" s="985"/>
      <c r="F329" s="985"/>
      <c r="G329" s="985"/>
      <c r="H329" s="985"/>
    </row>
    <row r="330" spans="1:8">
      <c r="A330" s="985"/>
      <c r="B330" s="985"/>
      <c r="C330" s="985"/>
      <c r="D330" s="985"/>
      <c r="E330" s="985"/>
      <c r="F330" s="985"/>
      <c r="G330" s="985"/>
      <c r="H330" s="985"/>
    </row>
    <row r="331" spans="1:8">
      <c r="A331" s="985"/>
      <c r="B331" s="985"/>
      <c r="C331" s="985"/>
      <c r="D331" s="985"/>
      <c r="E331" s="985"/>
      <c r="F331" s="985"/>
      <c r="G331" s="985"/>
      <c r="H331" s="985"/>
    </row>
    <row r="332" spans="1:8">
      <c r="A332" s="985"/>
      <c r="B332" s="985"/>
      <c r="C332" s="985"/>
      <c r="D332" s="985"/>
      <c r="E332" s="985"/>
      <c r="F332" s="985"/>
      <c r="G332" s="985"/>
      <c r="H332" s="985"/>
    </row>
    <row r="333" spans="1:8">
      <c r="A333" s="985"/>
      <c r="B333" s="985"/>
      <c r="C333" s="985"/>
      <c r="D333" s="985"/>
      <c r="E333" s="985"/>
      <c r="F333" s="985"/>
      <c r="G333" s="985"/>
      <c r="H333" s="985"/>
    </row>
    <row r="334" spans="1:8">
      <c r="A334" s="985"/>
      <c r="B334" s="985"/>
      <c r="C334" s="985"/>
      <c r="D334" s="985"/>
      <c r="E334" s="985"/>
      <c r="F334" s="985"/>
      <c r="G334" s="985"/>
      <c r="H334" s="985"/>
    </row>
    <row r="335" spans="1:8">
      <c r="A335" s="985"/>
      <c r="B335" s="985"/>
      <c r="C335" s="985"/>
      <c r="D335" s="985"/>
      <c r="E335" s="985"/>
      <c r="F335" s="985"/>
      <c r="G335" s="985"/>
      <c r="H335" s="985"/>
    </row>
    <row r="336" spans="1:8">
      <c r="A336" s="985"/>
      <c r="B336" s="985"/>
      <c r="C336" s="985"/>
      <c r="D336" s="985"/>
      <c r="E336" s="985"/>
      <c r="F336" s="985"/>
      <c r="G336" s="985"/>
      <c r="H336" s="985"/>
    </row>
    <row r="337" spans="1:8">
      <c r="A337" s="985"/>
      <c r="B337" s="985"/>
      <c r="C337" s="985"/>
      <c r="D337" s="985"/>
      <c r="E337" s="985"/>
      <c r="F337" s="985"/>
      <c r="G337" s="985"/>
      <c r="H337" s="985"/>
    </row>
    <row r="338" spans="1:8">
      <c r="A338" s="985"/>
      <c r="B338" s="985"/>
      <c r="C338" s="985"/>
      <c r="D338" s="985"/>
      <c r="E338" s="985"/>
      <c r="F338" s="985"/>
      <c r="G338" s="985"/>
      <c r="H338" s="985"/>
    </row>
    <row r="339" spans="1:8">
      <c r="A339" s="985"/>
      <c r="B339" s="985"/>
      <c r="C339" s="985"/>
      <c r="D339" s="985"/>
      <c r="E339" s="985"/>
      <c r="F339" s="985"/>
      <c r="G339" s="985"/>
      <c r="H339" s="985"/>
    </row>
    <row r="340" spans="1:8">
      <c r="A340" s="985"/>
      <c r="B340" s="985"/>
      <c r="C340" s="985"/>
      <c r="D340" s="985"/>
      <c r="E340" s="985"/>
      <c r="F340" s="985"/>
      <c r="G340" s="985"/>
      <c r="H340" s="985"/>
    </row>
    <row r="341" spans="1:8">
      <c r="A341" s="985"/>
      <c r="B341" s="985"/>
      <c r="C341" s="985"/>
      <c r="D341" s="985"/>
      <c r="E341" s="985"/>
      <c r="F341" s="985"/>
      <c r="G341" s="985"/>
      <c r="H341" s="985"/>
    </row>
    <row r="342" spans="1:8">
      <c r="A342" s="985"/>
      <c r="B342" s="985"/>
      <c r="C342" s="985"/>
      <c r="D342" s="985"/>
      <c r="E342" s="985"/>
      <c r="F342" s="985"/>
      <c r="G342" s="985"/>
      <c r="H342" s="985"/>
    </row>
    <row r="343" spans="1:8">
      <c r="A343" s="985"/>
      <c r="B343" s="985"/>
      <c r="C343" s="985"/>
      <c r="D343" s="985"/>
      <c r="E343" s="985"/>
      <c r="F343" s="985"/>
      <c r="G343" s="985"/>
      <c r="H343" s="985"/>
    </row>
    <row r="344" spans="1:8">
      <c r="A344" s="985"/>
      <c r="B344" s="985"/>
      <c r="C344" s="985"/>
      <c r="D344" s="985"/>
      <c r="E344" s="985"/>
      <c r="F344" s="985"/>
      <c r="G344" s="985"/>
      <c r="H344" s="985"/>
    </row>
    <row r="345" spans="1:8">
      <c r="A345" s="985"/>
      <c r="B345" s="985"/>
      <c r="C345" s="985"/>
      <c r="D345" s="985"/>
      <c r="E345" s="985"/>
      <c r="F345" s="985"/>
      <c r="G345" s="985"/>
      <c r="H345" s="985"/>
    </row>
    <row r="346" spans="1:8">
      <c r="A346" s="985"/>
      <c r="B346" s="985"/>
      <c r="C346" s="985"/>
      <c r="D346" s="985"/>
      <c r="E346" s="985"/>
      <c r="F346" s="985"/>
      <c r="G346" s="985"/>
      <c r="H346" s="985"/>
    </row>
    <row r="347" spans="1:8">
      <c r="A347" s="985"/>
      <c r="B347" s="985"/>
      <c r="C347" s="985"/>
      <c r="D347" s="985"/>
      <c r="E347" s="985"/>
      <c r="F347" s="985"/>
      <c r="G347" s="985"/>
      <c r="H347" s="985"/>
    </row>
    <row r="348" spans="1:8">
      <c r="A348" s="985"/>
      <c r="B348" s="985"/>
      <c r="C348" s="985"/>
      <c r="D348" s="985"/>
      <c r="E348" s="985"/>
      <c r="F348" s="985"/>
      <c r="G348" s="985"/>
      <c r="H348" s="985"/>
    </row>
    <row r="349" spans="1:8">
      <c r="A349" s="985"/>
      <c r="B349" s="985"/>
      <c r="C349" s="985"/>
      <c r="D349" s="985"/>
      <c r="E349" s="985"/>
      <c r="F349" s="985"/>
      <c r="G349" s="985"/>
      <c r="H349" s="985"/>
    </row>
    <row r="350" spans="1:8">
      <c r="A350" s="985"/>
      <c r="B350" s="985"/>
      <c r="C350" s="985"/>
      <c r="D350" s="985"/>
      <c r="E350" s="985"/>
      <c r="F350" s="985"/>
      <c r="G350" s="985"/>
      <c r="H350" s="985"/>
    </row>
    <row r="351" spans="1:8">
      <c r="A351" s="985"/>
      <c r="B351" s="985"/>
      <c r="C351" s="985"/>
      <c r="D351" s="985"/>
      <c r="E351" s="985"/>
      <c r="F351" s="985"/>
      <c r="G351" s="985"/>
      <c r="H351" s="985"/>
    </row>
    <row r="352" spans="1:8">
      <c r="A352" s="985"/>
      <c r="B352" s="985"/>
      <c r="C352" s="985"/>
      <c r="D352" s="985"/>
      <c r="E352" s="985"/>
      <c r="F352" s="985"/>
      <c r="G352" s="985"/>
      <c r="H352" s="985"/>
    </row>
    <row r="353" spans="1:8">
      <c r="A353" s="985"/>
      <c r="B353" s="985"/>
      <c r="C353" s="985"/>
      <c r="D353" s="985"/>
      <c r="E353" s="985"/>
      <c r="F353" s="985"/>
      <c r="G353" s="985"/>
      <c r="H353" s="985"/>
    </row>
    <row r="354" spans="1:8">
      <c r="A354" s="985"/>
      <c r="B354" s="985"/>
      <c r="C354" s="985"/>
      <c r="D354" s="985"/>
      <c r="E354" s="985"/>
      <c r="F354" s="985"/>
      <c r="G354" s="985"/>
      <c r="H354" s="985"/>
    </row>
    <row r="355" spans="1:8">
      <c r="A355" s="985"/>
      <c r="B355" s="985"/>
      <c r="C355" s="985"/>
      <c r="D355" s="985"/>
      <c r="E355" s="985"/>
      <c r="F355" s="985"/>
      <c r="G355" s="985"/>
      <c r="H355" s="985"/>
    </row>
    <row r="356" spans="1:8">
      <c r="A356" s="985"/>
      <c r="B356" s="985"/>
      <c r="C356" s="985"/>
      <c r="D356" s="985"/>
      <c r="E356" s="985"/>
      <c r="F356" s="985"/>
      <c r="G356" s="985"/>
      <c r="H356" s="985"/>
    </row>
    <row r="357" spans="1:8">
      <c r="A357" s="985"/>
      <c r="B357" s="985"/>
      <c r="C357" s="985"/>
      <c r="D357" s="985"/>
      <c r="E357" s="985"/>
      <c r="F357" s="985"/>
      <c r="G357" s="985"/>
      <c r="H357" s="985"/>
    </row>
    <row r="358" spans="1:8">
      <c r="A358" s="985"/>
      <c r="B358" s="985"/>
      <c r="C358" s="985"/>
      <c r="D358" s="985"/>
      <c r="E358" s="985"/>
      <c r="F358" s="985"/>
      <c r="G358" s="985"/>
      <c r="H358" s="985"/>
    </row>
    <row r="359" spans="1:8">
      <c r="A359" s="985"/>
      <c r="B359" s="985"/>
      <c r="C359" s="985"/>
      <c r="D359" s="985"/>
      <c r="E359" s="985"/>
      <c r="F359" s="985"/>
      <c r="G359" s="985"/>
      <c r="H359" s="985"/>
    </row>
    <row r="360" spans="1:8">
      <c r="A360" s="985"/>
      <c r="B360" s="985"/>
      <c r="C360" s="985"/>
      <c r="D360" s="985"/>
      <c r="E360" s="985"/>
      <c r="F360" s="985"/>
      <c r="G360" s="985"/>
      <c r="H360" s="985"/>
    </row>
    <row r="361" spans="1:8">
      <c r="A361" s="985"/>
      <c r="B361" s="985"/>
      <c r="C361" s="985"/>
      <c r="D361" s="985"/>
      <c r="E361" s="985"/>
      <c r="F361" s="985"/>
      <c r="G361" s="985"/>
      <c r="H361" s="985"/>
    </row>
    <row r="362" spans="1:8">
      <c r="A362" s="985"/>
      <c r="B362" s="985"/>
      <c r="C362" s="985"/>
      <c r="D362" s="985"/>
      <c r="E362" s="985"/>
      <c r="F362" s="985"/>
      <c r="G362" s="985"/>
      <c r="H362" s="985"/>
    </row>
    <row r="363" spans="1:8">
      <c r="A363" s="985"/>
      <c r="B363" s="985"/>
      <c r="C363" s="985"/>
      <c r="D363" s="985"/>
      <c r="E363" s="985"/>
      <c r="F363" s="985"/>
      <c r="G363" s="985"/>
      <c r="H363" s="985"/>
    </row>
    <row r="364" spans="1:8">
      <c r="A364" s="985"/>
      <c r="B364" s="985"/>
      <c r="C364" s="985"/>
      <c r="D364" s="985"/>
      <c r="E364" s="985"/>
      <c r="F364" s="985"/>
      <c r="G364" s="985"/>
      <c r="H364" s="985"/>
    </row>
    <row r="365" spans="1:8">
      <c r="A365" s="985"/>
      <c r="B365" s="985"/>
      <c r="C365" s="985"/>
      <c r="D365" s="985"/>
      <c r="E365" s="985"/>
      <c r="F365" s="985"/>
      <c r="G365" s="985"/>
      <c r="H365" s="985"/>
    </row>
    <row r="366" spans="1:8">
      <c r="A366" s="985"/>
      <c r="B366" s="985"/>
      <c r="C366" s="985"/>
      <c r="D366" s="985"/>
      <c r="E366" s="985"/>
      <c r="F366" s="985"/>
      <c r="G366" s="985"/>
      <c r="H366" s="985"/>
    </row>
    <row r="367" spans="1:8">
      <c r="A367" s="985"/>
      <c r="B367" s="985"/>
      <c r="C367" s="985"/>
      <c r="D367" s="985"/>
      <c r="E367" s="985"/>
      <c r="F367" s="985"/>
      <c r="G367" s="985"/>
      <c r="H367" s="985"/>
    </row>
    <row r="368" spans="1:8">
      <c r="A368" s="985"/>
      <c r="B368" s="985"/>
      <c r="C368" s="985"/>
      <c r="D368" s="985"/>
      <c r="E368" s="985"/>
      <c r="F368" s="985"/>
      <c r="G368" s="985"/>
      <c r="H368" s="985"/>
    </row>
    <row r="369" spans="1:8">
      <c r="A369" s="985"/>
      <c r="B369" s="985"/>
      <c r="C369" s="985"/>
      <c r="D369" s="985"/>
      <c r="E369" s="985"/>
      <c r="F369" s="985"/>
      <c r="G369" s="985"/>
      <c r="H369" s="985"/>
    </row>
    <row r="370" spans="1:8">
      <c r="A370" s="985"/>
      <c r="B370" s="985"/>
      <c r="C370" s="985"/>
      <c r="D370" s="985"/>
      <c r="E370" s="985"/>
      <c r="F370" s="985"/>
      <c r="G370" s="985"/>
      <c r="H370" s="985"/>
    </row>
    <row r="371" spans="1:8">
      <c r="A371" s="985"/>
      <c r="B371" s="985"/>
      <c r="C371" s="985"/>
      <c r="D371" s="985"/>
      <c r="E371" s="985"/>
      <c r="F371" s="985"/>
      <c r="G371" s="985"/>
      <c r="H371" s="985"/>
    </row>
    <row r="372" spans="1:8">
      <c r="A372" s="985"/>
      <c r="B372" s="985"/>
      <c r="C372" s="985"/>
      <c r="D372" s="985"/>
      <c r="E372" s="985"/>
      <c r="F372" s="985"/>
      <c r="G372" s="985"/>
      <c r="H372" s="985"/>
    </row>
    <row r="373" spans="1:8">
      <c r="A373" s="985"/>
      <c r="B373" s="985"/>
      <c r="C373" s="985"/>
      <c r="D373" s="985"/>
      <c r="E373" s="985"/>
      <c r="F373" s="985"/>
      <c r="G373" s="985"/>
      <c r="H373" s="985"/>
    </row>
    <row r="374" spans="1:8">
      <c r="A374" s="985"/>
      <c r="B374" s="985"/>
      <c r="C374" s="985"/>
      <c r="D374" s="985"/>
      <c r="E374" s="985"/>
      <c r="F374" s="985"/>
      <c r="G374" s="985"/>
      <c r="H374" s="985"/>
    </row>
    <row r="375" spans="1:8">
      <c r="A375" s="985"/>
      <c r="B375" s="985"/>
      <c r="C375" s="985"/>
      <c r="D375" s="985"/>
      <c r="E375" s="985"/>
      <c r="F375" s="985"/>
      <c r="G375" s="985"/>
      <c r="H375" s="985"/>
    </row>
    <row r="376" spans="1:8">
      <c r="A376" s="985"/>
      <c r="B376" s="985"/>
      <c r="C376" s="985"/>
      <c r="D376" s="985"/>
      <c r="E376" s="985"/>
      <c r="F376" s="985"/>
      <c r="G376" s="985"/>
      <c r="H376" s="985"/>
    </row>
    <row r="377" spans="1:8">
      <c r="A377" s="985"/>
      <c r="B377" s="985"/>
      <c r="C377" s="985"/>
      <c r="D377" s="985"/>
      <c r="E377" s="985"/>
      <c r="F377" s="985"/>
      <c r="G377" s="985"/>
      <c r="H377" s="985"/>
    </row>
    <row r="378" spans="1:8">
      <c r="A378" s="985"/>
      <c r="B378" s="985"/>
      <c r="C378" s="985"/>
      <c r="D378" s="985"/>
      <c r="E378" s="985"/>
      <c r="F378" s="985"/>
      <c r="G378" s="985"/>
      <c r="H378" s="985"/>
    </row>
    <row r="379" spans="1:8">
      <c r="A379" s="985"/>
      <c r="B379" s="985"/>
      <c r="C379" s="985"/>
      <c r="D379" s="985"/>
      <c r="E379" s="985"/>
      <c r="F379" s="985"/>
      <c r="G379" s="985"/>
      <c r="H379" s="985"/>
    </row>
    <row r="380" spans="1:8">
      <c r="A380" s="985"/>
      <c r="B380" s="985"/>
      <c r="C380" s="985"/>
      <c r="D380" s="985"/>
      <c r="E380" s="985"/>
      <c r="F380" s="985"/>
      <c r="G380" s="985"/>
      <c r="H380" s="985"/>
    </row>
    <row r="381" spans="1:8">
      <c r="A381" s="985"/>
      <c r="B381" s="985"/>
      <c r="C381" s="985"/>
      <c r="D381" s="985"/>
      <c r="E381" s="985"/>
      <c r="F381" s="985"/>
      <c r="G381" s="985"/>
      <c r="H381" s="985"/>
    </row>
    <row r="382" spans="1:8">
      <c r="A382" s="985"/>
      <c r="B382" s="985"/>
      <c r="C382" s="985"/>
      <c r="D382" s="985"/>
      <c r="E382" s="985"/>
      <c r="F382" s="985"/>
      <c r="G382" s="985"/>
      <c r="H382" s="985"/>
    </row>
    <row r="383" spans="1:8">
      <c r="A383" s="985"/>
      <c r="B383" s="985"/>
      <c r="C383" s="985"/>
      <c r="D383" s="985"/>
      <c r="E383" s="985"/>
      <c r="F383" s="985"/>
      <c r="G383" s="985"/>
      <c r="H383" s="985"/>
    </row>
    <row r="384" spans="1:8">
      <c r="A384" s="985"/>
      <c r="B384" s="985"/>
      <c r="C384" s="985"/>
      <c r="D384" s="985"/>
      <c r="E384" s="985"/>
      <c r="F384" s="985"/>
      <c r="G384" s="985"/>
      <c r="H384" s="985"/>
    </row>
    <row r="385" spans="1:8">
      <c r="A385" s="985"/>
      <c r="B385" s="985"/>
      <c r="C385" s="985"/>
      <c r="D385" s="985"/>
      <c r="E385" s="985"/>
      <c r="F385" s="985"/>
      <c r="G385" s="985"/>
      <c r="H385" s="985"/>
    </row>
    <row r="386" spans="1:8">
      <c r="A386" s="985"/>
      <c r="B386" s="985"/>
      <c r="C386" s="985"/>
      <c r="D386" s="985"/>
      <c r="E386" s="985"/>
      <c r="F386" s="985"/>
      <c r="G386" s="985"/>
      <c r="H386" s="985"/>
    </row>
    <row r="387" spans="1:8">
      <c r="A387" s="985"/>
      <c r="B387" s="985"/>
      <c r="C387" s="985"/>
      <c r="D387" s="985"/>
      <c r="E387" s="985"/>
      <c r="F387" s="985"/>
      <c r="G387" s="985"/>
      <c r="H387" s="985"/>
    </row>
    <row r="388" spans="1:8">
      <c r="A388" s="985"/>
      <c r="B388" s="985"/>
      <c r="C388" s="985"/>
      <c r="D388" s="985"/>
      <c r="E388" s="985"/>
      <c r="F388" s="985"/>
      <c r="G388" s="985"/>
      <c r="H388" s="985"/>
    </row>
    <row r="389" spans="1:8">
      <c r="A389" s="985"/>
      <c r="B389" s="985"/>
      <c r="C389" s="985"/>
      <c r="D389" s="985"/>
      <c r="E389" s="985"/>
      <c r="F389" s="985"/>
      <c r="G389" s="985"/>
      <c r="H389" s="985"/>
    </row>
    <row r="390" spans="1:8">
      <c r="A390" s="985"/>
      <c r="B390" s="985"/>
      <c r="C390" s="985"/>
      <c r="D390" s="985"/>
      <c r="E390" s="985"/>
      <c r="F390" s="985"/>
      <c r="G390" s="985"/>
      <c r="H390" s="985"/>
    </row>
    <row r="391" spans="1:8">
      <c r="A391" s="985"/>
      <c r="B391" s="985"/>
      <c r="C391" s="985"/>
      <c r="D391" s="985"/>
      <c r="E391" s="985"/>
      <c r="F391" s="985"/>
      <c r="G391" s="985"/>
      <c r="H391" s="985"/>
    </row>
    <row r="392" spans="1:8">
      <c r="A392" s="985"/>
      <c r="B392" s="985"/>
      <c r="C392" s="985"/>
      <c r="D392" s="985"/>
      <c r="E392" s="985"/>
      <c r="F392" s="985"/>
      <c r="G392" s="985"/>
      <c r="H392" s="985"/>
    </row>
    <row r="393" spans="1:8">
      <c r="A393" s="985"/>
      <c r="B393" s="985"/>
      <c r="C393" s="985"/>
      <c r="D393" s="985"/>
      <c r="E393" s="985"/>
      <c r="F393" s="985"/>
      <c r="G393" s="985"/>
      <c r="H393" s="985"/>
    </row>
    <row r="394" spans="1:8">
      <c r="A394" s="985"/>
      <c r="B394" s="985"/>
      <c r="C394" s="985"/>
      <c r="D394" s="985"/>
      <c r="E394" s="985"/>
      <c r="F394" s="985"/>
      <c r="G394" s="985"/>
      <c r="H394" s="985"/>
    </row>
    <row r="395" spans="1:8">
      <c r="A395" s="985"/>
      <c r="B395" s="985"/>
      <c r="C395" s="985"/>
      <c r="D395" s="985"/>
      <c r="E395" s="985"/>
      <c r="F395" s="985"/>
      <c r="G395" s="985"/>
      <c r="H395" s="985"/>
    </row>
    <row r="396" spans="1:8">
      <c r="A396" s="985"/>
      <c r="B396" s="985"/>
      <c r="C396" s="985"/>
      <c r="D396" s="985"/>
      <c r="E396" s="985"/>
      <c r="F396" s="985"/>
      <c r="G396" s="985"/>
      <c r="H396" s="985"/>
    </row>
    <row r="397" spans="1:8">
      <c r="A397" s="985"/>
      <c r="B397" s="985"/>
      <c r="C397" s="985"/>
      <c r="D397" s="985"/>
      <c r="E397" s="985"/>
      <c r="F397" s="985"/>
      <c r="G397" s="985"/>
      <c r="H397" s="985"/>
    </row>
    <row r="398" spans="1:8">
      <c r="A398" s="985"/>
      <c r="B398" s="985"/>
      <c r="C398" s="985"/>
      <c r="D398" s="985"/>
      <c r="E398" s="985"/>
      <c r="F398" s="985"/>
      <c r="G398" s="985"/>
      <c r="H398" s="985"/>
    </row>
    <row r="399" spans="1:8">
      <c r="A399" s="985"/>
      <c r="B399" s="985"/>
      <c r="C399" s="985"/>
      <c r="D399" s="985"/>
      <c r="E399" s="985"/>
      <c r="F399" s="985"/>
      <c r="G399" s="985"/>
      <c r="H399" s="985"/>
    </row>
    <row r="400" spans="1:8">
      <c r="A400" s="985"/>
      <c r="B400" s="985"/>
      <c r="C400" s="985"/>
      <c r="D400" s="985"/>
      <c r="E400" s="985"/>
      <c r="F400" s="985"/>
      <c r="G400" s="985"/>
      <c r="H400" s="985"/>
    </row>
    <row r="401" spans="1:8">
      <c r="A401" s="985"/>
      <c r="B401" s="985"/>
      <c r="C401" s="985"/>
      <c r="D401" s="985"/>
      <c r="E401" s="985"/>
      <c r="F401" s="985"/>
      <c r="G401" s="985"/>
      <c r="H401" s="985"/>
    </row>
    <row r="402" spans="1:8">
      <c r="A402" s="985"/>
      <c r="B402" s="985"/>
      <c r="C402" s="985"/>
      <c r="D402" s="985"/>
      <c r="E402" s="985"/>
      <c r="F402" s="985"/>
      <c r="G402" s="985"/>
      <c r="H402" s="985"/>
    </row>
    <row r="403" spans="1:8">
      <c r="A403" s="985"/>
      <c r="B403" s="985"/>
      <c r="C403" s="985"/>
      <c r="D403" s="985"/>
      <c r="E403" s="985"/>
      <c r="F403" s="985"/>
      <c r="G403" s="985"/>
      <c r="H403" s="985"/>
    </row>
    <row r="404" spans="1:8">
      <c r="A404" s="985"/>
      <c r="B404" s="985"/>
      <c r="C404" s="985"/>
      <c r="D404" s="985"/>
      <c r="E404" s="985"/>
      <c r="F404" s="985"/>
      <c r="G404" s="985"/>
      <c r="H404" s="985"/>
    </row>
    <row r="405" spans="1:8">
      <c r="A405" s="985"/>
      <c r="B405" s="985"/>
      <c r="C405" s="985"/>
      <c r="D405" s="985"/>
      <c r="E405" s="985"/>
      <c r="F405" s="985"/>
      <c r="G405" s="985"/>
      <c r="H405" s="985"/>
    </row>
    <row r="406" spans="1:8">
      <c r="A406" s="985"/>
      <c r="B406" s="985"/>
      <c r="C406" s="985"/>
      <c r="D406" s="985"/>
      <c r="E406" s="985"/>
      <c r="F406" s="985"/>
      <c r="G406" s="985"/>
      <c r="H406" s="985"/>
    </row>
    <row r="407" spans="1:8">
      <c r="A407" s="985"/>
      <c r="B407" s="985"/>
      <c r="C407" s="985"/>
      <c r="D407" s="985"/>
      <c r="E407" s="985"/>
      <c r="F407" s="985"/>
      <c r="G407" s="985"/>
      <c r="H407" s="985"/>
    </row>
    <row r="408" spans="1:8">
      <c r="A408" s="985"/>
      <c r="B408" s="985"/>
      <c r="C408" s="985"/>
      <c r="D408" s="985"/>
      <c r="E408" s="985"/>
      <c r="F408" s="985"/>
      <c r="G408" s="985"/>
      <c r="H408" s="985"/>
    </row>
    <row r="409" spans="1:8">
      <c r="A409" s="985"/>
      <c r="B409" s="985"/>
      <c r="C409" s="985"/>
      <c r="D409" s="985"/>
      <c r="E409" s="985"/>
      <c r="F409" s="985"/>
      <c r="G409" s="985"/>
      <c r="H409" s="985"/>
    </row>
    <row r="410" spans="1:8">
      <c r="A410" s="985"/>
      <c r="B410" s="985"/>
      <c r="C410" s="985"/>
      <c r="D410" s="985"/>
      <c r="E410" s="985"/>
      <c r="F410" s="985"/>
      <c r="G410" s="985"/>
      <c r="H410" s="985"/>
    </row>
    <row r="411" spans="1:8">
      <c r="A411" s="985"/>
      <c r="B411" s="985"/>
      <c r="C411" s="985"/>
      <c r="D411" s="985"/>
      <c r="E411" s="985"/>
      <c r="F411" s="985"/>
      <c r="G411" s="985"/>
      <c r="H411" s="985"/>
    </row>
    <row r="412" spans="1:8">
      <c r="A412" s="985"/>
      <c r="B412" s="985"/>
      <c r="C412" s="985"/>
      <c r="D412" s="985"/>
      <c r="E412" s="985"/>
      <c r="F412" s="985"/>
      <c r="G412" s="985"/>
      <c r="H412" s="985"/>
    </row>
    <row r="413" spans="1:8">
      <c r="A413" s="985"/>
      <c r="B413" s="985"/>
      <c r="C413" s="985"/>
      <c r="D413" s="985"/>
      <c r="E413" s="985"/>
      <c r="F413" s="985"/>
      <c r="G413" s="985"/>
      <c r="H413" s="985"/>
    </row>
    <row r="414" spans="1:8">
      <c r="A414" s="985"/>
      <c r="B414" s="985"/>
      <c r="C414" s="985"/>
      <c r="D414" s="985"/>
      <c r="E414" s="985"/>
      <c r="F414" s="985"/>
      <c r="G414" s="985"/>
      <c r="H414" s="985"/>
    </row>
    <row r="415" spans="1:8">
      <c r="A415" s="985"/>
      <c r="B415" s="985"/>
      <c r="C415" s="985"/>
      <c r="D415" s="985"/>
      <c r="E415" s="985"/>
      <c r="F415" s="985"/>
      <c r="G415" s="985"/>
      <c r="H415" s="985"/>
    </row>
    <row r="416" spans="1:8">
      <c r="A416" s="985"/>
      <c r="B416" s="985"/>
      <c r="C416" s="985"/>
      <c r="D416" s="985"/>
      <c r="E416" s="985"/>
      <c r="F416" s="985"/>
      <c r="G416" s="985"/>
      <c r="H416" s="985"/>
    </row>
    <row r="417" spans="1:8">
      <c r="A417" s="985"/>
      <c r="B417" s="985"/>
      <c r="C417" s="985"/>
      <c r="D417" s="985"/>
      <c r="E417" s="985"/>
      <c r="F417" s="985"/>
      <c r="G417" s="985"/>
      <c r="H417" s="985"/>
    </row>
    <row r="418" spans="1:8">
      <c r="A418" s="985"/>
      <c r="B418" s="985"/>
      <c r="C418" s="985"/>
      <c r="D418" s="985"/>
      <c r="E418" s="985"/>
      <c r="F418" s="985"/>
      <c r="G418" s="985"/>
      <c r="H418" s="985"/>
    </row>
    <row r="419" spans="1:8">
      <c r="A419" s="985"/>
      <c r="B419" s="985"/>
      <c r="C419" s="985"/>
      <c r="D419" s="985"/>
      <c r="E419" s="985"/>
      <c r="F419" s="985"/>
      <c r="G419" s="985"/>
      <c r="H419" s="985"/>
    </row>
    <row r="420" spans="1:8">
      <c r="A420" s="985"/>
      <c r="B420" s="985"/>
      <c r="C420" s="985"/>
      <c r="D420" s="985"/>
      <c r="E420" s="985"/>
      <c r="F420" s="985"/>
      <c r="G420" s="985"/>
      <c r="H420" s="985"/>
    </row>
    <row r="421" spans="1:8">
      <c r="A421" s="985"/>
      <c r="B421" s="985"/>
      <c r="C421" s="985"/>
      <c r="D421" s="985"/>
      <c r="E421" s="985"/>
      <c r="F421" s="985"/>
      <c r="G421" s="985"/>
      <c r="H421" s="985"/>
    </row>
    <row r="422" spans="1:8">
      <c r="A422" s="985"/>
      <c r="B422" s="985"/>
      <c r="C422" s="985"/>
      <c r="D422" s="985"/>
      <c r="E422" s="985"/>
      <c r="F422" s="985"/>
      <c r="G422" s="985"/>
      <c r="H422" s="985"/>
    </row>
    <row r="423" spans="1:8">
      <c r="A423" s="985"/>
      <c r="B423" s="985"/>
      <c r="C423" s="985"/>
      <c r="D423" s="985"/>
      <c r="E423" s="985"/>
      <c r="F423" s="985"/>
      <c r="G423" s="985"/>
      <c r="H423" s="985"/>
    </row>
    <row r="424" spans="1:8">
      <c r="A424" s="985"/>
      <c r="B424" s="985"/>
      <c r="C424" s="985"/>
      <c r="D424" s="985"/>
      <c r="E424" s="985"/>
      <c r="F424" s="985"/>
      <c r="G424" s="985"/>
      <c r="H424" s="985"/>
    </row>
    <row r="425" spans="1:8">
      <c r="A425" s="985"/>
      <c r="B425" s="985"/>
      <c r="C425" s="985"/>
      <c r="D425" s="985"/>
      <c r="E425" s="985"/>
      <c r="F425" s="985"/>
      <c r="G425" s="985"/>
      <c r="H425" s="985"/>
    </row>
    <row r="426" spans="1:8">
      <c r="A426" s="985"/>
      <c r="B426" s="985"/>
      <c r="C426" s="985"/>
      <c r="D426" s="985"/>
      <c r="E426" s="985"/>
      <c r="F426" s="985"/>
      <c r="G426" s="985"/>
      <c r="H426" s="985"/>
    </row>
    <row r="427" spans="1:8">
      <c r="A427" s="985"/>
      <c r="B427" s="985"/>
      <c r="C427" s="985"/>
      <c r="D427" s="985"/>
      <c r="E427" s="985"/>
      <c r="F427" s="985"/>
      <c r="G427" s="985"/>
      <c r="H427" s="985"/>
    </row>
    <row r="428" spans="1:8">
      <c r="A428" s="985"/>
      <c r="B428" s="985"/>
      <c r="C428" s="985"/>
      <c r="D428" s="985"/>
      <c r="E428" s="985"/>
      <c r="F428" s="985"/>
      <c r="G428" s="985"/>
      <c r="H428" s="985"/>
    </row>
    <row r="429" spans="1:8">
      <c r="A429" s="985"/>
      <c r="B429" s="985"/>
      <c r="C429" s="985"/>
      <c r="D429" s="985"/>
      <c r="E429" s="985"/>
      <c r="F429" s="985"/>
      <c r="G429" s="985"/>
      <c r="H429" s="985"/>
    </row>
    <row r="430" spans="1:8">
      <c r="A430" s="985"/>
      <c r="B430" s="985"/>
      <c r="C430" s="985"/>
      <c r="D430" s="985"/>
      <c r="E430" s="985"/>
      <c r="F430" s="985"/>
      <c r="G430" s="985"/>
      <c r="H430" s="985"/>
    </row>
    <row r="431" spans="1:8">
      <c r="A431" s="985"/>
      <c r="B431" s="985"/>
      <c r="C431" s="985"/>
      <c r="D431" s="985"/>
      <c r="E431" s="985"/>
      <c r="F431" s="985"/>
      <c r="G431" s="985"/>
      <c r="H431" s="985"/>
    </row>
    <row r="432" spans="1:8">
      <c r="A432" s="985"/>
      <c r="B432" s="985"/>
      <c r="C432" s="985"/>
      <c r="D432" s="985"/>
      <c r="E432" s="985"/>
      <c r="F432" s="985"/>
      <c r="G432" s="985"/>
      <c r="H432" s="985"/>
    </row>
    <row r="433" spans="1:8">
      <c r="A433" s="985"/>
      <c r="B433" s="985"/>
      <c r="C433" s="985"/>
      <c r="D433" s="985"/>
      <c r="E433" s="985"/>
      <c r="F433" s="985"/>
      <c r="G433" s="985"/>
      <c r="H433" s="985"/>
    </row>
    <row r="434" spans="1:8">
      <c r="A434" s="985"/>
      <c r="B434" s="985"/>
      <c r="C434" s="985"/>
      <c r="D434" s="985"/>
      <c r="E434" s="985"/>
      <c r="F434" s="985"/>
      <c r="G434" s="985"/>
      <c r="H434" s="985"/>
    </row>
    <row r="435" spans="1:8">
      <c r="A435" s="985"/>
      <c r="B435" s="985"/>
      <c r="C435" s="985"/>
      <c r="D435" s="985"/>
      <c r="E435" s="985"/>
      <c r="F435" s="985"/>
      <c r="G435" s="985"/>
      <c r="H435" s="985"/>
    </row>
    <row r="436" spans="1:8">
      <c r="A436" s="985"/>
      <c r="B436" s="985"/>
      <c r="C436" s="985"/>
      <c r="D436" s="985"/>
      <c r="E436" s="985"/>
      <c r="F436" s="985"/>
      <c r="G436" s="985"/>
      <c r="H436" s="985"/>
    </row>
    <row r="437" spans="1:8">
      <c r="A437" s="985"/>
      <c r="B437" s="985"/>
      <c r="C437" s="985"/>
      <c r="D437" s="985"/>
      <c r="E437" s="985"/>
      <c r="F437" s="985"/>
      <c r="G437" s="985"/>
      <c r="H437" s="985"/>
    </row>
    <row r="438" spans="1:8">
      <c r="A438" s="985"/>
      <c r="B438" s="985"/>
      <c r="C438" s="985"/>
      <c r="D438" s="985"/>
      <c r="E438" s="985"/>
      <c r="F438" s="985"/>
      <c r="G438" s="985"/>
      <c r="H438" s="985"/>
    </row>
    <row r="439" spans="1:8">
      <c r="A439" s="985"/>
      <c r="B439" s="985"/>
      <c r="C439" s="985"/>
      <c r="D439" s="985"/>
      <c r="E439" s="985"/>
      <c r="F439" s="985"/>
      <c r="G439" s="985"/>
      <c r="H439" s="985"/>
    </row>
    <row r="440" spans="1:8">
      <c r="A440" s="985"/>
      <c r="B440" s="985"/>
      <c r="C440" s="985"/>
      <c r="D440" s="985"/>
      <c r="E440" s="985"/>
      <c r="F440" s="985"/>
      <c r="G440" s="985"/>
      <c r="H440" s="985"/>
    </row>
    <row r="441" spans="1:8">
      <c r="A441" s="985"/>
      <c r="B441" s="985"/>
      <c r="C441" s="985"/>
      <c r="D441" s="985"/>
      <c r="E441" s="985"/>
      <c r="F441" s="985"/>
      <c r="G441" s="985"/>
      <c r="H441" s="985"/>
    </row>
    <row r="442" spans="1:8">
      <c r="A442" s="985"/>
      <c r="B442" s="985"/>
      <c r="C442" s="985"/>
      <c r="D442" s="985"/>
      <c r="E442" s="985"/>
      <c r="F442" s="985"/>
      <c r="G442" s="985"/>
      <c r="H442" s="985"/>
    </row>
    <row r="443" spans="1:8">
      <c r="A443" s="985"/>
      <c r="B443" s="985"/>
      <c r="C443" s="985"/>
      <c r="D443" s="985"/>
      <c r="E443" s="985"/>
      <c r="F443" s="985"/>
      <c r="G443" s="985"/>
      <c r="H443" s="985"/>
    </row>
    <row r="444" spans="1:8">
      <c r="A444" s="985"/>
      <c r="B444" s="985"/>
      <c r="C444" s="985"/>
      <c r="D444" s="985"/>
      <c r="E444" s="985"/>
      <c r="F444" s="985"/>
      <c r="G444" s="985"/>
      <c r="H444" s="985"/>
    </row>
    <row r="445" spans="1:8">
      <c r="A445" s="985"/>
      <c r="B445" s="985"/>
      <c r="C445" s="985"/>
      <c r="D445" s="985"/>
      <c r="E445" s="985"/>
      <c r="F445" s="985"/>
      <c r="G445" s="985"/>
      <c r="H445" s="985"/>
    </row>
    <row r="446" spans="1:8">
      <c r="A446" s="985"/>
      <c r="B446" s="985"/>
      <c r="C446" s="985"/>
      <c r="D446" s="985"/>
      <c r="E446" s="985"/>
      <c r="F446" s="985"/>
      <c r="G446" s="985"/>
      <c r="H446" s="985"/>
    </row>
    <row r="447" spans="1:8">
      <c r="A447" s="985"/>
      <c r="B447" s="985"/>
      <c r="C447" s="985"/>
      <c r="D447" s="985"/>
      <c r="E447" s="985"/>
      <c r="F447" s="985"/>
      <c r="G447" s="985"/>
      <c r="H447" s="985"/>
    </row>
    <row r="448" spans="1:8">
      <c r="A448" s="985"/>
      <c r="B448" s="985"/>
      <c r="C448" s="985"/>
      <c r="D448" s="985"/>
      <c r="E448" s="985"/>
      <c r="F448" s="985"/>
      <c r="G448" s="985"/>
      <c r="H448" s="985"/>
    </row>
    <row r="449" spans="1:8">
      <c r="A449" s="985"/>
      <c r="B449" s="985"/>
      <c r="C449" s="985"/>
      <c r="D449" s="985"/>
      <c r="E449" s="985"/>
      <c r="F449" s="985"/>
      <c r="G449" s="985"/>
      <c r="H449" s="985"/>
    </row>
    <row r="450" spans="1:8">
      <c r="A450" s="985"/>
      <c r="B450" s="985"/>
      <c r="C450" s="985"/>
      <c r="D450" s="985"/>
      <c r="E450" s="985"/>
      <c r="F450" s="985"/>
      <c r="G450" s="985"/>
      <c r="H450" s="985"/>
    </row>
    <row r="451" spans="1:8">
      <c r="A451" s="985"/>
      <c r="B451" s="985"/>
      <c r="C451" s="985"/>
      <c r="D451" s="985"/>
      <c r="E451" s="985"/>
      <c r="F451" s="985"/>
      <c r="G451" s="985"/>
      <c r="H451" s="985"/>
    </row>
    <row r="452" spans="1:8">
      <c r="A452" s="985"/>
      <c r="B452" s="985"/>
      <c r="C452" s="985"/>
      <c r="D452" s="985"/>
      <c r="E452" s="985"/>
      <c r="F452" s="985"/>
      <c r="G452" s="985"/>
      <c r="H452" s="985"/>
    </row>
    <row r="453" spans="1:8">
      <c r="A453" s="985"/>
      <c r="B453" s="985"/>
      <c r="C453" s="985"/>
      <c r="D453" s="985"/>
      <c r="E453" s="985"/>
      <c r="F453" s="985"/>
      <c r="G453" s="985"/>
      <c r="H453" s="985"/>
    </row>
    <row r="454" spans="1:8">
      <c r="A454" s="985"/>
      <c r="B454" s="985"/>
      <c r="C454" s="985"/>
      <c r="D454" s="985"/>
      <c r="E454" s="985"/>
      <c r="F454" s="985"/>
      <c r="G454" s="985"/>
      <c r="H454" s="985"/>
    </row>
    <row r="455" spans="1:8">
      <c r="A455" s="985"/>
      <c r="B455" s="985"/>
      <c r="C455" s="985"/>
      <c r="D455" s="985"/>
      <c r="E455" s="985"/>
      <c r="F455" s="985"/>
      <c r="G455" s="985"/>
      <c r="H455" s="985"/>
    </row>
    <row r="456" spans="1:8">
      <c r="A456" s="985"/>
      <c r="B456" s="985"/>
      <c r="C456" s="985"/>
      <c r="D456" s="985"/>
      <c r="E456" s="985"/>
      <c r="F456" s="985"/>
      <c r="G456" s="985"/>
      <c r="H456" s="985"/>
    </row>
    <row r="457" spans="1:8">
      <c r="A457" s="985"/>
      <c r="B457" s="985"/>
      <c r="C457" s="985"/>
      <c r="D457" s="985"/>
      <c r="E457" s="985"/>
      <c r="F457" s="985"/>
      <c r="G457" s="985"/>
      <c r="H457" s="985"/>
    </row>
    <row r="458" spans="1:8">
      <c r="A458" s="985"/>
      <c r="B458" s="985"/>
      <c r="C458" s="985"/>
      <c r="D458" s="985"/>
      <c r="E458" s="985"/>
      <c r="F458" s="985"/>
      <c r="G458" s="985"/>
      <c r="H458" s="985"/>
    </row>
    <row r="459" spans="1:8">
      <c r="A459" s="985"/>
      <c r="B459" s="985"/>
      <c r="C459" s="985"/>
      <c r="D459" s="985"/>
      <c r="E459" s="985"/>
      <c r="F459" s="985"/>
      <c r="G459" s="985"/>
      <c r="H459" s="985"/>
    </row>
    <row r="460" spans="1:8">
      <c r="A460" s="985"/>
      <c r="B460" s="985"/>
      <c r="C460" s="985"/>
      <c r="D460" s="985"/>
      <c r="E460" s="985"/>
      <c r="F460" s="985"/>
      <c r="G460" s="985"/>
      <c r="H460" s="985"/>
    </row>
    <row r="461" spans="1:8">
      <c r="A461" s="985"/>
      <c r="B461" s="985"/>
      <c r="C461" s="985"/>
      <c r="D461" s="985"/>
      <c r="E461" s="985"/>
      <c r="F461" s="985"/>
      <c r="G461" s="985"/>
      <c r="H461" s="985"/>
    </row>
    <row r="462" spans="1:8">
      <c r="A462" s="985"/>
      <c r="B462" s="985"/>
      <c r="C462" s="985"/>
      <c r="D462" s="985"/>
      <c r="E462" s="985"/>
      <c r="F462" s="985"/>
      <c r="G462" s="985"/>
      <c r="H462" s="985"/>
    </row>
    <row r="463" spans="1:8">
      <c r="A463" s="985"/>
      <c r="B463" s="985"/>
      <c r="C463" s="985"/>
      <c r="D463" s="985"/>
      <c r="E463" s="985"/>
      <c r="F463" s="985"/>
      <c r="G463" s="985"/>
      <c r="H463" s="985"/>
    </row>
    <row r="464" spans="1:8">
      <c r="A464" s="985"/>
      <c r="B464" s="985"/>
      <c r="C464" s="985"/>
      <c r="D464" s="985"/>
      <c r="E464" s="985"/>
      <c r="F464" s="985"/>
      <c r="G464" s="985"/>
      <c r="H464" s="985"/>
    </row>
    <row r="465" spans="1:8">
      <c r="A465" s="985"/>
      <c r="B465" s="985"/>
      <c r="C465" s="985"/>
      <c r="D465" s="985"/>
      <c r="E465" s="985"/>
      <c r="F465" s="985"/>
      <c r="G465" s="985"/>
      <c r="H465" s="985"/>
    </row>
    <row r="466" spans="1:8">
      <c r="A466" s="985"/>
      <c r="B466" s="985"/>
      <c r="C466" s="985"/>
      <c r="D466" s="985"/>
      <c r="E466" s="985"/>
      <c r="F466" s="985"/>
      <c r="G466" s="985"/>
      <c r="H466" s="985"/>
    </row>
    <row r="467" spans="1:8">
      <c r="A467" s="985"/>
      <c r="B467" s="985"/>
      <c r="C467" s="985"/>
      <c r="D467" s="985"/>
      <c r="E467" s="985"/>
      <c r="F467" s="985"/>
      <c r="G467" s="985"/>
      <c r="H467" s="985"/>
    </row>
    <row r="468" spans="1:8">
      <c r="A468" s="985"/>
      <c r="B468" s="985"/>
      <c r="C468" s="985"/>
      <c r="D468" s="985"/>
      <c r="E468" s="985"/>
      <c r="F468" s="985"/>
      <c r="G468" s="985"/>
      <c r="H468" s="985"/>
    </row>
    <row r="469" spans="1:8">
      <c r="A469" s="985"/>
      <c r="B469" s="985"/>
      <c r="C469" s="985"/>
      <c r="D469" s="985"/>
      <c r="E469" s="985"/>
      <c r="F469" s="985"/>
      <c r="G469" s="985"/>
      <c r="H469" s="985"/>
    </row>
    <row r="470" spans="1:8">
      <c r="A470" s="985"/>
      <c r="B470" s="985"/>
      <c r="C470" s="985"/>
      <c r="D470" s="985"/>
      <c r="E470" s="985"/>
      <c r="F470" s="985"/>
      <c r="G470" s="985"/>
      <c r="H470" s="985"/>
    </row>
    <row r="471" spans="1:8">
      <c r="A471" s="985"/>
      <c r="B471" s="985"/>
      <c r="C471" s="985"/>
      <c r="D471" s="985"/>
      <c r="E471" s="985"/>
      <c r="F471" s="985"/>
      <c r="G471" s="985"/>
      <c r="H471" s="985"/>
    </row>
    <row r="472" spans="1:8">
      <c r="A472" s="985"/>
      <c r="B472" s="985"/>
      <c r="C472" s="985"/>
      <c r="D472" s="985"/>
      <c r="E472" s="985"/>
      <c r="F472" s="985"/>
      <c r="G472" s="985"/>
      <c r="H472" s="985"/>
    </row>
    <row r="473" spans="1:8">
      <c r="A473" s="985"/>
      <c r="B473" s="985"/>
      <c r="C473" s="985"/>
      <c r="D473" s="985"/>
      <c r="E473" s="985"/>
      <c r="F473" s="985"/>
      <c r="G473" s="985"/>
      <c r="H473" s="985"/>
    </row>
    <row r="474" spans="1:8">
      <c r="A474" s="985"/>
      <c r="B474" s="985"/>
      <c r="C474" s="985"/>
      <c r="D474" s="985"/>
      <c r="E474" s="985"/>
      <c r="F474" s="985"/>
      <c r="G474" s="985"/>
      <c r="H474" s="985"/>
    </row>
    <row r="475" spans="1:8">
      <c r="A475" s="985"/>
      <c r="B475" s="985"/>
      <c r="C475" s="985"/>
      <c r="D475" s="985"/>
      <c r="E475" s="985"/>
      <c r="F475" s="985"/>
      <c r="G475" s="985"/>
      <c r="H475" s="985"/>
    </row>
    <row r="476" spans="1:8">
      <c r="A476" s="985"/>
      <c r="B476" s="985"/>
      <c r="C476" s="985"/>
      <c r="D476" s="985"/>
      <c r="E476" s="985"/>
      <c r="F476" s="985"/>
      <c r="G476" s="985"/>
      <c r="H476" s="985"/>
    </row>
    <row r="477" spans="1:8">
      <c r="A477" s="985"/>
      <c r="B477" s="985"/>
      <c r="C477" s="985"/>
      <c r="D477" s="985"/>
      <c r="E477" s="985"/>
      <c r="F477" s="985"/>
      <c r="G477" s="985"/>
      <c r="H477" s="985"/>
    </row>
    <row r="478" spans="1:8">
      <c r="A478" s="985"/>
      <c r="B478" s="985"/>
      <c r="C478" s="985"/>
      <c r="D478" s="985"/>
      <c r="E478" s="985"/>
      <c r="F478" s="985"/>
      <c r="G478" s="985"/>
      <c r="H478" s="985"/>
    </row>
    <row r="479" spans="1:8">
      <c r="A479" s="985"/>
      <c r="B479" s="985"/>
      <c r="C479" s="985"/>
      <c r="D479" s="985"/>
      <c r="E479" s="985"/>
      <c r="F479" s="985"/>
      <c r="G479" s="985"/>
      <c r="H479" s="985"/>
    </row>
    <row r="480" spans="1:8">
      <c r="A480" s="985"/>
      <c r="B480" s="985"/>
      <c r="C480" s="985"/>
      <c r="D480" s="985"/>
      <c r="E480" s="985"/>
      <c r="F480" s="985"/>
      <c r="G480" s="985"/>
      <c r="H480" s="985"/>
    </row>
    <row r="481" spans="1:8">
      <c r="A481" s="985"/>
      <c r="B481" s="985"/>
      <c r="C481" s="985"/>
      <c r="D481" s="985"/>
      <c r="E481" s="985"/>
      <c r="F481" s="985"/>
      <c r="G481" s="985"/>
      <c r="H481" s="985"/>
    </row>
    <row r="482" spans="1:8">
      <c r="A482" s="985"/>
      <c r="B482" s="985"/>
      <c r="C482" s="985"/>
      <c r="D482" s="985"/>
      <c r="E482" s="985"/>
      <c r="F482" s="985"/>
      <c r="G482" s="985"/>
      <c r="H482" s="985"/>
    </row>
    <row r="483" spans="1:8">
      <c r="A483" s="985"/>
      <c r="B483" s="985"/>
      <c r="C483" s="985"/>
      <c r="D483" s="985"/>
      <c r="E483" s="985"/>
      <c r="F483" s="985"/>
      <c r="G483" s="985"/>
      <c r="H483" s="985"/>
    </row>
    <row r="484" spans="1:8">
      <c r="A484" s="985"/>
      <c r="B484" s="985"/>
      <c r="C484" s="985"/>
      <c r="D484" s="985"/>
      <c r="E484" s="985"/>
      <c r="F484" s="985"/>
      <c r="G484" s="985"/>
      <c r="H484" s="985"/>
    </row>
    <row r="485" spans="1:8">
      <c r="A485" s="985"/>
      <c r="B485" s="985"/>
      <c r="C485" s="985"/>
      <c r="D485" s="985"/>
      <c r="E485" s="985"/>
      <c r="F485" s="985"/>
      <c r="G485" s="985"/>
      <c r="H485" s="985"/>
    </row>
    <row r="486" spans="1:8">
      <c r="A486" s="985"/>
      <c r="B486" s="985"/>
      <c r="C486" s="985"/>
      <c r="D486" s="985"/>
      <c r="E486" s="985"/>
      <c r="F486" s="985"/>
      <c r="G486" s="985"/>
      <c r="H486" s="985"/>
    </row>
    <row r="487" spans="1:8">
      <c r="A487" s="985"/>
      <c r="B487" s="985"/>
      <c r="C487" s="985"/>
      <c r="D487" s="985"/>
      <c r="E487" s="985"/>
      <c r="F487" s="985"/>
      <c r="G487" s="985"/>
      <c r="H487" s="985"/>
    </row>
    <row r="488" spans="1:8">
      <c r="A488" s="985"/>
      <c r="B488" s="985"/>
      <c r="C488" s="985"/>
      <c r="D488" s="985"/>
      <c r="E488" s="985"/>
      <c r="F488" s="985"/>
      <c r="G488" s="985"/>
      <c r="H488" s="985"/>
    </row>
    <row r="489" spans="1:8">
      <c r="A489" s="985"/>
      <c r="B489" s="985"/>
      <c r="C489" s="985"/>
      <c r="D489" s="985"/>
      <c r="E489" s="985"/>
      <c r="F489" s="985"/>
      <c r="G489" s="985"/>
      <c r="H489" s="985"/>
    </row>
    <row r="490" spans="1:8">
      <c r="A490" s="985"/>
      <c r="B490" s="985"/>
      <c r="C490" s="985"/>
      <c r="D490" s="985"/>
      <c r="E490" s="985"/>
      <c r="F490" s="985"/>
      <c r="G490" s="985"/>
      <c r="H490" s="985"/>
    </row>
    <row r="491" spans="1:8">
      <c r="A491" s="985"/>
      <c r="B491" s="985"/>
      <c r="C491" s="985"/>
      <c r="D491" s="985"/>
      <c r="E491" s="985"/>
      <c r="F491" s="985"/>
      <c r="G491" s="985"/>
      <c r="H491" s="985"/>
    </row>
    <row r="492" spans="1:8">
      <c r="A492" s="985"/>
      <c r="B492" s="985"/>
      <c r="C492" s="985"/>
      <c r="D492" s="985"/>
      <c r="E492" s="985"/>
      <c r="F492" s="985"/>
      <c r="G492" s="985"/>
      <c r="H492" s="985"/>
    </row>
    <row r="493" spans="1:8">
      <c r="A493" s="985"/>
      <c r="B493" s="985"/>
      <c r="C493" s="985"/>
      <c r="D493" s="985"/>
      <c r="E493" s="985"/>
      <c r="F493" s="985"/>
      <c r="G493" s="985"/>
      <c r="H493" s="985"/>
    </row>
    <row r="494" spans="1:8">
      <c r="A494" s="985"/>
      <c r="B494" s="985"/>
      <c r="C494" s="985"/>
      <c r="D494" s="985"/>
      <c r="E494" s="985"/>
      <c r="F494" s="985"/>
      <c r="G494" s="985"/>
      <c r="H494" s="985"/>
    </row>
    <row r="495" spans="1:8">
      <c r="A495" s="985"/>
      <c r="B495" s="985"/>
      <c r="C495" s="985"/>
      <c r="D495" s="985"/>
      <c r="E495" s="985"/>
      <c r="F495" s="985"/>
      <c r="G495" s="985"/>
      <c r="H495" s="985"/>
    </row>
    <row r="496" spans="1:8">
      <c r="A496" s="985"/>
      <c r="B496" s="985"/>
      <c r="C496" s="985"/>
      <c r="D496" s="985"/>
      <c r="E496" s="985"/>
      <c r="F496" s="985"/>
      <c r="G496" s="985"/>
      <c r="H496" s="985"/>
    </row>
    <row r="497" spans="1:8">
      <c r="A497" s="985"/>
      <c r="B497" s="985"/>
      <c r="C497" s="985"/>
      <c r="D497" s="985"/>
      <c r="E497" s="985"/>
      <c r="F497" s="985"/>
      <c r="G497" s="985"/>
      <c r="H497" s="985"/>
    </row>
    <row r="498" spans="1:8">
      <c r="A498" s="985"/>
      <c r="B498" s="985"/>
      <c r="C498" s="985"/>
      <c r="D498" s="985"/>
      <c r="E498" s="985"/>
      <c r="F498" s="985"/>
      <c r="G498" s="985"/>
      <c r="H498" s="985"/>
    </row>
    <row r="499" spans="1:8">
      <c r="A499" s="985"/>
      <c r="B499" s="985"/>
      <c r="C499" s="985"/>
      <c r="D499" s="985"/>
      <c r="E499" s="985"/>
      <c r="F499" s="985"/>
      <c r="G499" s="985"/>
      <c r="H499" s="985"/>
    </row>
    <row r="500" spans="1:8">
      <c r="A500" s="985"/>
      <c r="B500" s="985"/>
      <c r="C500" s="985"/>
      <c r="D500" s="985"/>
      <c r="E500" s="985"/>
      <c r="F500" s="985"/>
      <c r="G500" s="985"/>
      <c r="H500" s="985"/>
    </row>
    <row r="501" spans="1:8">
      <c r="A501" s="985"/>
      <c r="B501" s="985"/>
      <c r="C501" s="985"/>
      <c r="D501" s="985"/>
      <c r="E501" s="985"/>
      <c r="F501" s="985"/>
      <c r="G501" s="985"/>
      <c r="H501" s="985"/>
    </row>
    <row r="502" spans="1:8">
      <c r="A502" s="985"/>
      <c r="B502" s="985"/>
      <c r="C502" s="985"/>
      <c r="D502" s="985"/>
      <c r="E502" s="985"/>
      <c r="F502" s="985"/>
      <c r="G502" s="985"/>
      <c r="H502" s="985"/>
    </row>
    <row r="503" spans="1:8">
      <c r="A503" s="985"/>
      <c r="B503" s="985"/>
      <c r="C503" s="985"/>
      <c r="D503" s="985"/>
      <c r="E503" s="985"/>
      <c r="F503" s="985"/>
      <c r="G503" s="985"/>
      <c r="H503" s="985"/>
    </row>
    <row r="504" spans="1:8">
      <c r="A504" s="985"/>
      <c r="B504" s="985"/>
      <c r="C504" s="985"/>
      <c r="D504" s="985"/>
      <c r="E504" s="985"/>
      <c r="F504" s="985"/>
      <c r="G504" s="985"/>
      <c r="H504" s="985"/>
    </row>
    <row r="505" spans="1:8">
      <c r="A505" s="985"/>
      <c r="B505" s="985"/>
      <c r="C505" s="985"/>
      <c r="D505" s="985"/>
      <c r="E505" s="985"/>
      <c r="F505" s="985"/>
      <c r="G505" s="985"/>
      <c r="H505" s="985"/>
    </row>
    <row r="506" spans="1:8">
      <c r="A506" s="985"/>
      <c r="B506" s="985"/>
      <c r="C506" s="985"/>
      <c r="D506" s="985"/>
      <c r="E506" s="985"/>
      <c r="F506" s="985"/>
      <c r="G506" s="985"/>
      <c r="H506" s="985"/>
    </row>
    <row r="507" spans="1:8">
      <c r="A507" s="985"/>
      <c r="B507" s="985"/>
      <c r="C507" s="985"/>
      <c r="D507" s="985"/>
      <c r="E507" s="985"/>
      <c r="F507" s="985"/>
      <c r="G507" s="985"/>
      <c r="H507" s="985"/>
    </row>
    <row r="508" spans="1:8">
      <c r="A508" s="985"/>
      <c r="B508" s="985"/>
      <c r="C508" s="985"/>
      <c r="D508" s="985"/>
      <c r="E508" s="985"/>
      <c r="F508" s="985"/>
      <c r="G508" s="985"/>
      <c r="H508" s="985"/>
    </row>
    <row r="509" spans="1:8">
      <c r="A509" s="985"/>
      <c r="B509" s="985"/>
      <c r="C509" s="985"/>
      <c r="D509" s="985"/>
      <c r="E509" s="985"/>
      <c r="F509" s="985"/>
      <c r="G509" s="985"/>
      <c r="H509" s="985"/>
    </row>
    <row r="510" spans="1:8">
      <c r="A510" s="985"/>
      <c r="B510" s="985"/>
      <c r="C510" s="985"/>
      <c r="D510" s="985"/>
      <c r="E510" s="985"/>
      <c r="F510" s="985"/>
      <c r="G510" s="985"/>
      <c r="H510" s="985"/>
    </row>
    <row r="511" spans="1:8">
      <c r="A511" s="985"/>
      <c r="B511" s="985"/>
      <c r="C511" s="985"/>
      <c r="D511" s="985"/>
      <c r="E511" s="985"/>
      <c r="F511" s="985"/>
      <c r="G511" s="985"/>
      <c r="H511" s="985"/>
    </row>
    <row r="512" spans="1:8">
      <c r="A512" s="985"/>
      <c r="B512" s="985"/>
      <c r="C512" s="985"/>
      <c r="D512" s="985"/>
      <c r="E512" s="985"/>
      <c r="F512" s="985"/>
      <c r="G512" s="985"/>
      <c r="H512" s="985"/>
    </row>
    <row r="513" spans="1:8">
      <c r="A513" s="985"/>
      <c r="B513" s="985"/>
      <c r="C513" s="985"/>
      <c r="D513" s="985"/>
      <c r="E513" s="985"/>
      <c r="F513" s="985"/>
      <c r="G513" s="985"/>
      <c r="H513" s="985"/>
    </row>
    <row r="514" spans="1:8">
      <c r="A514" s="985"/>
      <c r="B514" s="985"/>
      <c r="C514" s="985"/>
      <c r="D514" s="985"/>
      <c r="E514" s="985"/>
      <c r="F514" s="985"/>
      <c r="G514" s="985"/>
      <c r="H514" s="985"/>
    </row>
    <row r="515" spans="1:8">
      <c r="A515" s="985"/>
      <c r="B515" s="985"/>
      <c r="C515" s="985"/>
      <c r="D515" s="985"/>
      <c r="E515" s="985"/>
      <c r="F515" s="985"/>
      <c r="G515" s="985"/>
      <c r="H515" s="985"/>
    </row>
    <row r="516" spans="1:8">
      <c r="A516" s="985"/>
      <c r="B516" s="985"/>
      <c r="C516" s="985"/>
      <c r="D516" s="985"/>
      <c r="E516" s="985"/>
      <c r="F516" s="985"/>
      <c r="G516" s="985"/>
      <c r="H516" s="985"/>
    </row>
    <row r="517" spans="1:8">
      <c r="A517" s="985"/>
      <c r="B517" s="985"/>
      <c r="C517" s="985"/>
      <c r="D517" s="985"/>
      <c r="E517" s="985"/>
      <c r="F517" s="985"/>
      <c r="G517" s="985"/>
      <c r="H517" s="985"/>
    </row>
    <row r="518" spans="1:8">
      <c r="A518" s="985"/>
      <c r="B518" s="985"/>
      <c r="C518" s="985"/>
      <c r="D518" s="985"/>
      <c r="E518" s="985"/>
      <c r="F518" s="985"/>
      <c r="G518" s="985"/>
      <c r="H518" s="985"/>
    </row>
    <row r="519" spans="1:8">
      <c r="A519" s="985"/>
      <c r="B519" s="985"/>
      <c r="C519" s="985"/>
      <c r="D519" s="985"/>
      <c r="E519" s="985"/>
      <c r="F519" s="985"/>
      <c r="G519" s="985"/>
      <c r="H519" s="985"/>
    </row>
    <row r="520" spans="1:8">
      <c r="A520" s="985"/>
      <c r="B520" s="985"/>
      <c r="C520" s="985"/>
      <c r="D520" s="985"/>
      <c r="E520" s="985"/>
      <c r="F520" s="985"/>
      <c r="G520" s="985"/>
      <c r="H520" s="985"/>
    </row>
    <row r="521" spans="1:8">
      <c r="A521" s="985"/>
      <c r="B521" s="985"/>
      <c r="C521" s="985"/>
      <c r="D521" s="985"/>
      <c r="E521" s="985"/>
      <c r="F521" s="985"/>
      <c r="G521" s="985"/>
      <c r="H521" s="985"/>
    </row>
    <row r="522" spans="1:8">
      <c r="A522" s="985"/>
      <c r="B522" s="985"/>
      <c r="C522" s="985"/>
      <c r="D522" s="985"/>
      <c r="E522" s="985"/>
      <c r="F522" s="985"/>
      <c r="G522" s="985"/>
      <c r="H522" s="985"/>
    </row>
    <row r="523" spans="1:8">
      <c r="A523" s="985"/>
      <c r="B523" s="985"/>
      <c r="C523" s="985"/>
      <c r="D523" s="985"/>
      <c r="E523" s="985"/>
      <c r="F523" s="985"/>
      <c r="G523" s="985"/>
      <c r="H523" s="985"/>
    </row>
    <row r="524" spans="1:8">
      <c r="A524" s="985"/>
      <c r="B524" s="985"/>
      <c r="C524" s="985"/>
      <c r="D524" s="985"/>
      <c r="E524" s="985"/>
      <c r="F524" s="985"/>
      <c r="G524" s="985"/>
      <c r="H524" s="985"/>
    </row>
    <row r="525" spans="1:8">
      <c r="A525" s="985"/>
      <c r="B525" s="985"/>
      <c r="C525" s="985"/>
      <c r="D525" s="985"/>
      <c r="E525" s="985"/>
      <c r="F525" s="985"/>
      <c r="G525" s="985"/>
      <c r="H525" s="985"/>
    </row>
    <row r="526" spans="1:8">
      <c r="A526" s="985"/>
      <c r="B526" s="985"/>
      <c r="C526" s="985"/>
      <c r="D526" s="985"/>
      <c r="E526" s="985"/>
      <c r="F526" s="985"/>
      <c r="G526" s="985"/>
      <c r="H526" s="985"/>
    </row>
    <row r="527" spans="1:8">
      <c r="A527" s="985"/>
      <c r="B527" s="985"/>
      <c r="C527" s="985"/>
      <c r="D527" s="985"/>
      <c r="E527" s="985"/>
      <c r="F527" s="985"/>
      <c r="G527" s="985"/>
      <c r="H527" s="985"/>
    </row>
    <row r="528" spans="1:8">
      <c r="A528" s="985"/>
      <c r="B528" s="985"/>
      <c r="C528" s="985"/>
      <c r="D528" s="985"/>
      <c r="E528" s="985"/>
      <c r="F528" s="985"/>
      <c r="G528" s="985"/>
      <c r="H528" s="985"/>
    </row>
    <row r="529" spans="1:8">
      <c r="A529" s="985"/>
      <c r="B529" s="985"/>
      <c r="C529" s="985"/>
      <c r="D529" s="985"/>
      <c r="E529" s="985"/>
      <c r="F529" s="985"/>
      <c r="G529" s="985"/>
      <c r="H529" s="985"/>
    </row>
    <row r="530" spans="1:8">
      <c r="A530" s="985"/>
      <c r="B530" s="985"/>
      <c r="C530" s="985"/>
      <c r="D530" s="985"/>
      <c r="E530" s="985"/>
      <c r="F530" s="985"/>
      <c r="G530" s="985"/>
      <c r="H530" s="985"/>
    </row>
    <row r="531" spans="1:8">
      <c r="A531" s="985"/>
      <c r="B531" s="985"/>
      <c r="C531" s="985"/>
      <c r="D531" s="985"/>
      <c r="E531" s="985"/>
      <c r="F531" s="985"/>
      <c r="G531" s="985"/>
      <c r="H531" s="985"/>
    </row>
    <row r="532" spans="1:8">
      <c r="A532" s="985"/>
      <c r="B532" s="985"/>
      <c r="C532" s="985"/>
      <c r="D532" s="985"/>
      <c r="E532" s="985"/>
      <c r="F532" s="985"/>
      <c r="G532" s="985"/>
      <c r="H532" s="985"/>
    </row>
    <row r="533" spans="1:8">
      <c r="A533" s="985"/>
      <c r="B533" s="985"/>
      <c r="C533" s="985"/>
      <c r="D533" s="985"/>
      <c r="E533" s="985"/>
      <c r="F533" s="985"/>
      <c r="G533" s="985"/>
      <c r="H533" s="985"/>
    </row>
    <row r="534" spans="1:8">
      <c r="A534" s="985"/>
      <c r="B534" s="985"/>
      <c r="C534" s="985"/>
      <c r="D534" s="985"/>
      <c r="E534" s="985"/>
      <c r="F534" s="985"/>
      <c r="G534" s="985"/>
      <c r="H534" s="985"/>
    </row>
    <row r="535" spans="1:8">
      <c r="A535" s="985"/>
      <c r="B535" s="985"/>
      <c r="C535" s="985"/>
      <c r="D535" s="985"/>
      <c r="E535" s="985"/>
      <c r="F535" s="985"/>
      <c r="G535" s="985"/>
      <c r="H535" s="985"/>
    </row>
    <row r="536" spans="1:8">
      <c r="A536" s="985"/>
      <c r="B536" s="985"/>
      <c r="C536" s="985"/>
      <c r="D536" s="985"/>
      <c r="E536" s="985"/>
      <c r="F536" s="985"/>
      <c r="G536" s="985"/>
      <c r="H536" s="985"/>
    </row>
    <row r="537" spans="1:8">
      <c r="A537" s="985"/>
      <c r="B537" s="985"/>
      <c r="C537" s="985"/>
      <c r="D537" s="985"/>
      <c r="E537" s="985"/>
      <c r="F537" s="985"/>
      <c r="G537" s="985"/>
      <c r="H537" s="985"/>
    </row>
    <row r="538" spans="1:8">
      <c r="A538" s="985"/>
      <c r="B538" s="985"/>
      <c r="C538" s="985"/>
      <c r="D538" s="985"/>
      <c r="E538" s="985"/>
      <c r="F538" s="985"/>
      <c r="G538" s="985"/>
      <c r="H538" s="985"/>
    </row>
    <row r="539" spans="1:8">
      <c r="A539" s="985"/>
      <c r="B539" s="985"/>
      <c r="C539" s="985"/>
      <c r="D539" s="985"/>
      <c r="E539" s="985"/>
      <c r="F539" s="985"/>
      <c r="G539" s="985"/>
      <c r="H539" s="985"/>
    </row>
    <row r="540" spans="1:8">
      <c r="A540" s="985"/>
      <c r="B540" s="985"/>
      <c r="C540" s="985"/>
      <c r="D540" s="985"/>
      <c r="E540" s="985"/>
      <c r="F540" s="985"/>
      <c r="G540" s="985"/>
      <c r="H540" s="985"/>
    </row>
    <row r="541" spans="1:8">
      <c r="A541" s="985"/>
      <c r="B541" s="985"/>
      <c r="C541" s="985"/>
      <c r="D541" s="985"/>
      <c r="E541" s="985"/>
      <c r="F541" s="985"/>
      <c r="G541" s="985"/>
      <c r="H541" s="985"/>
    </row>
    <row r="542" spans="1:8">
      <c r="A542" s="985"/>
      <c r="B542" s="985"/>
      <c r="C542" s="985"/>
      <c r="D542" s="985"/>
      <c r="E542" s="985"/>
      <c r="F542" s="985"/>
      <c r="G542" s="985"/>
      <c r="H542" s="985"/>
    </row>
    <row r="543" spans="1:8">
      <c r="A543" s="985"/>
      <c r="B543" s="985"/>
      <c r="C543" s="985"/>
      <c r="D543" s="985"/>
      <c r="E543" s="985"/>
      <c r="F543" s="985"/>
      <c r="G543" s="985"/>
      <c r="H543" s="985"/>
    </row>
    <row r="544" spans="1:8">
      <c r="A544" s="985"/>
      <c r="B544" s="985"/>
      <c r="C544" s="985"/>
      <c r="D544" s="985"/>
      <c r="E544" s="985"/>
      <c r="F544" s="985"/>
      <c r="G544" s="985"/>
      <c r="H544" s="985"/>
    </row>
    <row r="545" spans="1:8">
      <c r="A545" s="985"/>
      <c r="B545" s="985"/>
      <c r="C545" s="985"/>
      <c r="D545" s="985"/>
      <c r="E545" s="985"/>
      <c r="F545" s="985"/>
      <c r="G545" s="985"/>
      <c r="H545" s="985"/>
    </row>
    <row r="546" spans="1:8">
      <c r="A546" s="985"/>
      <c r="B546" s="985"/>
      <c r="C546" s="985"/>
      <c r="D546" s="985"/>
      <c r="E546" s="985"/>
      <c r="F546" s="985"/>
      <c r="G546" s="985"/>
      <c r="H546" s="985"/>
    </row>
    <row r="547" spans="1:8">
      <c r="A547" s="985"/>
      <c r="B547" s="985"/>
      <c r="C547" s="985"/>
      <c r="D547" s="985"/>
      <c r="E547" s="985"/>
      <c r="F547" s="985"/>
      <c r="G547" s="985"/>
      <c r="H547" s="985"/>
    </row>
    <row r="548" spans="1:8">
      <c r="A548" s="985"/>
      <c r="B548" s="985"/>
      <c r="C548" s="985"/>
      <c r="D548" s="985"/>
      <c r="E548" s="985"/>
      <c r="F548" s="985"/>
      <c r="G548" s="985"/>
      <c r="H548" s="985"/>
    </row>
    <row r="549" spans="1:8">
      <c r="A549" s="985"/>
      <c r="B549" s="985"/>
      <c r="C549" s="985"/>
      <c r="D549" s="985"/>
      <c r="E549" s="985"/>
      <c r="F549" s="985"/>
      <c r="G549" s="985"/>
      <c r="H549" s="985"/>
    </row>
    <row r="550" spans="1:8">
      <c r="A550" s="985"/>
      <c r="B550" s="985"/>
      <c r="C550" s="985"/>
      <c r="D550" s="985"/>
      <c r="E550" s="985"/>
      <c r="F550" s="985"/>
      <c r="G550" s="985"/>
      <c r="H550" s="985"/>
    </row>
    <row r="551" spans="1:8">
      <c r="A551" s="985"/>
      <c r="B551" s="985"/>
      <c r="C551" s="985"/>
      <c r="D551" s="985"/>
      <c r="E551" s="985"/>
      <c r="F551" s="985"/>
      <c r="G551" s="985"/>
      <c r="H551" s="985"/>
    </row>
    <row r="552" spans="1:8">
      <c r="A552" s="985"/>
      <c r="B552" s="985"/>
      <c r="C552" s="985"/>
      <c r="D552" s="985"/>
      <c r="E552" s="985"/>
      <c r="F552" s="985"/>
      <c r="G552" s="985"/>
      <c r="H552" s="985"/>
    </row>
    <row r="553" spans="1:8">
      <c r="A553" s="985"/>
      <c r="B553" s="985"/>
      <c r="C553" s="985"/>
      <c r="D553" s="985"/>
      <c r="E553" s="985"/>
      <c r="F553" s="985"/>
      <c r="G553" s="985"/>
      <c r="H553" s="985"/>
    </row>
    <row r="554" spans="1:8">
      <c r="A554" s="985"/>
      <c r="B554" s="985"/>
      <c r="C554" s="985"/>
      <c r="D554" s="985"/>
      <c r="E554" s="985"/>
      <c r="F554" s="985"/>
      <c r="G554" s="985"/>
      <c r="H554" s="985"/>
    </row>
    <row r="555" spans="1:8">
      <c r="A555" s="985"/>
      <c r="B555" s="985"/>
      <c r="C555" s="985"/>
      <c r="D555" s="985"/>
      <c r="E555" s="985"/>
      <c r="F555" s="985"/>
      <c r="G555" s="985"/>
      <c r="H555" s="985"/>
    </row>
    <row r="556" spans="1:8">
      <c r="A556" s="985"/>
      <c r="B556" s="985"/>
      <c r="C556" s="985"/>
      <c r="D556" s="985"/>
      <c r="E556" s="985"/>
      <c r="F556" s="985"/>
      <c r="G556" s="985"/>
      <c r="H556" s="985"/>
    </row>
    <row r="557" spans="1:8">
      <c r="A557" s="985"/>
      <c r="B557" s="985"/>
      <c r="C557" s="985"/>
      <c r="D557" s="985"/>
      <c r="E557" s="985"/>
      <c r="F557" s="985"/>
      <c r="G557" s="985"/>
      <c r="H557" s="985"/>
    </row>
    <row r="558" spans="1:8">
      <c r="A558" s="985"/>
      <c r="B558" s="985"/>
      <c r="C558" s="985"/>
      <c r="D558" s="985"/>
      <c r="E558" s="985"/>
      <c r="F558" s="985"/>
      <c r="G558" s="985"/>
      <c r="H558" s="985"/>
    </row>
    <row r="559" spans="1:8">
      <c r="A559" s="985"/>
      <c r="B559" s="985"/>
      <c r="C559" s="985"/>
      <c r="D559" s="985"/>
      <c r="E559" s="985"/>
      <c r="F559" s="985"/>
      <c r="G559" s="985"/>
      <c r="H559" s="985"/>
    </row>
    <row r="560" spans="1:8">
      <c r="A560" s="985"/>
      <c r="B560" s="985"/>
      <c r="C560" s="985"/>
      <c r="D560" s="985"/>
      <c r="E560" s="985"/>
      <c r="F560" s="985"/>
      <c r="G560" s="985"/>
      <c r="H560" s="985"/>
    </row>
    <row r="561" spans="1:8">
      <c r="A561" s="985"/>
      <c r="B561" s="985"/>
      <c r="C561" s="985"/>
      <c r="D561" s="985"/>
      <c r="E561" s="985"/>
      <c r="F561" s="985"/>
      <c r="G561" s="985"/>
      <c r="H561" s="985"/>
    </row>
    <row r="562" spans="1:8">
      <c r="A562" s="985"/>
      <c r="B562" s="985"/>
      <c r="C562" s="985"/>
      <c r="D562" s="985"/>
      <c r="E562" s="985"/>
      <c r="F562" s="985"/>
      <c r="G562" s="985"/>
      <c r="H562" s="985"/>
    </row>
    <row r="563" spans="1:8">
      <c r="A563" s="985"/>
      <c r="B563" s="985"/>
      <c r="C563" s="985"/>
      <c r="D563" s="985"/>
      <c r="E563" s="985"/>
      <c r="F563" s="985"/>
      <c r="G563" s="985"/>
      <c r="H563" s="985"/>
    </row>
    <row r="564" spans="1:8">
      <c r="A564" s="985"/>
      <c r="B564" s="985"/>
      <c r="C564" s="985"/>
      <c r="D564" s="985"/>
      <c r="E564" s="985"/>
      <c r="F564" s="985"/>
      <c r="G564" s="985"/>
      <c r="H564" s="985"/>
    </row>
    <row r="565" spans="1:8">
      <c r="A565" s="985"/>
      <c r="B565" s="985"/>
      <c r="C565" s="985"/>
      <c r="D565" s="985"/>
      <c r="E565" s="985"/>
      <c r="F565" s="985"/>
      <c r="G565" s="985"/>
      <c r="H565" s="985"/>
    </row>
    <row r="566" spans="1:8">
      <c r="A566" s="985"/>
      <c r="B566" s="985"/>
      <c r="C566" s="985"/>
      <c r="D566" s="985"/>
      <c r="E566" s="985"/>
      <c r="F566" s="985"/>
      <c r="G566" s="985"/>
      <c r="H566" s="985"/>
    </row>
    <row r="567" spans="1:8">
      <c r="A567" s="985"/>
      <c r="B567" s="985"/>
      <c r="C567" s="985"/>
      <c r="D567" s="985"/>
      <c r="E567" s="985"/>
      <c r="F567" s="985"/>
      <c r="G567" s="985"/>
      <c r="H567" s="985"/>
    </row>
    <row r="568" spans="1:8">
      <c r="A568" s="985"/>
      <c r="B568" s="985"/>
      <c r="C568" s="985"/>
      <c r="D568" s="985"/>
      <c r="E568" s="985"/>
      <c r="F568" s="985"/>
      <c r="G568" s="985"/>
      <c r="H568" s="985"/>
    </row>
    <row r="569" spans="1:8">
      <c r="A569" s="985"/>
      <c r="B569" s="985"/>
      <c r="C569" s="985"/>
      <c r="D569" s="985"/>
      <c r="E569" s="985"/>
      <c r="F569" s="985"/>
      <c r="G569" s="985"/>
      <c r="H569" s="985"/>
    </row>
    <row r="570" spans="1:8">
      <c r="A570" s="985"/>
      <c r="B570" s="985"/>
      <c r="C570" s="985"/>
      <c r="D570" s="985"/>
      <c r="E570" s="985"/>
      <c r="F570" s="985"/>
      <c r="G570" s="985"/>
      <c r="H570" s="985"/>
    </row>
    <row r="571" spans="1:8">
      <c r="A571" s="985"/>
      <c r="B571" s="985"/>
      <c r="C571" s="985"/>
      <c r="D571" s="985"/>
      <c r="E571" s="985"/>
      <c r="F571" s="985"/>
      <c r="G571" s="985"/>
      <c r="H571" s="985"/>
    </row>
    <row r="572" spans="1:8">
      <c r="A572" s="985"/>
      <c r="B572" s="985"/>
      <c r="C572" s="985"/>
      <c r="D572" s="985"/>
      <c r="E572" s="985"/>
      <c r="F572" s="985"/>
      <c r="G572" s="985"/>
      <c r="H572" s="985"/>
    </row>
    <row r="573" spans="1:8">
      <c r="A573" s="985"/>
      <c r="B573" s="985"/>
      <c r="C573" s="985"/>
      <c r="D573" s="985"/>
      <c r="E573" s="985"/>
      <c r="F573" s="985"/>
      <c r="G573" s="985"/>
      <c r="H573" s="985"/>
    </row>
    <row r="574" spans="1:8">
      <c r="A574" s="985"/>
      <c r="B574" s="985"/>
      <c r="C574" s="985"/>
      <c r="D574" s="985"/>
      <c r="E574" s="985"/>
      <c r="F574" s="985"/>
      <c r="G574" s="985"/>
      <c r="H574" s="985"/>
    </row>
    <row r="575" spans="1:8">
      <c r="A575" s="985"/>
      <c r="B575" s="985"/>
      <c r="C575" s="985"/>
      <c r="D575" s="985"/>
      <c r="E575" s="985"/>
      <c r="F575" s="985"/>
      <c r="G575" s="985"/>
      <c r="H575" s="985"/>
    </row>
    <row r="576" spans="1:8">
      <c r="A576" s="985"/>
      <c r="B576" s="985"/>
      <c r="C576" s="985"/>
      <c r="D576" s="985"/>
      <c r="E576" s="985"/>
      <c r="F576" s="985"/>
      <c r="G576" s="985"/>
      <c r="H576" s="985"/>
    </row>
    <row r="577" spans="1:8">
      <c r="A577" s="985"/>
      <c r="B577" s="985"/>
      <c r="C577" s="985"/>
      <c r="D577" s="985"/>
      <c r="E577" s="985"/>
      <c r="F577" s="985"/>
      <c r="G577" s="985"/>
      <c r="H577" s="985"/>
    </row>
    <row r="578" spans="1:8">
      <c r="A578" s="985"/>
      <c r="B578" s="985"/>
      <c r="C578" s="985"/>
      <c r="D578" s="985"/>
      <c r="E578" s="985"/>
      <c r="F578" s="985"/>
      <c r="G578" s="985"/>
      <c r="H578" s="985"/>
    </row>
    <row r="579" spans="1:8">
      <c r="A579" s="985"/>
      <c r="B579" s="985"/>
      <c r="C579" s="985"/>
      <c r="D579" s="985"/>
      <c r="E579" s="985"/>
      <c r="F579" s="985"/>
      <c r="G579" s="985"/>
      <c r="H579" s="985"/>
    </row>
    <row r="580" spans="1:8">
      <c r="A580" s="985"/>
      <c r="B580" s="985"/>
      <c r="C580" s="985"/>
      <c r="D580" s="985"/>
      <c r="E580" s="985"/>
      <c r="F580" s="985"/>
      <c r="G580" s="985"/>
      <c r="H580" s="985"/>
    </row>
    <row r="581" spans="1:8">
      <c r="A581" s="985"/>
      <c r="B581" s="985"/>
      <c r="C581" s="985"/>
      <c r="D581" s="985"/>
      <c r="E581" s="985"/>
      <c r="F581" s="985"/>
      <c r="G581" s="985"/>
      <c r="H581" s="985"/>
    </row>
    <row r="582" spans="1:8">
      <c r="A582" s="985"/>
      <c r="B582" s="985"/>
      <c r="C582" s="985"/>
      <c r="D582" s="985"/>
      <c r="E582" s="985"/>
      <c r="F582" s="985"/>
      <c r="G582" s="985"/>
      <c r="H582" s="985"/>
    </row>
    <row r="583" spans="1:8">
      <c r="A583" s="985"/>
      <c r="B583" s="985"/>
      <c r="C583" s="985"/>
      <c r="D583" s="985"/>
      <c r="E583" s="985"/>
      <c r="F583" s="985"/>
      <c r="G583" s="985"/>
      <c r="H583" s="985"/>
    </row>
    <row r="584" spans="1:8">
      <c r="A584" s="985"/>
      <c r="B584" s="985"/>
      <c r="C584" s="985"/>
      <c r="D584" s="985"/>
      <c r="E584" s="985"/>
      <c r="F584" s="985"/>
      <c r="G584" s="985"/>
      <c r="H584" s="985"/>
    </row>
    <row r="585" spans="1:8">
      <c r="A585" s="985"/>
      <c r="B585" s="985"/>
      <c r="C585" s="985"/>
      <c r="D585" s="985"/>
      <c r="E585" s="985"/>
      <c r="F585" s="985"/>
      <c r="G585" s="985"/>
      <c r="H585" s="985"/>
    </row>
    <row r="586" spans="1:8">
      <c r="A586" s="985"/>
      <c r="B586" s="985"/>
      <c r="C586" s="985"/>
      <c r="D586" s="985"/>
      <c r="E586" s="985"/>
      <c r="F586" s="985"/>
      <c r="G586" s="985"/>
      <c r="H586" s="985"/>
    </row>
    <row r="587" spans="1:8">
      <c r="A587" s="985"/>
      <c r="B587" s="985"/>
      <c r="C587" s="985"/>
      <c r="D587" s="985"/>
      <c r="E587" s="985"/>
      <c r="F587" s="985"/>
      <c r="G587" s="985"/>
      <c r="H587" s="985"/>
    </row>
    <row r="588" spans="1:8">
      <c r="A588" s="985"/>
      <c r="B588" s="985"/>
      <c r="C588" s="985"/>
      <c r="D588" s="985"/>
      <c r="E588" s="985"/>
      <c r="F588" s="985"/>
      <c r="G588" s="985"/>
      <c r="H588" s="985"/>
    </row>
    <row r="589" spans="1:8">
      <c r="A589" s="985"/>
      <c r="B589" s="985"/>
      <c r="C589" s="985"/>
      <c r="D589" s="985"/>
      <c r="E589" s="985"/>
      <c r="F589" s="985"/>
      <c r="G589" s="985"/>
      <c r="H589" s="985"/>
    </row>
    <row r="590" spans="1:8">
      <c r="A590" s="985"/>
      <c r="B590" s="985"/>
      <c r="C590" s="985"/>
      <c r="D590" s="985"/>
      <c r="E590" s="985"/>
      <c r="F590" s="985"/>
      <c r="G590" s="985"/>
      <c r="H590" s="985"/>
    </row>
    <row r="591" spans="1:8">
      <c r="A591" s="985"/>
      <c r="B591" s="985"/>
      <c r="C591" s="985"/>
      <c r="D591" s="985"/>
      <c r="E591" s="985"/>
      <c r="F591" s="985"/>
      <c r="G591" s="985"/>
      <c r="H591" s="985"/>
    </row>
    <row r="592" spans="1:8">
      <c r="A592" s="985"/>
      <c r="B592" s="985"/>
      <c r="C592" s="985"/>
      <c r="D592" s="985"/>
      <c r="E592" s="985"/>
      <c r="F592" s="985"/>
      <c r="G592" s="985"/>
      <c r="H592" s="985"/>
    </row>
    <row r="593" spans="1:8">
      <c r="A593" s="985"/>
      <c r="B593" s="985"/>
      <c r="C593" s="985"/>
      <c r="D593" s="985"/>
      <c r="E593" s="985"/>
      <c r="F593" s="985"/>
      <c r="G593" s="985"/>
      <c r="H593" s="985"/>
    </row>
    <row r="594" spans="1:8">
      <c r="A594" s="985"/>
      <c r="B594" s="985"/>
      <c r="C594" s="985"/>
      <c r="D594" s="985"/>
      <c r="E594" s="985"/>
      <c r="F594" s="985"/>
      <c r="G594" s="985"/>
      <c r="H594" s="985"/>
    </row>
    <row r="595" spans="1:8">
      <c r="A595" s="985"/>
      <c r="B595" s="985"/>
      <c r="C595" s="985"/>
      <c r="D595" s="985"/>
      <c r="E595" s="985"/>
      <c r="F595" s="985"/>
      <c r="G595" s="985"/>
      <c r="H595" s="985"/>
    </row>
    <row r="596" spans="1:8">
      <c r="A596" s="985"/>
      <c r="B596" s="985"/>
      <c r="C596" s="985"/>
      <c r="D596" s="985"/>
      <c r="E596" s="985"/>
      <c r="F596" s="985"/>
      <c r="G596" s="985"/>
      <c r="H596" s="985"/>
    </row>
    <row r="597" spans="1:8">
      <c r="A597" s="985"/>
      <c r="B597" s="985"/>
      <c r="C597" s="985"/>
      <c r="D597" s="985"/>
      <c r="E597" s="985"/>
      <c r="F597" s="985"/>
      <c r="G597" s="985"/>
      <c r="H597" s="985"/>
    </row>
    <row r="598" spans="1:8">
      <c r="A598" s="985"/>
      <c r="B598" s="985"/>
      <c r="C598" s="985"/>
      <c r="D598" s="985"/>
      <c r="E598" s="985"/>
      <c r="F598" s="985"/>
      <c r="G598" s="985"/>
      <c r="H598" s="985"/>
    </row>
    <row r="599" spans="1:8">
      <c r="A599" s="985"/>
      <c r="B599" s="985"/>
      <c r="C599" s="985"/>
      <c r="D599" s="985"/>
      <c r="E599" s="985"/>
      <c r="F599" s="985"/>
      <c r="G599" s="985"/>
      <c r="H599" s="985"/>
    </row>
    <row r="600" spans="1:8">
      <c r="A600" s="985"/>
      <c r="B600" s="985"/>
      <c r="C600" s="985"/>
      <c r="D600" s="985"/>
      <c r="E600" s="985"/>
      <c r="F600" s="985"/>
      <c r="G600" s="985"/>
      <c r="H600" s="985"/>
    </row>
    <row r="601" spans="1:8">
      <c r="A601" s="985"/>
      <c r="B601" s="985"/>
      <c r="C601" s="985"/>
      <c r="D601" s="985"/>
      <c r="E601" s="985"/>
      <c r="F601" s="985"/>
      <c r="G601" s="985"/>
      <c r="H601" s="985"/>
    </row>
    <row r="602" spans="1:8">
      <c r="A602" s="985"/>
      <c r="B602" s="985"/>
      <c r="C602" s="985"/>
      <c r="D602" s="985"/>
      <c r="E602" s="985"/>
      <c r="F602" s="985"/>
      <c r="G602" s="985"/>
      <c r="H602" s="985"/>
    </row>
    <row r="603" spans="1:8">
      <c r="A603" s="985"/>
      <c r="B603" s="985"/>
      <c r="C603" s="985"/>
      <c r="D603" s="985"/>
      <c r="E603" s="985"/>
      <c r="F603" s="985"/>
      <c r="G603" s="985"/>
      <c r="H603" s="985"/>
    </row>
    <row r="604" spans="1:8">
      <c r="A604" s="985"/>
      <c r="B604" s="985"/>
      <c r="C604" s="985"/>
      <c r="D604" s="985"/>
      <c r="E604" s="985"/>
      <c r="F604" s="985"/>
      <c r="G604" s="985"/>
      <c r="H604" s="985"/>
    </row>
    <row r="605" spans="1:8">
      <c r="A605" s="985"/>
      <c r="B605" s="985"/>
      <c r="C605" s="985"/>
      <c r="D605" s="985"/>
      <c r="E605" s="985"/>
      <c r="F605" s="985"/>
      <c r="G605" s="985"/>
      <c r="H605" s="985"/>
    </row>
    <row r="606" spans="1:8">
      <c r="A606" s="985"/>
      <c r="B606" s="985"/>
      <c r="C606" s="985"/>
      <c r="D606" s="985"/>
      <c r="E606" s="985"/>
      <c r="F606" s="985"/>
      <c r="G606" s="985"/>
      <c r="H606" s="985"/>
    </row>
    <row r="607" spans="1:8">
      <c r="A607" s="985"/>
      <c r="B607" s="985"/>
      <c r="C607" s="985"/>
      <c r="D607" s="985"/>
      <c r="E607" s="985"/>
      <c r="F607" s="985"/>
      <c r="G607" s="985"/>
      <c r="H607" s="985"/>
    </row>
    <row r="608" spans="1:8">
      <c r="A608" s="985"/>
      <c r="B608" s="985"/>
      <c r="C608" s="985"/>
      <c r="D608" s="985"/>
      <c r="E608" s="985"/>
      <c r="F608" s="985"/>
      <c r="G608" s="985"/>
      <c r="H608" s="985"/>
    </row>
    <row r="609" spans="1:8">
      <c r="A609" s="985"/>
      <c r="B609" s="985"/>
      <c r="C609" s="985"/>
      <c r="D609" s="985"/>
      <c r="E609" s="985"/>
      <c r="F609" s="985"/>
      <c r="G609" s="985"/>
      <c r="H609" s="985"/>
    </row>
    <row r="610" spans="1:8">
      <c r="A610" s="985"/>
      <c r="B610" s="985"/>
      <c r="C610" s="985"/>
      <c r="D610" s="985"/>
      <c r="E610" s="985"/>
      <c r="F610" s="985"/>
      <c r="G610" s="985"/>
      <c r="H610" s="985"/>
    </row>
    <row r="611" spans="1:8">
      <c r="A611" s="985"/>
      <c r="B611" s="985"/>
      <c r="C611" s="985"/>
      <c r="D611" s="985"/>
      <c r="E611" s="985"/>
      <c r="F611" s="985"/>
      <c r="G611" s="985"/>
      <c r="H611" s="985"/>
    </row>
    <row r="612" spans="1:8">
      <c r="A612" s="985"/>
      <c r="B612" s="985"/>
      <c r="C612" s="985"/>
      <c r="D612" s="985"/>
      <c r="E612" s="985"/>
      <c r="F612" s="985"/>
      <c r="G612" s="985"/>
      <c r="H612" s="985"/>
    </row>
    <row r="613" spans="1:8">
      <c r="A613" s="985"/>
      <c r="B613" s="985"/>
      <c r="C613" s="985"/>
      <c r="D613" s="985"/>
      <c r="E613" s="985"/>
      <c r="F613" s="985"/>
      <c r="G613" s="985"/>
      <c r="H613" s="985"/>
    </row>
    <row r="614" spans="1:8">
      <c r="A614" s="985"/>
      <c r="B614" s="985"/>
      <c r="C614" s="985"/>
      <c r="D614" s="985"/>
      <c r="E614" s="985"/>
      <c r="F614" s="985"/>
      <c r="G614" s="985"/>
      <c r="H614" s="985"/>
    </row>
    <row r="615" spans="1:8">
      <c r="A615" s="985"/>
      <c r="B615" s="985"/>
      <c r="C615" s="985"/>
      <c r="D615" s="985"/>
      <c r="E615" s="985"/>
      <c r="F615" s="985"/>
      <c r="G615" s="985"/>
      <c r="H615" s="985"/>
    </row>
    <row r="616" spans="1:8">
      <c r="A616" s="985"/>
      <c r="B616" s="985"/>
      <c r="C616" s="985"/>
      <c r="D616" s="985"/>
      <c r="E616" s="985"/>
      <c r="F616" s="985"/>
      <c r="G616" s="985"/>
      <c r="H616" s="985"/>
    </row>
    <row r="617" spans="1:8">
      <c r="A617" s="985"/>
      <c r="B617" s="985"/>
      <c r="C617" s="985"/>
      <c r="D617" s="985"/>
      <c r="E617" s="985"/>
      <c r="F617" s="985"/>
      <c r="G617" s="985"/>
      <c r="H617" s="985"/>
    </row>
    <row r="618" spans="1:8">
      <c r="A618" s="985"/>
      <c r="B618" s="985"/>
      <c r="C618" s="985"/>
      <c r="D618" s="985"/>
      <c r="E618" s="985"/>
      <c r="F618" s="985"/>
      <c r="G618" s="985"/>
      <c r="H618" s="985"/>
    </row>
    <row r="619" spans="1:8">
      <c r="A619" s="985"/>
      <c r="B619" s="985"/>
      <c r="C619" s="985"/>
      <c r="D619" s="985"/>
      <c r="E619" s="985"/>
      <c r="F619" s="985"/>
      <c r="G619" s="985"/>
      <c r="H619" s="985"/>
    </row>
    <row r="620" spans="1:8">
      <c r="A620" s="985"/>
      <c r="B620" s="985"/>
      <c r="C620" s="985"/>
      <c r="D620" s="985"/>
      <c r="E620" s="985"/>
      <c r="F620" s="985"/>
      <c r="G620" s="985"/>
      <c r="H620" s="985"/>
    </row>
    <row r="621" spans="1:8">
      <c r="A621" s="985"/>
      <c r="B621" s="985"/>
      <c r="C621" s="985"/>
      <c r="D621" s="985"/>
      <c r="E621" s="985"/>
      <c r="F621" s="985"/>
      <c r="G621" s="985"/>
      <c r="H621" s="985"/>
    </row>
    <row r="622" spans="1:8">
      <c r="A622" s="985"/>
      <c r="B622" s="985"/>
      <c r="C622" s="985"/>
      <c r="D622" s="985"/>
      <c r="E622" s="985"/>
      <c r="F622" s="985"/>
      <c r="G622" s="985"/>
      <c r="H622" s="985"/>
    </row>
    <row r="623" spans="1:8">
      <c r="A623" s="985"/>
      <c r="B623" s="985"/>
      <c r="C623" s="985"/>
      <c r="D623" s="985"/>
      <c r="E623" s="985"/>
      <c r="F623" s="985"/>
      <c r="G623" s="985"/>
      <c r="H623" s="985"/>
    </row>
    <row r="624" spans="1:8">
      <c r="A624" s="985"/>
      <c r="B624" s="985"/>
      <c r="C624" s="985"/>
      <c r="D624" s="985"/>
      <c r="E624" s="985"/>
      <c r="F624" s="985"/>
      <c r="G624" s="985"/>
      <c r="H624" s="985"/>
    </row>
    <row r="625" spans="1:8">
      <c r="A625" s="985"/>
      <c r="B625" s="985"/>
      <c r="C625" s="985"/>
      <c r="D625" s="985"/>
      <c r="E625" s="985"/>
      <c r="F625" s="985"/>
      <c r="G625" s="985"/>
      <c r="H625" s="985"/>
    </row>
    <row r="626" spans="1:8">
      <c r="A626" s="985"/>
      <c r="B626" s="985"/>
      <c r="C626" s="985"/>
      <c r="D626" s="985"/>
      <c r="E626" s="985"/>
      <c r="F626" s="985"/>
      <c r="G626" s="985"/>
      <c r="H626" s="985"/>
    </row>
    <row r="627" spans="1:8">
      <c r="A627" s="985"/>
      <c r="B627" s="985"/>
      <c r="C627" s="985"/>
      <c r="D627" s="985"/>
      <c r="E627" s="985"/>
      <c r="F627" s="985"/>
      <c r="G627" s="985"/>
      <c r="H627" s="985"/>
    </row>
    <row r="628" spans="1:8">
      <c r="A628" s="985"/>
      <c r="B628" s="985"/>
      <c r="C628" s="985"/>
      <c r="D628" s="985"/>
      <c r="E628" s="985"/>
      <c r="F628" s="985"/>
      <c r="G628" s="985"/>
      <c r="H628" s="985"/>
    </row>
    <row r="629" spans="1:8">
      <c r="A629" s="985"/>
      <c r="B629" s="985"/>
      <c r="C629" s="985"/>
      <c r="D629" s="985"/>
      <c r="E629" s="985"/>
      <c r="F629" s="985"/>
      <c r="G629" s="985"/>
      <c r="H629" s="985"/>
    </row>
    <row r="630" spans="1:8">
      <c r="A630" s="985"/>
      <c r="B630" s="985"/>
      <c r="C630" s="985"/>
      <c r="D630" s="985"/>
      <c r="E630" s="985"/>
      <c r="F630" s="985"/>
      <c r="G630" s="985"/>
      <c r="H630" s="985"/>
    </row>
    <row r="631" spans="1:8">
      <c r="A631" s="985"/>
      <c r="B631" s="985"/>
      <c r="C631" s="985"/>
      <c r="D631" s="985"/>
      <c r="E631" s="985"/>
      <c r="F631" s="985"/>
      <c r="G631" s="985"/>
      <c r="H631" s="985"/>
    </row>
    <row r="632" spans="1:8">
      <c r="A632" s="985"/>
      <c r="B632" s="985"/>
      <c r="C632" s="985"/>
      <c r="D632" s="985"/>
      <c r="E632" s="985"/>
      <c r="F632" s="985"/>
      <c r="G632" s="985"/>
      <c r="H632" s="985"/>
    </row>
    <row r="633" spans="1:8">
      <c r="A633" s="985"/>
      <c r="B633" s="985"/>
      <c r="C633" s="985"/>
      <c r="D633" s="985"/>
      <c r="E633" s="985"/>
      <c r="F633" s="985"/>
      <c r="G633" s="985"/>
      <c r="H633" s="985"/>
    </row>
    <row r="634" spans="1:8">
      <c r="A634" s="985"/>
      <c r="B634" s="985"/>
      <c r="C634" s="985"/>
      <c r="D634" s="985"/>
      <c r="E634" s="985"/>
      <c r="F634" s="985"/>
      <c r="G634" s="985"/>
      <c r="H634" s="985"/>
    </row>
    <row r="635" spans="1:8">
      <c r="A635" s="985"/>
      <c r="B635" s="985"/>
      <c r="C635" s="985"/>
      <c r="D635" s="985"/>
      <c r="E635" s="985"/>
      <c r="F635" s="985"/>
      <c r="G635" s="985"/>
      <c r="H635" s="985"/>
    </row>
    <row r="636" spans="1:8">
      <c r="A636" s="985"/>
      <c r="B636" s="985"/>
      <c r="C636" s="985"/>
      <c r="D636" s="985"/>
      <c r="E636" s="985"/>
      <c r="F636" s="985"/>
      <c r="G636" s="985"/>
      <c r="H636" s="985"/>
    </row>
    <row r="637" spans="1:8">
      <c r="A637" s="985"/>
      <c r="B637" s="985"/>
      <c r="C637" s="985"/>
      <c r="D637" s="985"/>
      <c r="E637" s="985"/>
      <c r="F637" s="985"/>
      <c r="G637" s="985"/>
      <c r="H637" s="985"/>
    </row>
    <row r="638" spans="1:8">
      <c r="A638" s="985"/>
      <c r="B638" s="985"/>
      <c r="C638" s="985"/>
      <c r="D638" s="985"/>
      <c r="E638" s="985"/>
      <c r="F638" s="985"/>
      <c r="G638" s="985"/>
      <c r="H638" s="985"/>
    </row>
    <row r="639" spans="1:8">
      <c r="A639" s="985"/>
      <c r="B639" s="985"/>
      <c r="C639" s="985"/>
      <c r="D639" s="985"/>
      <c r="E639" s="985"/>
      <c r="F639" s="985"/>
      <c r="G639" s="985"/>
      <c r="H639" s="985"/>
    </row>
    <row r="640" spans="1:8">
      <c r="A640" s="985"/>
      <c r="B640" s="985"/>
      <c r="C640" s="985"/>
      <c r="D640" s="985"/>
      <c r="E640" s="985"/>
      <c r="F640" s="985"/>
      <c r="G640" s="985"/>
      <c r="H640" s="985"/>
    </row>
    <row r="641" spans="1:8">
      <c r="A641" s="985"/>
      <c r="B641" s="985"/>
      <c r="C641" s="985"/>
      <c r="D641" s="985"/>
      <c r="E641" s="985"/>
      <c r="F641" s="985"/>
      <c r="G641" s="985"/>
      <c r="H641" s="985"/>
    </row>
    <row r="642" spans="1:8">
      <c r="A642" s="985"/>
      <c r="B642" s="985"/>
      <c r="C642" s="985"/>
      <c r="D642" s="985"/>
      <c r="E642" s="985"/>
      <c r="F642" s="985"/>
      <c r="G642" s="985"/>
      <c r="H642" s="985"/>
    </row>
    <row r="643" spans="1:8">
      <c r="A643" s="985"/>
      <c r="B643" s="985"/>
      <c r="C643" s="985"/>
      <c r="D643" s="985"/>
      <c r="E643" s="985"/>
      <c r="F643" s="985"/>
      <c r="G643" s="985"/>
      <c r="H643" s="985"/>
    </row>
    <row r="644" spans="1:8">
      <c r="A644" s="985"/>
      <c r="B644" s="985"/>
      <c r="C644" s="985"/>
      <c r="D644" s="985"/>
      <c r="E644" s="985"/>
      <c r="F644" s="985"/>
      <c r="G644" s="985"/>
      <c r="H644" s="985"/>
    </row>
    <row r="645" spans="1:8">
      <c r="A645" s="985"/>
      <c r="B645" s="985"/>
      <c r="C645" s="985"/>
      <c r="D645" s="985"/>
      <c r="E645" s="985"/>
      <c r="F645" s="985"/>
      <c r="G645" s="985"/>
      <c r="H645" s="985"/>
    </row>
    <row r="646" spans="1:8">
      <c r="A646" s="985"/>
      <c r="B646" s="985"/>
      <c r="C646" s="985"/>
      <c r="D646" s="985"/>
      <c r="E646" s="985"/>
      <c r="F646" s="985"/>
      <c r="G646" s="985"/>
      <c r="H646" s="985"/>
    </row>
    <row r="647" spans="1:8">
      <c r="A647" s="985"/>
      <c r="B647" s="985"/>
      <c r="C647" s="985"/>
      <c r="D647" s="985"/>
      <c r="E647" s="985"/>
      <c r="F647" s="985"/>
      <c r="G647" s="985"/>
      <c r="H647" s="985"/>
    </row>
    <row r="648" spans="1:8">
      <c r="A648" s="985"/>
      <c r="B648" s="985"/>
      <c r="C648" s="985"/>
      <c r="D648" s="985"/>
      <c r="E648" s="985"/>
      <c r="F648" s="985"/>
      <c r="G648" s="985"/>
      <c r="H648" s="985"/>
    </row>
    <row r="649" spans="1:8">
      <c r="A649" s="985"/>
      <c r="B649" s="985"/>
      <c r="C649" s="985"/>
      <c r="D649" s="985"/>
      <c r="E649" s="985"/>
      <c r="F649" s="985"/>
      <c r="G649" s="985"/>
      <c r="H649" s="985"/>
    </row>
    <row r="650" spans="1:8">
      <c r="A650" s="985"/>
      <c r="B650" s="985"/>
      <c r="C650" s="985"/>
      <c r="D650" s="985"/>
      <c r="E650" s="985"/>
      <c r="F650" s="985"/>
      <c r="G650" s="985"/>
      <c r="H650" s="985"/>
    </row>
    <row r="651" spans="1:8">
      <c r="A651" s="985"/>
      <c r="B651" s="985"/>
      <c r="C651" s="985"/>
      <c r="D651" s="985"/>
      <c r="E651" s="985"/>
      <c r="F651" s="985"/>
      <c r="G651" s="985"/>
      <c r="H651" s="985"/>
    </row>
    <row r="652" spans="1:8">
      <c r="A652" s="985"/>
      <c r="B652" s="985"/>
      <c r="C652" s="985"/>
      <c r="D652" s="985"/>
      <c r="E652" s="985"/>
      <c r="F652" s="985"/>
      <c r="G652" s="985"/>
      <c r="H652" s="985"/>
    </row>
    <row r="653" spans="1:8">
      <c r="A653" s="985"/>
      <c r="B653" s="985"/>
      <c r="C653" s="985"/>
      <c r="D653" s="985"/>
      <c r="E653" s="985"/>
      <c r="F653" s="985"/>
      <c r="G653" s="985"/>
      <c r="H653" s="985"/>
    </row>
    <row r="654" spans="1:8">
      <c r="A654" s="985"/>
      <c r="B654" s="985"/>
      <c r="C654" s="985"/>
      <c r="D654" s="985"/>
      <c r="E654" s="985"/>
      <c r="F654" s="985"/>
      <c r="G654" s="985"/>
      <c r="H654" s="985"/>
    </row>
    <row r="655" spans="1:8">
      <c r="A655" s="985"/>
      <c r="B655" s="985"/>
      <c r="C655" s="985"/>
      <c r="D655" s="985"/>
      <c r="E655" s="985"/>
      <c r="F655" s="985"/>
      <c r="G655" s="985"/>
      <c r="H655" s="985"/>
    </row>
    <row r="656" spans="1:8">
      <c r="A656" s="985"/>
      <c r="B656" s="985"/>
      <c r="C656" s="985"/>
      <c r="D656" s="985"/>
      <c r="E656" s="985"/>
      <c r="F656" s="985"/>
      <c r="G656" s="985"/>
      <c r="H656" s="985"/>
    </row>
    <row r="657" spans="1:8">
      <c r="A657" s="985"/>
      <c r="B657" s="985"/>
      <c r="C657" s="985"/>
      <c r="D657" s="985"/>
      <c r="E657" s="985"/>
      <c r="F657" s="985"/>
      <c r="G657" s="985"/>
      <c r="H657" s="985"/>
    </row>
    <row r="658" spans="1:8">
      <c r="A658" s="985"/>
      <c r="B658" s="985"/>
      <c r="C658" s="985"/>
      <c r="D658" s="985"/>
      <c r="E658" s="985"/>
      <c r="F658" s="985"/>
      <c r="G658" s="985"/>
      <c r="H658" s="985"/>
    </row>
    <row r="659" spans="1:8">
      <c r="A659" s="985"/>
      <c r="B659" s="985"/>
      <c r="C659" s="985"/>
      <c r="D659" s="985"/>
      <c r="E659" s="985"/>
      <c r="F659" s="985"/>
      <c r="G659" s="985"/>
      <c r="H659" s="985"/>
    </row>
    <row r="660" spans="1:8">
      <c r="A660" s="985"/>
      <c r="B660" s="985"/>
      <c r="C660" s="985"/>
      <c r="D660" s="985"/>
      <c r="E660" s="985"/>
      <c r="F660" s="985"/>
      <c r="G660" s="985"/>
      <c r="H660" s="985"/>
    </row>
    <row r="661" spans="1:8">
      <c r="A661" s="985"/>
      <c r="B661" s="985"/>
      <c r="C661" s="985"/>
      <c r="D661" s="985"/>
      <c r="E661" s="985"/>
      <c r="F661" s="985"/>
      <c r="G661" s="985"/>
      <c r="H661" s="985"/>
    </row>
    <row r="662" spans="1:8">
      <c r="A662" s="985"/>
      <c r="B662" s="985"/>
      <c r="C662" s="985"/>
      <c r="D662" s="985"/>
      <c r="E662" s="985"/>
      <c r="F662" s="985"/>
      <c r="G662" s="985"/>
      <c r="H662" s="985"/>
    </row>
    <row r="663" spans="1:8">
      <c r="A663" s="985"/>
      <c r="B663" s="985"/>
      <c r="C663" s="985"/>
      <c r="D663" s="985"/>
      <c r="E663" s="985"/>
      <c r="F663" s="985"/>
      <c r="G663" s="985"/>
      <c r="H663" s="985"/>
    </row>
    <row r="664" spans="1:8">
      <c r="A664" s="985"/>
      <c r="B664" s="985"/>
      <c r="C664" s="985"/>
      <c r="D664" s="985"/>
      <c r="E664" s="985"/>
      <c r="F664" s="985"/>
      <c r="G664" s="985"/>
      <c r="H664" s="985"/>
    </row>
    <row r="665" spans="1:8">
      <c r="A665" s="985"/>
      <c r="B665" s="985"/>
      <c r="C665" s="985"/>
      <c r="D665" s="985"/>
      <c r="E665" s="985"/>
      <c r="F665" s="985"/>
      <c r="G665" s="985"/>
      <c r="H665" s="985"/>
    </row>
    <row r="666" spans="1:8">
      <c r="A666" s="985"/>
      <c r="B666" s="985"/>
      <c r="C666" s="985"/>
      <c r="D666" s="985"/>
      <c r="E666" s="985"/>
      <c r="F666" s="985"/>
      <c r="G666" s="985"/>
      <c r="H666" s="985"/>
    </row>
    <row r="667" spans="1:8">
      <c r="A667" s="985"/>
      <c r="B667" s="985"/>
      <c r="C667" s="985"/>
      <c r="D667" s="985"/>
      <c r="E667" s="985"/>
      <c r="F667" s="985"/>
      <c r="G667" s="985"/>
      <c r="H667" s="985"/>
    </row>
    <row r="668" spans="1:8">
      <c r="A668" s="985"/>
      <c r="B668" s="985"/>
      <c r="C668" s="985"/>
      <c r="D668" s="985"/>
      <c r="E668" s="985"/>
      <c r="F668" s="985"/>
      <c r="G668" s="985"/>
      <c r="H668" s="985"/>
    </row>
    <row r="669" spans="1:8">
      <c r="A669" s="985"/>
      <c r="B669" s="985"/>
      <c r="C669" s="985"/>
      <c r="D669" s="985"/>
      <c r="E669" s="985"/>
      <c r="F669" s="985"/>
      <c r="G669" s="985"/>
      <c r="H669" s="985"/>
    </row>
    <row r="670" spans="1:8">
      <c r="A670" s="985"/>
      <c r="B670" s="985"/>
      <c r="C670" s="985"/>
      <c r="D670" s="985"/>
      <c r="E670" s="985"/>
      <c r="F670" s="985"/>
      <c r="G670" s="985"/>
      <c r="H670" s="985"/>
    </row>
    <row r="671" spans="1:8">
      <c r="A671" s="985"/>
      <c r="B671" s="985"/>
      <c r="C671" s="985"/>
      <c r="D671" s="985"/>
      <c r="E671" s="985"/>
      <c r="F671" s="985"/>
      <c r="G671" s="985"/>
      <c r="H671" s="985"/>
    </row>
    <row r="672" spans="1:8">
      <c r="A672" s="985"/>
      <c r="B672" s="985"/>
      <c r="C672" s="985"/>
      <c r="D672" s="985"/>
      <c r="E672" s="985"/>
      <c r="F672" s="985"/>
      <c r="G672" s="985"/>
      <c r="H672" s="985"/>
    </row>
    <row r="673" spans="1:8">
      <c r="A673" s="985"/>
      <c r="B673" s="985"/>
      <c r="C673" s="985"/>
      <c r="D673" s="985"/>
      <c r="E673" s="985"/>
      <c r="F673" s="985"/>
      <c r="G673" s="985"/>
      <c r="H673" s="985"/>
    </row>
    <row r="674" spans="1:8">
      <c r="A674" s="985"/>
      <c r="B674" s="985"/>
      <c r="C674" s="985"/>
      <c r="D674" s="985"/>
      <c r="E674" s="985"/>
      <c r="F674" s="985"/>
      <c r="G674" s="985"/>
      <c r="H674" s="985"/>
    </row>
    <row r="675" spans="1:8">
      <c r="A675" s="985"/>
      <c r="B675" s="985"/>
      <c r="C675" s="985"/>
      <c r="D675" s="985"/>
      <c r="E675" s="985"/>
      <c r="F675" s="985"/>
      <c r="G675" s="985"/>
      <c r="H675" s="985"/>
    </row>
    <row r="676" spans="1:8">
      <c r="A676" s="985"/>
      <c r="B676" s="985"/>
      <c r="C676" s="985"/>
      <c r="D676" s="985"/>
      <c r="E676" s="985"/>
      <c r="F676" s="985"/>
      <c r="G676" s="985"/>
      <c r="H676" s="985"/>
    </row>
    <row r="677" spans="1:8">
      <c r="A677" s="985"/>
      <c r="B677" s="985"/>
      <c r="C677" s="985"/>
      <c r="D677" s="985"/>
      <c r="E677" s="985"/>
      <c r="F677" s="985"/>
      <c r="G677" s="985"/>
      <c r="H677" s="985"/>
    </row>
    <row r="678" spans="1:8">
      <c r="A678" s="985"/>
      <c r="B678" s="985"/>
      <c r="C678" s="985"/>
      <c r="D678" s="985"/>
      <c r="E678" s="985"/>
      <c r="F678" s="985"/>
      <c r="G678" s="985"/>
      <c r="H678" s="985"/>
    </row>
    <row r="679" spans="1:8">
      <c r="A679" s="985"/>
      <c r="B679" s="985"/>
      <c r="C679" s="985"/>
      <c r="D679" s="985"/>
      <c r="E679" s="985"/>
      <c r="F679" s="985"/>
      <c r="G679" s="985"/>
      <c r="H679" s="985"/>
    </row>
    <row r="680" spans="1:8">
      <c r="A680" s="985"/>
      <c r="B680" s="985"/>
      <c r="C680" s="985"/>
      <c r="D680" s="985"/>
      <c r="E680" s="985"/>
      <c r="F680" s="985"/>
      <c r="G680" s="985"/>
      <c r="H680" s="985"/>
    </row>
    <row r="681" spans="1:8">
      <c r="A681" s="985"/>
      <c r="B681" s="985"/>
      <c r="C681" s="985"/>
      <c r="D681" s="985"/>
      <c r="E681" s="985"/>
      <c r="F681" s="985"/>
      <c r="G681" s="985"/>
      <c r="H681" s="985"/>
    </row>
    <row r="682" spans="1:8">
      <c r="A682" s="985"/>
      <c r="B682" s="985"/>
      <c r="C682" s="985"/>
      <c r="D682" s="985"/>
      <c r="E682" s="985"/>
      <c r="F682" s="985"/>
      <c r="G682" s="985"/>
      <c r="H682" s="985"/>
    </row>
    <row r="683" spans="1:8">
      <c r="A683" s="985"/>
      <c r="B683" s="985"/>
      <c r="C683" s="985"/>
      <c r="D683" s="985"/>
      <c r="E683" s="985"/>
      <c r="F683" s="985"/>
      <c r="G683" s="985"/>
      <c r="H683" s="985"/>
    </row>
    <row r="684" spans="1:8">
      <c r="A684" s="985"/>
      <c r="B684" s="985"/>
      <c r="C684" s="985"/>
      <c r="D684" s="985"/>
      <c r="E684" s="985"/>
      <c r="F684" s="985"/>
      <c r="G684" s="985"/>
      <c r="H684" s="985"/>
    </row>
    <row r="685" spans="1:8">
      <c r="A685" s="985"/>
      <c r="B685" s="985"/>
      <c r="C685" s="985"/>
      <c r="D685" s="985"/>
      <c r="E685" s="985"/>
      <c r="F685" s="985"/>
      <c r="G685" s="985"/>
      <c r="H685" s="985"/>
    </row>
    <row r="686" spans="1:8">
      <c r="A686" s="985"/>
      <c r="B686" s="985"/>
      <c r="C686" s="985"/>
      <c r="D686" s="985"/>
      <c r="E686" s="985"/>
      <c r="F686" s="985"/>
      <c r="G686" s="985"/>
      <c r="H686" s="985"/>
    </row>
    <row r="687" spans="1:8">
      <c r="A687" s="985"/>
      <c r="B687" s="985"/>
      <c r="C687" s="985"/>
      <c r="D687" s="985"/>
      <c r="E687" s="985"/>
      <c r="F687" s="985"/>
      <c r="G687" s="985"/>
      <c r="H687" s="985"/>
    </row>
    <row r="688" spans="1:8">
      <c r="A688" s="985"/>
      <c r="B688" s="985"/>
      <c r="C688" s="985"/>
      <c r="D688" s="985"/>
      <c r="E688" s="985"/>
      <c r="F688" s="985"/>
      <c r="G688" s="985"/>
      <c r="H688" s="985"/>
    </row>
    <row r="689" spans="1:8">
      <c r="A689" s="985"/>
      <c r="B689" s="985"/>
      <c r="C689" s="985"/>
      <c r="D689" s="985"/>
      <c r="E689" s="985"/>
      <c r="F689" s="985"/>
      <c r="G689" s="985"/>
      <c r="H689" s="985"/>
    </row>
    <row r="690" spans="1:8">
      <c r="A690" s="985"/>
      <c r="B690" s="985"/>
      <c r="C690" s="985"/>
      <c r="D690" s="985"/>
      <c r="E690" s="985"/>
      <c r="F690" s="985"/>
      <c r="G690" s="985"/>
      <c r="H690" s="985"/>
    </row>
    <row r="691" spans="1:8">
      <c r="A691" s="985"/>
      <c r="B691" s="985"/>
      <c r="C691" s="985"/>
      <c r="D691" s="985"/>
      <c r="E691" s="985"/>
      <c r="F691" s="985"/>
      <c r="G691" s="985"/>
      <c r="H691" s="985"/>
    </row>
    <row r="692" spans="1:8">
      <c r="A692" s="985"/>
      <c r="B692" s="985"/>
      <c r="C692" s="985"/>
      <c r="D692" s="985"/>
      <c r="E692" s="985"/>
      <c r="F692" s="985"/>
      <c r="G692" s="985"/>
      <c r="H692" s="985"/>
    </row>
    <row r="693" spans="1:8">
      <c r="A693" s="985"/>
      <c r="B693" s="985"/>
      <c r="C693" s="985"/>
      <c r="D693" s="985"/>
      <c r="E693" s="985"/>
      <c r="F693" s="985"/>
      <c r="G693" s="985"/>
      <c r="H693" s="985"/>
    </row>
    <row r="694" spans="1:8">
      <c r="A694" s="985"/>
      <c r="B694" s="985"/>
      <c r="C694" s="985"/>
      <c r="D694" s="985"/>
      <c r="E694" s="985"/>
      <c r="F694" s="985"/>
      <c r="G694" s="985"/>
      <c r="H694" s="985"/>
    </row>
    <row r="695" spans="1:8">
      <c r="A695" s="985"/>
      <c r="B695" s="985"/>
      <c r="C695" s="985"/>
      <c r="D695" s="985"/>
      <c r="E695" s="985"/>
      <c r="F695" s="985"/>
      <c r="G695" s="985"/>
      <c r="H695" s="985"/>
    </row>
    <row r="696" spans="1:8">
      <c r="A696" s="985"/>
      <c r="B696" s="985"/>
      <c r="C696" s="985"/>
      <c r="D696" s="985"/>
      <c r="E696" s="985"/>
      <c r="F696" s="985"/>
      <c r="G696" s="985"/>
      <c r="H696" s="985"/>
    </row>
    <row r="697" spans="1:8">
      <c r="A697" s="985"/>
      <c r="B697" s="985"/>
      <c r="C697" s="985"/>
      <c r="D697" s="985"/>
      <c r="E697" s="985"/>
      <c r="F697" s="985"/>
      <c r="G697" s="985"/>
      <c r="H697" s="985"/>
    </row>
    <row r="698" spans="1:8">
      <c r="A698" s="985"/>
      <c r="B698" s="985"/>
      <c r="C698" s="985"/>
      <c r="D698" s="985"/>
      <c r="E698" s="985"/>
      <c r="F698" s="985"/>
      <c r="G698" s="985"/>
      <c r="H698" s="985"/>
    </row>
    <row r="699" spans="1:8">
      <c r="A699" s="985"/>
      <c r="B699" s="985"/>
      <c r="C699" s="985"/>
      <c r="D699" s="985"/>
      <c r="E699" s="985"/>
      <c r="F699" s="985"/>
      <c r="G699" s="985"/>
      <c r="H699" s="985"/>
    </row>
    <row r="700" spans="1:8">
      <c r="A700" s="985"/>
      <c r="B700" s="985"/>
      <c r="C700" s="985"/>
      <c r="D700" s="985"/>
      <c r="E700" s="985"/>
      <c r="F700" s="985"/>
      <c r="G700" s="985"/>
      <c r="H700" s="985"/>
    </row>
    <row r="701" spans="1:8">
      <c r="A701" s="985"/>
      <c r="B701" s="985"/>
      <c r="C701" s="985"/>
      <c r="D701" s="985"/>
      <c r="E701" s="985"/>
      <c r="F701" s="985"/>
      <c r="G701" s="985"/>
      <c r="H701" s="985"/>
    </row>
    <row r="702" spans="1:8">
      <c r="A702" s="985"/>
      <c r="B702" s="985"/>
      <c r="C702" s="985"/>
      <c r="D702" s="985"/>
      <c r="E702" s="985"/>
      <c r="F702" s="985"/>
      <c r="G702" s="985"/>
      <c r="H702" s="985"/>
    </row>
    <row r="703" spans="1:8">
      <c r="A703" s="985"/>
      <c r="B703" s="985"/>
      <c r="C703" s="985"/>
      <c r="D703" s="985"/>
      <c r="E703" s="985"/>
      <c r="F703" s="985"/>
      <c r="G703" s="985"/>
      <c r="H703" s="985"/>
    </row>
    <row r="704" spans="1:8">
      <c r="A704" s="985"/>
      <c r="B704" s="985"/>
      <c r="C704" s="985"/>
      <c r="D704" s="985"/>
      <c r="E704" s="985"/>
      <c r="F704" s="985"/>
      <c r="G704" s="985"/>
      <c r="H704" s="985"/>
    </row>
    <row r="705" spans="1:8">
      <c r="A705" s="985"/>
      <c r="B705" s="985"/>
      <c r="C705" s="985"/>
      <c r="D705" s="985"/>
      <c r="E705" s="985"/>
      <c r="F705" s="985"/>
      <c r="G705" s="985"/>
      <c r="H705" s="985"/>
    </row>
    <row r="706" spans="1:8">
      <c r="A706" s="985"/>
      <c r="B706" s="985"/>
      <c r="C706" s="985"/>
      <c r="D706" s="985"/>
      <c r="E706" s="985"/>
      <c r="F706" s="985"/>
      <c r="G706" s="985"/>
      <c r="H706" s="985"/>
    </row>
    <row r="707" spans="1:8">
      <c r="A707" s="985"/>
      <c r="B707" s="985"/>
      <c r="C707" s="985"/>
      <c r="D707" s="985"/>
      <c r="E707" s="985"/>
      <c r="F707" s="985"/>
      <c r="G707" s="985"/>
      <c r="H707" s="985"/>
    </row>
    <row r="708" spans="1:8">
      <c r="A708" s="985"/>
      <c r="B708" s="985"/>
      <c r="C708" s="985"/>
      <c r="D708" s="985"/>
      <c r="E708" s="985"/>
      <c r="F708" s="985"/>
      <c r="G708" s="985"/>
      <c r="H708" s="985"/>
    </row>
    <row r="709" spans="1:8">
      <c r="A709" s="985"/>
      <c r="B709" s="985"/>
      <c r="C709" s="985"/>
      <c r="D709" s="985"/>
      <c r="E709" s="985"/>
      <c r="F709" s="985"/>
      <c r="G709" s="985"/>
      <c r="H709" s="985"/>
    </row>
    <row r="710" spans="1:8">
      <c r="A710" s="985"/>
      <c r="B710" s="985"/>
      <c r="C710" s="985"/>
      <c r="D710" s="985"/>
      <c r="E710" s="985"/>
      <c r="F710" s="985"/>
      <c r="G710" s="985"/>
      <c r="H710" s="985"/>
    </row>
    <row r="711" spans="1:8">
      <c r="A711" s="985"/>
      <c r="B711" s="985"/>
      <c r="C711" s="985"/>
      <c r="D711" s="985"/>
      <c r="E711" s="985"/>
      <c r="F711" s="985"/>
      <c r="G711" s="985"/>
      <c r="H711" s="985"/>
    </row>
    <row r="712" spans="1:8">
      <c r="A712" s="985"/>
      <c r="B712" s="985"/>
      <c r="C712" s="985"/>
      <c r="D712" s="985"/>
      <c r="E712" s="985"/>
      <c r="F712" s="985"/>
      <c r="G712" s="985"/>
      <c r="H712" s="985"/>
    </row>
    <row r="713" spans="1:8">
      <c r="A713" s="985"/>
      <c r="B713" s="985"/>
      <c r="C713" s="985"/>
      <c r="D713" s="985"/>
      <c r="E713" s="985"/>
      <c r="F713" s="985"/>
      <c r="G713" s="985"/>
      <c r="H713" s="985"/>
    </row>
    <row r="714" spans="1:8">
      <c r="A714" s="985"/>
      <c r="B714" s="985"/>
      <c r="C714" s="985"/>
      <c r="D714" s="985"/>
      <c r="E714" s="985"/>
      <c r="F714" s="985"/>
      <c r="G714" s="985"/>
      <c r="H714" s="985"/>
    </row>
    <row r="715" spans="1:8">
      <c r="A715" s="985"/>
      <c r="B715" s="985"/>
      <c r="C715" s="985"/>
      <c r="D715" s="985"/>
      <c r="E715" s="985"/>
      <c r="F715" s="985"/>
      <c r="G715" s="985"/>
      <c r="H715" s="985"/>
    </row>
    <row r="716" spans="1:8">
      <c r="A716" s="985"/>
      <c r="B716" s="985"/>
      <c r="C716" s="985"/>
      <c r="D716" s="985"/>
      <c r="E716" s="985"/>
      <c r="F716" s="985"/>
      <c r="G716" s="985"/>
      <c r="H716" s="985"/>
    </row>
    <row r="717" spans="1:8">
      <c r="A717" s="985"/>
      <c r="B717" s="985"/>
      <c r="C717" s="985"/>
      <c r="D717" s="985"/>
      <c r="E717" s="985"/>
      <c r="F717" s="985"/>
      <c r="G717" s="985"/>
      <c r="H717" s="985"/>
    </row>
    <row r="718" spans="1:8">
      <c r="A718" s="985"/>
      <c r="B718" s="985"/>
      <c r="C718" s="985"/>
      <c r="D718" s="985"/>
      <c r="E718" s="985"/>
      <c r="F718" s="985"/>
      <c r="G718" s="985"/>
      <c r="H718" s="985"/>
    </row>
    <row r="719" spans="1:8">
      <c r="A719" s="985"/>
      <c r="B719" s="985"/>
      <c r="C719" s="985"/>
      <c r="D719" s="985"/>
      <c r="E719" s="985"/>
      <c r="F719" s="985"/>
      <c r="G719" s="985"/>
      <c r="H719" s="985"/>
    </row>
    <row r="720" spans="1:8">
      <c r="A720" s="985"/>
      <c r="B720" s="985"/>
      <c r="C720" s="985"/>
      <c r="D720" s="985"/>
      <c r="E720" s="985"/>
      <c r="F720" s="985"/>
      <c r="G720" s="985"/>
      <c r="H720" s="985"/>
    </row>
    <row r="721" spans="1:8">
      <c r="A721" s="985"/>
      <c r="B721" s="985"/>
      <c r="C721" s="985"/>
      <c r="D721" s="985"/>
      <c r="E721" s="985"/>
      <c r="F721" s="985"/>
      <c r="G721" s="985"/>
      <c r="H721" s="985"/>
    </row>
    <row r="722" spans="1:8">
      <c r="A722" s="985"/>
      <c r="B722" s="985"/>
      <c r="C722" s="985"/>
      <c r="D722" s="985"/>
      <c r="E722" s="985"/>
      <c r="F722" s="985"/>
      <c r="G722" s="985"/>
      <c r="H722" s="985"/>
    </row>
    <row r="723" spans="1:8">
      <c r="A723" s="985"/>
      <c r="B723" s="985"/>
      <c r="C723" s="985"/>
      <c r="D723" s="985"/>
      <c r="E723" s="985"/>
      <c r="F723" s="985"/>
      <c r="G723" s="985"/>
      <c r="H723" s="985"/>
    </row>
    <row r="724" spans="1:8">
      <c r="A724" s="985"/>
      <c r="B724" s="985"/>
      <c r="C724" s="985"/>
      <c r="D724" s="985"/>
      <c r="E724" s="985"/>
      <c r="F724" s="985"/>
      <c r="G724" s="985"/>
      <c r="H724" s="985"/>
    </row>
    <row r="725" spans="1:8">
      <c r="A725" s="985"/>
      <c r="B725" s="985"/>
      <c r="C725" s="985"/>
      <c r="D725" s="985"/>
      <c r="E725" s="985"/>
      <c r="F725" s="985"/>
      <c r="G725" s="985"/>
      <c r="H725" s="985"/>
    </row>
    <row r="726" spans="1:8">
      <c r="A726" s="985"/>
      <c r="B726" s="985"/>
      <c r="C726" s="985"/>
      <c r="D726" s="985"/>
      <c r="E726" s="985"/>
      <c r="F726" s="985"/>
      <c r="G726" s="985"/>
      <c r="H726" s="985"/>
    </row>
    <row r="727" spans="1:8">
      <c r="A727" s="985"/>
      <c r="B727" s="985"/>
      <c r="C727" s="985"/>
      <c r="D727" s="985"/>
      <c r="E727" s="985"/>
      <c r="F727" s="985"/>
      <c r="G727" s="985"/>
      <c r="H727" s="985"/>
    </row>
    <row r="728" spans="1:8">
      <c r="A728" s="985"/>
      <c r="B728" s="985"/>
      <c r="C728" s="985"/>
      <c r="D728" s="985"/>
      <c r="E728" s="985"/>
      <c r="F728" s="985"/>
      <c r="G728" s="985"/>
      <c r="H728" s="985"/>
    </row>
    <row r="729" spans="1:8">
      <c r="A729" s="985"/>
      <c r="B729" s="985"/>
      <c r="C729" s="985"/>
      <c r="D729" s="985"/>
      <c r="E729" s="985"/>
      <c r="F729" s="985"/>
      <c r="G729" s="985"/>
      <c r="H729" s="985"/>
    </row>
    <row r="730" spans="1:8">
      <c r="A730" s="985"/>
      <c r="B730" s="985"/>
      <c r="C730" s="985"/>
      <c r="D730" s="985"/>
      <c r="E730" s="985"/>
      <c r="F730" s="985"/>
      <c r="G730" s="985"/>
      <c r="H730" s="985"/>
    </row>
    <row r="731" spans="1:8">
      <c r="A731" s="985"/>
      <c r="B731" s="985"/>
      <c r="C731" s="985"/>
      <c r="D731" s="985"/>
      <c r="E731" s="985"/>
      <c r="F731" s="985"/>
      <c r="G731" s="985"/>
      <c r="H731" s="985"/>
    </row>
    <row r="732" spans="1:8">
      <c r="A732" s="985"/>
      <c r="B732" s="985"/>
      <c r="C732" s="985"/>
      <c r="D732" s="985"/>
      <c r="E732" s="985"/>
      <c r="F732" s="985"/>
      <c r="G732" s="985"/>
      <c r="H732" s="985"/>
    </row>
    <row r="733" spans="1:8">
      <c r="A733" s="985"/>
      <c r="B733" s="985"/>
      <c r="C733" s="985"/>
      <c r="D733" s="985"/>
      <c r="E733" s="985"/>
      <c r="F733" s="985"/>
      <c r="G733" s="985"/>
      <c r="H733" s="985"/>
    </row>
    <row r="734" spans="1:8">
      <c r="A734" s="985"/>
      <c r="B734" s="985"/>
      <c r="C734" s="985"/>
      <c r="D734" s="985"/>
      <c r="E734" s="985"/>
      <c r="F734" s="985"/>
      <c r="G734" s="985"/>
      <c r="H734" s="985"/>
    </row>
    <row r="735" spans="1:8">
      <c r="A735" s="985"/>
      <c r="B735" s="985"/>
      <c r="C735" s="985"/>
      <c r="D735" s="985"/>
      <c r="E735" s="985"/>
      <c r="F735" s="985"/>
      <c r="G735" s="985"/>
      <c r="H735" s="985"/>
    </row>
    <row r="736" spans="1:8">
      <c r="A736" s="985"/>
      <c r="B736" s="985"/>
      <c r="C736" s="985"/>
      <c r="D736" s="985"/>
      <c r="E736" s="985"/>
      <c r="F736" s="985"/>
      <c r="G736" s="985"/>
      <c r="H736" s="985"/>
    </row>
    <row r="737" spans="1:8">
      <c r="A737" s="985"/>
      <c r="B737" s="985"/>
      <c r="C737" s="985"/>
      <c r="D737" s="985"/>
      <c r="E737" s="985"/>
      <c r="F737" s="985"/>
      <c r="G737" s="985"/>
      <c r="H737" s="985"/>
    </row>
    <row r="738" spans="1:8">
      <c r="A738" s="985"/>
      <c r="B738" s="985"/>
      <c r="C738" s="985"/>
      <c r="D738" s="985"/>
      <c r="E738" s="985"/>
      <c r="F738" s="985"/>
      <c r="G738" s="985"/>
      <c r="H738" s="985"/>
    </row>
    <row r="739" spans="1:8">
      <c r="A739" s="985"/>
      <c r="B739" s="985"/>
      <c r="C739" s="985"/>
      <c r="D739" s="985"/>
      <c r="E739" s="985"/>
      <c r="F739" s="985"/>
      <c r="G739" s="985"/>
      <c r="H739" s="985"/>
    </row>
    <row r="740" spans="1:8">
      <c r="A740" s="985"/>
      <c r="B740" s="985"/>
      <c r="C740" s="985"/>
      <c r="D740" s="985"/>
      <c r="E740" s="985"/>
      <c r="F740" s="985"/>
      <c r="G740" s="985"/>
      <c r="H740" s="985"/>
    </row>
    <row r="741" spans="1:8">
      <c r="A741" s="985"/>
      <c r="B741" s="985"/>
      <c r="C741" s="985"/>
      <c r="D741" s="985"/>
      <c r="E741" s="985"/>
      <c r="F741" s="985"/>
      <c r="G741" s="985"/>
      <c r="H741" s="985"/>
    </row>
    <row r="742" spans="1:8">
      <c r="A742" s="985"/>
      <c r="B742" s="985"/>
      <c r="C742" s="985"/>
      <c r="D742" s="985"/>
      <c r="E742" s="985"/>
      <c r="F742" s="985"/>
      <c r="G742" s="985"/>
      <c r="H742" s="985"/>
    </row>
    <row r="743" spans="1:8">
      <c r="A743" s="985"/>
      <c r="B743" s="985"/>
      <c r="C743" s="985"/>
      <c r="D743" s="985"/>
      <c r="E743" s="985"/>
      <c r="F743" s="985"/>
      <c r="G743" s="985"/>
      <c r="H743" s="985"/>
    </row>
    <row r="744" spans="1:8">
      <c r="A744" s="985"/>
      <c r="B744" s="985"/>
      <c r="C744" s="985"/>
      <c r="D744" s="985"/>
      <c r="E744" s="985"/>
      <c r="F744" s="985"/>
      <c r="G744" s="985"/>
      <c r="H744" s="985"/>
    </row>
    <row r="745" spans="1:8">
      <c r="A745" s="985"/>
      <c r="B745" s="985"/>
      <c r="C745" s="985"/>
      <c r="D745" s="985"/>
      <c r="E745" s="985"/>
      <c r="F745" s="985"/>
      <c r="G745" s="985"/>
      <c r="H745" s="985"/>
    </row>
    <row r="746" spans="1:8">
      <c r="A746" s="985"/>
      <c r="B746" s="985"/>
      <c r="C746" s="985"/>
      <c r="D746" s="985"/>
      <c r="E746" s="985"/>
      <c r="F746" s="985"/>
      <c r="G746" s="985"/>
      <c r="H746" s="985"/>
    </row>
    <row r="747" spans="1:8">
      <c r="A747" s="985"/>
      <c r="B747" s="985"/>
      <c r="C747" s="985"/>
      <c r="D747" s="985"/>
      <c r="E747" s="985"/>
      <c r="F747" s="985"/>
      <c r="G747" s="985"/>
      <c r="H747" s="985"/>
    </row>
    <row r="748" spans="1:8">
      <c r="A748" s="985"/>
      <c r="B748" s="985"/>
      <c r="C748" s="985"/>
      <c r="D748" s="985"/>
      <c r="E748" s="985"/>
      <c r="F748" s="985"/>
      <c r="G748" s="985"/>
      <c r="H748" s="985"/>
    </row>
    <row r="749" spans="1:8">
      <c r="A749" s="985"/>
      <c r="B749" s="985"/>
      <c r="C749" s="985"/>
      <c r="D749" s="985"/>
      <c r="E749" s="985"/>
      <c r="F749" s="985"/>
      <c r="G749" s="985"/>
      <c r="H749" s="985"/>
    </row>
    <row r="750" spans="1:8">
      <c r="A750" s="985"/>
      <c r="B750" s="985"/>
      <c r="C750" s="985"/>
      <c r="D750" s="985"/>
      <c r="E750" s="985"/>
      <c r="F750" s="985"/>
      <c r="G750" s="985"/>
      <c r="H750" s="985"/>
    </row>
    <row r="751" spans="1:8">
      <c r="A751" s="985"/>
      <c r="B751" s="985"/>
      <c r="C751" s="985"/>
      <c r="D751" s="985"/>
      <c r="E751" s="985"/>
      <c r="F751" s="985"/>
      <c r="G751" s="985"/>
      <c r="H751" s="985"/>
    </row>
    <row r="752" spans="1:8">
      <c r="A752" s="985"/>
      <c r="B752" s="985"/>
      <c r="C752" s="985"/>
      <c r="D752" s="985"/>
      <c r="E752" s="985"/>
      <c r="F752" s="985"/>
      <c r="G752" s="985"/>
      <c r="H752" s="985"/>
    </row>
    <row r="753" spans="1:8">
      <c r="A753" s="985"/>
      <c r="B753" s="985"/>
      <c r="C753" s="985"/>
      <c r="D753" s="985"/>
      <c r="E753" s="985"/>
      <c r="F753" s="985"/>
      <c r="G753" s="985"/>
      <c r="H753" s="985"/>
    </row>
    <row r="754" spans="1:8">
      <c r="A754" s="985"/>
      <c r="B754" s="985"/>
      <c r="C754" s="985"/>
      <c r="D754" s="985"/>
      <c r="E754" s="985"/>
      <c r="F754" s="985"/>
      <c r="G754" s="985"/>
      <c r="H754" s="985"/>
    </row>
    <row r="755" spans="1:8">
      <c r="A755" s="985"/>
      <c r="B755" s="985"/>
      <c r="C755" s="985"/>
      <c r="D755" s="985"/>
      <c r="E755" s="985"/>
      <c r="F755" s="985"/>
      <c r="G755" s="985"/>
      <c r="H755" s="985"/>
    </row>
    <row r="756" spans="1:8">
      <c r="A756" s="985"/>
      <c r="B756" s="985"/>
      <c r="C756" s="985"/>
      <c r="D756" s="985"/>
      <c r="E756" s="985"/>
      <c r="F756" s="985"/>
      <c r="G756" s="985"/>
      <c r="H756" s="985"/>
    </row>
    <row r="757" spans="1:8">
      <c r="A757" s="985"/>
      <c r="B757" s="985"/>
      <c r="C757" s="985"/>
      <c r="D757" s="985"/>
      <c r="E757" s="985"/>
      <c r="F757" s="985"/>
      <c r="G757" s="985"/>
      <c r="H757" s="985"/>
    </row>
    <row r="758" spans="1:8">
      <c r="A758" s="985"/>
      <c r="B758" s="985"/>
      <c r="C758" s="985"/>
      <c r="D758" s="985"/>
      <c r="E758" s="985"/>
      <c r="F758" s="985"/>
      <c r="G758" s="985"/>
      <c r="H758" s="985"/>
    </row>
    <row r="759" spans="1:8">
      <c r="A759" s="985"/>
      <c r="B759" s="985"/>
      <c r="C759" s="985"/>
      <c r="D759" s="985"/>
      <c r="E759" s="985"/>
      <c r="F759" s="985"/>
      <c r="G759" s="985"/>
      <c r="H759" s="985"/>
    </row>
    <row r="760" spans="1:8">
      <c r="A760" s="985"/>
      <c r="B760" s="985"/>
      <c r="C760" s="985"/>
      <c r="D760" s="985"/>
      <c r="E760" s="985"/>
      <c r="F760" s="985"/>
      <c r="G760" s="985"/>
      <c r="H760" s="985"/>
    </row>
    <row r="761" spans="1:8">
      <c r="A761" s="985"/>
      <c r="B761" s="985"/>
      <c r="C761" s="985"/>
      <c r="D761" s="985"/>
      <c r="E761" s="985"/>
      <c r="F761" s="985"/>
      <c r="G761" s="985"/>
      <c r="H761" s="985"/>
    </row>
    <row r="762" spans="1:8">
      <c r="A762" s="985"/>
      <c r="B762" s="985"/>
      <c r="C762" s="985"/>
      <c r="D762" s="985"/>
      <c r="E762" s="985"/>
      <c r="F762" s="985"/>
      <c r="G762" s="985"/>
      <c r="H762" s="985"/>
    </row>
    <row r="763" spans="1:8">
      <c r="A763" s="985"/>
      <c r="B763" s="985"/>
      <c r="C763" s="985"/>
      <c r="D763" s="985"/>
      <c r="E763" s="985"/>
      <c r="F763" s="985"/>
      <c r="G763" s="985"/>
      <c r="H763" s="985"/>
    </row>
    <row r="764" spans="1:8">
      <c r="A764" s="985"/>
      <c r="B764" s="985"/>
      <c r="C764" s="985"/>
      <c r="D764" s="985"/>
      <c r="E764" s="985"/>
      <c r="F764" s="985"/>
      <c r="G764" s="985"/>
      <c r="H764" s="985"/>
    </row>
    <row r="765" spans="1:8">
      <c r="A765" s="985"/>
      <c r="B765" s="985"/>
      <c r="C765" s="985"/>
      <c r="D765" s="985"/>
      <c r="E765" s="985"/>
      <c r="F765" s="985"/>
      <c r="G765" s="985"/>
      <c r="H765" s="985"/>
    </row>
    <row r="766" spans="1:8">
      <c r="A766" s="985"/>
      <c r="B766" s="985"/>
      <c r="C766" s="985"/>
      <c r="D766" s="985"/>
      <c r="E766" s="985"/>
      <c r="F766" s="985"/>
      <c r="G766" s="985"/>
      <c r="H766" s="985"/>
    </row>
    <row r="767" spans="1:8">
      <c r="A767" s="985"/>
      <c r="B767" s="985"/>
      <c r="C767" s="985"/>
      <c r="D767" s="985"/>
      <c r="E767" s="985"/>
      <c r="F767" s="985"/>
      <c r="G767" s="985"/>
      <c r="H767" s="985"/>
    </row>
    <row r="768" spans="1:8">
      <c r="A768" s="985"/>
      <c r="B768" s="985"/>
      <c r="C768" s="985"/>
      <c r="D768" s="985"/>
      <c r="E768" s="985"/>
      <c r="F768" s="985"/>
      <c r="G768" s="985"/>
      <c r="H768" s="985"/>
    </row>
    <row r="769" spans="1:8">
      <c r="A769" s="985"/>
      <c r="B769" s="985"/>
      <c r="C769" s="985"/>
      <c r="D769" s="985"/>
      <c r="E769" s="985"/>
      <c r="F769" s="985"/>
      <c r="G769" s="985"/>
      <c r="H769" s="985"/>
    </row>
    <row r="770" spans="1:8">
      <c r="A770" s="985"/>
      <c r="B770" s="985"/>
      <c r="C770" s="985"/>
      <c r="D770" s="985"/>
      <c r="E770" s="985"/>
      <c r="F770" s="985"/>
      <c r="G770" s="985"/>
      <c r="H770" s="985"/>
    </row>
    <row r="771" spans="1:8">
      <c r="A771" s="985"/>
      <c r="B771" s="985"/>
      <c r="C771" s="985"/>
      <c r="D771" s="985"/>
      <c r="E771" s="985"/>
      <c r="F771" s="985"/>
      <c r="G771" s="985"/>
      <c r="H771" s="985"/>
    </row>
    <row r="772" spans="1:8">
      <c r="A772" s="985"/>
      <c r="B772" s="985"/>
      <c r="C772" s="985"/>
      <c r="D772" s="985"/>
      <c r="E772" s="985"/>
      <c r="F772" s="985"/>
      <c r="G772" s="985"/>
      <c r="H772" s="985"/>
    </row>
    <row r="773" spans="1:8">
      <c r="A773" s="985"/>
      <c r="B773" s="985"/>
      <c r="C773" s="985"/>
      <c r="D773" s="985"/>
      <c r="E773" s="985"/>
      <c r="F773" s="985"/>
      <c r="G773" s="985"/>
      <c r="H773" s="985"/>
    </row>
    <row r="774" spans="1:8">
      <c r="A774" s="985"/>
      <c r="B774" s="985"/>
      <c r="C774" s="985"/>
      <c r="D774" s="985"/>
      <c r="E774" s="985"/>
      <c r="F774" s="985"/>
      <c r="G774" s="985"/>
      <c r="H774" s="985"/>
    </row>
    <row r="775" spans="1:8">
      <c r="A775" s="985"/>
      <c r="B775" s="985"/>
      <c r="C775" s="985"/>
      <c r="D775" s="985"/>
      <c r="E775" s="985"/>
      <c r="F775" s="985"/>
      <c r="G775" s="985"/>
      <c r="H775" s="985"/>
    </row>
    <row r="776" spans="1:8">
      <c r="A776" s="985"/>
      <c r="B776" s="985"/>
      <c r="C776" s="985"/>
      <c r="D776" s="985"/>
      <c r="E776" s="985"/>
      <c r="F776" s="985"/>
      <c r="G776" s="985"/>
      <c r="H776" s="985"/>
    </row>
    <row r="777" spans="1:8">
      <c r="A777" s="985"/>
      <c r="B777" s="985"/>
      <c r="C777" s="985"/>
      <c r="D777" s="985"/>
      <c r="E777" s="985"/>
      <c r="F777" s="985"/>
      <c r="G777" s="985"/>
      <c r="H777" s="985"/>
    </row>
    <row r="778" spans="1:8">
      <c r="A778" s="985"/>
      <c r="B778" s="985"/>
      <c r="C778" s="985"/>
      <c r="D778" s="985"/>
      <c r="E778" s="985"/>
      <c r="F778" s="985"/>
      <c r="G778" s="985"/>
      <c r="H778" s="985"/>
    </row>
    <row r="779" spans="1:8">
      <c r="A779" s="985"/>
      <c r="B779" s="985"/>
      <c r="C779" s="985"/>
      <c r="D779" s="985"/>
      <c r="E779" s="985"/>
      <c r="F779" s="985"/>
      <c r="G779" s="985"/>
      <c r="H779" s="985"/>
    </row>
    <row r="780" spans="1:8">
      <c r="A780" s="985"/>
      <c r="B780" s="985"/>
      <c r="C780" s="985"/>
      <c r="D780" s="985"/>
      <c r="E780" s="985"/>
      <c r="F780" s="985"/>
      <c r="G780" s="985"/>
      <c r="H780" s="985"/>
    </row>
    <row r="781" spans="1:8">
      <c r="A781" s="985"/>
      <c r="B781" s="985"/>
      <c r="C781" s="985"/>
      <c r="D781" s="985"/>
      <c r="E781" s="985"/>
      <c r="F781" s="985"/>
      <c r="G781" s="985"/>
      <c r="H781" s="985"/>
    </row>
    <row r="782" spans="1:8">
      <c r="A782" s="985"/>
      <c r="B782" s="985"/>
      <c r="C782" s="985"/>
      <c r="D782" s="985"/>
      <c r="E782" s="985"/>
      <c r="F782" s="985"/>
      <c r="G782" s="985"/>
      <c r="H782" s="985"/>
    </row>
    <row r="783" spans="1:8">
      <c r="A783" s="985"/>
      <c r="B783" s="985"/>
      <c r="C783" s="985"/>
      <c r="D783" s="985"/>
      <c r="E783" s="985"/>
      <c r="F783" s="985"/>
      <c r="G783" s="985"/>
      <c r="H783" s="985"/>
    </row>
    <row r="784" spans="1:8">
      <c r="A784" s="985"/>
      <c r="B784" s="985"/>
      <c r="C784" s="985"/>
      <c r="D784" s="985"/>
      <c r="E784" s="985"/>
      <c r="F784" s="985"/>
      <c r="G784" s="985"/>
      <c r="H784" s="985"/>
    </row>
    <row r="785" spans="1:8">
      <c r="A785" s="985"/>
      <c r="B785" s="985"/>
      <c r="C785" s="985"/>
      <c r="D785" s="985"/>
      <c r="E785" s="985"/>
      <c r="F785" s="985"/>
      <c r="G785" s="985"/>
      <c r="H785" s="985"/>
    </row>
    <row r="786" spans="1:8">
      <c r="A786" s="985"/>
      <c r="B786" s="985"/>
      <c r="C786" s="985"/>
      <c r="D786" s="985"/>
      <c r="E786" s="985"/>
      <c r="F786" s="985"/>
      <c r="G786" s="985"/>
      <c r="H786" s="985"/>
    </row>
    <row r="787" spans="1:8">
      <c r="A787" s="985"/>
      <c r="B787" s="985"/>
      <c r="C787" s="985"/>
      <c r="D787" s="985"/>
      <c r="E787" s="985"/>
      <c r="F787" s="985"/>
      <c r="G787" s="985"/>
      <c r="H787" s="985"/>
    </row>
    <row r="788" spans="1:8">
      <c r="A788" s="985"/>
      <c r="B788" s="985"/>
      <c r="C788" s="985"/>
      <c r="D788" s="985"/>
      <c r="E788" s="985"/>
      <c r="F788" s="985"/>
      <c r="G788" s="985"/>
      <c r="H788" s="985"/>
    </row>
    <row r="789" spans="1:8">
      <c r="A789" s="985"/>
      <c r="B789" s="985"/>
      <c r="C789" s="985"/>
      <c r="D789" s="985"/>
      <c r="E789" s="985"/>
      <c r="F789" s="985"/>
      <c r="G789" s="985"/>
      <c r="H789" s="985"/>
    </row>
    <row r="790" spans="1:8">
      <c r="A790" s="985"/>
      <c r="B790" s="985"/>
      <c r="C790" s="985"/>
      <c r="D790" s="985"/>
      <c r="E790" s="985"/>
      <c r="F790" s="985"/>
      <c r="G790" s="985"/>
      <c r="H790" s="985"/>
    </row>
    <row r="791" spans="1:8">
      <c r="A791" s="985"/>
      <c r="B791" s="985"/>
      <c r="C791" s="985"/>
      <c r="D791" s="985"/>
      <c r="E791" s="985"/>
      <c r="F791" s="985"/>
      <c r="G791" s="985"/>
      <c r="H791" s="985"/>
    </row>
    <row r="792" spans="1:8">
      <c r="A792" s="985"/>
      <c r="B792" s="985"/>
      <c r="C792" s="985"/>
      <c r="D792" s="985"/>
      <c r="E792" s="985"/>
      <c r="F792" s="985"/>
      <c r="G792" s="985"/>
      <c r="H792" s="985"/>
    </row>
    <row r="793" spans="1:8">
      <c r="A793" s="985"/>
      <c r="B793" s="985"/>
      <c r="C793" s="985"/>
      <c r="D793" s="985"/>
      <c r="E793" s="985"/>
      <c r="F793" s="985"/>
      <c r="G793" s="985"/>
      <c r="H793" s="985"/>
    </row>
    <row r="794" spans="1:8">
      <c r="A794" s="985"/>
      <c r="B794" s="985"/>
      <c r="C794" s="985"/>
      <c r="D794" s="985"/>
      <c r="E794" s="985"/>
      <c r="F794" s="985"/>
      <c r="G794" s="985"/>
      <c r="H794" s="985"/>
    </row>
    <row r="795" spans="1:8">
      <c r="A795" s="985"/>
      <c r="B795" s="985"/>
      <c r="C795" s="985"/>
      <c r="D795" s="985"/>
      <c r="E795" s="985"/>
      <c r="F795" s="985"/>
      <c r="G795" s="985"/>
      <c r="H795" s="985"/>
    </row>
    <row r="796" spans="1:8">
      <c r="A796" s="985"/>
      <c r="B796" s="985"/>
      <c r="C796" s="985"/>
      <c r="D796" s="985"/>
      <c r="E796" s="985"/>
      <c r="F796" s="985"/>
      <c r="G796" s="985"/>
      <c r="H796" s="985"/>
    </row>
    <row r="797" spans="1:8">
      <c r="A797" s="985"/>
      <c r="B797" s="985"/>
      <c r="C797" s="985"/>
      <c r="D797" s="985"/>
      <c r="E797" s="985"/>
      <c r="F797" s="985"/>
      <c r="G797" s="985"/>
      <c r="H797" s="985"/>
    </row>
    <row r="798" spans="1:8">
      <c r="A798" s="985"/>
      <c r="B798" s="985"/>
      <c r="C798" s="985"/>
      <c r="D798" s="985"/>
      <c r="E798" s="985"/>
      <c r="F798" s="985"/>
      <c r="G798" s="985"/>
      <c r="H798" s="985"/>
    </row>
    <row r="799" spans="1:8">
      <c r="A799" s="985"/>
      <c r="B799" s="985"/>
      <c r="C799" s="985"/>
      <c r="D799" s="985"/>
      <c r="E799" s="985"/>
      <c r="F799" s="985"/>
      <c r="G799" s="985"/>
      <c r="H799" s="985"/>
    </row>
    <row r="800" spans="1:8">
      <c r="A800" s="985"/>
      <c r="B800" s="985"/>
      <c r="C800" s="985"/>
      <c r="D800" s="985"/>
      <c r="E800" s="985"/>
      <c r="F800" s="985"/>
      <c r="G800" s="985"/>
      <c r="H800" s="985"/>
    </row>
    <row r="801" spans="1:8">
      <c r="A801" s="985"/>
      <c r="B801" s="985"/>
      <c r="C801" s="985"/>
      <c r="D801" s="985"/>
      <c r="E801" s="985"/>
      <c r="F801" s="985"/>
      <c r="G801" s="985"/>
      <c r="H801" s="985"/>
    </row>
    <row r="802" spans="1:8">
      <c r="A802" s="985"/>
      <c r="B802" s="985"/>
      <c r="C802" s="985"/>
      <c r="D802" s="985"/>
      <c r="E802" s="985"/>
      <c r="F802" s="985"/>
      <c r="G802" s="985"/>
      <c r="H802" s="985"/>
    </row>
    <row r="803" spans="1:8">
      <c r="A803" s="985"/>
      <c r="B803" s="985"/>
      <c r="C803" s="985"/>
      <c r="D803" s="985"/>
      <c r="E803" s="985"/>
      <c r="F803" s="985"/>
      <c r="G803" s="985"/>
      <c r="H803" s="985"/>
    </row>
    <row r="804" spans="1:8">
      <c r="A804" s="985"/>
      <c r="B804" s="985"/>
      <c r="C804" s="985"/>
      <c r="D804" s="985"/>
      <c r="E804" s="985"/>
      <c r="F804" s="985"/>
      <c r="G804" s="985"/>
      <c r="H804" s="985"/>
    </row>
    <row r="805" spans="1:8">
      <c r="A805" s="985"/>
      <c r="B805" s="985"/>
      <c r="C805" s="985"/>
      <c r="D805" s="985"/>
      <c r="E805" s="985"/>
      <c r="F805" s="985"/>
      <c r="G805" s="985"/>
      <c r="H805" s="985"/>
    </row>
    <row r="806" spans="1:8">
      <c r="A806" s="985"/>
      <c r="B806" s="985"/>
      <c r="C806" s="985"/>
      <c r="D806" s="985"/>
      <c r="E806" s="985"/>
      <c r="F806" s="985"/>
      <c r="G806" s="985"/>
      <c r="H806" s="985"/>
    </row>
    <row r="807" spans="1:8">
      <c r="A807" s="985"/>
      <c r="B807" s="985"/>
      <c r="C807" s="985"/>
      <c r="D807" s="985"/>
      <c r="E807" s="985"/>
      <c r="F807" s="985"/>
      <c r="G807" s="985"/>
      <c r="H807" s="985"/>
    </row>
    <row r="808" spans="1:8">
      <c r="A808" s="985"/>
      <c r="B808" s="985"/>
      <c r="C808" s="985"/>
      <c r="D808" s="985"/>
      <c r="E808" s="985"/>
      <c r="F808" s="985"/>
      <c r="G808" s="985"/>
      <c r="H808" s="985"/>
    </row>
    <row r="809" spans="1:8">
      <c r="A809" s="985"/>
      <c r="B809" s="985"/>
      <c r="C809" s="985"/>
      <c r="D809" s="985"/>
      <c r="E809" s="985"/>
      <c r="F809" s="985"/>
      <c r="G809" s="985"/>
      <c r="H809" s="985"/>
    </row>
    <row r="810" spans="1:8">
      <c r="A810" s="985"/>
      <c r="B810" s="985"/>
      <c r="C810" s="985"/>
      <c r="D810" s="985"/>
      <c r="E810" s="985"/>
      <c r="F810" s="985"/>
      <c r="G810" s="985"/>
      <c r="H810" s="985"/>
    </row>
    <row r="811" spans="1:8">
      <c r="A811" s="985"/>
      <c r="B811" s="985"/>
      <c r="C811" s="985"/>
      <c r="D811" s="985"/>
      <c r="E811" s="985"/>
      <c r="F811" s="985"/>
      <c r="G811" s="985"/>
      <c r="H811" s="985"/>
    </row>
    <row r="812" spans="1:8">
      <c r="A812" s="985"/>
      <c r="B812" s="985"/>
      <c r="C812" s="985"/>
      <c r="D812" s="985"/>
      <c r="E812" s="985"/>
      <c r="F812" s="985"/>
      <c r="G812" s="985"/>
      <c r="H812" s="985"/>
    </row>
    <row r="813" spans="1:8">
      <c r="A813" s="985"/>
      <c r="B813" s="985"/>
      <c r="C813" s="985"/>
      <c r="D813" s="985"/>
      <c r="E813" s="985"/>
      <c r="F813" s="985"/>
      <c r="G813" s="985"/>
      <c r="H813" s="985"/>
    </row>
    <row r="814" spans="1:8">
      <c r="A814" s="985"/>
      <c r="B814" s="985"/>
      <c r="C814" s="985"/>
      <c r="D814" s="985"/>
      <c r="E814" s="985"/>
      <c r="F814" s="985"/>
      <c r="G814" s="985"/>
      <c r="H814" s="985"/>
    </row>
    <row r="815" spans="1:8">
      <c r="A815" s="985"/>
      <c r="B815" s="985"/>
      <c r="C815" s="985"/>
      <c r="D815" s="985"/>
      <c r="E815" s="985"/>
      <c r="F815" s="985"/>
      <c r="G815" s="985"/>
      <c r="H815" s="985"/>
    </row>
    <row r="816" spans="1:8">
      <c r="A816" s="985"/>
      <c r="B816" s="985"/>
      <c r="C816" s="985"/>
      <c r="D816" s="985"/>
      <c r="E816" s="985"/>
      <c r="F816" s="985"/>
      <c r="G816" s="985"/>
      <c r="H816" s="985"/>
    </row>
    <row r="817" spans="1:8">
      <c r="A817" s="985"/>
      <c r="B817" s="985"/>
      <c r="C817" s="985"/>
      <c r="D817" s="985"/>
      <c r="E817" s="985"/>
      <c r="F817" s="985"/>
      <c r="G817" s="985"/>
      <c r="H817" s="985"/>
    </row>
    <row r="818" spans="1:8">
      <c r="A818" s="985"/>
      <c r="B818" s="985"/>
      <c r="C818" s="985"/>
      <c r="D818" s="985"/>
      <c r="E818" s="985"/>
      <c r="F818" s="985"/>
      <c r="G818" s="985"/>
      <c r="H818" s="985"/>
    </row>
    <row r="819" spans="1:8">
      <c r="A819" s="985"/>
      <c r="B819" s="985"/>
      <c r="C819" s="985"/>
      <c r="D819" s="985"/>
      <c r="E819" s="985"/>
      <c r="F819" s="985"/>
      <c r="G819" s="985"/>
      <c r="H819" s="985"/>
    </row>
    <row r="820" spans="1:8">
      <c r="A820" s="985"/>
      <c r="B820" s="985"/>
      <c r="C820" s="985"/>
      <c r="D820" s="985"/>
      <c r="E820" s="985"/>
      <c r="F820" s="985"/>
      <c r="G820" s="985"/>
      <c r="H820" s="985"/>
    </row>
    <row r="821" spans="1:8">
      <c r="A821" s="985"/>
      <c r="B821" s="985"/>
      <c r="C821" s="985"/>
      <c r="D821" s="985"/>
      <c r="E821" s="985"/>
      <c r="F821" s="985"/>
      <c r="G821" s="985"/>
      <c r="H821" s="985"/>
    </row>
    <row r="822" spans="1:8">
      <c r="A822" s="985"/>
      <c r="B822" s="985"/>
      <c r="C822" s="985"/>
      <c r="D822" s="985"/>
      <c r="E822" s="985"/>
      <c r="F822" s="985"/>
      <c r="G822" s="985"/>
      <c r="H822" s="985"/>
    </row>
    <row r="823" spans="1:8">
      <c r="A823" s="985"/>
      <c r="B823" s="985"/>
      <c r="C823" s="985"/>
      <c r="D823" s="985"/>
      <c r="E823" s="985"/>
      <c r="F823" s="985"/>
      <c r="G823" s="985"/>
      <c r="H823" s="985"/>
    </row>
    <row r="824" spans="1:8">
      <c r="A824" s="985"/>
      <c r="B824" s="985"/>
      <c r="C824" s="985"/>
      <c r="D824" s="985"/>
      <c r="E824" s="985"/>
      <c r="F824" s="985"/>
      <c r="G824" s="985"/>
      <c r="H824" s="985"/>
    </row>
    <row r="825" spans="1:8">
      <c r="A825" s="985"/>
      <c r="B825" s="985"/>
      <c r="C825" s="985"/>
      <c r="D825" s="985"/>
      <c r="E825" s="985"/>
      <c r="F825" s="985"/>
      <c r="G825" s="985"/>
      <c r="H825" s="985"/>
    </row>
    <row r="826" spans="1:8">
      <c r="A826" s="985"/>
      <c r="B826" s="985"/>
      <c r="C826" s="985"/>
      <c r="D826" s="985"/>
      <c r="E826" s="985"/>
      <c r="F826" s="985"/>
      <c r="G826" s="985"/>
      <c r="H826" s="985"/>
    </row>
    <row r="827" spans="1:8">
      <c r="A827" s="985"/>
      <c r="B827" s="985"/>
      <c r="C827" s="985"/>
      <c r="D827" s="985"/>
      <c r="E827" s="985"/>
      <c r="F827" s="985"/>
      <c r="G827" s="985"/>
      <c r="H827" s="985"/>
    </row>
    <row r="828" spans="1:8">
      <c r="A828" s="985"/>
      <c r="B828" s="985"/>
      <c r="C828" s="985"/>
      <c r="D828" s="985"/>
      <c r="E828" s="985"/>
      <c r="F828" s="985"/>
      <c r="G828" s="985"/>
      <c r="H828" s="985"/>
    </row>
    <row r="829" spans="1:8">
      <c r="A829" s="985"/>
      <c r="B829" s="985"/>
      <c r="C829" s="985"/>
      <c r="D829" s="985"/>
      <c r="E829" s="985"/>
      <c r="F829" s="985"/>
      <c r="G829" s="985"/>
      <c r="H829" s="985"/>
    </row>
    <row r="830" spans="1:8">
      <c r="A830" s="985"/>
      <c r="B830" s="985"/>
      <c r="C830" s="985"/>
      <c r="D830" s="985"/>
      <c r="E830" s="985"/>
      <c r="F830" s="985"/>
      <c r="G830" s="985"/>
      <c r="H830" s="985"/>
    </row>
    <row r="831" spans="1:8">
      <c r="A831" s="985"/>
      <c r="B831" s="985"/>
      <c r="C831" s="985"/>
      <c r="D831" s="985"/>
      <c r="E831" s="985"/>
      <c r="F831" s="985"/>
      <c r="G831" s="985"/>
      <c r="H831" s="985"/>
    </row>
    <row r="832" spans="1:8">
      <c r="A832" s="985"/>
      <c r="B832" s="985"/>
      <c r="C832" s="985"/>
      <c r="D832" s="985"/>
      <c r="E832" s="985"/>
      <c r="F832" s="985"/>
      <c r="G832" s="985"/>
      <c r="H832" s="985"/>
    </row>
    <row r="833" spans="1:8">
      <c r="A833" s="985"/>
      <c r="B833" s="985"/>
      <c r="C833" s="985"/>
      <c r="D833" s="985"/>
      <c r="E833" s="985"/>
      <c r="F833" s="985"/>
      <c r="G833" s="985"/>
      <c r="H833" s="985"/>
    </row>
    <row r="834" spans="1:8">
      <c r="A834" s="985"/>
      <c r="B834" s="985"/>
      <c r="C834" s="985"/>
      <c r="D834" s="985"/>
      <c r="E834" s="985"/>
      <c r="F834" s="985"/>
      <c r="G834" s="985"/>
      <c r="H834" s="985"/>
    </row>
    <row r="835" spans="1:8">
      <c r="A835" s="985"/>
      <c r="B835" s="985"/>
      <c r="C835" s="985"/>
      <c r="D835" s="985"/>
      <c r="E835" s="985"/>
      <c r="F835" s="985"/>
      <c r="G835" s="985"/>
      <c r="H835" s="985"/>
    </row>
    <row r="836" spans="1:8">
      <c r="A836" s="985"/>
      <c r="B836" s="985"/>
      <c r="C836" s="985"/>
      <c r="D836" s="985"/>
      <c r="E836" s="985"/>
      <c r="F836" s="985"/>
      <c r="G836" s="985"/>
      <c r="H836" s="985"/>
    </row>
    <row r="837" spans="1:8">
      <c r="A837" s="985"/>
      <c r="B837" s="985"/>
      <c r="C837" s="985"/>
      <c r="D837" s="985"/>
      <c r="E837" s="985"/>
      <c r="F837" s="985"/>
      <c r="G837" s="985"/>
      <c r="H837" s="985"/>
    </row>
    <row r="838" spans="1:8">
      <c r="A838" s="985"/>
      <c r="B838" s="985"/>
      <c r="C838" s="985"/>
      <c r="D838" s="985"/>
      <c r="E838" s="985"/>
      <c r="F838" s="985"/>
      <c r="G838" s="985"/>
      <c r="H838" s="985"/>
    </row>
    <row r="839" spans="1:8">
      <c r="A839" s="985"/>
      <c r="B839" s="985"/>
      <c r="C839" s="985"/>
      <c r="D839" s="985"/>
      <c r="E839" s="985"/>
      <c r="F839" s="985"/>
      <c r="G839" s="985"/>
      <c r="H839" s="985"/>
    </row>
    <row r="840" spans="1:8">
      <c r="A840" s="985"/>
      <c r="B840" s="985"/>
      <c r="C840" s="985"/>
      <c r="D840" s="985"/>
      <c r="E840" s="985"/>
      <c r="F840" s="985"/>
      <c r="G840" s="985"/>
      <c r="H840" s="985"/>
    </row>
    <row r="841" spans="1:8">
      <c r="A841" s="985"/>
      <c r="B841" s="985"/>
      <c r="C841" s="985"/>
      <c r="D841" s="985"/>
      <c r="E841" s="985"/>
      <c r="F841" s="985"/>
      <c r="G841" s="985"/>
      <c r="H841" s="985"/>
    </row>
    <row r="842" spans="1:8">
      <c r="A842" s="985"/>
      <c r="B842" s="985"/>
      <c r="C842" s="985"/>
      <c r="D842" s="985"/>
      <c r="E842" s="985"/>
      <c r="F842" s="985"/>
      <c r="G842" s="985"/>
      <c r="H842" s="985"/>
    </row>
    <row r="843" spans="1:8">
      <c r="A843" s="985"/>
      <c r="B843" s="985"/>
      <c r="C843" s="985"/>
      <c r="D843" s="985"/>
      <c r="E843" s="985"/>
      <c r="F843" s="985"/>
      <c r="G843" s="985"/>
      <c r="H843" s="985"/>
    </row>
    <row r="844" spans="1:8">
      <c r="A844" s="985"/>
      <c r="B844" s="985"/>
      <c r="C844" s="985"/>
      <c r="D844" s="985"/>
      <c r="E844" s="985"/>
      <c r="F844" s="985"/>
      <c r="G844" s="985"/>
      <c r="H844" s="985"/>
    </row>
    <row r="845" spans="1:8">
      <c r="A845" s="985"/>
      <c r="B845" s="985"/>
      <c r="C845" s="985"/>
      <c r="D845" s="985"/>
      <c r="E845" s="985"/>
      <c r="F845" s="985"/>
      <c r="G845" s="985"/>
      <c r="H845" s="985"/>
    </row>
    <row r="846" spans="1:8">
      <c r="A846" s="985"/>
      <c r="B846" s="985"/>
      <c r="C846" s="985"/>
      <c r="D846" s="985"/>
      <c r="E846" s="985"/>
      <c r="F846" s="985"/>
      <c r="G846" s="985"/>
      <c r="H846" s="985"/>
    </row>
    <row r="847" spans="1:8">
      <c r="A847" s="985"/>
      <c r="B847" s="985"/>
      <c r="C847" s="985"/>
      <c r="D847" s="985"/>
      <c r="E847" s="985"/>
      <c r="F847" s="985"/>
      <c r="G847" s="985"/>
      <c r="H847" s="985"/>
    </row>
    <row r="848" spans="1:8">
      <c r="A848" s="985"/>
      <c r="B848" s="985"/>
      <c r="C848" s="985"/>
      <c r="D848" s="985"/>
      <c r="E848" s="985"/>
      <c r="F848" s="985"/>
      <c r="G848" s="985"/>
      <c r="H848" s="985"/>
    </row>
    <row r="849" spans="1:8">
      <c r="A849" s="985"/>
      <c r="B849" s="985"/>
      <c r="C849" s="985"/>
      <c r="D849" s="985"/>
      <c r="E849" s="985"/>
      <c r="F849" s="985"/>
      <c r="G849" s="985"/>
      <c r="H849" s="985"/>
    </row>
    <row r="850" spans="1:8">
      <c r="A850" s="985"/>
      <c r="B850" s="985"/>
      <c r="C850" s="985"/>
      <c r="D850" s="985"/>
      <c r="E850" s="985"/>
      <c r="F850" s="985"/>
      <c r="G850" s="985"/>
      <c r="H850" s="985"/>
    </row>
    <row r="851" spans="1:8">
      <c r="A851" s="985"/>
      <c r="B851" s="985"/>
      <c r="C851" s="985"/>
      <c r="D851" s="985"/>
      <c r="E851" s="985"/>
      <c r="F851" s="985"/>
      <c r="G851" s="985"/>
      <c r="H851" s="985"/>
    </row>
    <row r="852" spans="1:8">
      <c r="A852" s="985"/>
      <c r="B852" s="985"/>
      <c r="C852" s="985"/>
      <c r="D852" s="985"/>
      <c r="E852" s="985"/>
      <c r="F852" s="985"/>
      <c r="G852" s="985"/>
      <c r="H852" s="985"/>
    </row>
    <row r="853" spans="1:8">
      <c r="A853" s="985"/>
      <c r="B853" s="985"/>
      <c r="C853" s="985"/>
      <c r="D853" s="985"/>
      <c r="E853" s="985"/>
      <c r="F853" s="985"/>
      <c r="G853" s="985"/>
      <c r="H853" s="985"/>
    </row>
    <row r="854" spans="1:8">
      <c r="A854" s="985"/>
      <c r="B854" s="985"/>
      <c r="C854" s="985"/>
      <c r="D854" s="985"/>
      <c r="E854" s="985"/>
      <c r="F854" s="985"/>
      <c r="G854" s="985"/>
      <c r="H854" s="985"/>
    </row>
    <row r="855" spans="1:8">
      <c r="A855" s="985"/>
      <c r="B855" s="985"/>
      <c r="C855" s="985"/>
      <c r="D855" s="985"/>
      <c r="E855" s="985"/>
      <c r="F855" s="985"/>
      <c r="G855" s="985"/>
      <c r="H855" s="985"/>
    </row>
    <row r="856" spans="1:8">
      <c r="A856" s="985"/>
      <c r="B856" s="985"/>
      <c r="C856" s="985"/>
      <c r="D856" s="985"/>
      <c r="E856" s="985"/>
      <c r="F856" s="985"/>
      <c r="G856" s="985"/>
      <c r="H856" s="985"/>
    </row>
    <row r="857" spans="1:8">
      <c r="A857" s="985"/>
      <c r="B857" s="985"/>
      <c r="C857" s="985"/>
      <c r="D857" s="985"/>
      <c r="E857" s="985"/>
      <c r="F857" s="985"/>
      <c r="G857" s="985"/>
      <c r="H857" s="985"/>
    </row>
    <row r="858" spans="1:8">
      <c r="A858" s="985"/>
      <c r="B858" s="985"/>
      <c r="C858" s="985"/>
      <c r="D858" s="985"/>
      <c r="E858" s="985"/>
      <c r="F858" s="985"/>
      <c r="G858" s="985"/>
      <c r="H858" s="985"/>
    </row>
    <row r="859" spans="1:8">
      <c r="A859" s="985"/>
      <c r="B859" s="985"/>
      <c r="C859" s="985"/>
      <c r="D859" s="985"/>
      <c r="E859" s="985"/>
      <c r="F859" s="985"/>
      <c r="G859" s="985"/>
      <c r="H859" s="985"/>
    </row>
    <row r="860" spans="1:8">
      <c r="A860" s="985"/>
      <c r="B860" s="985"/>
      <c r="C860" s="985"/>
      <c r="D860" s="985"/>
      <c r="E860" s="985"/>
      <c r="F860" s="985"/>
      <c r="G860" s="985"/>
      <c r="H860" s="985"/>
    </row>
    <row r="861" spans="1:8">
      <c r="A861" s="985"/>
      <c r="B861" s="985"/>
      <c r="C861" s="985"/>
      <c r="D861" s="985"/>
      <c r="E861" s="985"/>
      <c r="F861" s="985"/>
      <c r="G861" s="985"/>
      <c r="H861" s="985"/>
    </row>
    <row r="862" spans="1:8">
      <c r="A862" s="985"/>
      <c r="B862" s="985"/>
      <c r="C862" s="985"/>
      <c r="D862" s="985"/>
      <c r="E862" s="985"/>
      <c r="F862" s="985"/>
      <c r="G862" s="985"/>
      <c r="H862" s="985"/>
    </row>
    <row r="863" spans="1:8">
      <c r="A863" s="985"/>
      <c r="B863" s="985"/>
      <c r="C863" s="985"/>
      <c r="D863" s="985"/>
      <c r="E863" s="985"/>
      <c r="F863" s="985"/>
      <c r="G863" s="985"/>
      <c r="H863" s="985"/>
    </row>
    <row r="864" spans="1:8">
      <c r="A864" s="985"/>
      <c r="B864" s="985"/>
      <c r="C864" s="985"/>
      <c r="D864" s="985"/>
      <c r="E864" s="985"/>
      <c r="F864" s="985"/>
      <c r="G864" s="985"/>
      <c r="H864" s="985"/>
    </row>
    <row r="865" spans="1:8">
      <c r="A865" s="985"/>
      <c r="B865" s="985"/>
      <c r="C865" s="985"/>
      <c r="D865" s="985"/>
      <c r="E865" s="985"/>
      <c r="F865" s="985"/>
      <c r="G865" s="985"/>
      <c r="H865" s="985"/>
    </row>
    <row r="866" spans="1:8">
      <c r="A866" s="985"/>
      <c r="B866" s="985"/>
      <c r="C866" s="985"/>
      <c r="D866" s="985"/>
      <c r="E866" s="985"/>
      <c r="F866" s="985"/>
      <c r="G866" s="985"/>
      <c r="H866" s="985"/>
    </row>
    <row r="867" spans="1:8">
      <c r="A867" s="985"/>
      <c r="B867" s="985"/>
      <c r="C867" s="985"/>
      <c r="D867" s="985"/>
      <c r="E867" s="985"/>
      <c r="F867" s="985"/>
      <c r="G867" s="985"/>
      <c r="H867" s="985"/>
    </row>
    <row r="868" spans="1:8">
      <c r="A868" s="985"/>
      <c r="B868" s="985"/>
      <c r="C868" s="985"/>
      <c r="D868" s="985"/>
      <c r="E868" s="985"/>
      <c r="F868" s="985"/>
      <c r="G868" s="985"/>
      <c r="H868" s="985"/>
    </row>
    <row r="869" spans="1:8">
      <c r="A869" s="985"/>
      <c r="B869" s="985"/>
      <c r="C869" s="985"/>
      <c r="D869" s="985"/>
      <c r="E869" s="985"/>
      <c r="F869" s="985"/>
      <c r="G869" s="985"/>
      <c r="H869" s="985"/>
    </row>
    <row r="870" spans="1:8">
      <c r="A870" s="985"/>
      <c r="B870" s="985"/>
      <c r="C870" s="985"/>
      <c r="D870" s="985"/>
      <c r="E870" s="985"/>
      <c r="F870" s="985"/>
      <c r="G870" s="985"/>
      <c r="H870" s="985"/>
    </row>
    <row r="871" spans="1:8">
      <c r="A871" s="985"/>
      <c r="B871" s="985"/>
      <c r="C871" s="985"/>
      <c r="D871" s="985"/>
      <c r="E871" s="985"/>
      <c r="F871" s="985"/>
      <c r="G871" s="985"/>
      <c r="H871" s="985"/>
    </row>
    <row r="872" spans="1:8">
      <c r="A872" s="985"/>
      <c r="B872" s="985"/>
      <c r="C872" s="985"/>
      <c r="D872" s="985"/>
      <c r="E872" s="985"/>
      <c r="F872" s="985"/>
      <c r="G872" s="985"/>
      <c r="H872" s="985"/>
    </row>
    <row r="873" spans="1:8">
      <c r="A873" s="985"/>
      <c r="B873" s="985"/>
      <c r="C873" s="985"/>
      <c r="D873" s="985"/>
      <c r="E873" s="985"/>
      <c r="F873" s="985"/>
      <c r="G873" s="985"/>
      <c r="H873" s="985"/>
    </row>
    <row r="874" spans="1:8">
      <c r="A874" s="985"/>
      <c r="B874" s="985"/>
      <c r="C874" s="985"/>
      <c r="D874" s="985"/>
      <c r="E874" s="985"/>
      <c r="F874" s="985"/>
      <c r="G874" s="985"/>
      <c r="H874" s="985"/>
    </row>
    <row r="875" spans="1:8">
      <c r="A875" s="985"/>
      <c r="B875" s="985"/>
      <c r="C875" s="985"/>
      <c r="D875" s="985"/>
      <c r="E875" s="985"/>
      <c r="F875" s="985"/>
      <c r="G875" s="985"/>
      <c r="H875" s="985"/>
    </row>
    <row r="876" spans="1:8">
      <c r="A876" s="985"/>
      <c r="B876" s="985"/>
      <c r="C876" s="985"/>
      <c r="D876" s="985"/>
      <c r="E876" s="985"/>
      <c r="F876" s="985"/>
      <c r="G876" s="985"/>
      <c r="H876" s="985"/>
    </row>
    <row r="877" spans="1:8">
      <c r="A877" s="985"/>
      <c r="B877" s="985"/>
      <c r="C877" s="985"/>
      <c r="D877" s="985"/>
      <c r="E877" s="985"/>
      <c r="F877" s="985"/>
      <c r="G877" s="985"/>
      <c r="H877" s="985"/>
    </row>
    <row r="878" spans="1:8">
      <c r="A878" s="985"/>
      <c r="B878" s="985"/>
      <c r="C878" s="985"/>
      <c r="D878" s="985"/>
      <c r="E878" s="985"/>
      <c r="F878" s="985"/>
      <c r="G878" s="985"/>
      <c r="H878" s="985"/>
    </row>
    <row r="879" spans="1:8">
      <c r="A879" s="985"/>
      <c r="B879" s="985"/>
      <c r="C879" s="985"/>
      <c r="D879" s="985"/>
      <c r="E879" s="985"/>
      <c r="F879" s="985"/>
      <c r="G879" s="985"/>
      <c r="H879" s="985"/>
    </row>
    <row r="880" spans="1:8">
      <c r="A880" s="985"/>
      <c r="B880" s="985"/>
      <c r="C880" s="985"/>
      <c r="D880" s="985"/>
      <c r="E880" s="985"/>
      <c r="F880" s="985"/>
      <c r="G880" s="985"/>
      <c r="H880" s="985"/>
    </row>
    <row r="881" spans="1:8">
      <c r="A881" s="985"/>
      <c r="B881" s="985"/>
      <c r="C881" s="985"/>
      <c r="D881" s="985"/>
      <c r="E881" s="985"/>
      <c r="F881" s="985"/>
      <c r="G881" s="985"/>
      <c r="H881" s="985"/>
    </row>
    <row r="882" spans="1:8">
      <c r="A882" s="985"/>
      <c r="B882" s="985"/>
      <c r="C882" s="985"/>
      <c r="D882" s="985"/>
      <c r="E882" s="985"/>
      <c r="F882" s="985"/>
      <c r="G882" s="985"/>
      <c r="H882" s="985"/>
    </row>
    <row r="883" spans="1:8">
      <c r="A883" s="985"/>
      <c r="B883" s="985"/>
      <c r="C883" s="985"/>
      <c r="D883" s="985"/>
      <c r="E883" s="985"/>
      <c r="F883" s="985"/>
      <c r="G883" s="985"/>
      <c r="H883" s="985"/>
    </row>
    <row r="884" spans="1:8">
      <c r="A884" s="985"/>
      <c r="B884" s="985"/>
      <c r="C884" s="985"/>
      <c r="D884" s="985"/>
      <c r="E884" s="985"/>
      <c r="F884" s="985"/>
      <c r="G884" s="985"/>
      <c r="H884" s="985"/>
    </row>
    <row r="885" spans="1:8">
      <c r="A885" s="985"/>
      <c r="B885" s="985"/>
      <c r="C885" s="985"/>
      <c r="D885" s="985"/>
      <c r="E885" s="985"/>
      <c r="F885" s="985"/>
      <c r="G885" s="985"/>
      <c r="H885" s="985"/>
    </row>
    <row r="886" spans="1:8">
      <c r="A886" s="985"/>
      <c r="B886" s="985"/>
      <c r="C886" s="985"/>
      <c r="D886" s="985"/>
      <c r="E886" s="985"/>
      <c r="F886" s="985"/>
      <c r="G886" s="985"/>
      <c r="H886" s="985"/>
    </row>
    <row r="887" spans="1:8">
      <c r="A887" s="985"/>
      <c r="B887" s="985"/>
      <c r="C887" s="985"/>
      <c r="D887" s="985"/>
      <c r="E887" s="985"/>
      <c r="F887" s="985"/>
      <c r="G887" s="985"/>
      <c r="H887" s="985"/>
    </row>
    <row r="888" spans="1:8">
      <c r="A888" s="985"/>
      <c r="B888" s="985"/>
      <c r="C888" s="985"/>
      <c r="D888" s="985"/>
      <c r="E888" s="985"/>
      <c r="F888" s="985"/>
      <c r="G888" s="985"/>
      <c r="H888" s="985"/>
    </row>
    <row r="889" spans="1:8">
      <c r="A889" s="985"/>
      <c r="B889" s="985"/>
      <c r="C889" s="985"/>
      <c r="D889" s="985"/>
      <c r="E889" s="985"/>
      <c r="F889" s="985"/>
      <c r="G889" s="985"/>
      <c r="H889" s="985"/>
    </row>
    <row r="890" spans="1:8">
      <c r="A890" s="985"/>
      <c r="B890" s="985"/>
      <c r="C890" s="985"/>
      <c r="D890" s="985"/>
      <c r="E890" s="985"/>
      <c r="F890" s="985"/>
      <c r="G890" s="985"/>
      <c r="H890" s="985"/>
    </row>
    <row r="891" spans="1:8">
      <c r="A891" s="985"/>
      <c r="B891" s="985"/>
      <c r="C891" s="985"/>
      <c r="D891" s="985"/>
      <c r="E891" s="985"/>
      <c r="F891" s="985"/>
      <c r="G891" s="985"/>
      <c r="H891" s="985"/>
    </row>
    <row r="892" spans="1:8">
      <c r="A892" s="985"/>
      <c r="B892" s="985"/>
      <c r="C892" s="985"/>
      <c r="D892" s="985"/>
      <c r="E892" s="985"/>
      <c r="F892" s="985"/>
      <c r="G892" s="985"/>
      <c r="H892" s="985"/>
    </row>
    <row r="893" spans="1:8">
      <c r="A893" s="985"/>
      <c r="B893" s="985"/>
      <c r="C893" s="985"/>
      <c r="D893" s="985"/>
      <c r="E893" s="985"/>
      <c r="F893" s="985"/>
      <c r="G893" s="985"/>
      <c r="H893" s="985"/>
    </row>
    <row r="894" spans="1:8">
      <c r="A894" s="985"/>
      <c r="B894" s="985"/>
      <c r="C894" s="985"/>
      <c r="D894" s="985"/>
      <c r="E894" s="985"/>
      <c r="F894" s="985"/>
      <c r="G894" s="985"/>
      <c r="H894" s="985"/>
    </row>
    <row r="895" spans="1:8">
      <c r="A895" s="985"/>
      <c r="B895" s="985"/>
      <c r="C895" s="985"/>
      <c r="D895" s="985"/>
      <c r="E895" s="985"/>
      <c r="F895" s="985"/>
      <c r="G895" s="985"/>
      <c r="H895" s="985"/>
    </row>
    <row r="896" spans="1:8">
      <c r="A896" s="985"/>
      <c r="B896" s="985"/>
      <c r="C896" s="985"/>
      <c r="D896" s="985"/>
      <c r="E896" s="985"/>
      <c r="F896" s="985"/>
      <c r="G896" s="985"/>
      <c r="H896" s="985"/>
    </row>
    <row r="897" spans="1:8">
      <c r="A897" s="985"/>
      <c r="B897" s="985"/>
      <c r="C897" s="985"/>
      <c r="D897" s="985"/>
      <c r="E897" s="985"/>
      <c r="F897" s="985"/>
      <c r="G897" s="985"/>
      <c r="H897" s="985"/>
    </row>
    <row r="898" spans="1:8">
      <c r="A898" s="985"/>
      <c r="B898" s="985"/>
      <c r="C898" s="985"/>
      <c r="D898" s="985"/>
      <c r="E898" s="985"/>
      <c r="F898" s="985"/>
      <c r="G898" s="985"/>
      <c r="H898" s="985"/>
    </row>
    <row r="899" spans="1:8">
      <c r="A899" s="985"/>
      <c r="B899" s="985"/>
      <c r="C899" s="985"/>
      <c r="D899" s="985"/>
      <c r="E899" s="985"/>
      <c r="F899" s="985"/>
      <c r="G899" s="985"/>
      <c r="H899" s="985"/>
    </row>
    <row r="900" spans="1:8">
      <c r="A900" s="985"/>
      <c r="B900" s="985"/>
      <c r="C900" s="985"/>
      <c r="D900" s="985"/>
      <c r="E900" s="985"/>
      <c r="F900" s="985"/>
      <c r="G900" s="985"/>
      <c r="H900" s="985"/>
    </row>
    <row r="901" spans="1:8">
      <c r="A901" s="985"/>
      <c r="B901" s="985"/>
      <c r="C901" s="985"/>
      <c r="D901" s="985"/>
      <c r="E901" s="985"/>
      <c r="F901" s="985"/>
      <c r="G901" s="985"/>
      <c r="H901" s="985"/>
    </row>
    <row r="902" spans="1:8">
      <c r="A902" s="985"/>
      <c r="B902" s="985"/>
      <c r="C902" s="985"/>
      <c r="D902" s="985"/>
      <c r="E902" s="985"/>
      <c r="F902" s="985"/>
      <c r="G902" s="985"/>
      <c r="H902" s="985"/>
    </row>
    <row r="903" spans="1:8">
      <c r="A903" s="985"/>
      <c r="B903" s="985"/>
      <c r="C903" s="985"/>
      <c r="D903" s="985"/>
      <c r="E903" s="985"/>
      <c r="F903" s="985"/>
      <c r="G903" s="985"/>
      <c r="H903" s="985"/>
    </row>
    <row r="904" spans="1:8">
      <c r="A904" s="985"/>
      <c r="B904" s="985"/>
      <c r="C904" s="985"/>
      <c r="D904" s="985"/>
      <c r="E904" s="985"/>
      <c r="F904" s="985"/>
      <c r="G904" s="985"/>
      <c r="H904" s="985"/>
    </row>
    <row r="905" spans="1:8">
      <c r="A905" s="985"/>
      <c r="B905" s="985"/>
      <c r="C905" s="985"/>
      <c r="D905" s="985"/>
      <c r="E905" s="985"/>
      <c r="F905" s="985"/>
      <c r="G905" s="985"/>
      <c r="H905" s="985"/>
    </row>
    <row r="906" spans="1:8">
      <c r="A906" s="985"/>
      <c r="B906" s="985"/>
      <c r="C906" s="985"/>
      <c r="D906" s="985"/>
      <c r="E906" s="985"/>
      <c r="F906" s="985"/>
      <c r="G906" s="985"/>
      <c r="H906" s="985"/>
    </row>
    <row r="907" spans="1:8">
      <c r="A907" s="985"/>
      <c r="B907" s="985"/>
      <c r="C907" s="985"/>
      <c r="D907" s="985"/>
      <c r="E907" s="985"/>
      <c r="F907" s="985"/>
      <c r="G907" s="985"/>
      <c r="H907" s="985"/>
    </row>
    <row r="908" spans="1:8">
      <c r="A908" s="985"/>
      <c r="B908" s="985"/>
      <c r="C908" s="985"/>
      <c r="D908" s="985"/>
      <c r="E908" s="985"/>
      <c r="F908" s="985"/>
      <c r="G908" s="985"/>
      <c r="H908" s="985"/>
    </row>
    <row r="909" spans="1:8">
      <c r="A909" s="985"/>
      <c r="B909" s="985"/>
      <c r="C909" s="985"/>
      <c r="D909" s="985"/>
      <c r="E909" s="985"/>
      <c r="F909" s="985"/>
      <c r="G909" s="985"/>
      <c r="H909" s="985"/>
    </row>
    <row r="910" spans="1:8">
      <c r="A910" s="985"/>
      <c r="B910" s="985"/>
      <c r="C910" s="985"/>
      <c r="D910" s="985"/>
      <c r="E910" s="985"/>
      <c r="F910" s="985"/>
      <c r="G910" s="985"/>
      <c r="H910" s="985"/>
    </row>
    <row r="911" spans="1:8">
      <c r="A911" s="985"/>
      <c r="B911" s="985"/>
      <c r="C911" s="985"/>
      <c r="D911" s="985"/>
      <c r="E911" s="985"/>
      <c r="F911" s="985"/>
      <c r="G911" s="985"/>
      <c r="H911" s="985"/>
    </row>
    <row r="912" spans="1:8">
      <c r="A912" s="985"/>
      <c r="B912" s="985"/>
      <c r="C912" s="985"/>
      <c r="D912" s="985"/>
      <c r="E912" s="985"/>
      <c r="F912" s="985"/>
      <c r="G912" s="985"/>
      <c r="H912" s="985"/>
    </row>
    <row r="913" spans="1:8">
      <c r="A913" s="985"/>
      <c r="B913" s="985"/>
      <c r="C913" s="985"/>
      <c r="D913" s="985"/>
      <c r="E913" s="985"/>
      <c r="F913" s="985"/>
      <c r="G913" s="985"/>
      <c r="H913" s="985"/>
    </row>
    <row r="914" spans="1:8">
      <c r="A914" s="985"/>
      <c r="B914" s="985"/>
      <c r="C914" s="985"/>
      <c r="D914" s="985"/>
      <c r="E914" s="985"/>
      <c r="F914" s="985"/>
      <c r="G914" s="985"/>
      <c r="H914" s="985"/>
    </row>
    <row r="915" spans="1:8">
      <c r="A915" s="985"/>
      <c r="B915" s="985"/>
      <c r="C915" s="985"/>
      <c r="D915" s="985"/>
      <c r="E915" s="985"/>
      <c r="F915" s="985"/>
      <c r="G915" s="985"/>
      <c r="H915" s="985"/>
    </row>
    <row r="916" spans="1:8">
      <c r="A916" s="985"/>
      <c r="B916" s="985"/>
      <c r="C916" s="985"/>
      <c r="D916" s="985"/>
      <c r="E916" s="985"/>
      <c r="F916" s="985"/>
      <c r="G916" s="985"/>
      <c r="H916" s="985"/>
    </row>
    <row r="917" spans="1:8">
      <c r="A917" s="985"/>
      <c r="B917" s="985"/>
      <c r="C917" s="985"/>
      <c r="D917" s="985"/>
      <c r="E917" s="985"/>
      <c r="F917" s="985"/>
      <c r="G917" s="985"/>
      <c r="H917" s="985"/>
    </row>
    <row r="918" spans="1:8">
      <c r="A918" s="985"/>
      <c r="B918" s="985"/>
      <c r="C918" s="985"/>
      <c r="D918" s="985"/>
      <c r="E918" s="985"/>
      <c r="F918" s="985"/>
      <c r="G918" s="985"/>
      <c r="H918" s="985"/>
    </row>
    <row r="919" spans="1:8">
      <c r="A919" s="985"/>
      <c r="B919" s="985"/>
      <c r="C919" s="985"/>
      <c r="D919" s="985"/>
      <c r="E919" s="985"/>
      <c r="F919" s="985"/>
      <c r="G919" s="985"/>
      <c r="H919" s="985"/>
    </row>
    <row r="920" spans="1:8">
      <c r="A920" s="985"/>
      <c r="B920" s="985"/>
      <c r="C920" s="985"/>
      <c r="D920" s="985"/>
      <c r="E920" s="985"/>
      <c r="F920" s="985"/>
      <c r="G920" s="985"/>
      <c r="H920" s="985"/>
    </row>
    <row r="921" spans="1:8">
      <c r="A921" s="985"/>
      <c r="B921" s="985"/>
      <c r="C921" s="985"/>
      <c r="D921" s="985"/>
      <c r="E921" s="985"/>
      <c r="F921" s="985"/>
      <c r="G921" s="985"/>
      <c r="H921" s="985"/>
    </row>
    <row r="922" spans="1:8">
      <c r="A922" s="985"/>
      <c r="B922" s="985"/>
      <c r="C922" s="985"/>
      <c r="D922" s="985"/>
      <c r="E922" s="985"/>
      <c r="F922" s="985"/>
      <c r="G922" s="985"/>
      <c r="H922" s="985"/>
    </row>
    <row r="923" spans="1:8">
      <c r="A923" s="985"/>
      <c r="B923" s="985"/>
      <c r="C923" s="985"/>
      <c r="D923" s="985"/>
      <c r="E923" s="985"/>
      <c r="F923" s="985"/>
      <c r="G923" s="985"/>
      <c r="H923" s="985"/>
    </row>
    <row r="924" spans="1:8">
      <c r="A924" s="985"/>
      <c r="B924" s="985"/>
      <c r="C924" s="985"/>
      <c r="D924" s="985"/>
      <c r="E924" s="985"/>
      <c r="F924" s="985"/>
      <c r="G924" s="985"/>
      <c r="H924" s="985"/>
    </row>
    <row r="925" spans="1:8">
      <c r="A925" s="985"/>
      <c r="B925" s="985"/>
      <c r="C925" s="985"/>
      <c r="D925" s="985"/>
      <c r="E925" s="985"/>
      <c r="F925" s="985"/>
      <c r="G925" s="985"/>
      <c r="H925" s="985"/>
    </row>
    <row r="926" spans="1:8">
      <c r="A926" s="985"/>
      <c r="B926" s="985"/>
      <c r="C926" s="985"/>
      <c r="D926" s="985"/>
      <c r="E926" s="985"/>
      <c r="F926" s="985"/>
      <c r="G926" s="985"/>
      <c r="H926" s="985"/>
    </row>
    <row r="927" spans="1:8">
      <c r="A927" s="985"/>
      <c r="B927" s="985"/>
      <c r="C927" s="985"/>
      <c r="D927" s="985"/>
      <c r="E927" s="985"/>
      <c r="F927" s="985"/>
      <c r="G927" s="985"/>
      <c r="H927" s="985"/>
    </row>
    <row r="928" spans="1:8">
      <c r="A928" s="985"/>
      <c r="B928" s="985"/>
      <c r="C928" s="985"/>
      <c r="D928" s="985"/>
      <c r="E928" s="985"/>
      <c r="F928" s="985"/>
      <c r="G928" s="985"/>
      <c r="H928" s="985"/>
    </row>
    <row r="929" spans="1:8">
      <c r="A929" s="985"/>
      <c r="B929" s="985"/>
      <c r="C929" s="985"/>
      <c r="D929" s="985"/>
      <c r="E929" s="985"/>
      <c r="F929" s="985"/>
      <c r="G929" s="985"/>
      <c r="H929" s="985"/>
    </row>
    <row r="930" spans="1:8">
      <c r="A930" s="985"/>
      <c r="B930" s="985"/>
      <c r="C930" s="985"/>
      <c r="D930" s="985"/>
      <c r="E930" s="985"/>
      <c r="F930" s="985"/>
      <c r="G930" s="985"/>
      <c r="H930" s="985"/>
    </row>
    <row r="931" spans="1:8">
      <c r="A931" s="985"/>
      <c r="B931" s="985"/>
      <c r="C931" s="985"/>
      <c r="D931" s="985"/>
      <c r="E931" s="985"/>
      <c r="F931" s="985"/>
      <c r="G931" s="985"/>
      <c r="H931" s="985"/>
    </row>
    <row r="932" spans="1:8">
      <c r="A932" s="985"/>
      <c r="B932" s="985"/>
      <c r="C932" s="985"/>
      <c r="D932" s="985"/>
      <c r="E932" s="985"/>
      <c r="F932" s="985"/>
      <c r="G932" s="985"/>
      <c r="H932" s="985"/>
    </row>
    <row r="933" spans="1:8">
      <c r="A933" s="985"/>
      <c r="B933" s="985"/>
      <c r="C933" s="985"/>
      <c r="D933" s="985"/>
      <c r="E933" s="985"/>
      <c r="F933" s="985"/>
      <c r="G933" s="985"/>
      <c r="H933" s="985"/>
    </row>
    <row r="934" spans="1:8">
      <c r="A934" s="985"/>
      <c r="B934" s="985"/>
      <c r="C934" s="985"/>
      <c r="D934" s="985"/>
      <c r="E934" s="985"/>
      <c r="F934" s="985"/>
      <c r="G934" s="985"/>
      <c r="H934" s="985"/>
    </row>
    <row r="935" spans="1:8">
      <c r="A935" s="985"/>
      <c r="B935" s="985"/>
      <c r="C935" s="985"/>
      <c r="D935" s="985"/>
      <c r="E935" s="985"/>
      <c r="F935" s="985"/>
      <c r="G935" s="985"/>
      <c r="H935" s="985"/>
    </row>
    <row r="936" spans="1:8">
      <c r="A936" s="985"/>
      <c r="B936" s="985"/>
      <c r="C936" s="985"/>
      <c r="D936" s="985"/>
      <c r="E936" s="985"/>
      <c r="F936" s="985"/>
      <c r="G936" s="985"/>
      <c r="H936" s="985"/>
    </row>
    <row r="937" spans="1:8">
      <c r="A937" s="985"/>
      <c r="B937" s="985"/>
      <c r="C937" s="985"/>
      <c r="D937" s="985"/>
      <c r="E937" s="985"/>
      <c r="F937" s="985"/>
      <c r="G937" s="985"/>
      <c r="H937" s="985"/>
    </row>
    <row r="938" spans="1:8">
      <c r="A938" s="985"/>
      <c r="B938" s="985"/>
      <c r="C938" s="985"/>
      <c r="D938" s="985"/>
      <c r="E938" s="985"/>
      <c r="F938" s="985"/>
      <c r="G938" s="985"/>
      <c r="H938" s="985"/>
    </row>
    <row r="939" spans="1:8">
      <c r="A939" s="985"/>
      <c r="B939" s="985"/>
      <c r="C939" s="985"/>
      <c r="D939" s="985"/>
      <c r="E939" s="985"/>
      <c r="F939" s="985"/>
      <c r="G939" s="985"/>
      <c r="H939" s="985"/>
    </row>
    <row r="940" spans="1:8">
      <c r="A940" s="985"/>
      <c r="B940" s="985"/>
      <c r="C940" s="985"/>
      <c r="D940" s="985"/>
      <c r="E940" s="985"/>
      <c r="F940" s="985"/>
      <c r="G940" s="985"/>
      <c r="H940" s="985"/>
    </row>
    <row r="941" spans="1:8">
      <c r="A941" s="985"/>
      <c r="B941" s="985"/>
      <c r="C941" s="985"/>
      <c r="D941" s="985"/>
      <c r="E941" s="985"/>
      <c r="F941" s="985"/>
      <c r="G941" s="985"/>
      <c r="H941" s="985"/>
    </row>
    <row r="942" spans="1:8">
      <c r="A942" s="985"/>
      <c r="B942" s="985"/>
      <c r="C942" s="985"/>
      <c r="D942" s="985"/>
      <c r="E942" s="985"/>
      <c r="F942" s="985"/>
      <c r="G942" s="985"/>
      <c r="H942" s="985"/>
    </row>
    <row r="943" spans="1:8">
      <c r="A943" s="985"/>
      <c r="B943" s="985"/>
      <c r="C943" s="985"/>
      <c r="D943" s="985"/>
      <c r="E943" s="985"/>
      <c r="F943" s="985"/>
      <c r="G943" s="985"/>
      <c r="H943" s="985"/>
    </row>
  </sheetData>
  <mergeCells count="12">
    <mergeCell ref="G5:G6"/>
    <mergeCell ref="H5:H6"/>
    <mergeCell ref="A1:H1"/>
    <mergeCell ref="A2:H2"/>
    <mergeCell ref="A4:A6"/>
    <mergeCell ref="B4:B6"/>
    <mergeCell ref="C4:D4"/>
    <mergeCell ref="E4:H4"/>
    <mergeCell ref="C5:C6"/>
    <mergeCell ref="D5:D6"/>
    <mergeCell ref="E5:E6"/>
    <mergeCell ref="F5:F6"/>
  </mergeCells>
  <pageMargins left="0.78740157480314965" right="0.78740157480314965" top="1.1811023622047245" bottom="0.78740157480314965" header="0" footer="0"/>
  <pageSetup paperSize="9" orientation="portrait" horizontalDpi="4294967292" verticalDpi="2400" r:id="rId1"/>
  <headerFooter alignWithMargins="0"/>
</worksheet>
</file>

<file path=xl/worksheets/sheet81.xml><?xml version="1.0" encoding="utf-8"?>
<worksheet xmlns="http://schemas.openxmlformats.org/spreadsheetml/2006/main" xmlns:r="http://schemas.openxmlformats.org/officeDocument/2006/relationships">
  <sheetPr codeName="Sheet81"/>
  <dimension ref="A1:R42"/>
  <sheetViews>
    <sheetView workbookViewId="0">
      <selection sqref="A1:H1"/>
    </sheetView>
  </sheetViews>
  <sheetFormatPr defaultRowHeight="12.75"/>
  <cols>
    <col min="1" max="1" width="22.5703125" style="1070" customWidth="1"/>
    <col min="2" max="4" width="9.140625" style="1070"/>
    <col min="5" max="5" width="9.28515625" style="1070" customWidth="1"/>
    <col min="6" max="16384" width="9.140625" style="1070"/>
  </cols>
  <sheetData>
    <row r="1" spans="1:10" s="981" customFormat="1" ht="21" customHeight="1">
      <c r="A1" s="2165" t="s">
        <v>1048</v>
      </c>
      <c r="B1" s="2165"/>
      <c r="C1" s="2165"/>
      <c r="D1" s="2165"/>
      <c r="E1" s="2165"/>
      <c r="F1" s="2165"/>
      <c r="G1" s="2165"/>
      <c r="H1" s="2165"/>
    </row>
    <row r="2" spans="1:10" s="981" customFormat="1" ht="23.25" customHeight="1">
      <c r="A2" s="2166" t="s">
        <v>1050</v>
      </c>
      <c r="B2" s="2166"/>
      <c r="C2" s="2166"/>
      <c r="D2" s="2166"/>
      <c r="E2" s="2166"/>
      <c r="F2" s="2166"/>
      <c r="G2" s="2166"/>
      <c r="H2" s="2166"/>
    </row>
    <row r="3" spans="1:10" s="981" customFormat="1" ht="12.95" customHeight="1">
      <c r="A3" s="982">
        <v>2017</v>
      </c>
      <c r="B3" s="982"/>
      <c r="C3" s="982"/>
      <c r="D3" s="983"/>
      <c r="E3" s="983"/>
      <c r="F3" s="983"/>
      <c r="G3" s="983"/>
      <c r="H3" s="984" t="s">
        <v>546</v>
      </c>
      <c r="I3" s="985"/>
    </row>
    <row r="4" spans="1:10" s="981" customFormat="1" ht="12" customHeight="1">
      <c r="A4" s="2194" t="s">
        <v>964</v>
      </c>
      <c r="B4" s="2197" t="s">
        <v>1036</v>
      </c>
      <c r="C4" s="2198"/>
      <c r="D4" s="2198"/>
      <c r="E4" s="2198"/>
      <c r="F4" s="2198"/>
      <c r="G4" s="2198"/>
      <c r="H4" s="2201"/>
    </row>
    <row r="5" spans="1:10" s="981" customFormat="1" ht="63" customHeight="1">
      <c r="A5" s="2169"/>
      <c r="B5" s="1709" t="s">
        <v>1042</v>
      </c>
      <c r="C5" s="1710" t="s">
        <v>1043</v>
      </c>
      <c r="D5" s="1710" t="s">
        <v>1044</v>
      </c>
      <c r="E5" s="1710" t="s">
        <v>1045</v>
      </c>
      <c r="F5" s="1710" t="s">
        <v>1046</v>
      </c>
      <c r="G5" s="1710" t="s">
        <v>1047</v>
      </c>
      <c r="H5" s="1710" t="s">
        <v>666</v>
      </c>
    </row>
    <row r="6" spans="1:10" s="1067" customFormat="1" ht="12.95" customHeight="1">
      <c r="A6" s="1711"/>
      <c r="B6" s="1711"/>
      <c r="C6" s="1711"/>
      <c r="D6" s="1711"/>
      <c r="E6" s="1711"/>
      <c r="F6" s="1711"/>
      <c r="G6" s="1711"/>
      <c r="H6" s="1711"/>
    </row>
    <row r="7" spans="1:10" s="1067" customFormat="1" ht="12.95" customHeight="1">
      <c r="A7" s="1067" t="s">
        <v>1012</v>
      </c>
      <c r="B7" s="1068">
        <f>SUM(B9:B13)</f>
        <v>319</v>
      </c>
      <c r="C7" s="1068">
        <f t="shared" ref="C7:H7" si="0">SUM(C9:C13)</f>
        <v>132</v>
      </c>
      <c r="D7" s="1068">
        <f t="shared" si="0"/>
        <v>171</v>
      </c>
      <c r="E7" s="1068">
        <f t="shared" si="0"/>
        <v>43</v>
      </c>
      <c r="F7" s="1068">
        <f t="shared" si="0"/>
        <v>82</v>
      </c>
      <c r="G7" s="1068">
        <f t="shared" si="0"/>
        <v>122</v>
      </c>
      <c r="H7" s="1068">
        <f t="shared" si="0"/>
        <v>29</v>
      </c>
      <c r="I7" s="1069"/>
      <c r="J7" s="1068"/>
    </row>
    <row r="8" spans="1:10" s="1067" customFormat="1" ht="12.95" customHeight="1">
      <c r="I8" s="1069"/>
      <c r="J8" s="1068"/>
    </row>
    <row r="9" spans="1:10" s="1034" customFormat="1" ht="12.95" customHeight="1">
      <c r="A9" s="1034" t="s">
        <v>1013</v>
      </c>
      <c r="B9" s="1673">
        <v>143</v>
      </c>
      <c r="C9" s="1673">
        <v>32</v>
      </c>
      <c r="D9" s="1673">
        <v>14</v>
      </c>
      <c r="E9" s="1673">
        <v>2</v>
      </c>
      <c r="F9" s="1673">
        <v>3</v>
      </c>
      <c r="G9" s="1673">
        <v>13</v>
      </c>
      <c r="H9" s="1673">
        <v>8</v>
      </c>
      <c r="I9" s="1069"/>
      <c r="J9" s="1068"/>
    </row>
    <row r="10" spans="1:10" s="1067" customFormat="1" ht="12.95" customHeight="1">
      <c r="A10" s="1034" t="s">
        <v>1014</v>
      </c>
      <c r="B10" s="1098">
        <v>146</v>
      </c>
      <c r="C10" s="1098">
        <v>87</v>
      </c>
      <c r="D10" s="1098">
        <v>115</v>
      </c>
      <c r="E10" s="1098">
        <v>37</v>
      </c>
      <c r="F10" s="1705">
        <v>58</v>
      </c>
      <c r="G10" s="1705">
        <v>58</v>
      </c>
      <c r="H10" s="1705">
        <v>15</v>
      </c>
      <c r="I10" s="1069"/>
      <c r="J10" s="1068"/>
    </row>
    <row r="11" spans="1:10" s="1034" customFormat="1" ht="12.95" customHeight="1">
      <c r="A11" s="1034" t="s">
        <v>1015</v>
      </c>
      <c r="B11" s="1098">
        <v>28</v>
      </c>
      <c r="C11" s="1098">
        <v>12</v>
      </c>
      <c r="D11" s="1098">
        <v>41</v>
      </c>
      <c r="E11" s="1098">
        <v>4</v>
      </c>
      <c r="F11" s="1705">
        <v>19</v>
      </c>
      <c r="G11" s="1705">
        <v>13</v>
      </c>
      <c r="H11" s="1705">
        <v>6</v>
      </c>
      <c r="I11" s="1069"/>
      <c r="J11" s="1068"/>
    </row>
    <row r="12" spans="1:10" s="1034" customFormat="1" ht="12.95" customHeight="1">
      <c r="A12" s="1034" t="s">
        <v>1016</v>
      </c>
      <c r="B12" s="1098">
        <v>0</v>
      </c>
      <c r="C12" s="1098">
        <v>0</v>
      </c>
      <c r="D12" s="1098">
        <v>0</v>
      </c>
      <c r="E12" s="1098">
        <v>0</v>
      </c>
      <c r="F12" s="1705">
        <v>2</v>
      </c>
      <c r="G12" s="1705">
        <v>24</v>
      </c>
      <c r="H12" s="1705">
        <v>0</v>
      </c>
      <c r="I12" s="1713"/>
      <c r="J12" s="1068"/>
    </row>
    <row r="13" spans="1:10" s="1034" customFormat="1" ht="12.95" customHeight="1">
      <c r="A13" s="1034" t="s">
        <v>1017</v>
      </c>
      <c r="B13" s="1098">
        <v>2</v>
      </c>
      <c r="C13" s="1098">
        <v>1</v>
      </c>
      <c r="D13" s="1098">
        <v>1</v>
      </c>
      <c r="E13" s="1098">
        <v>0</v>
      </c>
      <c r="F13" s="1705">
        <v>0</v>
      </c>
      <c r="G13" s="1705">
        <v>14</v>
      </c>
      <c r="H13" s="1705">
        <v>0</v>
      </c>
      <c r="I13" s="1714"/>
      <c r="J13" s="1068"/>
    </row>
    <row r="14" spans="1:10" s="1067" customFormat="1" ht="6.95" customHeight="1" thickBot="1">
      <c r="A14" s="1677"/>
      <c r="B14" s="1677"/>
      <c r="C14" s="1677"/>
      <c r="D14" s="1715"/>
      <c r="E14" s="1677"/>
      <c r="F14" s="1715"/>
      <c r="G14" s="1677"/>
      <c r="H14" s="1677"/>
    </row>
    <row r="15" spans="1:10" s="1067" customFormat="1" ht="3.75" customHeight="1" thickTop="1">
      <c r="A15" s="1161"/>
      <c r="B15" s="1161"/>
      <c r="C15" s="1161"/>
      <c r="D15" s="1161"/>
      <c r="E15" s="1161"/>
      <c r="F15" s="1570"/>
      <c r="G15" s="1161"/>
      <c r="H15" s="1161"/>
    </row>
    <row r="16" spans="1:10" s="993" customFormat="1" ht="12.95" customHeight="1">
      <c r="A16" s="1031" t="s">
        <v>955</v>
      </c>
      <c r="B16" s="1031"/>
      <c r="C16" s="1031"/>
      <c r="D16" s="1031"/>
      <c r="E16" s="1031"/>
    </row>
    <row r="17" spans="1:18">
      <c r="B17" s="1071"/>
      <c r="C17" s="1071"/>
      <c r="D17" s="1071"/>
      <c r="E17" s="1071"/>
      <c r="F17" s="1071"/>
      <c r="G17" s="1071"/>
      <c r="H17" s="1071"/>
      <c r="I17" s="1071"/>
      <c r="J17" s="1071"/>
      <c r="K17" s="1071"/>
      <c r="L17" s="1071"/>
      <c r="M17" s="1071"/>
      <c r="N17" s="1071"/>
      <c r="O17" s="1071"/>
      <c r="P17" s="1071"/>
      <c r="Q17" s="1071"/>
      <c r="R17" s="1071"/>
    </row>
    <row r="18" spans="1:18" s="1034" customFormat="1" ht="9.9499999999999993" customHeight="1">
      <c r="A18" s="768" t="s">
        <v>564</v>
      </c>
      <c r="D18" s="1035"/>
    </row>
    <row r="19" spans="1:18" s="1034" customFormat="1" ht="15" customHeight="1">
      <c r="A19" s="1011" t="s">
        <v>970</v>
      </c>
      <c r="D19" s="1035"/>
    </row>
    <row r="20" spans="1:18" s="981" customFormat="1">
      <c r="A20" s="1011" t="s">
        <v>1009</v>
      </c>
      <c r="B20" s="985"/>
      <c r="C20" s="985"/>
      <c r="D20" s="985"/>
      <c r="E20" s="985"/>
      <c r="F20" s="985"/>
      <c r="G20" s="985"/>
    </row>
    <row r="21" spans="1:18" s="981" customFormat="1" ht="13.5">
      <c r="A21" s="1029"/>
      <c r="B21" s="985"/>
      <c r="C21" s="985"/>
      <c r="D21" s="985"/>
      <c r="E21" s="985"/>
      <c r="F21" s="985"/>
      <c r="G21" s="985"/>
    </row>
    <row r="22" spans="1:18">
      <c r="A22" s="1071"/>
      <c r="B22" s="1071"/>
      <c r="C22" s="1071"/>
      <c r="D22" s="1071"/>
      <c r="E22" s="1071"/>
      <c r="F22" s="1071"/>
      <c r="G22" s="1071"/>
      <c r="H22" s="1071"/>
      <c r="I22" s="1071"/>
      <c r="J22" s="1071"/>
      <c r="K22" s="1071"/>
      <c r="L22" s="1071"/>
      <c r="M22" s="1071"/>
      <c r="N22" s="1071"/>
      <c r="O22" s="1071"/>
      <c r="P22" s="1071"/>
      <c r="Q22" s="1071"/>
      <c r="R22" s="1071"/>
    </row>
    <row r="23" spans="1:18">
      <c r="A23" s="1071"/>
      <c r="B23" s="1071"/>
      <c r="C23" s="1071"/>
      <c r="D23" s="1071"/>
      <c r="E23" s="1071"/>
      <c r="F23" s="1071"/>
      <c r="G23" s="1071"/>
      <c r="H23" s="1071"/>
      <c r="I23" s="1071"/>
      <c r="J23" s="1071"/>
      <c r="K23" s="1071"/>
      <c r="L23" s="1071"/>
      <c r="M23" s="1071"/>
      <c r="N23" s="1071"/>
      <c r="O23" s="1071"/>
      <c r="P23" s="1071"/>
      <c r="Q23" s="1071"/>
      <c r="R23" s="1071"/>
    </row>
    <row r="24" spans="1:18">
      <c r="A24" s="1071"/>
      <c r="B24" s="1071"/>
      <c r="C24" s="1071"/>
      <c r="D24" s="1071"/>
      <c r="E24" s="1071"/>
      <c r="F24" s="1071"/>
      <c r="G24" s="1071"/>
      <c r="H24" s="1071"/>
      <c r="I24" s="1071"/>
      <c r="J24" s="1071"/>
      <c r="K24" s="1071"/>
      <c r="L24" s="1071"/>
      <c r="M24" s="1071"/>
      <c r="N24" s="1071"/>
      <c r="O24" s="1071"/>
      <c r="P24" s="1071"/>
      <c r="Q24" s="1071"/>
      <c r="R24" s="1071"/>
    </row>
    <row r="25" spans="1:18">
      <c r="A25" s="1071"/>
      <c r="B25" s="1071"/>
      <c r="C25" s="1071"/>
      <c r="D25" s="1071"/>
      <c r="E25" s="1071"/>
      <c r="F25" s="1071"/>
      <c r="G25" s="1071"/>
      <c r="H25" s="1071"/>
      <c r="I25" s="1071"/>
      <c r="J25" s="1071"/>
      <c r="K25" s="1071"/>
      <c r="L25" s="1071"/>
      <c r="M25" s="1071"/>
      <c r="N25" s="1071"/>
      <c r="O25" s="1071"/>
      <c r="P25" s="1071"/>
      <c r="Q25" s="1071"/>
      <c r="R25" s="1071"/>
    </row>
    <row r="26" spans="1:18">
      <c r="A26" s="1011"/>
      <c r="B26" s="1071"/>
      <c r="C26" s="1071"/>
      <c r="D26" s="1071"/>
      <c r="E26" s="1071"/>
      <c r="F26" s="1071"/>
      <c r="G26" s="1071"/>
      <c r="H26" s="1071"/>
      <c r="I26" s="1071"/>
      <c r="J26" s="1071"/>
      <c r="K26" s="1071"/>
      <c r="L26" s="1071"/>
      <c r="M26" s="1071"/>
      <c r="N26" s="1071"/>
      <c r="O26" s="1071"/>
      <c r="P26" s="1071"/>
      <c r="Q26" s="1071"/>
      <c r="R26" s="1071"/>
    </row>
    <row r="27" spans="1:18">
      <c r="A27" s="1011"/>
      <c r="B27" s="1071"/>
      <c r="C27" s="1071"/>
      <c r="D27" s="1071"/>
      <c r="E27" s="1071"/>
      <c r="F27" s="1071"/>
      <c r="G27" s="1071"/>
      <c r="H27" s="1071"/>
      <c r="I27" s="1071"/>
      <c r="J27" s="1071"/>
      <c r="K27" s="1071"/>
      <c r="L27" s="1071"/>
      <c r="M27" s="1071"/>
      <c r="N27" s="1071"/>
      <c r="O27" s="1071"/>
      <c r="P27" s="1071"/>
      <c r="Q27" s="1071"/>
      <c r="R27" s="1071"/>
    </row>
    <row r="28" spans="1:18">
      <c r="A28" s="1071"/>
      <c r="B28" s="1071"/>
      <c r="C28" s="1071"/>
      <c r="D28" s="1071"/>
      <c r="E28" s="1071"/>
      <c r="F28" s="1071"/>
      <c r="G28" s="1071"/>
      <c r="H28" s="1071"/>
      <c r="I28" s="1071"/>
      <c r="J28" s="1071"/>
      <c r="K28" s="1071"/>
      <c r="L28" s="1071"/>
      <c r="M28" s="1071"/>
      <c r="N28" s="1071"/>
      <c r="O28" s="1071"/>
      <c r="P28" s="1071"/>
      <c r="Q28" s="1071"/>
      <c r="R28" s="1071"/>
    </row>
    <row r="29" spans="1:18">
      <c r="A29" s="1071"/>
      <c r="B29" s="1071"/>
      <c r="C29" s="1071"/>
      <c r="D29" s="1071"/>
      <c r="E29" s="1071"/>
      <c r="F29" s="1071"/>
      <c r="G29" s="1071"/>
      <c r="H29" s="1071"/>
      <c r="I29" s="1071"/>
      <c r="J29" s="1071"/>
      <c r="K29" s="1071"/>
      <c r="L29" s="1071"/>
      <c r="M29" s="1071"/>
      <c r="N29" s="1071"/>
      <c r="O29" s="1071"/>
      <c r="P29" s="1071"/>
      <c r="Q29" s="1071"/>
      <c r="R29" s="1071"/>
    </row>
    <row r="30" spans="1:18">
      <c r="A30" s="1071"/>
      <c r="B30" s="1071"/>
      <c r="C30" s="1071"/>
      <c r="D30" s="1071"/>
      <c r="E30" s="1071"/>
      <c r="F30" s="1071"/>
      <c r="G30" s="1071"/>
      <c r="H30" s="1071"/>
      <c r="I30" s="1071"/>
      <c r="J30" s="1071"/>
      <c r="K30" s="1071"/>
      <c r="L30" s="1071"/>
      <c r="M30" s="1071"/>
      <c r="N30" s="1071"/>
      <c r="O30" s="1071"/>
      <c r="P30" s="1071"/>
      <c r="Q30" s="1071"/>
      <c r="R30" s="1071"/>
    </row>
    <row r="31" spans="1:18">
      <c r="A31" s="1071"/>
      <c r="B31" s="1071"/>
      <c r="C31" s="1071"/>
      <c r="D31" s="1071"/>
      <c r="E31" s="1071"/>
      <c r="F31" s="1071"/>
      <c r="G31" s="1071"/>
      <c r="H31" s="1071"/>
      <c r="I31" s="1071"/>
      <c r="J31" s="1071"/>
      <c r="K31" s="1071"/>
      <c r="L31" s="1071"/>
      <c r="M31" s="1071"/>
      <c r="N31" s="1071"/>
      <c r="O31" s="1071"/>
      <c r="P31" s="1071"/>
      <c r="Q31" s="1071"/>
      <c r="R31" s="1071"/>
    </row>
    <row r="32" spans="1:18">
      <c r="A32" s="1071"/>
      <c r="B32" s="1071"/>
      <c r="C32" s="1071"/>
      <c r="D32" s="1071"/>
      <c r="E32" s="1071"/>
      <c r="F32" s="1071"/>
      <c r="G32" s="1071"/>
      <c r="H32" s="1071"/>
      <c r="I32" s="1071"/>
      <c r="J32" s="1071"/>
      <c r="K32" s="1071"/>
      <c r="L32" s="1071"/>
      <c r="M32" s="1071"/>
      <c r="N32" s="1071"/>
      <c r="O32" s="1071"/>
      <c r="P32" s="1071"/>
      <c r="Q32" s="1071"/>
      <c r="R32" s="1071"/>
    </row>
    <row r="33" spans="1:18">
      <c r="A33" s="1071"/>
      <c r="B33" s="1071"/>
      <c r="C33" s="1071"/>
      <c r="D33" s="1071"/>
      <c r="E33" s="1071"/>
      <c r="F33" s="1071"/>
      <c r="G33" s="1071"/>
      <c r="H33" s="1071"/>
      <c r="I33" s="1071"/>
      <c r="J33" s="1071"/>
      <c r="K33" s="1071"/>
      <c r="L33" s="1071"/>
      <c r="M33" s="1071"/>
      <c r="N33" s="1071"/>
      <c r="O33" s="1071"/>
      <c r="P33" s="1071"/>
      <c r="Q33" s="1071"/>
      <c r="R33" s="1071"/>
    </row>
    <row r="34" spans="1:18">
      <c r="A34" s="1071"/>
      <c r="B34" s="1071"/>
      <c r="C34" s="1071"/>
      <c r="D34" s="1071"/>
      <c r="E34" s="1071"/>
      <c r="F34" s="1071"/>
      <c r="G34" s="1071"/>
      <c r="H34" s="1071"/>
      <c r="I34" s="1071"/>
      <c r="J34" s="1071"/>
      <c r="K34" s="1071"/>
      <c r="L34" s="1071"/>
      <c r="M34" s="1071"/>
      <c r="N34" s="1071"/>
      <c r="O34" s="1071"/>
      <c r="P34" s="1071"/>
      <c r="Q34" s="1071"/>
      <c r="R34" s="1071"/>
    </row>
    <row r="35" spans="1:18">
      <c r="A35" s="1071"/>
      <c r="B35" s="1071"/>
      <c r="C35" s="1071"/>
      <c r="D35" s="1071"/>
      <c r="E35" s="1071"/>
      <c r="F35" s="1071"/>
      <c r="G35" s="1071"/>
      <c r="H35" s="1071"/>
      <c r="I35" s="1071"/>
      <c r="J35" s="1071"/>
      <c r="K35" s="1071"/>
      <c r="L35" s="1071"/>
      <c r="M35" s="1071"/>
      <c r="N35" s="1071"/>
      <c r="O35" s="1071"/>
      <c r="P35" s="1071"/>
      <c r="Q35" s="1071"/>
      <c r="R35" s="1071"/>
    </row>
    <row r="36" spans="1:18">
      <c r="A36" s="1071"/>
      <c r="B36" s="1071"/>
      <c r="C36" s="1071"/>
      <c r="D36" s="1071"/>
      <c r="E36" s="1071"/>
      <c r="F36" s="1071"/>
      <c r="G36" s="1071"/>
      <c r="H36" s="1071"/>
      <c r="I36" s="1071"/>
      <c r="J36" s="1071"/>
      <c r="K36" s="1071"/>
      <c r="L36" s="1071"/>
      <c r="M36" s="1071"/>
      <c r="N36" s="1071"/>
      <c r="O36" s="1071"/>
      <c r="P36" s="1071"/>
      <c r="Q36" s="1071"/>
      <c r="R36" s="1071"/>
    </row>
    <row r="37" spans="1:18">
      <c r="A37" s="1071"/>
      <c r="B37" s="1071"/>
      <c r="C37" s="1071"/>
      <c r="D37" s="1071"/>
      <c r="E37" s="1071"/>
      <c r="F37" s="1071"/>
      <c r="G37" s="1071"/>
      <c r="H37" s="1071"/>
      <c r="I37" s="1071"/>
      <c r="J37" s="1071"/>
      <c r="K37" s="1071"/>
      <c r="L37" s="1071"/>
      <c r="M37" s="1071"/>
      <c r="N37" s="1071"/>
      <c r="O37" s="1071"/>
      <c r="P37" s="1071"/>
      <c r="Q37" s="1071"/>
      <c r="R37" s="1071"/>
    </row>
    <row r="38" spans="1:18">
      <c r="A38" s="1071"/>
      <c r="B38" s="1071"/>
      <c r="C38" s="1071"/>
      <c r="D38" s="1071"/>
      <c r="E38" s="1071"/>
      <c r="F38" s="1071"/>
      <c r="G38" s="1071"/>
      <c r="H38" s="1071"/>
      <c r="I38" s="1071"/>
      <c r="J38" s="1071"/>
      <c r="K38" s="1071"/>
      <c r="L38" s="1071"/>
      <c r="M38" s="1071"/>
      <c r="N38" s="1071"/>
      <c r="O38" s="1071"/>
      <c r="P38" s="1071"/>
      <c r="Q38" s="1071"/>
      <c r="R38" s="1071"/>
    </row>
    <row r="39" spans="1:18">
      <c r="A39" s="1071"/>
      <c r="B39" s="1071"/>
      <c r="C39" s="1071"/>
      <c r="D39" s="1071"/>
      <c r="E39" s="1071"/>
      <c r="F39" s="1071"/>
      <c r="G39" s="1071"/>
      <c r="H39" s="1071"/>
      <c r="I39" s="1071"/>
      <c r="J39" s="1071"/>
      <c r="K39" s="1071"/>
      <c r="L39" s="1071"/>
      <c r="M39" s="1071"/>
      <c r="N39" s="1071"/>
      <c r="O39" s="1071"/>
      <c r="P39" s="1071"/>
      <c r="Q39" s="1071"/>
      <c r="R39" s="1071"/>
    </row>
    <row r="40" spans="1:18">
      <c r="A40" s="1071"/>
      <c r="B40" s="1071"/>
      <c r="C40" s="1071"/>
      <c r="D40" s="1071"/>
      <c r="E40" s="1071"/>
      <c r="F40" s="1071"/>
      <c r="G40" s="1071"/>
      <c r="H40" s="1071"/>
      <c r="I40" s="1071"/>
      <c r="J40" s="1071"/>
      <c r="K40" s="1071"/>
      <c r="L40" s="1071"/>
      <c r="M40" s="1071"/>
      <c r="N40" s="1071"/>
      <c r="O40" s="1071"/>
      <c r="P40" s="1071"/>
      <c r="Q40" s="1071"/>
      <c r="R40" s="1071"/>
    </row>
    <row r="41" spans="1:18">
      <c r="A41" s="1071"/>
      <c r="B41" s="1071"/>
      <c r="C41" s="1071"/>
      <c r="D41" s="1071"/>
      <c r="E41" s="1071"/>
      <c r="F41" s="1071"/>
      <c r="G41" s="1071"/>
      <c r="H41" s="1071"/>
      <c r="I41" s="1071"/>
      <c r="J41" s="1071"/>
      <c r="K41" s="1071"/>
      <c r="L41" s="1071"/>
      <c r="M41" s="1071"/>
      <c r="N41" s="1071"/>
      <c r="O41" s="1071"/>
      <c r="P41" s="1071"/>
      <c r="Q41" s="1071"/>
      <c r="R41" s="1071"/>
    </row>
    <row r="42" spans="1:18">
      <c r="A42" s="1071"/>
      <c r="B42" s="1071"/>
      <c r="C42" s="1071"/>
      <c r="D42" s="1071"/>
      <c r="E42" s="1071"/>
      <c r="F42" s="1071"/>
      <c r="G42" s="1071"/>
      <c r="H42" s="1071"/>
      <c r="I42" s="1071"/>
      <c r="J42" s="1071"/>
      <c r="K42" s="1071"/>
      <c r="L42" s="1071"/>
      <c r="M42" s="1071"/>
      <c r="N42" s="1071"/>
      <c r="O42" s="1071"/>
      <c r="P42" s="1071"/>
      <c r="Q42" s="1071"/>
      <c r="R42" s="1071"/>
    </row>
  </sheetData>
  <mergeCells count="4">
    <mergeCell ref="A1:H1"/>
    <mergeCell ref="A2:H2"/>
    <mergeCell ref="A4:A5"/>
    <mergeCell ref="B4:H4"/>
  </mergeCells>
  <hyperlinks>
    <hyperlink ref="A19" r:id="rId1"/>
    <hyperlink ref="A20" r:id="rId2"/>
  </hyperlinks>
  <pageMargins left="0.78740157480314965" right="0.78740157480314965" top="1.1811023622047245" bottom="0.78740157480314965" header="0" footer="0"/>
  <pageSetup paperSize="9" orientation="portrait" r:id="rId3"/>
</worksheet>
</file>

<file path=xl/worksheets/sheet82.xml><?xml version="1.0" encoding="utf-8"?>
<worksheet xmlns="http://schemas.openxmlformats.org/spreadsheetml/2006/main" xmlns:r="http://schemas.openxmlformats.org/officeDocument/2006/relationships">
  <sheetPr codeName="Sheet82"/>
  <dimension ref="A1:J27"/>
  <sheetViews>
    <sheetView showGridLines="0" workbookViewId="0"/>
  </sheetViews>
  <sheetFormatPr defaultRowHeight="12.75"/>
  <cols>
    <col min="1" max="1" width="12.7109375" style="981" customWidth="1"/>
    <col min="2" max="2" width="6.5703125" style="981" customWidth="1"/>
    <col min="3" max="3" width="9.28515625" style="981" customWidth="1"/>
    <col min="4" max="4" width="8.42578125" style="981" customWidth="1"/>
    <col min="5" max="5" width="8.28515625" style="981" customWidth="1"/>
    <col min="6" max="6" width="8.5703125" style="981" customWidth="1"/>
    <col min="7" max="7" width="9.5703125" style="981" customWidth="1"/>
    <col min="8" max="8" width="8" style="981" customWidth="1"/>
    <col min="9" max="9" width="9.42578125" style="981" customWidth="1"/>
    <col min="10" max="10" width="10.42578125" style="981" customWidth="1"/>
    <col min="11" max="16384" width="9.140625" style="981"/>
  </cols>
  <sheetData>
    <row r="1" spans="1:10" s="992" customFormat="1" ht="21" customHeight="1">
      <c r="A1" s="1857" t="s">
        <v>1051</v>
      </c>
      <c r="B1" s="1883"/>
      <c r="C1" s="2202"/>
      <c r="D1" s="2203"/>
      <c r="E1" s="2203"/>
      <c r="F1" s="2203"/>
      <c r="G1" s="1883"/>
      <c r="H1" s="1883"/>
      <c r="I1" s="1883"/>
      <c r="J1" s="1883"/>
    </row>
    <row r="2" spans="1:10" ht="23.25" customHeight="1">
      <c r="A2" s="2204" t="s">
        <v>1052</v>
      </c>
      <c r="B2" s="2204"/>
      <c r="C2" s="2204"/>
      <c r="D2" s="2204"/>
      <c r="E2" s="2204"/>
      <c r="F2" s="2204"/>
      <c r="G2" s="2204"/>
      <c r="H2" s="2204"/>
      <c r="I2" s="2204"/>
      <c r="J2" s="2204"/>
    </row>
    <row r="3" spans="1:10" ht="12.95" customHeight="1">
      <c r="A3" s="982">
        <v>2017</v>
      </c>
      <c r="B3" s="982"/>
      <c r="C3" s="982"/>
      <c r="D3" s="983"/>
      <c r="E3" s="983"/>
      <c r="F3" s="983"/>
      <c r="G3" s="983"/>
      <c r="H3" s="983"/>
      <c r="I3" s="983"/>
      <c r="J3" s="1858" t="s">
        <v>546</v>
      </c>
    </row>
    <row r="4" spans="1:10" ht="67.5" customHeight="1">
      <c r="A4" s="1856" t="s">
        <v>964</v>
      </c>
      <c r="B4" s="1884" t="s">
        <v>0</v>
      </c>
      <c r="C4" s="1885" t="s">
        <v>1053</v>
      </c>
      <c r="D4" s="1885" t="s">
        <v>1054</v>
      </c>
      <c r="E4" s="1885" t="s">
        <v>1055</v>
      </c>
      <c r="F4" s="1885" t="s">
        <v>1056</v>
      </c>
      <c r="G4" s="1885" t="s">
        <v>1057</v>
      </c>
      <c r="H4" s="1885" t="s">
        <v>1058</v>
      </c>
      <c r="I4" s="1885" t="s">
        <v>1059</v>
      </c>
      <c r="J4" s="1886" t="s">
        <v>1060</v>
      </c>
    </row>
    <row r="5" spans="1:10" s="992" customFormat="1" ht="12.95" customHeight="1">
      <c r="A5" s="989"/>
      <c r="B5" s="1072"/>
      <c r="C5" s="1073"/>
      <c r="D5" s="1073"/>
      <c r="E5" s="1073"/>
      <c r="F5" s="1073"/>
      <c r="G5" s="1073"/>
      <c r="H5" s="1073"/>
      <c r="I5" s="1073"/>
      <c r="J5" s="1073"/>
    </row>
    <row r="6" spans="1:10" s="1067" customFormat="1" ht="12.95" customHeight="1">
      <c r="A6" s="1067" t="s">
        <v>1012</v>
      </c>
      <c r="B6" s="1068">
        <f>SUM(B8:B12)</f>
        <v>1126</v>
      </c>
      <c r="C6" s="1068">
        <f t="shared" ref="C6:J6" si="0">SUM(C8:C12)</f>
        <v>521</v>
      </c>
      <c r="D6" s="1068">
        <f t="shared" si="0"/>
        <v>9</v>
      </c>
      <c r="E6" s="1068">
        <f t="shared" si="0"/>
        <v>140</v>
      </c>
      <c r="F6" s="1068">
        <f t="shared" si="0"/>
        <v>160</v>
      </c>
      <c r="G6" s="1068">
        <f t="shared" si="0"/>
        <v>11</v>
      </c>
      <c r="H6" s="1068">
        <f t="shared" si="0"/>
        <v>5</v>
      </c>
      <c r="I6" s="1068">
        <f t="shared" si="0"/>
        <v>67</v>
      </c>
      <c r="J6" s="1068">
        <f t="shared" si="0"/>
        <v>37</v>
      </c>
    </row>
    <row r="7" spans="1:10" s="1067" customFormat="1" ht="12.95" customHeight="1">
      <c r="G7" s="1068"/>
    </row>
    <row r="8" spans="1:10" s="1034" customFormat="1" ht="12.95" customHeight="1">
      <c r="A8" s="1034" t="s">
        <v>1061</v>
      </c>
      <c r="B8" s="1068">
        <v>411</v>
      </c>
      <c r="C8" s="1673">
        <v>323</v>
      </c>
      <c r="D8" s="1673">
        <v>1</v>
      </c>
      <c r="E8" s="1673">
        <v>40</v>
      </c>
      <c r="F8" s="1673">
        <v>20</v>
      </c>
      <c r="G8" s="1034">
        <v>0</v>
      </c>
      <c r="H8" s="1673">
        <v>2</v>
      </c>
      <c r="I8" s="1673">
        <v>2</v>
      </c>
      <c r="J8" s="1673">
        <v>6</v>
      </c>
    </row>
    <row r="9" spans="1:10" s="1067" customFormat="1" ht="12.95" customHeight="1">
      <c r="A9" s="1034" t="s">
        <v>1062</v>
      </c>
      <c r="B9" s="1099">
        <v>542</v>
      </c>
      <c r="C9" s="1098">
        <v>145</v>
      </c>
      <c r="D9" s="1098">
        <v>8</v>
      </c>
      <c r="E9" s="1098">
        <v>45</v>
      </c>
      <c r="F9" s="1712">
        <v>96</v>
      </c>
      <c r="G9" s="1705">
        <v>9</v>
      </c>
      <c r="H9" s="1705">
        <v>3</v>
      </c>
      <c r="I9" s="1705">
        <v>61</v>
      </c>
      <c r="J9" s="1705">
        <v>29</v>
      </c>
    </row>
    <row r="10" spans="1:10" s="1034" customFormat="1" ht="12.95" customHeight="1">
      <c r="A10" s="1034" t="s">
        <v>1063</v>
      </c>
      <c r="B10" s="1099">
        <v>129</v>
      </c>
      <c r="C10" s="1098">
        <v>47</v>
      </c>
      <c r="D10" s="1098">
        <v>0</v>
      </c>
      <c r="E10" s="1098">
        <v>52</v>
      </c>
      <c r="F10" s="1712">
        <v>18</v>
      </c>
      <c r="G10" s="1705">
        <v>2</v>
      </c>
      <c r="H10" s="1705">
        <v>0</v>
      </c>
      <c r="I10" s="1705">
        <v>4</v>
      </c>
      <c r="J10" s="1705">
        <v>0</v>
      </c>
    </row>
    <row r="11" spans="1:10" s="1034" customFormat="1" ht="12.95" customHeight="1">
      <c r="A11" s="1034" t="s">
        <v>1064</v>
      </c>
      <c r="B11" s="1099">
        <v>26</v>
      </c>
      <c r="C11" s="1098">
        <v>2</v>
      </c>
      <c r="D11" s="1098">
        <v>0</v>
      </c>
      <c r="E11" s="1098">
        <v>1</v>
      </c>
      <c r="F11" s="1712">
        <v>19</v>
      </c>
      <c r="G11" s="1705">
        <v>0</v>
      </c>
      <c r="H11" s="1705">
        <v>0</v>
      </c>
      <c r="I11" s="1705">
        <v>0</v>
      </c>
      <c r="J11" s="1705">
        <v>2</v>
      </c>
    </row>
    <row r="12" spans="1:10" s="1034" customFormat="1" ht="12.95" customHeight="1">
      <c r="A12" s="1034" t="s">
        <v>1065</v>
      </c>
      <c r="B12" s="1099">
        <v>18</v>
      </c>
      <c r="C12" s="1098">
        <v>4</v>
      </c>
      <c r="D12" s="1098">
        <v>0</v>
      </c>
      <c r="E12" s="1098">
        <v>2</v>
      </c>
      <c r="F12" s="1712">
        <v>7</v>
      </c>
      <c r="G12" s="1705">
        <v>0</v>
      </c>
      <c r="H12" s="1705">
        <v>0</v>
      </c>
      <c r="I12" s="1705">
        <v>0</v>
      </c>
      <c r="J12" s="1705">
        <v>0</v>
      </c>
    </row>
    <row r="13" spans="1:10" s="1067" customFormat="1" ht="6.95" customHeight="1" thickBot="1">
      <c r="A13" s="1677"/>
      <c r="B13" s="1677"/>
      <c r="C13" s="1677"/>
      <c r="D13" s="1715"/>
      <c r="E13" s="1677"/>
      <c r="F13" s="1677"/>
      <c r="G13" s="1677"/>
      <c r="H13" s="1677"/>
      <c r="I13" s="1677"/>
      <c r="J13" s="1677"/>
    </row>
    <row r="14" spans="1:10" s="1067" customFormat="1" ht="6.75" customHeight="1" thickTop="1">
      <c r="A14" s="1161"/>
      <c r="B14" s="1161"/>
      <c r="C14" s="1161"/>
      <c r="D14" s="1570"/>
      <c r="E14" s="1161"/>
      <c r="F14" s="1161"/>
      <c r="G14" s="1161"/>
      <c r="H14" s="1161"/>
    </row>
    <row r="15" spans="1:10">
      <c r="A15" s="985"/>
      <c r="B15" s="985"/>
      <c r="C15" s="1074"/>
      <c r="D15" s="1074"/>
      <c r="E15" s="1074"/>
      <c r="F15" s="1074"/>
      <c r="G15" s="1074"/>
      <c r="H15" s="1074"/>
      <c r="I15" s="1074"/>
      <c r="J15" s="1074"/>
    </row>
    <row r="16" spans="1:10">
      <c r="A16" s="985"/>
      <c r="B16" s="985"/>
      <c r="C16" s="985"/>
      <c r="D16" s="985"/>
      <c r="E16" s="985"/>
      <c r="F16" s="985"/>
      <c r="G16" s="985"/>
      <c r="H16" s="985"/>
      <c r="I16" s="985"/>
      <c r="J16" s="985"/>
    </row>
    <row r="17" spans="1:10">
      <c r="A17" s="985"/>
      <c r="B17" s="985"/>
      <c r="C17" s="985"/>
      <c r="D17" s="985"/>
      <c r="E17" s="985"/>
      <c r="F17" s="985"/>
      <c r="G17" s="985"/>
      <c r="H17" s="985"/>
      <c r="I17" s="985"/>
      <c r="J17" s="985"/>
    </row>
    <row r="18" spans="1:10">
      <c r="A18" s="985"/>
      <c r="B18" s="985"/>
      <c r="C18" s="985"/>
      <c r="D18" s="985"/>
      <c r="E18" s="985"/>
      <c r="F18" s="985"/>
      <c r="G18" s="985"/>
      <c r="H18" s="985"/>
      <c r="I18" s="985"/>
      <c r="J18" s="985"/>
    </row>
    <row r="19" spans="1:10">
      <c r="A19" s="985"/>
      <c r="B19" s="985"/>
      <c r="C19" s="985"/>
      <c r="D19" s="985"/>
      <c r="E19" s="985"/>
      <c r="F19" s="985"/>
      <c r="G19" s="985"/>
      <c r="H19" s="985"/>
      <c r="I19" s="985"/>
      <c r="J19" s="985"/>
    </row>
    <row r="20" spans="1:10">
      <c r="A20" s="985"/>
      <c r="B20" s="985"/>
      <c r="C20" s="985"/>
      <c r="D20" s="985"/>
      <c r="E20" s="985"/>
      <c r="F20" s="985"/>
      <c r="G20" s="985"/>
      <c r="H20" s="985"/>
      <c r="I20" s="985"/>
      <c r="J20" s="985"/>
    </row>
    <row r="21" spans="1:10">
      <c r="A21" s="985"/>
      <c r="B21" s="985"/>
      <c r="C21" s="985"/>
      <c r="D21" s="985"/>
      <c r="E21" s="985"/>
      <c r="F21" s="985"/>
      <c r="G21" s="985"/>
      <c r="H21" s="985"/>
      <c r="I21" s="985"/>
      <c r="J21" s="985"/>
    </row>
    <row r="22" spans="1:10">
      <c r="A22" s="985"/>
      <c r="B22" s="985"/>
      <c r="C22" s="985"/>
      <c r="D22" s="985"/>
      <c r="E22" s="985"/>
      <c r="F22" s="985"/>
      <c r="G22" s="985"/>
      <c r="H22" s="985"/>
      <c r="I22" s="985"/>
      <c r="J22" s="985"/>
    </row>
    <row r="23" spans="1:10">
      <c r="A23" s="985"/>
      <c r="B23" s="985"/>
      <c r="C23" s="985"/>
      <c r="D23" s="985"/>
      <c r="E23" s="985"/>
      <c r="F23" s="985"/>
      <c r="G23" s="985"/>
      <c r="H23" s="985"/>
      <c r="I23" s="985"/>
      <c r="J23" s="985"/>
    </row>
    <row r="24" spans="1:10">
      <c r="A24" s="985"/>
      <c r="B24" s="985"/>
      <c r="C24" s="985"/>
      <c r="D24" s="985"/>
      <c r="E24" s="985"/>
      <c r="F24" s="985"/>
      <c r="G24" s="985"/>
      <c r="H24" s="985"/>
      <c r="I24" s="985"/>
      <c r="J24" s="985"/>
    </row>
    <row r="25" spans="1:10">
      <c r="A25" s="985"/>
      <c r="B25" s="985"/>
      <c r="C25" s="985"/>
      <c r="D25" s="985"/>
      <c r="E25" s="985"/>
      <c r="F25" s="985"/>
      <c r="G25" s="985"/>
      <c r="H25" s="985"/>
      <c r="I25" s="985"/>
      <c r="J25" s="985"/>
    </row>
    <row r="26" spans="1:10">
      <c r="A26" s="985"/>
      <c r="B26" s="985"/>
      <c r="C26" s="985"/>
      <c r="D26" s="985"/>
      <c r="E26" s="985"/>
      <c r="F26" s="985"/>
      <c r="G26" s="985"/>
      <c r="H26" s="985"/>
      <c r="I26" s="985"/>
      <c r="J26" s="985"/>
    </row>
    <row r="27" spans="1:10">
      <c r="A27" s="985"/>
      <c r="B27" s="985"/>
      <c r="C27" s="985"/>
      <c r="D27" s="985"/>
      <c r="E27" s="985"/>
      <c r="F27" s="985"/>
      <c r="G27" s="985"/>
      <c r="H27" s="985"/>
      <c r="I27" s="985"/>
      <c r="J27" s="985"/>
    </row>
  </sheetData>
  <mergeCells count="2">
    <mergeCell ref="C1:F1"/>
    <mergeCell ref="A2:J2"/>
  </mergeCells>
  <pageMargins left="0.78740157480314965" right="0.78740157480314965" top="1.1811023622047245" bottom="0.78740157480314965" header="0" footer="0"/>
  <pageSetup paperSize="9" scale="95" orientation="portrait" horizontalDpi="4294967292" verticalDpi="2400" r:id="rId1"/>
  <headerFooter alignWithMargins="0"/>
</worksheet>
</file>

<file path=xl/worksheets/sheet83.xml><?xml version="1.0" encoding="utf-8"?>
<worksheet xmlns="http://schemas.openxmlformats.org/spreadsheetml/2006/main" xmlns:r="http://schemas.openxmlformats.org/officeDocument/2006/relationships">
  <sheetPr codeName="Sheet83"/>
  <dimension ref="A1:V47"/>
  <sheetViews>
    <sheetView workbookViewId="0"/>
  </sheetViews>
  <sheetFormatPr defaultRowHeight="12.75"/>
  <cols>
    <col min="1" max="1" width="10.28515625" style="1077" customWidth="1"/>
    <col min="2" max="3" width="9.140625" style="1077"/>
    <col min="4" max="4" width="7" style="1077" customWidth="1"/>
    <col min="5" max="5" width="9.140625" style="1077"/>
    <col min="6" max="7" width="8.28515625" style="1077" customWidth="1"/>
    <col min="8" max="8" width="9.140625" style="1077"/>
    <col min="9" max="9" width="8.5703125" style="1077" customWidth="1"/>
    <col min="10" max="10" width="7.85546875" style="1077" customWidth="1"/>
    <col min="11" max="16384" width="9.140625" style="1077"/>
  </cols>
  <sheetData>
    <row r="1" spans="1:14" s="992" customFormat="1" ht="21" customHeight="1">
      <c r="A1" s="1718" t="s">
        <v>1051</v>
      </c>
      <c r="B1" s="1716"/>
      <c r="C1" s="2202"/>
      <c r="D1" s="2203"/>
      <c r="E1" s="2203"/>
      <c r="F1" s="2203"/>
      <c r="G1" s="1716"/>
      <c r="H1" s="1716"/>
      <c r="I1" s="1716"/>
    </row>
    <row r="2" spans="1:14" s="981" customFormat="1" ht="23.25" customHeight="1">
      <c r="A2" s="2205" t="s">
        <v>1066</v>
      </c>
      <c r="B2" s="2206"/>
      <c r="C2" s="2206"/>
      <c r="D2" s="2206"/>
      <c r="E2" s="2206"/>
      <c r="F2" s="2206"/>
      <c r="G2" s="2206"/>
      <c r="H2" s="2206"/>
      <c r="I2" s="2206"/>
      <c r="J2" s="2207"/>
      <c r="L2" s="1066"/>
    </row>
    <row r="3" spans="1:14" s="981" customFormat="1" ht="12.95" customHeight="1">
      <c r="A3" s="982">
        <v>2017</v>
      </c>
      <c r="B3" s="982"/>
      <c r="C3" s="982"/>
      <c r="D3" s="983"/>
      <c r="E3" s="983"/>
      <c r="F3" s="983"/>
      <c r="G3" s="983"/>
      <c r="H3" s="983"/>
      <c r="J3" s="984" t="s">
        <v>546</v>
      </c>
      <c r="K3" s="985"/>
    </row>
    <row r="4" spans="1:14" s="981" customFormat="1" ht="15" customHeight="1">
      <c r="A4" s="2167" t="s">
        <v>964</v>
      </c>
      <c r="B4" s="2167" t="s">
        <v>1067</v>
      </c>
      <c r="C4" s="2194" t="s">
        <v>1068</v>
      </c>
      <c r="D4" s="2208" t="s">
        <v>1069</v>
      </c>
      <c r="E4" s="2209"/>
      <c r="F4" s="2209"/>
      <c r="G4" s="2210"/>
      <c r="H4" s="2167" t="s">
        <v>1070</v>
      </c>
      <c r="I4" s="2167" t="s">
        <v>1071</v>
      </c>
      <c r="J4" s="2167" t="s">
        <v>1072</v>
      </c>
    </row>
    <row r="5" spans="1:14" s="981" customFormat="1" ht="15" customHeight="1">
      <c r="A5" s="2195"/>
      <c r="B5" s="2195"/>
      <c r="C5" s="2195"/>
      <c r="D5" s="2211"/>
      <c r="E5" s="2212"/>
      <c r="F5" s="2212"/>
      <c r="G5" s="2213"/>
      <c r="H5" s="2195"/>
      <c r="I5" s="2195"/>
      <c r="J5" s="2168"/>
    </row>
    <row r="6" spans="1:14" s="981" customFormat="1" ht="54.75" customHeight="1">
      <c r="A6" s="2196"/>
      <c r="B6" s="2196"/>
      <c r="C6" s="2196"/>
      <c r="D6" s="1075" t="s">
        <v>0</v>
      </c>
      <c r="E6" s="1076" t="s">
        <v>1073</v>
      </c>
      <c r="F6" s="1076" t="s">
        <v>1074</v>
      </c>
      <c r="G6" s="1076" t="s">
        <v>1075</v>
      </c>
      <c r="H6" s="2196"/>
      <c r="I6" s="2196"/>
      <c r="J6" s="2169"/>
    </row>
    <row r="7" spans="1:14" s="992" customFormat="1" ht="12.95" customHeight="1">
      <c r="A7" s="989"/>
      <c r="B7" s="1073"/>
      <c r="C7" s="1073"/>
      <c r="D7" s="1072"/>
      <c r="E7" s="1073"/>
      <c r="F7" s="1073"/>
      <c r="G7" s="1073"/>
      <c r="H7" s="1073"/>
      <c r="I7" s="1073"/>
      <c r="J7" s="1073"/>
    </row>
    <row r="8" spans="1:14" s="1067" customFormat="1" ht="12.95" customHeight="1">
      <c r="A8" s="1067" t="s">
        <v>1012</v>
      </c>
      <c r="B8" s="1068">
        <f>SUM(B10:B14)</f>
        <v>23</v>
      </c>
      <c r="C8" s="1068">
        <f t="shared" ref="C8:J8" si="0">SUM(C10:C14)</f>
        <v>31</v>
      </c>
      <c r="D8" s="1068">
        <f t="shared" si="0"/>
        <v>79</v>
      </c>
      <c r="E8" s="1068">
        <f t="shared" si="0"/>
        <v>22</v>
      </c>
      <c r="F8" s="1068">
        <f t="shared" si="0"/>
        <v>12</v>
      </c>
      <c r="G8" s="1068">
        <f t="shared" si="0"/>
        <v>45</v>
      </c>
      <c r="H8" s="1068">
        <f t="shared" si="0"/>
        <v>9</v>
      </c>
      <c r="I8" s="1068">
        <f t="shared" si="0"/>
        <v>26</v>
      </c>
      <c r="J8" s="1068">
        <f t="shared" si="0"/>
        <v>8</v>
      </c>
      <c r="K8" s="1068"/>
      <c r="L8" s="1068"/>
      <c r="M8" s="1068"/>
      <c r="N8" s="1068"/>
    </row>
    <row r="9" spans="1:14" s="1067" customFormat="1" ht="12.95" customHeight="1">
      <c r="C9" s="1068"/>
      <c r="D9" s="1068"/>
      <c r="E9" s="1068"/>
      <c r="F9" s="1068"/>
      <c r="I9" s="1068"/>
      <c r="J9" s="1068"/>
      <c r="K9" s="1068"/>
      <c r="L9" s="1068"/>
      <c r="M9" s="1068"/>
      <c r="N9" s="1068"/>
    </row>
    <row r="10" spans="1:14" s="1034" customFormat="1" ht="12.95" customHeight="1">
      <c r="A10" s="1034" t="s">
        <v>1013</v>
      </c>
      <c r="B10" s="1673">
        <v>1</v>
      </c>
      <c r="C10" s="1034">
        <v>0</v>
      </c>
      <c r="D10" s="1068">
        <f>E10+F10+G10</f>
        <v>15</v>
      </c>
      <c r="E10" s="1034">
        <v>0</v>
      </c>
      <c r="F10" s="1034">
        <v>0</v>
      </c>
      <c r="G10" s="1673">
        <v>15</v>
      </c>
      <c r="H10" s="1673">
        <v>1</v>
      </c>
      <c r="I10" s="1034">
        <v>0</v>
      </c>
      <c r="J10" s="1034">
        <v>0</v>
      </c>
      <c r="K10" s="1068"/>
      <c r="L10" s="1673"/>
      <c r="M10" s="1068"/>
      <c r="N10" s="1068"/>
    </row>
    <row r="11" spans="1:14" s="1067" customFormat="1" ht="12.95" customHeight="1">
      <c r="A11" s="1034" t="s">
        <v>1014</v>
      </c>
      <c r="B11" s="1098">
        <v>19</v>
      </c>
      <c r="C11" s="1098">
        <v>29</v>
      </c>
      <c r="D11" s="1068">
        <f t="shared" ref="D11:D14" si="1">E11+F11+G11</f>
        <v>62</v>
      </c>
      <c r="E11" s="1034">
        <v>22</v>
      </c>
      <c r="F11" s="1717">
        <v>10</v>
      </c>
      <c r="G11" s="1098">
        <v>30</v>
      </c>
      <c r="H11" s="1098">
        <v>7</v>
      </c>
      <c r="I11" s="1098">
        <v>22</v>
      </c>
      <c r="J11" s="1717">
        <v>7</v>
      </c>
      <c r="K11" s="1068"/>
      <c r="L11" s="1673"/>
      <c r="M11" s="1068"/>
      <c r="N11" s="1068"/>
    </row>
    <row r="12" spans="1:14" s="1034" customFormat="1" ht="12.95" customHeight="1">
      <c r="A12" s="1034" t="s">
        <v>1015</v>
      </c>
      <c r="B12" s="1098">
        <v>1</v>
      </c>
      <c r="C12" s="1098">
        <v>0</v>
      </c>
      <c r="D12" s="1068">
        <f t="shared" si="1"/>
        <v>1</v>
      </c>
      <c r="E12" s="1034">
        <v>0</v>
      </c>
      <c r="F12" s="1717">
        <v>1</v>
      </c>
      <c r="G12" s="1098">
        <v>0</v>
      </c>
      <c r="H12" s="1098">
        <v>1</v>
      </c>
      <c r="I12" s="1098">
        <v>3</v>
      </c>
      <c r="J12" s="1717">
        <v>0</v>
      </c>
      <c r="K12" s="1068"/>
      <c r="L12" s="1673"/>
      <c r="M12" s="1068"/>
      <c r="N12" s="1068"/>
    </row>
    <row r="13" spans="1:14" s="1034" customFormat="1" ht="12.95" customHeight="1">
      <c r="A13" s="1034" t="s">
        <v>1016</v>
      </c>
      <c r="B13" s="1098">
        <v>1</v>
      </c>
      <c r="C13" s="1098">
        <v>0</v>
      </c>
      <c r="D13" s="1067">
        <v>0</v>
      </c>
      <c r="E13" s="1034">
        <v>0</v>
      </c>
      <c r="F13" s="1717">
        <v>0</v>
      </c>
      <c r="G13" s="1098">
        <v>0</v>
      </c>
      <c r="H13" s="1098">
        <v>0</v>
      </c>
      <c r="I13" s="1098">
        <v>0</v>
      </c>
      <c r="J13" s="1717">
        <v>1</v>
      </c>
      <c r="K13" s="1068"/>
      <c r="L13" s="1673"/>
      <c r="M13" s="1068"/>
      <c r="N13" s="1068"/>
    </row>
    <row r="14" spans="1:14" s="1034" customFormat="1" ht="12.95" customHeight="1">
      <c r="A14" s="1034" t="s">
        <v>1017</v>
      </c>
      <c r="B14" s="1098">
        <v>1</v>
      </c>
      <c r="C14" s="1098">
        <v>2</v>
      </c>
      <c r="D14" s="1032">
        <f t="shared" si="1"/>
        <v>1</v>
      </c>
      <c r="E14" s="1034">
        <v>0</v>
      </c>
      <c r="F14" s="1717">
        <v>1</v>
      </c>
      <c r="G14" s="1098">
        <v>0</v>
      </c>
      <c r="H14" s="1098">
        <v>0</v>
      </c>
      <c r="I14" s="1098">
        <v>1</v>
      </c>
      <c r="J14" s="1717">
        <v>0</v>
      </c>
      <c r="K14" s="1068"/>
      <c r="L14" s="1673"/>
      <c r="M14" s="1068"/>
      <c r="N14" s="1068"/>
    </row>
    <row r="15" spans="1:14" s="1067" customFormat="1" ht="6.95" customHeight="1" thickBot="1">
      <c r="A15" s="1677"/>
      <c r="B15" s="1677"/>
      <c r="C15" s="1677"/>
      <c r="D15" s="1677"/>
      <c r="E15" s="1677"/>
      <c r="F15" s="1677"/>
      <c r="G15" s="1677"/>
      <c r="H15" s="1677"/>
      <c r="I15" s="1677"/>
      <c r="J15" s="1677"/>
    </row>
    <row r="16" spans="1:14" s="1067" customFormat="1" ht="3.75" customHeight="1" thickTop="1">
      <c r="A16" s="1161"/>
      <c r="B16" s="1161"/>
      <c r="C16" s="1161"/>
      <c r="D16" s="1161"/>
      <c r="E16" s="1161"/>
      <c r="F16" s="1161"/>
      <c r="G16" s="1161"/>
      <c r="H16" s="1161"/>
      <c r="I16" s="1161"/>
      <c r="J16" s="1161"/>
    </row>
    <row r="17" spans="1:22" s="993" customFormat="1" ht="12.95" customHeight="1">
      <c r="A17" s="1031" t="s">
        <v>955</v>
      </c>
      <c r="B17" s="1031"/>
      <c r="C17" s="1031"/>
      <c r="D17" s="1031"/>
      <c r="E17" s="1031"/>
    </row>
    <row r="18" spans="1:22">
      <c r="A18" s="992"/>
      <c r="B18" s="992"/>
      <c r="C18" s="992"/>
      <c r="D18" s="992"/>
      <c r="E18" s="992"/>
      <c r="F18" s="992"/>
      <c r="G18" s="992"/>
      <c r="H18" s="992"/>
      <c r="I18" s="992"/>
      <c r="J18" s="992"/>
      <c r="K18" s="992"/>
      <c r="L18" s="992"/>
      <c r="M18" s="992"/>
      <c r="N18" s="992"/>
      <c r="O18" s="992"/>
      <c r="P18" s="992"/>
      <c r="Q18" s="992"/>
      <c r="R18" s="992"/>
      <c r="S18" s="992"/>
    </row>
    <row r="19" spans="1:22" s="1034" customFormat="1" ht="9.9499999999999993" customHeight="1">
      <c r="A19" s="768" t="s">
        <v>564</v>
      </c>
      <c r="D19" s="1035"/>
    </row>
    <row r="20" spans="1:22" s="1034" customFormat="1" ht="15" customHeight="1">
      <c r="A20" s="1011" t="s">
        <v>970</v>
      </c>
      <c r="D20" s="1035"/>
    </row>
    <row r="21" spans="1:22" s="981" customFormat="1" ht="13.5">
      <c r="A21" s="1029"/>
      <c r="B21" s="985"/>
      <c r="C21" s="985"/>
      <c r="D21" s="985"/>
      <c r="E21" s="985"/>
      <c r="F21" s="985"/>
      <c r="G21" s="985"/>
    </row>
    <row r="22" spans="1:22" s="981" customFormat="1" ht="13.5">
      <c r="A22" s="1029"/>
      <c r="B22" s="985"/>
      <c r="C22" s="985"/>
      <c r="D22" s="985"/>
      <c r="E22" s="985"/>
      <c r="F22" s="985"/>
      <c r="G22" s="985"/>
    </row>
    <row r="23" spans="1:22">
      <c r="A23" s="992"/>
      <c r="B23" s="992"/>
      <c r="C23" s="992"/>
      <c r="D23" s="992"/>
      <c r="E23" s="992"/>
      <c r="F23" s="992"/>
      <c r="G23" s="992"/>
      <c r="H23" s="992"/>
      <c r="I23" s="992"/>
      <c r="J23" s="992"/>
      <c r="K23" s="992"/>
      <c r="L23" s="992"/>
      <c r="M23" s="992"/>
      <c r="N23" s="992"/>
      <c r="O23" s="992"/>
      <c r="P23" s="992"/>
      <c r="Q23" s="992"/>
      <c r="R23" s="992"/>
      <c r="S23" s="992"/>
      <c r="T23" s="992"/>
      <c r="U23" s="992"/>
      <c r="V23" s="992"/>
    </row>
    <row r="24" spans="1:22">
      <c r="A24" s="992"/>
      <c r="B24" s="992"/>
      <c r="C24" s="992"/>
      <c r="D24" s="992"/>
      <c r="E24" s="992"/>
      <c r="F24" s="992"/>
      <c r="G24" s="992"/>
      <c r="H24" s="992"/>
      <c r="I24" s="992"/>
      <c r="J24" s="992"/>
      <c r="K24" s="992"/>
      <c r="L24" s="992"/>
      <c r="M24" s="992"/>
      <c r="N24" s="992"/>
      <c r="O24" s="992"/>
      <c r="P24" s="992"/>
      <c r="Q24" s="992"/>
      <c r="R24" s="992"/>
      <c r="S24" s="992"/>
      <c r="T24" s="992"/>
      <c r="U24" s="992"/>
      <c r="V24" s="992"/>
    </row>
    <row r="25" spans="1:22">
      <c r="A25" s="992"/>
      <c r="B25" s="992"/>
      <c r="C25" s="992"/>
      <c r="D25" s="992"/>
      <c r="E25" s="992"/>
      <c r="F25" s="992"/>
      <c r="G25" s="992"/>
      <c r="H25" s="992"/>
      <c r="I25" s="992"/>
      <c r="J25" s="992"/>
      <c r="K25" s="992"/>
      <c r="L25" s="992"/>
      <c r="M25" s="992"/>
      <c r="N25" s="992"/>
      <c r="O25" s="992"/>
      <c r="P25" s="992"/>
      <c r="Q25" s="992"/>
      <c r="R25" s="992"/>
      <c r="S25" s="992"/>
      <c r="T25" s="992"/>
      <c r="U25" s="992"/>
      <c r="V25" s="992"/>
    </row>
    <row r="26" spans="1:22">
      <c r="A26" s="992"/>
      <c r="B26" s="992"/>
      <c r="C26" s="992"/>
      <c r="D26" s="992"/>
      <c r="E26" s="992"/>
      <c r="F26" s="992"/>
      <c r="G26" s="992"/>
      <c r="H26" s="992"/>
      <c r="I26" s="992"/>
      <c r="J26" s="992"/>
      <c r="K26" s="992"/>
      <c r="L26" s="992"/>
      <c r="M26" s="992"/>
      <c r="N26" s="992"/>
      <c r="O26" s="992"/>
      <c r="P26" s="992"/>
      <c r="Q26" s="992"/>
      <c r="R26" s="992"/>
      <c r="S26" s="992"/>
      <c r="T26" s="992"/>
      <c r="U26" s="992"/>
      <c r="V26" s="992"/>
    </row>
    <row r="27" spans="1:22">
      <c r="A27" s="992"/>
      <c r="B27" s="992"/>
      <c r="C27" s="992"/>
      <c r="D27" s="992"/>
      <c r="E27" s="992"/>
      <c r="F27" s="992"/>
      <c r="G27" s="992"/>
      <c r="H27" s="992"/>
      <c r="I27" s="992"/>
      <c r="J27" s="992"/>
      <c r="K27" s="992"/>
      <c r="L27" s="992"/>
      <c r="M27" s="992"/>
      <c r="N27" s="992"/>
      <c r="O27" s="992"/>
      <c r="P27" s="992"/>
      <c r="Q27" s="992"/>
      <c r="R27" s="992"/>
      <c r="S27" s="992"/>
      <c r="T27" s="992"/>
      <c r="U27" s="992"/>
      <c r="V27" s="992"/>
    </row>
    <row r="28" spans="1:22">
      <c r="A28" s="992"/>
      <c r="B28" s="992"/>
      <c r="C28" s="992"/>
      <c r="D28" s="992"/>
      <c r="E28" s="992"/>
      <c r="F28" s="992"/>
      <c r="G28" s="992"/>
      <c r="H28" s="992"/>
      <c r="I28" s="992"/>
      <c r="J28" s="992"/>
      <c r="K28" s="992"/>
      <c r="L28" s="992"/>
      <c r="M28" s="992"/>
      <c r="N28" s="992"/>
      <c r="O28" s="992"/>
      <c r="P28" s="992"/>
      <c r="Q28" s="992"/>
      <c r="R28" s="992"/>
      <c r="S28" s="992"/>
      <c r="T28" s="992"/>
      <c r="U28" s="992"/>
      <c r="V28" s="992"/>
    </row>
    <row r="29" spans="1:22">
      <c r="A29" s="992"/>
      <c r="B29" s="992"/>
      <c r="C29" s="992"/>
      <c r="D29" s="992"/>
      <c r="E29" s="992"/>
      <c r="F29" s="992"/>
      <c r="G29" s="992"/>
      <c r="H29" s="992"/>
      <c r="I29" s="992"/>
      <c r="J29" s="992"/>
      <c r="K29" s="992"/>
      <c r="L29" s="992"/>
      <c r="M29" s="992"/>
      <c r="N29" s="992"/>
      <c r="O29" s="992"/>
      <c r="P29" s="992"/>
      <c r="Q29" s="992"/>
      <c r="R29" s="992"/>
      <c r="S29" s="992"/>
      <c r="T29" s="992"/>
      <c r="U29" s="992"/>
      <c r="V29" s="992"/>
    </row>
    <row r="30" spans="1:22">
      <c r="A30" s="992"/>
      <c r="B30" s="992"/>
      <c r="C30" s="992"/>
      <c r="D30" s="992"/>
      <c r="E30" s="992"/>
      <c r="F30" s="992"/>
      <c r="G30" s="992"/>
      <c r="H30" s="992"/>
      <c r="I30" s="992"/>
      <c r="J30" s="992"/>
      <c r="K30" s="992"/>
      <c r="L30" s="992"/>
      <c r="M30" s="992"/>
      <c r="N30" s="992"/>
      <c r="O30" s="992"/>
      <c r="P30" s="992"/>
      <c r="Q30" s="992"/>
      <c r="R30" s="992"/>
      <c r="S30" s="992"/>
      <c r="T30" s="992"/>
      <c r="U30" s="992"/>
      <c r="V30" s="992"/>
    </row>
    <row r="31" spans="1:22">
      <c r="A31" s="992"/>
      <c r="B31" s="992"/>
      <c r="C31" s="992"/>
      <c r="D31" s="992"/>
      <c r="E31" s="992"/>
      <c r="F31" s="992"/>
      <c r="G31" s="992"/>
      <c r="H31" s="992"/>
      <c r="I31" s="992"/>
      <c r="J31" s="992"/>
      <c r="K31" s="992"/>
      <c r="L31" s="992"/>
      <c r="M31" s="992"/>
      <c r="N31" s="992"/>
      <c r="O31" s="992"/>
      <c r="P31" s="992"/>
      <c r="Q31" s="992"/>
      <c r="R31" s="992"/>
      <c r="S31" s="992"/>
      <c r="T31" s="992"/>
      <c r="U31" s="992"/>
      <c r="V31" s="992"/>
    </row>
    <row r="32" spans="1:22">
      <c r="A32" s="992"/>
      <c r="B32" s="992"/>
      <c r="C32" s="992"/>
      <c r="D32" s="992"/>
      <c r="E32" s="992"/>
      <c r="F32" s="992"/>
      <c r="G32" s="992"/>
      <c r="H32" s="992"/>
      <c r="I32" s="992"/>
      <c r="J32" s="992"/>
      <c r="K32" s="992"/>
      <c r="L32" s="992"/>
      <c r="M32" s="992"/>
      <c r="N32" s="992"/>
      <c r="O32" s="992"/>
      <c r="P32" s="992"/>
      <c r="Q32" s="992"/>
      <c r="R32" s="992"/>
      <c r="S32" s="992"/>
      <c r="T32" s="992"/>
      <c r="U32" s="992"/>
      <c r="V32" s="992"/>
    </row>
    <row r="33" spans="1:22">
      <c r="A33" s="992"/>
      <c r="B33" s="992"/>
      <c r="C33" s="992"/>
      <c r="D33" s="992"/>
      <c r="E33" s="992"/>
      <c r="F33" s="992"/>
      <c r="G33" s="992"/>
      <c r="H33" s="992"/>
      <c r="I33" s="992"/>
      <c r="J33" s="992"/>
      <c r="K33" s="992"/>
      <c r="L33" s="992"/>
      <c r="M33" s="992"/>
      <c r="N33" s="992"/>
      <c r="O33" s="992"/>
      <c r="P33" s="992"/>
      <c r="Q33" s="992"/>
      <c r="R33" s="992"/>
      <c r="S33" s="992"/>
      <c r="T33" s="992"/>
      <c r="U33" s="992"/>
      <c r="V33" s="992"/>
    </row>
    <row r="34" spans="1:22">
      <c r="A34" s="992"/>
      <c r="B34" s="992"/>
      <c r="C34" s="992"/>
      <c r="D34" s="992"/>
      <c r="E34" s="992"/>
      <c r="F34" s="992"/>
      <c r="G34" s="992"/>
      <c r="H34" s="992"/>
      <c r="I34" s="992"/>
      <c r="J34" s="992"/>
      <c r="K34" s="992"/>
      <c r="L34" s="992"/>
      <c r="M34" s="992"/>
      <c r="N34" s="992"/>
      <c r="O34" s="992"/>
      <c r="P34" s="992"/>
      <c r="Q34" s="992"/>
      <c r="R34" s="992"/>
      <c r="S34" s="992"/>
      <c r="T34" s="992"/>
      <c r="U34" s="992"/>
      <c r="V34" s="992"/>
    </row>
    <row r="35" spans="1:22">
      <c r="A35" s="992"/>
      <c r="B35" s="992"/>
      <c r="C35" s="992"/>
      <c r="D35" s="992"/>
      <c r="E35" s="992"/>
      <c r="F35" s="992"/>
      <c r="G35" s="992"/>
      <c r="H35" s="992"/>
      <c r="I35" s="992"/>
      <c r="J35" s="992"/>
      <c r="K35" s="992"/>
      <c r="L35" s="992"/>
      <c r="M35" s="992"/>
      <c r="N35" s="992"/>
      <c r="O35" s="992"/>
      <c r="P35" s="992"/>
      <c r="Q35" s="992"/>
      <c r="R35" s="992"/>
      <c r="S35" s="992"/>
      <c r="T35" s="992"/>
      <c r="U35" s="992"/>
      <c r="V35" s="992"/>
    </row>
    <row r="36" spans="1:22">
      <c r="A36" s="992"/>
      <c r="B36" s="992"/>
      <c r="C36" s="992"/>
      <c r="D36" s="992"/>
      <c r="E36" s="992"/>
      <c r="F36" s="992"/>
      <c r="G36" s="992"/>
      <c r="H36" s="992"/>
      <c r="I36" s="992"/>
      <c r="J36" s="992"/>
      <c r="K36" s="992"/>
      <c r="L36" s="992"/>
      <c r="M36" s="992"/>
      <c r="N36" s="992"/>
      <c r="O36" s="992"/>
      <c r="P36" s="992"/>
      <c r="Q36" s="992"/>
      <c r="R36" s="992"/>
      <c r="S36" s="992"/>
      <c r="T36" s="992"/>
      <c r="U36" s="992"/>
      <c r="V36" s="992"/>
    </row>
    <row r="37" spans="1:22">
      <c r="A37" s="992"/>
      <c r="B37" s="992"/>
      <c r="C37" s="992"/>
      <c r="D37" s="992"/>
      <c r="E37" s="992"/>
      <c r="F37" s="992"/>
      <c r="G37" s="992"/>
      <c r="H37" s="992"/>
      <c r="I37" s="992"/>
      <c r="J37" s="992"/>
      <c r="K37" s="992"/>
      <c r="L37" s="992"/>
      <c r="M37" s="992"/>
      <c r="N37" s="992"/>
      <c r="O37" s="992"/>
      <c r="P37" s="992"/>
      <c r="Q37" s="992"/>
      <c r="R37" s="992"/>
      <c r="S37" s="992"/>
      <c r="T37" s="992"/>
      <c r="U37" s="992"/>
      <c r="V37" s="992"/>
    </row>
    <row r="38" spans="1:22">
      <c r="A38" s="992"/>
      <c r="B38" s="992"/>
      <c r="C38" s="992"/>
      <c r="D38" s="992"/>
      <c r="E38" s="992"/>
      <c r="F38" s="992"/>
      <c r="G38" s="992"/>
      <c r="H38" s="992"/>
      <c r="I38" s="992"/>
      <c r="J38" s="992"/>
      <c r="K38" s="992"/>
      <c r="L38" s="992"/>
      <c r="M38" s="992"/>
      <c r="N38" s="992"/>
      <c r="O38" s="992"/>
      <c r="P38" s="992"/>
      <c r="Q38" s="992"/>
      <c r="R38" s="992"/>
      <c r="S38" s="992"/>
      <c r="T38" s="992"/>
      <c r="U38" s="992"/>
      <c r="V38" s="992"/>
    </row>
    <row r="39" spans="1:22">
      <c r="A39" s="992"/>
      <c r="B39" s="992"/>
      <c r="C39" s="992"/>
      <c r="D39" s="992"/>
      <c r="E39" s="992"/>
      <c r="F39" s="992"/>
      <c r="G39" s="992"/>
      <c r="H39" s="992"/>
      <c r="I39" s="992"/>
      <c r="J39" s="992"/>
      <c r="K39" s="992"/>
      <c r="L39" s="992"/>
      <c r="M39" s="992"/>
      <c r="N39" s="992"/>
      <c r="O39" s="992"/>
      <c r="P39" s="992"/>
      <c r="Q39" s="992"/>
      <c r="R39" s="992"/>
      <c r="S39" s="992"/>
      <c r="T39" s="992"/>
      <c r="U39" s="992"/>
      <c r="V39" s="992"/>
    </row>
    <row r="40" spans="1:22">
      <c r="A40" s="992"/>
      <c r="B40" s="992"/>
      <c r="C40" s="992"/>
      <c r="D40" s="992"/>
      <c r="E40" s="992"/>
      <c r="F40" s="992"/>
      <c r="G40" s="992"/>
      <c r="H40" s="992"/>
      <c r="I40" s="992"/>
      <c r="J40" s="992"/>
      <c r="K40" s="992"/>
      <c r="L40" s="992"/>
      <c r="M40" s="992"/>
      <c r="N40" s="992"/>
      <c r="O40" s="992"/>
      <c r="P40" s="992"/>
      <c r="Q40" s="992"/>
      <c r="R40" s="992"/>
      <c r="S40" s="992"/>
      <c r="T40" s="992"/>
      <c r="U40" s="992"/>
      <c r="V40" s="992"/>
    </row>
    <row r="41" spans="1:22">
      <c r="A41" s="992"/>
      <c r="B41" s="992"/>
      <c r="C41" s="992"/>
      <c r="D41" s="992"/>
      <c r="E41" s="992"/>
      <c r="F41" s="992"/>
      <c r="G41" s="992"/>
      <c r="H41" s="992"/>
      <c r="I41" s="992"/>
      <c r="J41" s="992"/>
      <c r="K41" s="992"/>
      <c r="L41" s="992"/>
      <c r="M41" s="992"/>
      <c r="N41" s="992"/>
      <c r="O41" s="992"/>
      <c r="P41" s="992"/>
      <c r="Q41" s="992"/>
      <c r="R41" s="992"/>
      <c r="S41" s="992"/>
      <c r="T41" s="992"/>
      <c r="U41" s="992"/>
      <c r="V41" s="992"/>
    </row>
    <row r="42" spans="1:22">
      <c r="A42" s="992"/>
      <c r="B42" s="992"/>
      <c r="C42" s="992"/>
      <c r="D42" s="992"/>
      <c r="E42" s="992"/>
      <c r="F42" s="992"/>
      <c r="G42" s="992"/>
      <c r="H42" s="992"/>
      <c r="I42" s="992"/>
      <c r="J42" s="992"/>
      <c r="K42" s="992"/>
      <c r="L42" s="992"/>
      <c r="M42" s="992"/>
      <c r="N42" s="992"/>
      <c r="O42" s="992"/>
      <c r="P42" s="992"/>
      <c r="Q42" s="992"/>
      <c r="R42" s="992"/>
      <c r="S42" s="992"/>
      <c r="T42" s="992"/>
      <c r="U42" s="992"/>
      <c r="V42" s="992"/>
    </row>
    <row r="43" spans="1:22">
      <c r="A43" s="992"/>
      <c r="B43" s="992"/>
      <c r="C43" s="992"/>
      <c r="D43" s="992"/>
      <c r="E43" s="992"/>
      <c r="F43" s="992"/>
      <c r="G43" s="992"/>
      <c r="H43" s="992"/>
      <c r="I43" s="992"/>
      <c r="J43" s="992"/>
      <c r="K43" s="992"/>
      <c r="L43" s="992"/>
      <c r="M43" s="992"/>
      <c r="N43" s="992"/>
      <c r="O43" s="992"/>
      <c r="P43" s="992"/>
      <c r="Q43" s="992"/>
      <c r="R43" s="992"/>
      <c r="S43" s="992"/>
      <c r="T43" s="992"/>
      <c r="U43" s="992"/>
      <c r="V43" s="992"/>
    </row>
    <row r="44" spans="1:22">
      <c r="A44" s="992"/>
      <c r="B44" s="992"/>
      <c r="C44" s="992"/>
      <c r="D44" s="992"/>
      <c r="E44" s="992"/>
      <c r="F44" s="992"/>
      <c r="G44" s="992"/>
      <c r="H44" s="992"/>
      <c r="I44" s="992"/>
      <c r="J44" s="992"/>
      <c r="K44" s="992"/>
      <c r="L44" s="992"/>
      <c r="M44" s="992"/>
      <c r="N44" s="992"/>
      <c r="O44" s="992"/>
      <c r="P44" s="992"/>
      <c r="Q44" s="992"/>
      <c r="R44" s="992"/>
      <c r="S44" s="992"/>
      <c r="T44" s="992"/>
      <c r="U44" s="992"/>
      <c r="V44" s="992"/>
    </row>
    <row r="45" spans="1:22">
      <c r="A45" s="992"/>
      <c r="B45" s="992"/>
      <c r="C45" s="992"/>
      <c r="D45" s="992"/>
      <c r="E45" s="992"/>
      <c r="F45" s="992"/>
      <c r="G45" s="992"/>
      <c r="H45" s="992"/>
      <c r="I45" s="992"/>
      <c r="J45" s="992"/>
      <c r="K45" s="992"/>
      <c r="L45" s="992"/>
      <c r="M45" s="992"/>
      <c r="N45" s="992"/>
      <c r="O45" s="992"/>
      <c r="P45" s="992"/>
      <c r="Q45" s="992"/>
      <c r="R45" s="992"/>
      <c r="S45" s="992"/>
      <c r="T45" s="992"/>
      <c r="U45" s="992"/>
      <c r="V45" s="992"/>
    </row>
    <row r="46" spans="1:22">
      <c r="A46" s="992"/>
      <c r="B46" s="992"/>
      <c r="C46" s="992"/>
      <c r="D46" s="992"/>
      <c r="E46" s="992"/>
      <c r="F46" s="992"/>
      <c r="G46" s="992"/>
      <c r="H46" s="992"/>
      <c r="I46" s="992"/>
      <c r="J46" s="992"/>
      <c r="K46" s="992"/>
      <c r="L46" s="992"/>
      <c r="M46" s="992"/>
      <c r="N46" s="992"/>
      <c r="O46" s="992"/>
      <c r="P46" s="992"/>
      <c r="Q46" s="992"/>
      <c r="R46" s="992"/>
      <c r="S46" s="992"/>
      <c r="T46" s="992"/>
      <c r="U46" s="992"/>
      <c r="V46" s="992"/>
    </row>
    <row r="47" spans="1:22">
      <c r="A47" s="992"/>
      <c r="B47" s="992"/>
      <c r="C47" s="992"/>
      <c r="D47" s="992"/>
      <c r="E47" s="992"/>
      <c r="F47" s="992"/>
      <c r="G47" s="992"/>
      <c r="H47" s="992"/>
      <c r="I47" s="992"/>
      <c r="J47" s="992"/>
      <c r="K47" s="992"/>
      <c r="L47" s="992"/>
      <c r="M47" s="992"/>
      <c r="N47" s="992"/>
      <c r="O47" s="992"/>
      <c r="P47" s="992"/>
      <c r="Q47" s="992"/>
      <c r="R47" s="992"/>
      <c r="S47" s="992"/>
      <c r="T47" s="992"/>
      <c r="U47" s="992"/>
      <c r="V47" s="992"/>
    </row>
  </sheetData>
  <mergeCells count="9">
    <mergeCell ref="C1:F1"/>
    <mergeCell ref="A2:J2"/>
    <mergeCell ref="A4:A6"/>
    <mergeCell ref="B4:B6"/>
    <mergeCell ref="C4:C6"/>
    <mergeCell ref="D4:G5"/>
    <mergeCell ref="H4:H6"/>
    <mergeCell ref="I4:I6"/>
    <mergeCell ref="J4:J6"/>
  </mergeCells>
  <hyperlinks>
    <hyperlink ref="A20" r:id="rId1"/>
  </hyperlinks>
  <pageMargins left="0.78740157480314965" right="0.78740157480314965" top="1.1811023622047245" bottom="0.78740157480314965" header="0" footer="0"/>
  <pageSetup paperSize="9" orientation="portrait" r:id="rId2"/>
</worksheet>
</file>

<file path=xl/worksheets/sheet84.xml><?xml version="1.0" encoding="utf-8"?>
<worksheet xmlns="http://schemas.openxmlformats.org/spreadsheetml/2006/main" xmlns:r="http://schemas.openxmlformats.org/officeDocument/2006/relationships">
  <sheetPr codeName="Sheet84"/>
  <dimension ref="A1:I337"/>
  <sheetViews>
    <sheetView showGridLines="0" workbookViewId="0">
      <selection sqref="A1:G1"/>
    </sheetView>
  </sheetViews>
  <sheetFormatPr defaultRowHeight="12.75"/>
  <cols>
    <col min="1" max="1" width="27.85546875" style="843" customWidth="1"/>
    <col min="2" max="2" width="8.42578125" style="843" customWidth="1"/>
    <col min="3" max="3" width="9" style="843" customWidth="1"/>
    <col min="4" max="8" width="8.28515625" style="843" customWidth="1"/>
    <col min="9" max="9" width="9.140625" style="843" customWidth="1"/>
    <col min="10" max="101" width="10.7109375" style="843" customWidth="1"/>
    <col min="102" max="16384" width="9.140625" style="843"/>
  </cols>
  <sheetData>
    <row r="1" spans="1:9" ht="21" customHeight="1">
      <c r="A1" s="2178" t="s">
        <v>1076</v>
      </c>
      <c r="B1" s="2178"/>
      <c r="C1" s="2178"/>
      <c r="D1" s="2178"/>
      <c r="E1" s="2178"/>
      <c r="F1" s="2178"/>
      <c r="G1" s="2178"/>
    </row>
    <row r="2" spans="1:9" ht="23.25" customHeight="1">
      <c r="A2" s="2214" t="s">
        <v>1077</v>
      </c>
      <c r="B2" s="2214"/>
      <c r="C2" s="2214"/>
      <c r="D2" s="2214"/>
      <c r="E2" s="2214"/>
      <c r="F2" s="2214"/>
      <c r="G2" s="2214"/>
      <c r="H2" s="2214"/>
    </row>
    <row r="3" spans="1:9" ht="12.95" customHeight="1">
      <c r="A3" s="996">
        <v>2017</v>
      </c>
      <c r="B3" s="997"/>
      <c r="C3" s="997"/>
      <c r="H3" s="998" t="s">
        <v>546</v>
      </c>
      <c r="I3" s="997"/>
    </row>
    <row r="4" spans="1:9" ht="33" customHeight="1">
      <c r="A4" s="1854" t="s">
        <v>573</v>
      </c>
      <c r="B4" s="1855" t="s">
        <v>0</v>
      </c>
      <c r="C4" s="1855" t="s">
        <v>1078</v>
      </c>
      <c r="D4" s="1855" t="s">
        <v>1079</v>
      </c>
      <c r="E4" s="1855" t="s">
        <v>1080</v>
      </c>
      <c r="F4" s="1855" t="s">
        <v>1081</v>
      </c>
      <c r="G4" s="1855" t="s">
        <v>1082</v>
      </c>
      <c r="H4" s="1855" t="s">
        <v>666</v>
      </c>
      <c r="I4" s="999"/>
    </row>
    <row r="5" spans="1:9" ht="12.95" customHeight="1">
      <c r="D5" s="997"/>
      <c r="E5" s="997"/>
      <c r="F5" s="997"/>
      <c r="H5" s="997"/>
      <c r="I5" s="997"/>
    </row>
    <row r="6" spans="1:9" s="841" customFormat="1" ht="12.95" customHeight="1">
      <c r="A6" s="1067" t="s">
        <v>258</v>
      </c>
      <c r="B6" s="1000">
        <f>B8+B16+B18</f>
        <v>1126</v>
      </c>
      <c r="C6" s="1000">
        <f>C8+C16+C18</f>
        <v>1071</v>
      </c>
      <c r="D6" s="1000">
        <f t="shared" ref="D6:H6" si="0">D8+D16+D18</f>
        <v>1</v>
      </c>
      <c r="E6" s="1000">
        <f t="shared" si="0"/>
        <v>2</v>
      </c>
      <c r="F6" s="1000">
        <f t="shared" si="0"/>
        <v>13</v>
      </c>
      <c r="G6" s="1000">
        <f t="shared" si="0"/>
        <v>34</v>
      </c>
      <c r="H6" s="1000">
        <f t="shared" si="0"/>
        <v>5</v>
      </c>
    </row>
    <row r="7" spans="1:9" s="841" customFormat="1" ht="12.95" customHeight="1">
      <c r="A7" s="1067"/>
    </row>
    <row r="8" spans="1:9" s="841" customFormat="1" ht="12.95" customHeight="1">
      <c r="A8" s="1067" t="s">
        <v>705</v>
      </c>
      <c r="B8" s="1000">
        <f>SUM(B10:B14)</f>
        <v>1069</v>
      </c>
      <c r="C8" s="1000">
        <f>SUM(C10:C14)</f>
        <v>1018</v>
      </c>
      <c r="D8" s="1000">
        <f t="shared" ref="D8:H8" si="1">SUM(D10:D14)</f>
        <v>1</v>
      </c>
      <c r="E8" s="1000">
        <f t="shared" si="1"/>
        <v>2</v>
      </c>
      <c r="F8" s="1000">
        <f t="shared" si="1"/>
        <v>12</v>
      </c>
      <c r="G8" s="1000">
        <f t="shared" si="1"/>
        <v>31</v>
      </c>
      <c r="H8" s="1000">
        <f t="shared" si="1"/>
        <v>5</v>
      </c>
    </row>
    <row r="9" spans="1:9" s="841" customFormat="1" ht="12.95" customHeight="1">
      <c r="A9" s="1067"/>
      <c r="E9" s="1000"/>
      <c r="H9" s="1000"/>
    </row>
    <row r="10" spans="1:9" ht="12.95" customHeight="1">
      <c r="A10" s="1034" t="s">
        <v>391</v>
      </c>
      <c r="B10" s="1000">
        <v>264</v>
      </c>
      <c r="C10" s="1003">
        <v>256</v>
      </c>
      <c r="D10" s="1078">
        <v>0</v>
      </c>
      <c r="E10" s="1078">
        <v>0</v>
      </c>
      <c r="F10" s="1003">
        <v>2</v>
      </c>
      <c r="G10" s="1003">
        <v>6</v>
      </c>
      <c r="H10" s="843">
        <v>0</v>
      </c>
    </row>
    <row r="11" spans="1:9" ht="12.95" customHeight="1">
      <c r="A11" s="1034" t="s">
        <v>392</v>
      </c>
      <c r="B11" s="1000">
        <v>218</v>
      </c>
      <c r="C11" s="1003">
        <v>209</v>
      </c>
      <c r="D11" s="1003">
        <v>1</v>
      </c>
      <c r="E11" s="1078">
        <v>1</v>
      </c>
      <c r="F11" s="1003">
        <v>1</v>
      </c>
      <c r="G11" s="1003">
        <v>3</v>
      </c>
      <c r="H11" s="1003">
        <v>3</v>
      </c>
    </row>
    <row r="12" spans="1:9" ht="12.95" customHeight="1">
      <c r="A12" s="1034" t="s">
        <v>953</v>
      </c>
      <c r="B12" s="1079">
        <v>524</v>
      </c>
      <c r="C12" s="1080">
        <v>495</v>
      </c>
      <c r="D12" s="1078">
        <v>0</v>
      </c>
      <c r="E12" s="1078">
        <v>1</v>
      </c>
      <c r="F12" s="1078">
        <v>8</v>
      </c>
      <c r="G12" s="1078">
        <v>19</v>
      </c>
      <c r="H12" s="1081">
        <v>1</v>
      </c>
    </row>
    <row r="13" spans="1:9" ht="12.95" customHeight="1">
      <c r="A13" s="1034" t="s">
        <v>777</v>
      </c>
      <c r="B13" s="1079">
        <v>46</v>
      </c>
      <c r="C13" s="1080">
        <v>46</v>
      </c>
      <c r="D13" s="1078">
        <v>0</v>
      </c>
      <c r="E13" s="1078">
        <v>0</v>
      </c>
      <c r="F13" s="1078">
        <v>0</v>
      </c>
      <c r="G13" s="1078">
        <v>0</v>
      </c>
      <c r="H13" s="1081">
        <v>0</v>
      </c>
    </row>
    <row r="14" spans="1:9" ht="13.5" customHeight="1">
      <c r="A14" s="1034" t="s">
        <v>783</v>
      </c>
      <c r="B14" s="1079">
        <v>17</v>
      </c>
      <c r="C14" s="1080">
        <v>12</v>
      </c>
      <c r="D14" s="1078">
        <v>0</v>
      </c>
      <c r="E14" s="1078">
        <v>0</v>
      </c>
      <c r="F14" s="1078">
        <v>1</v>
      </c>
      <c r="G14" s="1078">
        <v>3</v>
      </c>
      <c r="H14" s="1081">
        <v>1</v>
      </c>
    </row>
    <row r="15" spans="1:9" ht="13.5" customHeight="1">
      <c r="A15" s="1034"/>
    </row>
    <row r="16" spans="1:9" s="841" customFormat="1" ht="12.95" customHeight="1">
      <c r="A16" s="1067" t="s">
        <v>954</v>
      </c>
      <c r="B16" s="1079">
        <v>30</v>
      </c>
      <c r="C16" s="1082">
        <v>28</v>
      </c>
      <c r="D16" s="1079">
        <v>0</v>
      </c>
      <c r="E16" s="1079">
        <v>0</v>
      </c>
      <c r="F16" s="1079">
        <v>0</v>
      </c>
      <c r="G16" s="1079">
        <v>2</v>
      </c>
      <c r="H16" s="1083">
        <v>0</v>
      </c>
    </row>
    <row r="17" spans="1:8" s="841" customFormat="1" ht="12.95" customHeight="1">
      <c r="A17" s="1067"/>
      <c r="E17" s="1079"/>
    </row>
    <row r="18" spans="1:8" s="841" customFormat="1" ht="12.95" customHeight="1">
      <c r="A18" s="1067" t="s">
        <v>733</v>
      </c>
      <c r="B18" s="1079">
        <v>27</v>
      </c>
      <c r="C18" s="1084">
        <v>25</v>
      </c>
      <c r="D18" s="1079">
        <v>0</v>
      </c>
      <c r="E18" s="1079">
        <v>0</v>
      </c>
      <c r="F18" s="1079">
        <v>1</v>
      </c>
      <c r="G18" s="1079">
        <v>1</v>
      </c>
      <c r="H18" s="1083">
        <v>0</v>
      </c>
    </row>
    <row r="19" spans="1:8" s="841" customFormat="1" ht="6.95" customHeight="1" thickBot="1">
      <c r="A19" s="1679"/>
      <c r="B19" s="1679"/>
      <c r="C19" s="1679"/>
      <c r="D19" s="1679"/>
      <c r="E19" s="1679"/>
      <c r="F19" s="1679"/>
      <c r="G19" s="1679"/>
      <c r="H19" s="1679"/>
    </row>
    <row r="20" spans="1:8" s="841" customFormat="1" ht="3.75" customHeight="1" thickTop="1">
      <c r="A20" s="1009"/>
      <c r="B20" s="1009"/>
      <c r="C20" s="1009"/>
      <c r="D20" s="1009"/>
      <c r="E20" s="1009"/>
      <c r="F20" s="1009"/>
      <c r="G20" s="1009"/>
      <c r="H20" s="1009"/>
    </row>
    <row r="21" spans="1:8" s="993" customFormat="1" ht="12.95" customHeight="1">
      <c r="A21" s="1031" t="s">
        <v>955</v>
      </c>
      <c r="B21" s="1031"/>
      <c r="C21" s="1031"/>
      <c r="D21" s="1031"/>
      <c r="E21" s="1031"/>
    </row>
    <row r="22" spans="1:8" ht="9" customHeight="1">
      <c r="B22" s="1003"/>
      <c r="C22" s="1003"/>
      <c r="D22" s="1003"/>
      <c r="E22" s="1003"/>
      <c r="F22" s="1003"/>
    </row>
    <row r="23" spans="1:8" s="981" customFormat="1">
      <c r="A23" s="768" t="s">
        <v>564</v>
      </c>
      <c r="B23" s="985"/>
      <c r="C23" s="985"/>
      <c r="D23" s="985"/>
      <c r="E23" s="985"/>
      <c r="F23" s="985"/>
      <c r="G23" s="985"/>
    </row>
    <row r="24" spans="1:8" s="981" customFormat="1">
      <c r="A24" s="1011" t="s">
        <v>961</v>
      </c>
      <c r="B24" s="985"/>
      <c r="C24" s="985"/>
      <c r="D24" s="985"/>
      <c r="E24" s="985"/>
      <c r="F24" s="985"/>
      <c r="G24" s="985"/>
    </row>
    <row r="25" spans="1:8" ht="15" customHeight="1">
      <c r="B25" s="1003"/>
      <c r="C25" s="1003"/>
      <c r="D25" s="1003"/>
      <c r="E25" s="1003"/>
      <c r="F25" s="1003"/>
    </row>
    <row r="26" spans="1:8" ht="15" customHeight="1">
      <c r="B26" s="1003"/>
      <c r="C26" s="1003"/>
      <c r="D26" s="1003"/>
      <c r="E26" s="1003"/>
      <c r="F26" s="1003"/>
    </row>
    <row r="27" spans="1:8" ht="15" customHeight="1">
      <c r="B27" s="1003"/>
      <c r="C27" s="1003"/>
      <c r="D27" s="1003"/>
      <c r="E27" s="1003"/>
      <c r="F27" s="1003"/>
    </row>
    <row r="28" spans="1:8" ht="15" customHeight="1">
      <c r="B28" s="1003"/>
      <c r="C28" s="1003"/>
      <c r="D28" s="1003"/>
      <c r="E28" s="1003"/>
      <c r="F28" s="1003"/>
    </row>
    <row r="29" spans="1:8" ht="15" customHeight="1">
      <c r="B29" s="1003"/>
      <c r="C29" s="1003"/>
      <c r="D29" s="1003"/>
      <c r="E29" s="1003"/>
      <c r="F29" s="1003"/>
    </row>
    <row r="30" spans="1:8" ht="9.9499999999999993" customHeight="1">
      <c r="A30" s="997"/>
      <c r="B30" s="997"/>
      <c r="C30" s="997"/>
      <c r="D30" s="997"/>
      <c r="E30" s="997"/>
      <c r="F30" s="997"/>
    </row>
    <row r="31" spans="1:8" ht="15" customHeight="1">
      <c r="A31" s="997"/>
      <c r="B31" s="997"/>
      <c r="C31" s="997"/>
      <c r="D31" s="997"/>
      <c r="E31" s="997"/>
      <c r="F31" s="997"/>
    </row>
    <row r="32" spans="1:8" ht="15" customHeight="1">
      <c r="D32" s="997"/>
      <c r="E32" s="997"/>
      <c r="F32" s="997"/>
    </row>
    <row r="33" spans="4:6" ht="20.100000000000001" customHeight="1">
      <c r="D33" s="997"/>
      <c r="E33" s="997"/>
      <c r="F33" s="997"/>
    </row>
    <row r="34" spans="4:6" ht="20.100000000000001" customHeight="1">
      <c r="D34" s="997"/>
      <c r="E34" s="997"/>
      <c r="F34" s="997"/>
    </row>
    <row r="35" spans="4:6" ht="20.100000000000001" customHeight="1">
      <c r="D35" s="997"/>
      <c r="E35" s="997"/>
      <c r="F35" s="997"/>
    </row>
    <row r="36" spans="4:6" ht="20.100000000000001" customHeight="1">
      <c r="D36" s="997"/>
      <c r="E36" s="997"/>
      <c r="F36" s="997"/>
    </row>
    <row r="37" spans="4:6" ht="20.100000000000001" customHeight="1">
      <c r="D37" s="997"/>
      <c r="E37" s="997"/>
      <c r="F37" s="997"/>
    </row>
    <row r="38" spans="4:6" ht="20.100000000000001" customHeight="1">
      <c r="D38" s="997"/>
      <c r="E38" s="997"/>
      <c r="F38" s="997"/>
    </row>
    <row r="39" spans="4:6" ht="20.100000000000001" customHeight="1">
      <c r="D39" s="997"/>
      <c r="E39" s="997"/>
      <c r="F39" s="997"/>
    </row>
    <row r="40" spans="4:6" ht="20.100000000000001" customHeight="1">
      <c r="D40" s="997"/>
      <c r="E40" s="997"/>
      <c r="F40" s="997"/>
    </row>
    <row r="41" spans="4:6" ht="20.100000000000001" customHeight="1">
      <c r="D41" s="997"/>
      <c r="E41" s="997"/>
      <c r="F41" s="997"/>
    </row>
    <row r="42" spans="4:6" ht="20.100000000000001" customHeight="1">
      <c r="D42" s="997"/>
      <c r="E42" s="997"/>
      <c r="F42" s="997"/>
    </row>
    <row r="43" spans="4:6" ht="20.100000000000001" customHeight="1">
      <c r="D43" s="997"/>
      <c r="E43" s="997"/>
      <c r="F43" s="997"/>
    </row>
    <row r="44" spans="4:6" ht="20.100000000000001" customHeight="1">
      <c r="D44" s="997"/>
      <c r="E44" s="997"/>
      <c r="F44" s="997"/>
    </row>
    <row r="45" spans="4:6" ht="20.100000000000001" customHeight="1">
      <c r="D45" s="997"/>
      <c r="E45" s="997"/>
      <c r="F45" s="997"/>
    </row>
    <row r="46" spans="4:6" ht="20.100000000000001" customHeight="1">
      <c r="D46" s="997"/>
      <c r="E46" s="997"/>
      <c r="F46" s="997"/>
    </row>
    <row r="47" spans="4:6" ht="20.100000000000001" customHeight="1">
      <c r="D47" s="997"/>
      <c r="E47" s="997"/>
      <c r="F47" s="997"/>
    </row>
    <row r="48" spans="4:6" ht="20.100000000000001" customHeight="1">
      <c r="D48" s="997"/>
      <c r="E48" s="997"/>
      <c r="F48" s="997"/>
    </row>
    <row r="49" spans="4:6" ht="20.100000000000001" customHeight="1">
      <c r="D49" s="997"/>
      <c r="E49" s="997"/>
      <c r="F49" s="997"/>
    </row>
    <row r="50" spans="4:6" ht="20.100000000000001" customHeight="1">
      <c r="D50" s="997"/>
      <c r="E50" s="997"/>
      <c r="F50" s="997"/>
    </row>
    <row r="51" spans="4:6" ht="20.100000000000001" customHeight="1">
      <c r="D51" s="997"/>
      <c r="E51" s="997"/>
      <c r="F51" s="997"/>
    </row>
    <row r="52" spans="4:6" ht="20.100000000000001" customHeight="1">
      <c r="D52" s="997"/>
      <c r="E52" s="997"/>
      <c r="F52" s="997"/>
    </row>
    <row r="53" spans="4:6" ht="20.100000000000001" customHeight="1">
      <c r="D53" s="997"/>
      <c r="E53" s="997"/>
      <c r="F53" s="997"/>
    </row>
    <row r="54" spans="4:6" ht="20.100000000000001" customHeight="1">
      <c r="D54" s="997"/>
      <c r="E54" s="997"/>
      <c r="F54" s="997"/>
    </row>
    <row r="55" spans="4:6" ht="20.100000000000001" customHeight="1">
      <c r="D55" s="997"/>
      <c r="E55" s="997"/>
      <c r="F55" s="997"/>
    </row>
    <row r="56" spans="4:6" ht="20.100000000000001" customHeight="1">
      <c r="D56" s="997"/>
      <c r="E56" s="997"/>
      <c r="F56" s="997"/>
    </row>
    <row r="57" spans="4:6" ht="20.100000000000001" customHeight="1">
      <c r="D57" s="997"/>
      <c r="E57" s="997"/>
      <c r="F57" s="997"/>
    </row>
    <row r="58" spans="4:6" ht="20.100000000000001" customHeight="1">
      <c r="D58" s="997"/>
      <c r="E58" s="997"/>
      <c r="F58" s="997"/>
    </row>
    <row r="59" spans="4:6" ht="20.100000000000001" customHeight="1">
      <c r="D59" s="997"/>
      <c r="E59" s="997"/>
      <c r="F59" s="997"/>
    </row>
    <row r="60" spans="4:6" ht="20.100000000000001" customHeight="1">
      <c r="D60" s="997"/>
      <c r="E60" s="997"/>
      <c r="F60" s="997"/>
    </row>
    <row r="61" spans="4:6" ht="20.100000000000001" customHeight="1">
      <c r="D61" s="997"/>
      <c r="E61" s="997"/>
      <c r="F61" s="997"/>
    </row>
    <row r="62" spans="4:6" ht="20.100000000000001" customHeight="1">
      <c r="D62" s="997"/>
      <c r="E62" s="997"/>
      <c r="F62" s="997"/>
    </row>
    <row r="63" spans="4:6" ht="20.100000000000001" customHeight="1">
      <c r="D63" s="997"/>
      <c r="E63" s="997"/>
      <c r="F63" s="997"/>
    </row>
    <row r="64" spans="4:6" ht="20.100000000000001" customHeight="1">
      <c r="D64" s="997"/>
      <c r="E64" s="997"/>
      <c r="F64" s="997"/>
    </row>
    <row r="65" spans="4:6" ht="20.100000000000001" customHeight="1">
      <c r="D65" s="997"/>
      <c r="E65" s="997"/>
      <c r="F65" s="997"/>
    </row>
    <row r="66" spans="4:6" ht="20.100000000000001" customHeight="1">
      <c r="D66" s="997"/>
      <c r="E66" s="997"/>
      <c r="F66" s="997"/>
    </row>
    <row r="67" spans="4:6" ht="20.100000000000001" customHeight="1">
      <c r="D67" s="997"/>
      <c r="E67" s="997"/>
      <c r="F67" s="997"/>
    </row>
    <row r="68" spans="4:6" ht="20.100000000000001" customHeight="1">
      <c r="D68" s="997"/>
      <c r="E68" s="997"/>
      <c r="F68" s="997"/>
    </row>
    <row r="69" spans="4:6" ht="20.100000000000001" customHeight="1">
      <c r="D69" s="997"/>
      <c r="E69" s="997"/>
      <c r="F69" s="997"/>
    </row>
    <row r="70" spans="4:6" ht="20.100000000000001" customHeight="1">
      <c r="D70" s="997"/>
      <c r="E70" s="997"/>
      <c r="F70" s="997"/>
    </row>
    <row r="71" spans="4:6" ht="20.100000000000001" customHeight="1">
      <c r="D71" s="997"/>
      <c r="E71" s="997"/>
      <c r="F71" s="997"/>
    </row>
    <row r="72" spans="4:6" ht="20.100000000000001" customHeight="1">
      <c r="D72" s="997"/>
      <c r="E72" s="997"/>
      <c r="F72" s="997"/>
    </row>
    <row r="73" spans="4:6" ht="20.100000000000001" customHeight="1">
      <c r="D73" s="997"/>
      <c r="E73" s="997"/>
      <c r="F73" s="997"/>
    </row>
    <row r="74" spans="4:6" ht="20.100000000000001" customHeight="1">
      <c r="D74" s="997"/>
      <c r="E74" s="997"/>
      <c r="F74" s="997"/>
    </row>
    <row r="75" spans="4:6" ht="20.100000000000001" customHeight="1">
      <c r="D75" s="997"/>
      <c r="E75" s="997"/>
      <c r="F75" s="997"/>
    </row>
    <row r="76" spans="4:6" ht="20.100000000000001" customHeight="1">
      <c r="D76" s="997"/>
      <c r="E76" s="997"/>
      <c r="F76" s="997"/>
    </row>
    <row r="77" spans="4:6" ht="20.100000000000001" customHeight="1">
      <c r="D77" s="997"/>
      <c r="E77" s="997"/>
      <c r="F77" s="997"/>
    </row>
    <row r="78" spans="4:6" ht="20.100000000000001" customHeight="1">
      <c r="D78" s="997"/>
      <c r="E78" s="997"/>
      <c r="F78" s="997"/>
    </row>
    <row r="79" spans="4:6" ht="20.100000000000001" customHeight="1">
      <c r="D79" s="997"/>
      <c r="E79" s="997"/>
      <c r="F79" s="997"/>
    </row>
    <row r="80" spans="4:6" ht="20.100000000000001" customHeight="1">
      <c r="D80" s="997"/>
      <c r="E80" s="997"/>
      <c r="F80" s="997"/>
    </row>
    <row r="81" spans="4:6" ht="20.100000000000001" customHeight="1">
      <c r="D81" s="997"/>
      <c r="E81" s="997"/>
      <c r="F81" s="997"/>
    </row>
    <row r="82" spans="4:6" ht="20.100000000000001" customHeight="1">
      <c r="D82" s="997"/>
      <c r="E82" s="997"/>
      <c r="F82" s="997"/>
    </row>
    <row r="83" spans="4:6" ht="20.100000000000001" customHeight="1">
      <c r="D83" s="997"/>
      <c r="E83" s="997"/>
      <c r="F83" s="997"/>
    </row>
    <row r="84" spans="4:6" ht="20.100000000000001" customHeight="1">
      <c r="D84" s="997"/>
      <c r="E84" s="997"/>
      <c r="F84" s="997"/>
    </row>
    <row r="85" spans="4:6" ht="20.100000000000001" customHeight="1">
      <c r="D85" s="997"/>
      <c r="E85" s="997"/>
      <c r="F85" s="997"/>
    </row>
    <row r="86" spans="4:6" ht="20.100000000000001" customHeight="1">
      <c r="D86" s="997"/>
      <c r="E86" s="997"/>
      <c r="F86" s="997"/>
    </row>
    <row r="87" spans="4:6" ht="20.100000000000001" customHeight="1">
      <c r="D87" s="997"/>
      <c r="E87" s="997"/>
      <c r="F87" s="997"/>
    </row>
    <row r="88" spans="4:6" ht="20.100000000000001" customHeight="1">
      <c r="D88" s="997"/>
      <c r="E88" s="997"/>
      <c r="F88" s="997"/>
    </row>
    <row r="89" spans="4:6" ht="20.100000000000001" customHeight="1">
      <c r="D89" s="997"/>
      <c r="E89" s="997"/>
      <c r="F89" s="997"/>
    </row>
    <row r="90" spans="4:6" ht="20.100000000000001" customHeight="1">
      <c r="D90" s="997"/>
      <c r="E90" s="997"/>
      <c r="F90" s="997"/>
    </row>
    <row r="91" spans="4:6" ht="20.100000000000001" customHeight="1">
      <c r="D91" s="997"/>
      <c r="E91" s="997"/>
      <c r="F91" s="997"/>
    </row>
    <row r="92" spans="4:6" ht="20.100000000000001" customHeight="1">
      <c r="D92" s="997"/>
      <c r="E92" s="997"/>
      <c r="F92" s="997"/>
    </row>
    <row r="93" spans="4:6" ht="20.100000000000001" customHeight="1">
      <c r="D93" s="997"/>
      <c r="E93" s="997"/>
      <c r="F93" s="997"/>
    </row>
    <row r="94" spans="4:6" ht="20.100000000000001" customHeight="1">
      <c r="D94" s="997"/>
      <c r="E94" s="997"/>
      <c r="F94" s="997"/>
    </row>
    <row r="95" spans="4:6" ht="20.100000000000001" customHeight="1">
      <c r="D95" s="997"/>
      <c r="E95" s="997"/>
      <c r="F95" s="997"/>
    </row>
    <row r="96" spans="4:6" ht="20.100000000000001" customHeight="1">
      <c r="D96" s="997"/>
      <c r="E96" s="997"/>
      <c r="F96" s="997"/>
    </row>
    <row r="97" spans="4:6" ht="20.100000000000001" customHeight="1">
      <c r="D97" s="997"/>
      <c r="E97" s="997"/>
      <c r="F97" s="997"/>
    </row>
    <row r="98" spans="4:6" ht="20.100000000000001" customHeight="1">
      <c r="D98" s="997"/>
      <c r="E98" s="997"/>
      <c r="F98" s="997"/>
    </row>
    <row r="99" spans="4:6" ht="20.100000000000001" customHeight="1">
      <c r="D99" s="997"/>
      <c r="E99" s="997"/>
      <c r="F99" s="997"/>
    </row>
    <row r="100" spans="4:6" ht="20.100000000000001" customHeight="1">
      <c r="D100" s="997"/>
      <c r="E100" s="997"/>
      <c r="F100" s="997"/>
    </row>
    <row r="101" spans="4:6" ht="20.100000000000001" customHeight="1">
      <c r="D101" s="997"/>
      <c r="E101" s="997"/>
      <c r="F101" s="997"/>
    </row>
    <row r="102" spans="4:6" ht="20.100000000000001" customHeight="1">
      <c r="D102" s="997"/>
      <c r="E102" s="997"/>
      <c r="F102" s="997"/>
    </row>
    <row r="103" spans="4:6" ht="20.100000000000001" customHeight="1">
      <c r="D103" s="997"/>
      <c r="E103" s="997"/>
      <c r="F103" s="997"/>
    </row>
    <row r="104" spans="4:6" ht="20.100000000000001" customHeight="1">
      <c r="D104" s="997"/>
      <c r="E104" s="997"/>
      <c r="F104" s="997"/>
    </row>
    <row r="105" spans="4:6" ht="20.100000000000001" customHeight="1">
      <c r="D105" s="997"/>
      <c r="E105" s="997"/>
      <c r="F105" s="997"/>
    </row>
    <row r="106" spans="4:6" ht="20.100000000000001" customHeight="1">
      <c r="D106" s="997"/>
      <c r="E106" s="997"/>
      <c r="F106" s="997"/>
    </row>
    <row r="107" spans="4:6" ht="20.100000000000001" customHeight="1">
      <c r="D107" s="997"/>
      <c r="E107" s="997"/>
      <c r="F107" s="997"/>
    </row>
    <row r="108" spans="4:6" ht="20.100000000000001" customHeight="1">
      <c r="D108" s="997"/>
      <c r="E108" s="997"/>
      <c r="F108" s="997"/>
    </row>
    <row r="109" spans="4:6" ht="20.100000000000001" customHeight="1">
      <c r="D109" s="997"/>
      <c r="E109" s="997"/>
      <c r="F109" s="997"/>
    </row>
    <row r="110" spans="4:6" ht="20.100000000000001" customHeight="1">
      <c r="D110" s="997"/>
      <c r="E110" s="997"/>
      <c r="F110" s="997"/>
    </row>
    <row r="111" spans="4:6" ht="20.100000000000001" customHeight="1">
      <c r="D111" s="997"/>
      <c r="E111" s="997"/>
      <c r="F111" s="997"/>
    </row>
    <row r="112" spans="4:6" ht="20.100000000000001" customHeight="1">
      <c r="D112" s="997"/>
      <c r="E112" s="997"/>
      <c r="F112" s="997"/>
    </row>
    <row r="113" spans="4:6" ht="20.100000000000001" customHeight="1">
      <c r="D113" s="997"/>
      <c r="E113" s="997"/>
      <c r="F113" s="997"/>
    </row>
    <row r="114" spans="4:6" ht="20.100000000000001" customHeight="1">
      <c r="D114" s="997"/>
      <c r="E114" s="997"/>
      <c r="F114" s="997"/>
    </row>
    <row r="115" spans="4:6" ht="20.100000000000001" customHeight="1">
      <c r="D115" s="997"/>
      <c r="E115" s="997"/>
      <c r="F115" s="997"/>
    </row>
    <row r="116" spans="4:6" ht="20.100000000000001" customHeight="1">
      <c r="D116" s="997"/>
      <c r="E116" s="997"/>
      <c r="F116" s="997"/>
    </row>
    <row r="117" spans="4:6" ht="20.100000000000001" customHeight="1">
      <c r="D117" s="997"/>
      <c r="E117" s="997"/>
      <c r="F117" s="997"/>
    </row>
    <row r="118" spans="4:6" ht="20.100000000000001" customHeight="1">
      <c r="D118" s="997"/>
      <c r="E118" s="997"/>
      <c r="F118" s="997"/>
    </row>
    <row r="119" spans="4:6" ht="20.100000000000001" customHeight="1">
      <c r="D119" s="997"/>
      <c r="E119" s="997"/>
      <c r="F119" s="997"/>
    </row>
    <row r="120" spans="4:6" ht="20.100000000000001" customHeight="1">
      <c r="D120" s="997"/>
      <c r="E120" s="997"/>
      <c r="F120" s="997"/>
    </row>
    <row r="121" spans="4:6" ht="20.100000000000001" customHeight="1">
      <c r="D121" s="997"/>
      <c r="E121" s="997"/>
      <c r="F121" s="997"/>
    </row>
    <row r="122" spans="4:6" ht="20.100000000000001" customHeight="1">
      <c r="D122" s="997"/>
      <c r="E122" s="997"/>
      <c r="F122" s="997"/>
    </row>
    <row r="123" spans="4:6" ht="20.100000000000001" customHeight="1">
      <c r="D123" s="997"/>
      <c r="E123" s="997"/>
      <c r="F123" s="997"/>
    </row>
    <row r="124" spans="4:6" ht="20.100000000000001" customHeight="1">
      <c r="D124" s="997"/>
      <c r="E124" s="997"/>
      <c r="F124" s="997"/>
    </row>
    <row r="125" spans="4:6" ht="20.100000000000001" customHeight="1">
      <c r="D125" s="997"/>
      <c r="E125" s="997"/>
      <c r="F125" s="997"/>
    </row>
    <row r="126" spans="4:6" ht="20.100000000000001" customHeight="1">
      <c r="D126" s="997"/>
      <c r="E126" s="997"/>
      <c r="F126" s="997"/>
    </row>
    <row r="127" spans="4:6" ht="20.100000000000001" customHeight="1">
      <c r="D127" s="997"/>
      <c r="E127" s="997"/>
      <c r="F127" s="997"/>
    </row>
    <row r="128" spans="4:6" ht="20.100000000000001" customHeight="1">
      <c r="D128" s="997"/>
      <c r="E128" s="997"/>
      <c r="F128" s="997"/>
    </row>
    <row r="129" spans="4:6" ht="20.100000000000001" customHeight="1">
      <c r="D129" s="997"/>
      <c r="E129" s="997"/>
      <c r="F129" s="997"/>
    </row>
    <row r="130" spans="4:6" ht="20.100000000000001" customHeight="1">
      <c r="D130" s="997"/>
      <c r="E130" s="997"/>
      <c r="F130" s="997"/>
    </row>
    <row r="131" spans="4:6" ht="20.100000000000001" customHeight="1">
      <c r="D131" s="997"/>
      <c r="E131" s="997"/>
      <c r="F131" s="997"/>
    </row>
    <row r="132" spans="4:6" ht="20.100000000000001" customHeight="1">
      <c r="D132" s="997"/>
      <c r="E132" s="997"/>
      <c r="F132" s="997"/>
    </row>
    <row r="133" spans="4:6" ht="20.100000000000001" customHeight="1">
      <c r="D133" s="997"/>
      <c r="E133" s="997"/>
      <c r="F133" s="997"/>
    </row>
    <row r="134" spans="4:6" ht="20.100000000000001" customHeight="1">
      <c r="D134" s="997"/>
      <c r="E134" s="997"/>
      <c r="F134" s="997"/>
    </row>
    <row r="135" spans="4:6" ht="20.100000000000001" customHeight="1">
      <c r="D135" s="997"/>
      <c r="E135" s="997"/>
      <c r="F135" s="997"/>
    </row>
    <row r="136" spans="4:6" ht="20.100000000000001" customHeight="1">
      <c r="D136" s="997"/>
      <c r="E136" s="997"/>
      <c r="F136" s="997"/>
    </row>
    <row r="137" spans="4:6" ht="20.100000000000001" customHeight="1">
      <c r="D137" s="997"/>
      <c r="E137" s="997"/>
      <c r="F137" s="997"/>
    </row>
    <row r="138" spans="4:6" ht="20.100000000000001" customHeight="1">
      <c r="D138" s="997"/>
      <c r="E138" s="997"/>
      <c r="F138" s="997"/>
    </row>
    <row r="139" spans="4:6" ht="20.100000000000001" customHeight="1">
      <c r="D139" s="997"/>
      <c r="E139" s="997"/>
      <c r="F139" s="997"/>
    </row>
    <row r="140" spans="4:6" ht="20.100000000000001" customHeight="1">
      <c r="D140" s="997"/>
      <c r="E140" s="997"/>
      <c r="F140" s="997"/>
    </row>
    <row r="141" spans="4:6" ht="20.100000000000001" customHeight="1">
      <c r="D141" s="997"/>
      <c r="E141" s="997"/>
      <c r="F141" s="997"/>
    </row>
    <row r="142" spans="4:6" ht="20.100000000000001" customHeight="1">
      <c r="D142" s="997"/>
      <c r="E142" s="997"/>
      <c r="F142" s="997"/>
    </row>
    <row r="143" spans="4:6" ht="20.100000000000001" customHeight="1">
      <c r="D143" s="997"/>
      <c r="E143" s="997"/>
      <c r="F143" s="997"/>
    </row>
    <row r="144" spans="4:6" ht="20.100000000000001" customHeight="1">
      <c r="D144" s="997"/>
      <c r="E144" s="997"/>
      <c r="F144" s="997"/>
    </row>
    <row r="145" spans="4:6" ht="20.100000000000001" customHeight="1">
      <c r="D145" s="997"/>
      <c r="E145" s="997"/>
      <c r="F145" s="997"/>
    </row>
    <row r="146" spans="4:6" ht="20.100000000000001" customHeight="1">
      <c r="D146" s="997"/>
      <c r="E146" s="997"/>
      <c r="F146" s="997"/>
    </row>
    <row r="147" spans="4:6" ht="20.100000000000001" customHeight="1">
      <c r="D147" s="997"/>
      <c r="E147" s="997"/>
      <c r="F147" s="997"/>
    </row>
    <row r="148" spans="4:6" ht="20.100000000000001" customHeight="1">
      <c r="D148" s="997"/>
      <c r="E148" s="997"/>
      <c r="F148" s="997"/>
    </row>
    <row r="149" spans="4:6" ht="20.100000000000001" customHeight="1">
      <c r="D149" s="997"/>
      <c r="E149" s="997"/>
      <c r="F149" s="997"/>
    </row>
    <row r="150" spans="4:6" ht="20.100000000000001" customHeight="1">
      <c r="D150" s="997"/>
      <c r="E150" s="997"/>
      <c r="F150" s="997"/>
    </row>
    <row r="151" spans="4:6" ht="20.100000000000001" customHeight="1">
      <c r="D151" s="997"/>
      <c r="E151" s="997"/>
      <c r="F151" s="997"/>
    </row>
    <row r="152" spans="4:6" ht="20.100000000000001" customHeight="1">
      <c r="D152" s="997"/>
      <c r="E152" s="997"/>
      <c r="F152" s="997"/>
    </row>
    <row r="153" spans="4:6" ht="20.100000000000001" customHeight="1">
      <c r="D153" s="997"/>
      <c r="E153" s="997"/>
      <c r="F153" s="997"/>
    </row>
    <row r="154" spans="4:6" ht="20.100000000000001" customHeight="1">
      <c r="D154" s="997"/>
      <c r="E154" s="997"/>
      <c r="F154" s="997"/>
    </row>
    <row r="155" spans="4:6" ht="20.100000000000001" customHeight="1">
      <c r="D155" s="997"/>
      <c r="E155" s="997"/>
      <c r="F155" s="997"/>
    </row>
    <row r="156" spans="4:6" ht="20.100000000000001" customHeight="1">
      <c r="D156" s="997"/>
      <c r="E156" s="997"/>
      <c r="F156" s="997"/>
    </row>
    <row r="157" spans="4:6" ht="20.100000000000001" customHeight="1">
      <c r="D157" s="997"/>
      <c r="E157" s="997"/>
      <c r="F157" s="997"/>
    </row>
    <row r="158" spans="4:6" ht="20.100000000000001" customHeight="1">
      <c r="D158" s="997"/>
      <c r="E158" s="997"/>
      <c r="F158" s="997"/>
    </row>
    <row r="159" spans="4:6" ht="20.100000000000001" customHeight="1"/>
    <row r="160" spans="4:6"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sheetData>
  <mergeCells count="2">
    <mergeCell ref="A1:G1"/>
    <mergeCell ref="A2:H2"/>
  </mergeCells>
  <hyperlinks>
    <hyperlink ref="A24" r:id="rId1"/>
  </hyperlinks>
  <printOptions gridLinesSet="0"/>
  <pageMargins left="0.78740157480314965" right="0.78740157480314965" top="1.1811023622047245" bottom="0.78740157480314965" header="0" footer="0"/>
  <pageSetup paperSize="9" orientation="portrait" horizontalDpi="300" verticalDpi="300" r:id="rId2"/>
  <headerFooter alignWithMargins="0"/>
</worksheet>
</file>

<file path=xl/worksheets/sheet85.xml><?xml version="1.0" encoding="utf-8"?>
<worksheet xmlns="http://schemas.openxmlformats.org/spreadsheetml/2006/main" xmlns:r="http://schemas.openxmlformats.org/officeDocument/2006/relationships">
  <sheetPr codeName="Sheet85"/>
  <dimension ref="A1:J320"/>
  <sheetViews>
    <sheetView showGridLines="0" workbookViewId="0">
      <selection sqref="A1:G1"/>
    </sheetView>
  </sheetViews>
  <sheetFormatPr defaultRowHeight="12.75"/>
  <cols>
    <col min="1" max="1" width="26" style="843" customWidth="1"/>
    <col min="2" max="8" width="8.7109375" style="843" customWidth="1"/>
    <col min="9" max="105" width="10.7109375" style="843" customWidth="1"/>
    <col min="106" max="16384" width="9.140625" style="843"/>
  </cols>
  <sheetData>
    <row r="1" spans="1:10" ht="21" customHeight="1">
      <c r="A1" s="2178" t="s">
        <v>1083</v>
      </c>
      <c r="B1" s="2178"/>
      <c r="C1" s="2178"/>
      <c r="D1" s="2178"/>
      <c r="E1" s="2178"/>
      <c r="F1" s="2178"/>
      <c r="G1" s="2178"/>
    </row>
    <row r="2" spans="1:10" ht="23.25" customHeight="1">
      <c r="A2" s="2214" t="s">
        <v>1084</v>
      </c>
      <c r="B2" s="2214"/>
      <c r="C2" s="2214"/>
      <c r="D2" s="2214"/>
      <c r="E2" s="2214"/>
      <c r="F2" s="2214"/>
      <c r="G2" s="2214"/>
      <c r="H2" s="2214"/>
    </row>
    <row r="3" spans="1:10" ht="12.95" customHeight="1">
      <c r="A3" s="996">
        <v>2017</v>
      </c>
      <c r="B3" s="997"/>
      <c r="C3" s="997"/>
      <c r="H3" s="998" t="s">
        <v>546</v>
      </c>
    </row>
    <row r="4" spans="1:10" ht="33" customHeight="1">
      <c r="A4" s="1682" t="s">
        <v>964</v>
      </c>
      <c r="B4" s="1719" t="s">
        <v>0</v>
      </c>
      <c r="C4" s="1720" t="s">
        <v>1078</v>
      </c>
      <c r="D4" s="1720" t="s">
        <v>1079</v>
      </c>
      <c r="E4" s="1720" t="s">
        <v>1080</v>
      </c>
      <c r="F4" s="1720" t="s">
        <v>1081</v>
      </c>
      <c r="G4" s="1720" t="s">
        <v>1082</v>
      </c>
      <c r="H4" s="1720" t="s">
        <v>666</v>
      </c>
    </row>
    <row r="5" spans="1:10" ht="12.95" customHeight="1">
      <c r="D5" s="997"/>
      <c r="E5" s="997"/>
      <c r="F5" s="997"/>
      <c r="H5" s="997"/>
    </row>
    <row r="6" spans="1:10" s="1067" customFormat="1" ht="12" customHeight="1">
      <c r="A6" s="1067" t="s">
        <v>0</v>
      </c>
      <c r="B6" s="1068">
        <f>SUM(B8:B12)</f>
        <v>1126</v>
      </c>
      <c r="C6" s="1068">
        <f t="shared" ref="C6:H6" si="0">SUM(C8:C12)</f>
        <v>1071</v>
      </c>
      <c r="D6" s="1068">
        <f t="shared" si="0"/>
        <v>1</v>
      </c>
      <c r="E6" s="1068">
        <f t="shared" si="0"/>
        <v>2</v>
      </c>
      <c r="F6" s="1068">
        <f t="shared" si="0"/>
        <v>13</v>
      </c>
      <c r="G6" s="1068">
        <f t="shared" si="0"/>
        <v>34</v>
      </c>
      <c r="H6" s="1068">
        <f t="shared" si="0"/>
        <v>5</v>
      </c>
      <c r="J6" s="1068"/>
    </row>
    <row r="7" spans="1:10" s="1067" customFormat="1" ht="12" customHeight="1">
      <c r="J7" s="1068"/>
    </row>
    <row r="8" spans="1:10" s="1034" customFormat="1" ht="12.95" customHeight="1">
      <c r="A8" s="1034" t="s">
        <v>965</v>
      </c>
      <c r="B8" s="1068">
        <v>411</v>
      </c>
      <c r="C8" s="1673">
        <v>407</v>
      </c>
      <c r="D8" s="1098">
        <v>0</v>
      </c>
      <c r="E8" s="1098">
        <v>0</v>
      </c>
      <c r="F8" s="1673">
        <v>2</v>
      </c>
      <c r="G8" s="1712">
        <v>2</v>
      </c>
      <c r="H8" s="1712">
        <v>0</v>
      </c>
      <c r="J8" s="1098"/>
    </row>
    <row r="9" spans="1:10" s="1067" customFormat="1" ht="12.95" customHeight="1">
      <c r="A9" s="1034" t="s">
        <v>966</v>
      </c>
      <c r="B9" s="1099">
        <v>542</v>
      </c>
      <c r="C9" s="1098">
        <v>509</v>
      </c>
      <c r="D9" s="1098">
        <v>0</v>
      </c>
      <c r="E9" s="1098">
        <v>1</v>
      </c>
      <c r="F9" s="1098">
        <v>6</v>
      </c>
      <c r="G9" s="1712">
        <v>24</v>
      </c>
      <c r="H9" s="1705">
        <v>2</v>
      </c>
      <c r="J9" s="1098"/>
    </row>
    <row r="10" spans="1:10" s="1034" customFormat="1" ht="12.95" customHeight="1">
      <c r="A10" s="1034" t="s">
        <v>967</v>
      </c>
      <c r="B10" s="1099">
        <v>129</v>
      </c>
      <c r="C10" s="1098">
        <v>122</v>
      </c>
      <c r="D10" s="1098">
        <v>1</v>
      </c>
      <c r="E10" s="1098">
        <v>1</v>
      </c>
      <c r="F10" s="1098">
        <v>2</v>
      </c>
      <c r="G10" s="1712">
        <v>0</v>
      </c>
      <c r="H10" s="1705">
        <v>3</v>
      </c>
      <c r="J10" s="1098"/>
    </row>
    <row r="11" spans="1:10" s="1034" customFormat="1" ht="12.95" customHeight="1">
      <c r="A11" s="1034" t="s">
        <v>968</v>
      </c>
      <c r="B11" s="1099">
        <v>26</v>
      </c>
      <c r="C11" s="1098">
        <v>22</v>
      </c>
      <c r="D11" s="1098">
        <v>0</v>
      </c>
      <c r="E11" s="1098">
        <v>0</v>
      </c>
      <c r="F11" s="1098">
        <v>2</v>
      </c>
      <c r="G11" s="1712">
        <v>2</v>
      </c>
      <c r="H11" s="1705">
        <v>0</v>
      </c>
      <c r="J11" s="1098"/>
    </row>
    <row r="12" spans="1:10" s="1034" customFormat="1" ht="12.95" customHeight="1">
      <c r="A12" s="1034" t="s">
        <v>969</v>
      </c>
      <c r="B12" s="1099">
        <v>18</v>
      </c>
      <c r="C12" s="1098">
        <v>11</v>
      </c>
      <c r="D12" s="1098">
        <v>0</v>
      </c>
      <c r="E12" s="1098">
        <v>0</v>
      </c>
      <c r="F12" s="1098">
        <v>1</v>
      </c>
      <c r="G12" s="1712">
        <v>6</v>
      </c>
      <c r="H12" s="1705">
        <v>0</v>
      </c>
      <c r="J12" s="1098"/>
    </row>
    <row r="13" spans="1:10" s="1067" customFormat="1" ht="6.95" customHeight="1" thickBot="1">
      <c r="A13" s="1677"/>
      <c r="B13" s="1677"/>
      <c r="C13" s="1678"/>
      <c r="D13" s="1721"/>
      <c r="E13" s="1678"/>
      <c r="F13" s="1678"/>
      <c r="G13" s="1678"/>
      <c r="H13" s="1678"/>
    </row>
    <row r="14" spans="1:10" s="993" customFormat="1" ht="17.25" customHeight="1" thickTop="1">
      <c r="A14" s="1031" t="s">
        <v>955</v>
      </c>
      <c r="B14" s="1031"/>
      <c r="C14" s="1031"/>
      <c r="D14" s="1085"/>
      <c r="E14" s="1031"/>
    </row>
    <row r="15" spans="1:10" ht="9.75" customHeight="1">
      <c r="D15" s="997"/>
      <c r="E15" s="997"/>
      <c r="F15" s="997"/>
    </row>
    <row r="16" spans="1:10" s="1034" customFormat="1" ht="9.9499999999999993" customHeight="1">
      <c r="A16" s="768" t="s">
        <v>564</v>
      </c>
      <c r="D16" s="1035"/>
    </row>
    <row r="17" spans="1:7" s="1034" customFormat="1" ht="15" customHeight="1">
      <c r="A17" s="1011" t="s">
        <v>970</v>
      </c>
      <c r="D17" s="1035"/>
    </row>
    <row r="18" spans="1:7" s="981" customFormat="1" ht="13.5">
      <c r="A18" s="1029"/>
      <c r="B18" s="985"/>
      <c r="C18" s="985"/>
      <c r="D18" s="985"/>
      <c r="E18" s="985"/>
      <c r="F18" s="985"/>
      <c r="G18" s="985"/>
    </row>
    <row r="19" spans="1:7" s="981" customFormat="1" ht="13.5">
      <c r="A19" s="1029"/>
      <c r="B19" s="985"/>
      <c r="C19" s="985"/>
      <c r="D19" s="985"/>
      <c r="E19" s="985"/>
      <c r="F19" s="985"/>
      <c r="G19" s="985"/>
    </row>
    <row r="20" spans="1:7" ht="20.100000000000001" customHeight="1">
      <c r="D20" s="997"/>
      <c r="E20" s="997"/>
      <c r="F20" s="997"/>
    </row>
    <row r="21" spans="1:7" ht="20.100000000000001" customHeight="1">
      <c r="D21" s="997"/>
      <c r="E21" s="997"/>
      <c r="F21" s="997"/>
    </row>
    <row r="22" spans="1:7" ht="20.100000000000001" customHeight="1">
      <c r="D22" s="997"/>
      <c r="E22" s="997"/>
      <c r="F22" s="997"/>
    </row>
    <row r="23" spans="1:7" ht="20.100000000000001" customHeight="1">
      <c r="D23" s="997"/>
      <c r="E23" s="997"/>
      <c r="F23" s="997"/>
    </row>
    <row r="24" spans="1:7" ht="20.100000000000001" customHeight="1">
      <c r="D24" s="997"/>
      <c r="E24" s="997"/>
      <c r="F24" s="997"/>
    </row>
    <row r="25" spans="1:7" ht="20.100000000000001" customHeight="1">
      <c r="D25" s="997"/>
      <c r="E25" s="997"/>
      <c r="F25" s="997"/>
    </row>
    <row r="26" spans="1:7" ht="20.100000000000001" customHeight="1">
      <c r="D26" s="997"/>
      <c r="E26" s="997"/>
      <c r="F26" s="997"/>
    </row>
    <row r="27" spans="1:7" ht="20.100000000000001" customHeight="1">
      <c r="D27" s="997"/>
      <c r="E27" s="997"/>
      <c r="F27" s="997"/>
    </row>
    <row r="28" spans="1:7" ht="20.100000000000001" customHeight="1">
      <c r="D28" s="997"/>
      <c r="E28" s="997"/>
      <c r="F28" s="997"/>
    </row>
    <row r="29" spans="1:7" ht="20.100000000000001" customHeight="1">
      <c r="D29" s="997"/>
      <c r="E29" s="997"/>
      <c r="F29" s="997"/>
    </row>
    <row r="30" spans="1:7" ht="20.100000000000001" customHeight="1">
      <c r="D30" s="997"/>
      <c r="E30" s="997"/>
      <c r="F30" s="997"/>
    </row>
    <row r="31" spans="1:7" ht="20.100000000000001" customHeight="1">
      <c r="D31" s="997"/>
      <c r="E31" s="997"/>
      <c r="F31" s="997"/>
    </row>
    <row r="32" spans="1:7" ht="20.100000000000001" customHeight="1">
      <c r="D32" s="997"/>
      <c r="E32" s="997"/>
      <c r="F32" s="997"/>
    </row>
    <row r="33" spans="4:6" ht="20.100000000000001" customHeight="1">
      <c r="D33" s="997"/>
      <c r="E33" s="997"/>
      <c r="F33" s="997"/>
    </row>
    <row r="34" spans="4:6" ht="20.100000000000001" customHeight="1">
      <c r="D34" s="997"/>
      <c r="E34" s="997"/>
      <c r="F34" s="997"/>
    </row>
    <row r="35" spans="4:6" ht="20.100000000000001" customHeight="1">
      <c r="D35" s="997"/>
      <c r="E35" s="997"/>
      <c r="F35" s="997"/>
    </row>
    <row r="36" spans="4:6" ht="20.100000000000001" customHeight="1">
      <c r="D36" s="997"/>
      <c r="E36" s="997"/>
      <c r="F36" s="997"/>
    </row>
    <row r="37" spans="4:6" ht="20.100000000000001" customHeight="1">
      <c r="D37" s="997"/>
      <c r="E37" s="997"/>
      <c r="F37" s="997"/>
    </row>
    <row r="38" spans="4:6" ht="20.100000000000001" customHeight="1">
      <c r="D38" s="997"/>
      <c r="E38" s="997"/>
      <c r="F38" s="997"/>
    </row>
    <row r="39" spans="4:6" ht="20.100000000000001" customHeight="1">
      <c r="D39" s="997"/>
      <c r="E39" s="997"/>
      <c r="F39" s="997"/>
    </row>
    <row r="40" spans="4:6" ht="20.100000000000001" customHeight="1">
      <c r="D40" s="997"/>
      <c r="E40" s="997"/>
      <c r="F40" s="997"/>
    </row>
    <row r="41" spans="4:6" ht="20.100000000000001" customHeight="1">
      <c r="D41" s="997"/>
      <c r="E41" s="997"/>
      <c r="F41" s="997"/>
    </row>
    <row r="42" spans="4:6" ht="20.100000000000001" customHeight="1">
      <c r="D42" s="997"/>
      <c r="E42" s="997"/>
      <c r="F42" s="997"/>
    </row>
    <row r="43" spans="4:6" ht="20.100000000000001" customHeight="1">
      <c r="D43" s="997"/>
      <c r="E43" s="997"/>
      <c r="F43" s="997"/>
    </row>
    <row r="44" spans="4:6" ht="20.100000000000001" customHeight="1">
      <c r="D44" s="997"/>
      <c r="E44" s="997"/>
      <c r="F44" s="997"/>
    </row>
    <row r="45" spans="4:6" ht="20.100000000000001" customHeight="1">
      <c r="D45" s="997"/>
      <c r="E45" s="997"/>
      <c r="F45" s="997"/>
    </row>
    <row r="46" spans="4:6" ht="20.100000000000001" customHeight="1">
      <c r="D46" s="997"/>
      <c r="E46" s="997"/>
      <c r="F46" s="997"/>
    </row>
    <row r="47" spans="4:6" ht="20.100000000000001" customHeight="1">
      <c r="D47" s="997"/>
      <c r="E47" s="997"/>
      <c r="F47" s="997"/>
    </row>
    <row r="48" spans="4:6" ht="20.100000000000001" customHeight="1">
      <c r="D48" s="997"/>
      <c r="E48" s="997"/>
      <c r="F48" s="997"/>
    </row>
    <row r="49" spans="4:6" ht="20.100000000000001" customHeight="1">
      <c r="D49" s="997"/>
      <c r="E49" s="997"/>
      <c r="F49" s="997"/>
    </row>
    <row r="50" spans="4:6" ht="20.100000000000001" customHeight="1">
      <c r="D50" s="997"/>
      <c r="E50" s="997"/>
      <c r="F50" s="997"/>
    </row>
    <row r="51" spans="4:6" ht="20.100000000000001" customHeight="1">
      <c r="D51" s="997"/>
      <c r="E51" s="997"/>
      <c r="F51" s="997"/>
    </row>
    <row r="52" spans="4:6" ht="20.100000000000001" customHeight="1">
      <c r="D52" s="997"/>
      <c r="E52" s="997"/>
      <c r="F52" s="997"/>
    </row>
    <row r="53" spans="4:6" ht="20.100000000000001" customHeight="1">
      <c r="D53" s="997"/>
      <c r="E53" s="997"/>
      <c r="F53" s="997"/>
    </row>
    <row r="54" spans="4:6" ht="20.100000000000001" customHeight="1">
      <c r="D54" s="997"/>
      <c r="E54" s="997"/>
      <c r="F54" s="997"/>
    </row>
    <row r="55" spans="4:6" ht="20.100000000000001" customHeight="1">
      <c r="D55" s="997"/>
      <c r="E55" s="997"/>
      <c r="F55" s="997"/>
    </row>
    <row r="56" spans="4:6" ht="20.100000000000001" customHeight="1">
      <c r="D56" s="997"/>
      <c r="E56" s="997"/>
      <c r="F56" s="997"/>
    </row>
    <row r="57" spans="4:6" ht="20.100000000000001" customHeight="1">
      <c r="D57" s="997"/>
      <c r="E57" s="997"/>
      <c r="F57" s="997"/>
    </row>
    <row r="58" spans="4:6" ht="20.100000000000001" customHeight="1">
      <c r="D58" s="997"/>
      <c r="E58" s="997"/>
      <c r="F58" s="997"/>
    </row>
    <row r="59" spans="4:6" ht="20.100000000000001" customHeight="1">
      <c r="D59" s="997"/>
      <c r="E59" s="997"/>
      <c r="F59" s="997"/>
    </row>
    <row r="60" spans="4:6" ht="20.100000000000001" customHeight="1">
      <c r="D60" s="997"/>
      <c r="E60" s="997"/>
      <c r="F60" s="997"/>
    </row>
    <row r="61" spans="4:6" ht="20.100000000000001" customHeight="1">
      <c r="D61" s="997"/>
      <c r="E61" s="997"/>
      <c r="F61" s="997"/>
    </row>
    <row r="62" spans="4:6" ht="20.100000000000001" customHeight="1">
      <c r="D62" s="997"/>
      <c r="E62" s="997"/>
      <c r="F62" s="997"/>
    </row>
    <row r="63" spans="4:6" ht="20.100000000000001" customHeight="1">
      <c r="D63" s="997"/>
      <c r="E63" s="997"/>
      <c r="F63" s="997"/>
    </row>
    <row r="64" spans="4:6" ht="20.100000000000001" customHeight="1">
      <c r="D64" s="997"/>
      <c r="E64" s="997"/>
      <c r="F64" s="997"/>
    </row>
    <row r="65" spans="4:6" ht="20.100000000000001" customHeight="1">
      <c r="D65" s="997"/>
      <c r="E65" s="997"/>
      <c r="F65" s="997"/>
    </row>
    <row r="66" spans="4:6" ht="20.100000000000001" customHeight="1">
      <c r="D66" s="997"/>
      <c r="E66" s="997"/>
      <c r="F66" s="997"/>
    </row>
    <row r="67" spans="4:6" ht="20.100000000000001" customHeight="1">
      <c r="D67" s="997"/>
      <c r="E67" s="997"/>
      <c r="F67" s="997"/>
    </row>
    <row r="68" spans="4:6" ht="20.100000000000001" customHeight="1">
      <c r="D68" s="997"/>
      <c r="E68" s="997"/>
      <c r="F68" s="997"/>
    </row>
    <row r="69" spans="4:6" ht="20.100000000000001" customHeight="1">
      <c r="D69" s="997"/>
      <c r="E69" s="997"/>
      <c r="F69" s="997"/>
    </row>
    <row r="70" spans="4:6" ht="20.100000000000001" customHeight="1">
      <c r="D70" s="997"/>
      <c r="E70" s="997"/>
      <c r="F70" s="997"/>
    </row>
    <row r="71" spans="4:6" ht="20.100000000000001" customHeight="1">
      <c r="D71" s="997"/>
      <c r="E71" s="997"/>
      <c r="F71" s="997"/>
    </row>
    <row r="72" spans="4:6" ht="20.100000000000001" customHeight="1">
      <c r="D72" s="997"/>
      <c r="E72" s="997"/>
      <c r="F72" s="997"/>
    </row>
    <row r="73" spans="4:6" ht="20.100000000000001" customHeight="1">
      <c r="D73" s="997"/>
      <c r="E73" s="997"/>
      <c r="F73" s="997"/>
    </row>
    <row r="74" spans="4:6" ht="20.100000000000001" customHeight="1">
      <c r="D74" s="997"/>
      <c r="E74" s="997"/>
      <c r="F74" s="997"/>
    </row>
    <row r="75" spans="4:6" ht="20.100000000000001" customHeight="1">
      <c r="D75" s="997"/>
      <c r="E75" s="997"/>
      <c r="F75" s="997"/>
    </row>
    <row r="76" spans="4:6" ht="20.100000000000001" customHeight="1">
      <c r="D76" s="997"/>
      <c r="E76" s="997"/>
      <c r="F76" s="997"/>
    </row>
    <row r="77" spans="4:6" ht="20.100000000000001" customHeight="1">
      <c r="D77" s="997"/>
      <c r="E77" s="997"/>
      <c r="F77" s="997"/>
    </row>
    <row r="78" spans="4:6" ht="20.100000000000001" customHeight="1">
      <c r="D78" s="997"/>
      <c r="E78" s="997"/>
      <c r="F78" s="997"/>
    </row>
    <row r="79" spans="4:6" ht="20.100000000000001" customHeight="1">
      <c r="D79" s="997"/>
      <c r="E79" s="997"/>
      <c r="F79" s="997"/>
    </row>
    <row r="80" spans="4:6" ht="20.100000000000001" customHeight="1">
      <c r="D80" s="997"/>
      <c r="E80" s="997"/>
      <c r="F80" s="997"/>
    </row>
    <row r="81" spans="4:6" ht="20.100000000000001" customHeight="1">
      <c r="D81" s="997"/>
      <c r="E81" s="997"/>
      <c r="F81" s="997"/>
    </row>
    <row r="82" spans="4:6" ht="20.100000000000001" customHeight="1">
      <c r="D82" s="997"/>
      <c r="E82" s="997"/>
      <c r="F82" s="997"/>
    </row>
    <row r="83" spans="4:6" ht="20.100000000000001" customHeight="1">
      <c r="D83" s="997"/>
      <c r="E83" s="997"/>
      <c r="F83" s="997"/>
    </row>
    <row r="84" spans="4:6" ht="20.100000000000001" customHeight="1">
      <c r="D84" s="997"/>
      <c r="E84" s="997"/>
      <c r="F84" s="997"/>
    </row>
    <row r="85" spans="4:6" ht="20.100000000000001" customHeight="1">
      <c r="D85" s="997"/>
      <c r="E85" s="997"/>
      <c r="F85" s="997"/>
    </row>
    <row r="86" spans="4:6" ht="20.100000000000001" customHeight="1">
      <c r="D86" s="997"/>
      <c r="E86" s="997"/>
      <c r="F86" s="997"/>
    </row>
    <row r="87" spans="4:6" ht="20.100000000000001" customHeight="1">
      <c r="D87" s="997"/>
      <c r="E87" s="997"/>
      <c r="F87" s="997"/>
    </row>
    <row r="88" spans="4:6" ht="20.100000000000001" customHeight="1">
      <c r="D88" s="997"/>
      <c r="E88" s="997"/>
      <c r="F88" s="997"/>
    </row>
    <row r="89" spans="4:6" ht="20.100000000000001" customHeight="1">
      <c r="D89" s="997"/>
      <c r="E89" s="997"/>
      <c r="F89" s="997"/>
    </row>
    <row r="90" spans="4:6" ht="20.100000000000001" customHeight="1">
      <c r="D90" s="997"/>
      <c r="E90" s="997"/>
      <c r="F90" s="997"/>
    </row>
    <row r="91" spans="4:6" ht="20.100000000000001" customHeight="1">
      <c r="D91" s="997"/>
      <c r="E91" s="997"/>
      <c r="F91" s="997"/>
    </row>
    <row r="92" spans="4:6" ht="20.100000000000001" customHeight="1">
      <c r="D92" s="997"/>
      <c r="E92" s="997"/>
      <c r="F92" s="997"/>
    </row>
    <row r="93" spans="4:6" ht="20.100000000000001" customHeight="1">
      <c r="D93" s="997"/>
      <c r="E93" s="997"/>
      <c r="F93" s="997"/>
    </row>
    <row r="94" spans="4:6" ht="20.100000000000001" customHeight="1">
      <c r="D94" s="997"/>
      <c r="E94" s="997"/>
      <c r="F94" s="997"/>
    </row>
    <row r="95" spans="4:6" ht="20.100000000000001" customHeight="1">
      <c r="D95" s="997"/>
      <c r="E95" s="997"/>
      <c r="F95" s="997"/>
    </row>
    <row r="96" spans="4:6" ht="20.100000000000001" customHeight="1">
      <c r="D96" s="997"/>
      <c r="E96" s="997"/>
      <c r="F96" s="997"/>
    </row>
    <row r="97" spans="4:6" ht="20.100000000000001" customHeight="1">
      <c r="D97" s="997"/>
      <c r="E97" s="997"/>
      <c r="F97" s="997"/>
    </row>
    <row r="98" spans="4:6" ht="20.100000000000001" customHeight="1">
      <c r="D98" s="997"/>
      <c r="E98" s="997"/>
      <c r="F98" s="997"/>
    </row>
    <row r="99" spans="4:6" ht="20.100000000000001" customHeight="1">
      <c r="D99" s="997"/>
      <c r="E99" s="997"/>
      <c r="F99" s="997"/>
    </row>
    <row r="100" spans="4:6" ht="20.100000000000001" customHeight="1">
      <c r="D100" s="997"/>
      <c r="E100" s="997"/>
      <c r="F100" s="997"/>
    </row>
    <row r="101" spans="4:6" ht="20.100000000000001" customHeight="1">
      <c r="D101" s="997"/>
      <c r="E101" s="997"/>
      <c r="F101" s="997"/>
    </row>
    <row r="102" spans="4:6" ht="20.100000000000001" customHeight="1">
      <c r="D102" s="997"/>
      <c r="E102" s="997"/>
      <c r="F102" s="997"/>
    </row>
    <row r="103" spans="4:6" ht="20.100000000000001" customHeight="1">
      <c r="D103" s="997"/>
      <c r="E103" s="997"/>
      <c r="F103" s="997"/>
    </row>
    <row r="104" spans="4:6" ht="20.100000000000001" customHeight="1">
      <c r="D104" s="997"/>
      <c r="E104" s="997"/>
      <c r="F104" s="997"/>
    </row>
    <row r="105" spans="4:6" ht="20.100000000000001" customHeight="1">
      <c r="D105" s="997"/>
      <c r="E105" s="997"/>
      <c r="F105" s="997"/>
    </row>
    <row r="106" spans="4:6" ht="20.100000000000001" customHeight="1">
      <c r="D106" s="997"/>
      <c r="E106" s="997"/>
      <c r="F106" s="997"/>
    </row>
    <row r="107" spans="4:6" ht="20.100000000000001" customHeight="1">
      <c r="D107" s="997"/>
      <c r="E107" s="997"/>
      <c r="F107" s="997"/>
    </row>
    <row r="108" spans="4:6" ht="20.100000000000001" customHeight="1">
      <c r="D108" s="997"/>
      <c r="E108" s="997"/>
      <c r="F108" s="997"/>
    </row>
    <row r="109" spans="4:6" ht="20.100000000000001" customHeight="1">
      <c r="D109" s="997"/>
      <c r="E109" s="997"/>
      <c r="F109" s="997"/>
    </row>
    <row r="110" spans="4:6" ht="20.100000000000001" customHeight="1">
      <c r="D110" s="997"/>
      <c r="E110" s="997"/>
      <c r="F110" s="997"/>
    </row>
    <row r="111" spans="4:6" ht="20.100000000000001" customHeight="1">
      <c r="D111" s="997"/>
      <c r="E111" s="997"/>
      <c r="F111" s="997"/>
    </row>
    <row r="112" spans="4:6" ht="20.100000000000001" customHeight="1">
      <c r="D112" s="997"/>
      <c r="E112" s="997"/>
      <c r="F112" s="997"/>
    </row>
    <row r="113" spans="4:6" ht="20.100000000000001" customHeight="1">
      <c r="D113" s="997"/>
      <c r="E113" s="997"/>
      <c r="F113" s="997"/>
    </row>
    <row r="114" spans="4:6" ht="20.100000000000001" customHeight="1">
      <c r="D114" s="997"/>
      <c r="E114" s="997"/>
      <c r="F114" s="997"/>
    </row>
    <row r="115" spans="4:6" ht="20.100000000000001" customHeight="1">
      <c r="D115" s="997"/>
      <c r="E115" s="997"/>
      <c r="F115" s="997"/>
    </row>
    <row r="116" spans="4:6" ht="20.100000000000001" customHeight="1">
      <c r="D116" s="997"/>
      <c r="E116" s="997"/>
      <c r="F116" s="997"/>
    </row>
    <row r="117" spans="4:6" ht="20.100000000000001" customHeight="1">
      <c r="D117" s="997"/>
      <c r="E117" s="997"/>
      <c r="F117" s="997"/>
    </row>
    <row r="118" spans="4:6" ht="20.100000000000001" customHeight="1">
      <c r="D118" s="997"/>
      <c r="E118" s="997"/>
      <c r="F118" s="997"/>
    </row>
    <row r="119" spans="4:6" ht="20.100000000000001" customHeight="1">
      <c r="D119" s="997"/>
      <c r="E119" s="997"/>
      <c r="F119" s="997"/>
    </row>
    <row r="120" spans="4:6" ht="20.100000000000001" customHeight="1">
      <c r="D120" s="997"/>
      <c r="E120" s="997"/>
      <c r="F120" s="997"/>
    </row>
    <row r="121" spans="4:6" ht="20.100000000000001" customHeight="1">
      <c r="D121" s="997"/>
      <c r="E121" s="997"/>
      <c r="F121" s="997"/>
    </row>
    <row r="122" spans="4:6" ht="20.100000000000001" customHeight="1">
      <c r="D122" s="997"/>
      <c r="E122" s="997"/>
      <c r="F122" s="997"/>
    </row>
    <row r="123" spans="4:6" ht="20.100000000000001" customHeight="1">
      <c r="D123" s="997"/>
      <c r="E123" s="997"/>
      <c r="F123" s="997"/>
    </row>
    <row r="124" spans="4:6" ht="20.100000000000001" customHeight="1">
      <c r="D124" s="997"/>
      <c r="E124" s="997"/>
      <c r="F124" s="997"/>
    </row>
    <row r="125" spans="4:6" ht="20.100000000000001" customHeight="1">
      <c r="D125" s="997"/>
      <c r="E125" s="997"/>
      <c r="F125" s="997"/>
    </row>
    <row r="126" spans="4:6" ht="20.100000000000001" customHeight="1">
      <c r="D126" s="997"/>
      <c r="E126" s="997"/>
      <c r="F126" s="997"/>
    </row>
    <row r="127" spans="4:6" ht="20.100000000000001" customHeight="1">
      <c r="D127" s="997"/>
      <c r="E127" s="997"/>
      <c r="F127" s="997"/>
    </row>
    <row r="128" spans="4:6" ht="20.100000000000001" customHeight="1">
      <c r="D128" s="997"/>
      <c r="E128" s="997"/>
      <c r="F128" s="997"/>
    </row>
    <row r="129" spans="4:6" ht="20.100000000000001" customHeight="1">
      <c r="D129" s="997"/>
      <c r="E129" s="997"/>
      <c r="F129" s="997"/>
    </row>
    <row r="130" spans="4:6" ht="20.100000000000001" customHeight="1">
      <c r="D130" s="997"/>
      <c r="E130" s="997"/>
      <c r="F130" s="997"/>
    </row>
    <row r="131" spans="4:6" ht="20.100000000000001" customHeight="1">
      <c r="D131" s="997"/>
      <c r="E131" s="997"/>
      <c r="F131" s="997"/>
    </row>
    <row r="132" spans="4:6" ht="20.100000000000001" customHeight="1">
      <c r="D132" s="997"/>
      <c r="E132" s="997"/>
      <c r="F132" s="997"/>
    </row>
    <row r="133" spans="4:6" ht="20.100000000000001" customHeight="1">
      <c r="D133" s="997"/>
      <c r="E133" s="997"/>
      <c r="F133" s="997"/>
    </row>
    <row r="134" spans="4:6" ht="20.100000000000001" customHeight="1">
      <c r="D134" s="997"/>
      <c r="E134" s="997"/>
      <c r="F134" s="997"/>
    </row>
    <row r="135" spans="4:6" ht="20.100000000000001" customHeight="1">
      <c r="D135" s="997"/>
      <c r="E135" s="997"/>
      <c r="F135" s="997"/>
    </row>
    <row r="136" spans="4:6" ht="20.100000000000001" customHeight="1">
      <c r="D136" s="997"/>
      <c r="E136" s="997"/>
      <c r="F136" s="997"/>
    </row>
    <row r="137" spans="4:6" ht="20.100000000000001" customHeight="1">
      <c r="D137" s="997"/>
      <c r="E137" s="997"/>
      <c r="F137" s="997"/>
    </row>
    <row r="138" spans="4:6" ht="20.100000000000001" customHeight="1">
      <c r="D138" s="997"/>
      <c r="E138" s="997"/>
      <c r="F138" s="997"/>
    </row>
    <row r="139" spans="4:6" ht="20.100000000000001" customHeight="1">
      <c r="D139" s="997"/>
      <c r="E139" s="997"/>
      <c r="F139" s="997"/>
    </row>
    <row r="140" spans="4:6" ht="20.100000000000001" customHeight="1">
      <c r="D140" s="997"/>
      <c r="E140" s="997"/>
      <c r="F140" s="997"/>
    </row>
    <row r="141" spans="4:6" ht="20.100000000000001" customHeight="1">
      <c r="D141" s="997"/>
      <c r="E141" s="997"/>
      <c r="F141" s="997"/>
    </row>
    <row r="142" spans="4:6" ht="20.100000000000001" customHeight="1"/>
    <row r="143" spans="4:6" ht="20.100000000000001" customHeight="1"/>
    <row r="144" spans="4:6"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sheetData>
  <mergeCells count="2">
    <mergeCell ref="A1:G1"/>
    <mergeCell ref="A2:H2"/>
  </mergeCells>
  <hyperlinks>
    <hyperlink ref="A17" r:id="rId1"/>
  </hyperlinks>
  <printOptions gridLinesSet="0"/>
  <pageMargins left="0.78740157480314965" right="0.78740157480314965" top="1.1811023622047245" bottom="0.78740157480314965" header="0" footer="0"/>
  <pageSetup paperSize="9" orientation="portrait" horizontalDpi="300" verticalDpi="300" r:id="rId2"/>
  <headerFooter alignWithMargins="0"/>
</worksheet>
</file>

<file path=xl/worksheets/sheet86.xml><?xml version="1.0" encoding="utf-8"?>
<worksheet xmlns="http://schemas.openxmlformats.org/spreadsheetml/2006/main" xmlns:r="http://schemas.openxmlformats.org/officeDocument/2006/relationships">
  <sheetPr codeName="Sheet86"/>
  <dimension ref="A1:M86"/>
  <sheetViews>
    <sheetView showGridLines="0" workbookViewId="0"/>
  </sheetViews>
  <sheetFormatPr defaultRowHeight="12.75"/>
  <cols>
    <col min="1" max="1" width="21.5703125" style="981" customWidth="1"/>
    <col min="2" max="3" width="7.7109375" style="981" customWidth="1"/>
    <col min="4" max="4" width="10" style="981" customWidth="1"/>
    <col min="5" max="6" width="10.28515625" style="981" customWidth="1"/>
    <col min="7" max="7" width="9.42578125" style="981" customWidth="1"/>
    <col min="8" max="8" width="10" style="981" customWidth="1"/>
    <col min="9" max="9" width="4.85546875" style="981" customWidth="1"/>
    <col min="10" max="16384" width="9.140625" style="981"/>
  </cols>
  <sheetData>
    <row r="1" spans="1:13" ht="21" customHeight="1">
      <c r="A1" s="1723" t="s">
        <v>1085</v>
      </c>
      <c r="B1" s="1724"/>
      <c r="C1" s="1724"/>
      <c r="D1" s="2202"/>
      <c r="E1" s="2203"/>
      <c r="F1" s="2203"/>
      <c r="G1" s="1724"/>
      <c r="H1" s="1724"/>
    </row>
    <row r="2" spans="1:13" ht="23.25" customHeight="1">
      <c r="A2" s="2215" t="s">
        <v>1086</v>
      </c>
      <c r="B2" s="2215"/>
      <c r="C2" s="2215"/>
      <c r="D2" s="2215"/>
      <c r="E2" s="2215"/>
      <c r="F2" s="2215"/>
      <c r="G2" s="2215"/>
      <c r="H2" s="2215"/>
    </row>
    <row r="3" spans="1:13" ht="12.95" customHeight="1">
      <c r="A3" s="982">
        <v>2017</v>
      </c>
      <c r="B3" s="982"/>
      <c r="C3" s="982"/>
      <c r="D3" s="982"/>
      <c r="E3" s="983"/>
      <c r="F3" s="983"/>
      <c r="G3" s="983"/>
      <c r="H3" s="984" t="s">
        <v>546</v>
      </c>
      <c r="I3" s="985"/>
    </row>
    <row r="4" spans="1:13" ht="15" customHeight="1">
      <c r="A4" s="2168" t="s">
        <v>964</v>
      </c>
      <c r="B4" s="2168" t="s">
        <v>0</v>
      </c>
      <c r="C4" s="2168" t="s">
        <v>1087</v>
      </c>
      <c r="D4" s="2172" t="s">
        <v>1088</v>
      </c>
      <c r="E4" s="2216"/>
      <c r="F4" s="2216"/>
      <c r="G4" s="2216"/>
      <c r="H4" s="2217"/>
      <c r="I4" s="987"/>
    </row>
    <row r="5" spans="1:13" ht="45" customHeight="1">
      <c r="A5" s="2169"/>
      <c r="B5" s="2169"/>
      <c r="C5" s="2169"/>
      <c r="D5" s="1709" t="s">
        <v>1089</v>
      </c>
      <c r="E5" s="1722" t="s">
        <v>1090</v>
      </c>
      <c r="F5" s="1710" t="s">
        <v>1091</v>
      </c>
      <c r="G5" s="1710" t="s">
        <v>1092</v>
      </c>
      <c r="H5" s="1709" t="s">
        <v>1093</v>
      </c>
      <c r="I5" s="988"/>
    </row>
    <row r="6" spans="1:13" ht="12.95" customHeight="1">
      <c r="A6" s="985"/>
      <c r="B6" s="985"/>
      <c r="C6" s="985"/>
      <c r="D6" s="985"/>
      <c r="E6" s="985"/>
      <c r="F6" s="985"/>
      <c r="G6" s="985"/>
      <c r="H6" s="985"/>
      <c r="I6" s="985"/>
    </row>
    <row r="7" spans="1:13" s="1067" customFormat="1" ht="12.95" customHeight="1">
      <c r="A7" s="1067" t="s">
        <v>1012</v>
      </c>
      <c r="B7" s="1068">
        <f>SUM(B9:B13)</f>
        <v>1126</v>
      </c>
      <c r="C7" s="1068">
        <f>SUM(C9:C13)</f>
        <v>390</v>
      </c>
      <c r="D7" s="1068">
        <f t="shared" ref="D7:H7" si="0">SUM(D9:D13)</f>
        <v>48</v>
      </c>
      <c r="E7" s="1068">
        <f t="shared" si="0"/>
        <v>300</v>
      </c>
      <c r="F7" s="1068">
        <f t="shared" si="0"/>
        <v>158</v>
      </c>
      <c r="G7" s="1068">
        <f t="shared" si="0"/>
        <v>55</v>
      </c>
      <c r="H7" s="1068">
        <f t="shared" si="0"/>
        <v>175</v>
      </c>
      <c r="J7" s="1068"/>
      <c r="L7" s="1068"/>
    </row>
    <row r="8" spans="1:13" s="1067" customFormat="1" ht="12.95" customHeight="1">
      <c r="J8" s="1068"/>
    </row>
    <row r="9" spans="1:13" s="1034" customFormat="1" ht="12.95" customHeight="1">
      <c r="A9" s="1034" t="s">
        <v>1013</v>
      </c>
      <c r="B9" s="1068">
        <v>411</v>
      </c>
      <c r="C9" s="1673">
        <v>91</v>
      </c>
      <c r="D9" s="1673">
        <v>37</v>
      </c>
      <c r="E9" s="1673">
        <v>255</v>
      </c>
      <c r="F9" s="1673">
        <v>14</v>
      </c>
      <c r="G9" s="1705">
        <v>1</v>
      </c>
      <c r="H9" s="1673">
        <v>13</v>
      </c>
      <c r="J9" s="1068"/>
      <c r="L9" s="1717"/>
      <c r="M9" s="1717"/>
    </row>
    <row r="10" spans="1:13" s="1067" customFormat="1" ht="12.95" customHeight="1">
      <c r="A10" s="1034" t="s">
        <v>1014</v>
      </c>
      <c r="B10" s="1675">
        <v>542</v>
      </c>
      <c r="C10" s="1098">
        <v>159</v>
      </c>
      <c r="D10" s="1098">
        <v>3</v>
      </c>
      <c r="E10" s="1098">
        <v>38</v>
      </c>
      <c r="F10" s="1098">
        <v>138</v>
      </c>
      <c r="G10" s="1705">
        <v>53</v>
      </c>
      <c r="H10" s="1705">
        <v>151</v>
      </c>
      <c r="J10" s="1068"/>
    </row>
    <row r="11" spans="1:13" s="1034" customFormat="1" ht="12.95" customHeight="1">
      <c r="A11" s="1034" t="s">
        <v>1015</v>
      </c>
      <c r="B11" s="1675">
        <v>129</v>
      </c>
      <c r="C11" s="1098">
        <v>105</v>
      </c>
      <c r="D11" s="1098">
        <v>8</v>
      </c>
      <c r="E11" s="1098">
        <v>6</v>
      </c>
      <c r="F11" s="1098">
        <v>3</v>
      </c>
      <c r="G11" s="1705">
        <v>1</v>
      </c>
      <c r="H11" s="1705">
        <v>6</v>
      </c>
      <c r="J11" s="1068"/>
    </row>
    <row r="12" spans="1:13" s="1034" customFormat="1" ht="12.95" customHeight="1">
      <c r="A12" s="1034" t="s">
        <v>1016</v>
      </c>
      <c r="B12" s="1675">
        <v>26</v>
      </c>
      <c r="C12" s="1098">
        <v>22</v>
      </c>
      <c r="D12" s="1098">
        <v>0</v>
      </c>
      <c r="E12" s="1098">
        <v>0</v>
      </c>
      <c r="F12" s="1098">
        <v>0</v>
      </c>
      <c r="G12" s="1705">
        <v>0</v>
      </c>
      <c r="H12" s="1705">
        <v>4</v>
      </c>
      <c r="J12" s="1068"/>
    </row>
    <row r="13" spans="1:13" s="1034" customFormat="1" ht="12.95" customHeight="1">
      <c r="A13" s="1034" t="s">
        <v>1017</v>
      </c>
      <c r="B13" s="1675">
        <v>18</v>
      </c>
      <c r="C13" s="1098">
        <v>13</v>
      </c>
      <c r="D13" s="1098">
        <v>0</v>
      </c>
      <c r="E13" s="1098">
        <v>1</v>
      </c>
      <c r="F13" s="1098">
        <v>3</v>
      </c>
      <c r="G13" s="1705">
        <v>0</v>
      </c>
      <c r="H13" s="1705">
        <v>1</v>
      </c>
      <c r="J13" s="1068"/>
    </row>
    <row r="14" spans="1:13" s="1067" customFormat="1" ht="6.95" customHeight="1" thickBot="1">
      <c r="A14" s="1677"/>
      <c r="B14" s="1677"/>
      <c r="C14" s="1677"/>
      <c r="D14" s="1715"/>
      <c r="E14" s="1715"/>
      <c r="F14" s="1677"/>
      <c r="G14" s="1677"/>
      <c r="H14" s="1678"/>
    </row>
    <row r="15" spans="1:13" s="1067" customFormat="1" ht="3.75" customHeight="1" thickTop="1">
      <c r="A15" s="1161"/>
      <c r="B15" s="1161"/>
      <c r="C15" s="1161"/>
      <c r="D15" s="1161"/>
      <c r="E15" s="1570"/>
      <c r="F15" s="1161"/>
      <c r="G15" s="1161"/>
      <c r="H15" s="1035"/>
    </row>
    <row r="16" spans="1:13" s="993" customFormat="1" ht="12.95" customHeight="1">
      <c r="A16" s="1031" t="s">
        <v>955</v>
      </c>
      <c r="B16" s="1031"/>
      <c r="C16" s="1031"/>
      <c r="D16" s="1031"/>
      <c r="E16" s="1031"/>
    </row>
    <row r="17" spans="1:8">
      <c r="A17" s="985"/>
      <c r="B17" s="985"/>
      <c r="C17" s="985"/>
      <c r="D17" s="985"/>
      <c r="E17" s="985"/>
      <c r="F17" s="985"/>
      <c r="G17" s="985"/>
      <c r="H17" s="985"/>
    </row>
    <row r="18" spans="1:8" s="1034" customFormat="1" ht="9.9499999999999993" customHeight="1">
      <c r="A18" s="768" t="s">
        <v>564</v>
      </c>
      <c r="D18" s="1035"/>
    </row>
    <row r="19" spans="1:8" s="1034" customFormat="1" ht="15" customHeight="1">
      <c r="A19" s="1011" t="s">
        <v>970</v>
      </c>
      <c r="D19" s="1035"/>
    </row>
    <row r="20" spans="1:8">
      <c r="A20" s="985"/>
      <c r="B20" s="985"/>
      <c r="C20" s="985"/>
      <c r="D20" s="985"/>
      <c r="E20" s="985"/>
      <c r="F20" s="985"/>
      <c r="G20" s="985"/>
      <c r="H20" s="985"/>
    </row>
    <row r="21" spans="1:8">
      <c r="A21" s="985"/>
      <c r="B21" s="985"/>
      <c r="C21" s="985"/>
      <c r="D21" s="985"/>
      <c r="E21" s="985"/>
      <c r="F21" s="985"/>
      <c r="G21" s="985"/>
      <c r="H21" s="985"/>
    </row>
    <row r="22" spans="1:8">
      <c r="A22" s="985"/>
      <c r="B22" s="985"/>
      <c r="C22" s="985"/>
      <c r="D22" s="985"/>
      <c r="E22" s="985"/>
      <c r="F22" s="985"/>
      <c r="G22" s="985"/>
      <c r="H22" s="985"/>
    </row>
    <row r="23" spans="1:8">
      <c r="A23" s="985"/>
      <c r="B23" s="985"/>
      <c r="C23" s="985"/>
      <c r="D23" s="985"/>
      <c r="E23" s="985"/>
      <c r="F23" s="985"/>
      <c r="G23" s="985"/>
      <c r="H23" s="985"/>
    </row>
    <row r="24" spans="1:8">
      <c r="A24" s="985"/>
      <c r="B24" s="985"/>
      <c r="C24" s="985"/>
      <c r="D24" s="985"/>
      <c r="E24" s="985"/>
      <c r="F24" s="985"/>
      <c r="G24" s="985"/>
      <c r="H24" s="985"/>
    </row>
    <row r="25" spans="1:8">
      <c r="A25" s="985"/>
      <c r="B25" s="985"/>
      <c r="C25" s="985"/>
      <c r="D25" s="985"/>
      <c r="E25" s="985"/>
      <c r="F25" s="985"/>
      <c r="G25" s="985"/>
      <c r="H25" s="985"/>
    </row>
    <row r="26" spans="1:8">
      <c r="A26" s="985"/>
      <c r="B26" s="985"/>
      <c r="C26" s="985"/>
      <c r="D26" s="985"/>
      <c r="E26" s="985"/>
      <c r="F26" s="985"/>
      <c r="G26" s="985"/>
      <c r="H26" s="985"/>
    </row>
    <row r="27" spans="1:8">
      <c r="A27" s="985"/>
      <c r="B27" s="985"/>
      <c r="C27" s="985"/>
      <c r="D27" s="985"/>
      <c r="E27" s="985"/>
      <c r="F27" s="985"/>
      <c r="G27" s="985"/>
      <c r="H27" s="985"/>
    </row>
    <row r="28" spans="1:8">
      <c r="A28" s="985"/>
      <c r="B28" s="985"/>
      <c r="C28" s="985"/>
      <c r="D28" s="985"/>
      <c r="E28" s="985"/>
      <c r="F28" s="985"/>
      <c r="G28" s="985"/>
      <c r="H28" s="985"/>
    </row>
    <row r="29" spans="1:8">
      <c r="A29" s="985"/>
      <c r="B29" s="985"/>
      <c r="C29" s="985"/>
      <c r="D29" s="985"/>
      <c r="E29" s="985"/>
      <c r="F29" s="985"/>
      <c r="G29" s="985"/>
      <c r="H29" s="985"/>
    </row>
    <row r="30" spans="1:8">
      <c r="A30" s="985"/>
      <c r="B30" s="985"/>
      <c r="C30" s="985"/>
      <c r="D30" s="985"/>
      <c r="E30" s="985"/>
      <c r="F30" s="985"/>
      <c r="G30" s="985"/>
      <c r="H30" s="985"/>
    </row>
    <row r="31" spans="1:8">
      <c r="A31" s="985"/>
      <c r="B31" s="985"/>
      <c r="C31" s="985"/>
      <c r="D31" s="985"/>
      <c r="E31" s="985"/>
      <c r="F31" s="985"/>
      <c r="G31" s="985"/>
      <c r="H31" s="985"/>
    </row>
    <row r="32" spans="1:8">
      <c r="A32" s="985"/>
      <c r="B32" s="985"/>
      <c r="C32" s="985"/>
      <c r="D32" s="985"/>
      <c r="E32" s="985"/>
      <c r="F32" s="985"/>
      <c r="G32" s="985"/>
      <c r="H32" s="985"/>
    </row>
    <row r="33" spans="1:8">
      <c r="A33" s="985"/>
      <c r="B33" s="985"/>
      <c r="C33" s="985"/>
      <c r="D33" s="985"/>
      <c r="E33" s="985"/>
      <c r="F33" s="985"/>
      <c r="G33" s="985"/>
      <c r="H33" s="985"/>
    </row>
    <row r="34" spans="1:8">
      <c r="A34" s="985"/>
      <c r="B34" s="985"/>
      <c r="C34" s="985"/>
      <c r="D34" s="985"/>
      <c r="E34" s="985"/>
      <c r="F34" s="985"/>
      <c r="G34" s="985"/>
      <c r="H34" s="985"/>
    </row>
    <row r="35" spans="1:8">
      <c r="A35" s="985"/>
      <c r="B35" s="985"/>
      <c r="C35" s="985"/>
      <c r="D35" s="985"/>
      <c r="E35" s="985"/>
      <c r="F35" s="985"/>
      <c r="G35" s="985"/>
      <c r="H35" s="985"/>
    </row>
    <row r="36" spans="1:8">
      <c r="A36" s="985"/>
      <c r="B36" s="985"/>
      <c r="C36" s="985"/>
      <c r="D36" s="985"/>
      <c r="E36" s="985"/>
      <c r="F36" s="985"/>
      <c r="G36" s="985"/>
      <c r="H36" s="985"/>
    </row>
    <row r="37" spans="1:8">
      <c r="A37" s="985"/>
      <c r="B37" s="985"/>
      <c r="C37" s="985"/>
      <c r="D37" s="985"/>
      <c r="E37" s="985"/>
      <c r="F37" s="985"/>
      <c r="G37" s="985"/>
      <c r="H37" s="985"/>
    </row>
    <row r="38" spans="1:8">
      <c r="A38" s="985"/>
      <c r="B38" s="985"/>
      <c r="C38" s="985"/>
      <c r="D38" s="985"/>
      <c r="E38" s="985"/>
      <c r="F38" s="985"/>
      <c r="G38" s="985"/>
      <c r="H38" s="985"/>
    </row>
    <row r="39" spans="1:8">
      <c r="A39" s="985"/>
      <c r="B39" s="985"/>
      <c r="C39" s="985"/>
      <c r="D39" s="985"/>
      <c r="E39" s="985"/>
      <c r="F39" s="985"/>
      <c r="G39" s="985"/>
      <c r="H39" s="985"/>
    </row>
    <row r="40" spans="1:8">
      <c r="A40" s="985"/>
      <c r="B40" s="985"/>
      <c r="C40" s="985"/>
      <c r="D40" s="985"/>
      <c r="E40" s="985"/>
      <c r="F40" s="985"/>
      <c r="G40" s="985"/>
      <c r="H40" s="985"/>
    </row>
    <row r="41" spans="1:8">
      <c r="A41" s="985"/>
      <c r="B41" s="985"/>
      <c r="C41" s="985"/>
      <c r="D41" s="985"/>
      <c r="E41" s="985"/>
      <c r="F41" s="985"/>
      <c r="G41" s="985"/>
      <c r="H41" s="985"/>
    </row>
    <row r="42" spans="1:8">
      <c r="A42" s="985"/>
      <c r="B42" s="985"/>
      <c r="C42" s="985"/>
      <c r="D42" s="985"/>
      <c r="E42" s="985"/>
      <c r="F42" s="985"/>
      <c r="G42" s="985"/>
      <c r="H42" s="985"/>
    </row>
    <row r="43" spans="1:8">
      <c r="A43" s="985"/>
      <c r="B43" s="985"/>
      <c r="C43" s="985"/>
      <c r="D43" s="985"/>
      <c r="E43" s="985"/>
      <c r="F43" s="985"/>
      <c r="G43" s="985"/>
      <c r="H43" s="985"/>
    </row>
    <row r="44" spans="1:8">
      <c r="A44" s="985"/>
      <c r="B44" s="985"/>
      <c r="C44" s="985"/>
      <c r="D44" s="985"/>
      <c r="E44" s="985"/>
      <c r="F44" s="985"/>
      <c r="G44" s="985"/>
      <c r="H44" s="985"/>
    </row>
    <row r="45" spans="1:8">
      <c r="A45" s="985"/>
      <c r="B45" s="985"/>
      <c r="C45" s="985"/>
      <c r="D45" s="985"/>
      <c r="E45" s="985"/>
      <c r="F45" s="985"/>
      <c r="G45" s="985"/>
      <c r="H45" s="985"/>
    </row>
    <row r="46" spans="1:8">
      <c r="A46" s="985"/>
      <c r="B46" s="985"/>
      <c r="C46" s="985"/>
      <c r="D46" s="985"/>
      <c r="E46" s="985"/>
      <c r="F46" s="985"/>
      <c r="G46" s="985"/>
      <c r="H46" s="985"/>
    </row>
    <row r="47" spans="1:8">
      <c r="A47" s="985"/>
      <c r="B47" s="985"/>
      <c r="C47" s="985"/>
      <c r="D47" s="985"/>
      <c r="E47" s="985"/>
      <c r="F47" s="985"/>
      <c r="G47" s="985"/>
      <c r="H47" s="985"/>
    </row>
    <row r="48" spans="1:8">
      <c r="A48" s="985"/>
      <c r="B48" s="985"/>
      <c r="C48" s="985"/>
      <c r="D48" s="985"/>
      <c r="E48" s="985"/>
      <c r="F48" s="985"/>
      <c r="G48" s="985"/>
      <c r="H48" s="985"/>
    </row>
    <row r="49" spans="1:8">
      <c r="A49" s="985"/>
      <c r="B49" s="985"/>
      <c r="C49" s="985"/>
      <c r="D49" s="985"/>
      <c r="E49" s="985"/>
      <c r="F49" s="985"/>
      <c r="G49" s="985"/>
      <c r="H49" s="985"/>
    </row>
    <row r="50" spans="1:8">
      <c r="A50" s="985"/>
      <c r="B50" s="985"/>
      <c r="C50" s="985"/>
      <c r="D50" s="985"/>
      <c r="E50" s="985"/>
      <c r="F50" s="985"/>
      <c r="G50" s="985"/>
      <c r="H50" s="985"/>
    </row>
    <row r="51" spans="1:8">
      <c r="A51" s="985"/>
      <c r="B51" s="985"/>
      <c r="C51" s="985"/>
      <c r="D51" s="985"/>
      <c r="E51" s="985"/>
      <c r="F51" s="985"/>
      <c r="G51" s="985"/>
      <c r="H51" s="985"/>
    </row>
    <row r="52" spans="1:8">
      <c r="A52" s="985"/>
      <c r="B52" s="985"/>
      <c r="C52" s="985"/>
      <c r="D52" s="985"/>
      <c r="E52" s="985"/>
      <c r="F52" s="985"/>
      <c r="G52" s="985"/>
      <c r="H52" s="985"/>
    </row>
    <row r="53" spans="1:8">
      <c r="A53" s="985"/>
      <c r="B53" s="985"/>
      <c r="C53" s="985"/>
      <c r="D53" s="985"/>
      <c r="E53" s="985"/>
      <c r="F53" s="985"/>
      <c r="G53" s="985"/>
      <c r="H53" s="985"/>
    </row>
    <row r="54" spans="1:8">
      <c r="A54" s="985"/>
      <c r="B54" s="985"/>
      <c r="C54" s="985"/>
      <c r="D54" s="985"/>
      <c r="E54" s="985"/>
      <c r="F54" s="985"/>
      <c r="G54" s="985"/>
      <c r="H54" s="985"/>
    </row>
    <row r="55" spans="1:8">
      <c r="A55" s="985"/>
      <c r="B55" s="985"/>
      <c r="C55" s="985"/>
      <c r="D55" s="985"/>
      <c r="E55" s="985"/>
      <c r="F55" s="985"/>
      <c r="G55" s="985"/>
      <c r="H55" s="985"/>
    </row>
    <row r="56" spans="1:8">
      <c r="A56" s="985"/>
      <c r="B56" s="985"/>
      <c r="C56" s="985"/>
      <c r="D56" s="985"/>
      <c r="E56" s="985"/>
      <c r="F56" s="985"/>
      <c r="G56" s="985"/>
      <c r="H56" s="985"/>
    </row>
    <row r="57" spans="1:8">
      <c r="A57" s="985"/>
      <c r="B57" s="985"/>
      <c r="C57" s="985"/>
      <c r="D57" s="985"/>
      <c r="E57" s="985"/>
      <c r="F57" s="985"/>
      <c r="G57" s="985"/>
      <c r="H57" s="985"/>
    </row>
    <row r="58" spans="1:8">
      <c r="A58" s="985"/>
      <c r="B58" s="985"/>
      <c r="C58" s="985"/>
      <c r="D58" s="985"/>
      <c r="E58" s="985"/>
      <c r="F58" s="985"/>
      <c r="G58" s="985"/>
      <c r="H58" s="985"/>
    </row>
    <row r="59" spans="1:8">
      <c r="A59" s="985"/>
      <c r="B59" s="985"/>
      <c r="C59" s="985"/>
      <c r="D59" s="985"/>
      <c r="E59" s="985"/>
      <c r="F59" s="985"/>
      <c r="G59" s="985"/>
      <c r="H59" s="985"/>
    </row>
    <row r="60" spans="1:8">
      <c r="A60" s="985"/>
      <c r="B60" s="985"/>
      <c r="C60" s="985"/>
      <c r="D60" s="985"/>
      <c r="E60" s="985"/>
      <c r="F60" s="985"/>
      <c r="G60" s="985"/>
      <c r="H60" s="985"/>
    </row>
    <row r="61" spans="1:8">
      <c r="A61" s="985"/>
      <c r="B61" s="985"/>
      <c r="C61" s="985"/>
      <c r="D61" s="985"/>
      <c r="E61" s="985"/>
      <c r="F61" s="985"/>
      <c r="G61" s="985"/>
      <c r="H61" s="985"/>
    </row>
    <row r="62" spans="1:8">
      <c r="A62" s="985"/>
      <c r="B62" s="985"/>
      <c r="C62" s="985"/>
      <c r="D62" s="985"/>
      <c r="E62" s="985"/>
      <c r="F62" s="985"/>
      <c r="G62" s="985"/>
      <c r="H62" s="985"/>
    </row>
    <row r="63" spans="1:8">
      <c r="A63" s="985"/>
      <c r="B63" s="985"/>
      <c r="C63" s="985"/>
      <c r="D63" s="985"/>
      <c r="E63" s="985"/>
      <c r="F63" s="985"/>
      <c r="G63" s="985"/>
      <c r="H63" s="985"/>
    </row>
    <row r="64" spans="1:8">
      <c r="A64" s="985"/>
      <c r="B64" s="985"/>
      <c r="C64" s="985"/>
      <c r="D64" s="985"/>
      <c r="E64" s="985"/>
      <c r="F64" s="985"/>
      <c r="G64" s="985"/>
      <c r="H64" s="985"/>
    </row>
    <row r="65" spans="1:8">
      <c r="A65" s="985"/>
      <c r="B65" s="985"/>
      <c r="C65" s="985"/>
      <c r="D65" s="985"/>
      <c r="E65" s="985"/>
      <c r="F65" s="985"/>
      <c r="G65" s="985"/>
      <c r="H65" s="985"/>
    </row>
    <row r="66" spans="1:8">
      <c r="A66" s="985"/>
      <c r="B66" s="985"/>
      <c r="C66" s="985"/>
      <c r="D66" s="985"/>
      <c r="E66" s="985"/>
      <c r="F66" s="985"/>
      <c r="G66" s="985"/>
      <c r="H66" s="985"/>
    </row>
    <row r="67" spans="1:8">
      <c r="A67" s="985"/>
      <c r="B67" s="985"/>
      <c r="C67" s="985"/>
      <c r="D67" s="985"/>
      <c r="E67" s="985"/>
      <c r="F67" s="985"/>
      <c r="G67" s="985"/>
      <c r="H67" s="985"/>
    </row>
    <row r="68" spans="1:8">
      <c r="A68" s="985"/>
      <c r="B68" s="985"/>
      <c r="C68" s="985"/>
      <c r="D68" s="985"/>
      <c r="E68" s="985"/>
      <c r="F68" s="985"/>
      <c r="G68" s="985"/>
      <c r="H68" s="985"/>
    </row>
    <row r="69" spans="1:8">
      <c r="A69" s="985"/>
      <c r="B69" s="985"/>
      <c r="C69" s="985"/>
      <c r="D69" s="985"/>
      <c r="E69" s="985"/>
      <c r="F69" s="985"/>
      <c r="G69" s="985"/>
      <c r="H69" s="985"/>
    </row>
    <row r="70" spans="1:8">
      <c r="A70" s="985"/>
      <c r="B70" s="985"/>
      <c r="C70" s="985"/>
      <c r="D70" s="985"/>
      <c r="E70" s="985"/>
      <c r="F70" s="985"/>
      <c r="G70" s="985"/>
      <c r="H70" s="985"/>
    </row>
    <row r="71" spans="1:8">
      <c r="A71" s="985"/>
      <c r="B71" s="985"/>
      <c r="C71" s="985"/>
      <c r="D71" s="985"/>
      <c r="E71" s="985"/>
      <c r="F71" s="985"/>
      <c r="G71" s="985"/>
      <c r="H71" s="985"/>
    </row>
    <row r="72" spans="1:8">
      <c r="A72" s="985"/>
      <c r="B72" s="985"/>
      <c r="C72" s="985"/>
      <c r="D72" s="985"/>
      <c r="E72" s="985"/>
      <c r="F72" s="985"/>
      <c r="G72" s="985"/>
      <c r="H72" s="985"/>
    </row>
    <row r="73" spans="1:8">
      <c r="A73" s="985"/>
      <c r="B73" s="985"/>
      <c r="C73" s="985"/>
      <c r="D73" s="985"/>
      <c r="E73" s="985"/>
      <c r="F73" s="985"/>
      <c r="G73" s="985"/>
      <c r="H73" s="985"/>
    </row>
    <row r="74" spans="1:8">
      <c r="A74" s="985"/>
      <c r="B74" s="985"/>
      <c r="C74" s="985"/>
      <c r="D74" s="985"/>
      <c r="E74" s="985"/>
      <c r="F74" s="985"/>
      <c r="G74" s="985"/>
      <c r="H74" s="985"/>
    </row>
    <row r="75" spans="1:8">
      <c r="A75" s="985"/>
      <c r="B75" s="985"/>
      <c r="C75" s="985"/>
      <c r="D75" s="985"/>
      <c r="E75" s="985"/>
      <c r="F75" s="985"/>
      <c r="G75" s="985"/>
      <c r="H75" s="985"/>
    </row>
    <row r="76" spans="1:8">
      <c r="A76" s="985"/>
      <c r="B76" s="985"/>
      <c r="C76" s="985"/>
      <c r="D76" s="985"/>
      <c r="E76" s="985"/>
      <c r="F76" s="985"/>
      <c r="G76" s="985"/>
      <c r="H76" s="985"/>
    </row>
    <row r="77" spans="1:8">
      <c r="A77" s="985"/>
      <c r="B77" s="985"/>
      <c r="C77" s="985"/>
      <c r="D77" s="985"/>
      <c r="E77" s="985"/>
      <c r="F77" s="985"/>
      <c r="G77" s="985"/>
      <c r="H77" s="985"/>
    </row>
    <row r="78" spans="1:8">
      <c r="A78" s="985"/>
      <c r="B78" s="985"/>
      <c r="C78" s="985"/>
      <c r="D78" s="985"/>
      <c r="E78" s="985"/>
      <c r="F78" s="985"/>
      <c r="G78" s="985"/>
      <c r="H78" s="985"/>
    </row>
    <row r="79" spans="1:8">
      <c r="A79" s="985"/>
      <c r="B79" s="985"/>
      <c r="C79" s="985"/>
      <c r="D79" s="985"/>
      <c r="E79" s="985"/>
      <c r="F79" s="985"/>
      <c r="G79" s="985"/>
      <c r="H79" s="985"/>
    </row>
    <row r="80" spans="1:8">
      <c r="A80" s="985"/>
      <c r="B80" s="985"/>
      <c r="C80" s="985"/>
      <c r="D80" s="985"/>
      <c r="E80" s="985"/>
      <c r="F80" s="985"/>
      <c r="G80" s="985"/>
      <c r="H80" s="985"/>
    </row>
    <row r="81" spans="1:8">
      <c r="A81" s="985"/>
      <c r="B81" s="985"/>
      <c r="C81" s="985"/>
      <c r="D81" s="985"/>
      <c r="E81" s="985"/>
      <c r="F81" s="985"/>
      <c r="G81" s="985"/>
      <c r="H81" s="985"/>
    </row>
    <row r="82" spans="1:8">
      <c r="A82" s="985"/>
      <c r="B82" s="985"/>
      <c r="C82" s="985"/>
      <c r="D82" s="985"/>
      <c r="E82" s="985"/>
      <c r="F82" s="985"/>
      <c r="G82" s="985"/>
      <c r="H82" s="985"/>
    </row>
    <row r="83" spans="1:8">
      <c r="A83" s="985"/>
      <c r="B83" s="985"/>
      <c r="C83" s="985"/>
      <c r="D83" s="985"/>
      <c r="E83" s="985"/>
      <c r="F83" s="985"/>
      <c r="G83" s="985"/>
      <c r="H83" s="985"/>
    </row>
    <row r="84" spans="1:8">
      <c r="A84" s="985"/>
      <c r="B84" s="985"/>
      <c r="C84" s="985"/>
      <c r="D84" s="985"/>
      <c r="E84" s="985"/>
      <c r="F84" s="985"/>
      <c r="G84" s="985"/>
      <c r="H84" s="985"/>
    </row>
    <row r="85" spans="1:8">
      <c r="A85" s="985"/>
      <c r="B85" s="985"/>
      <c r="C85" s="985"/>
      <c r="D85" s="985"/>
      <c r="E85" s="985"/>
      <c r="F85" s="985"/>
      <c r="G85" s="985"/>
      <c r="H85" s="985"/>
    </row>
    <row r="86" spans="1:8">
      <c r="A86" s="985"/>
      <c r="B86" s="985"/>
      <c r="C86" s="985"/>
      <c r="D86" s="985"/>
      <c r="E86" s="985"/>
      <c r="F86" s="985"/>
      <c r="G86" s="985"/>
      <c r="H86" s="985"/>
    </row>
  </sheetData>
  <mergeCells count="6">
    <mergeCell ref="D1:F1"/>
    <mergeCell ref="A2:H2"/>
    <mergeCell ref="A4:A5"/>
    <mergeCell ref="B4:B5"/>
    <mergeCell ref="C4:C5"/>
    <mergeCell ref="D4:H4"/>
  </mergeCells>
  <hyperlinks>
    <hyperlink ref="A19" r:id="rId1"/>
  </hyperlinks>
  <pageMargins left="0.78740157480314965" right="0.78740157480314965" top="1.1811023622047245" bottom="0.78740157480314965" header="0" footer="0"/>
  <pageSetup paperSize="9" orientation="portrait" horizontalDpi="4294967292" verticalDpi="2400" r:id="rId2"/>
  <headerFooter alignWithMargins="0"/>
</worksheet>
</file>

<file path=xl/worksheets/sheet87.xml><?xml version="1.0" encoding="utf-8"?>
<worksheet xmlns="http://schemas.openxmlformats.org/spreadsheetml/2006/main" xmlns:r="http://schemas.openxmlformats.org/officeDocument/2006/relationships">
  <sheetPr codeName="Sheet87"/>
  <dimension ref="A1:L95"/>
  <sheetViews>
    <sheetView showGridLines="0" workbookViewId="0"/>
  </sheetViews>
  <sheetFormatPr defaultRowHeight="12.75"/>
  <cols>
    <col min="1" max="1" width="21.7109375" style="981" customWidth="1"/>
    <col min="2" max="2" width="9.42578125" style="981" customWidth="1"/>
    <col min="3" max="3" width="9.28515625" style="981" customWidth="1"/>
    <col min="4" max="4" width="9.7109375" style="981" customWidth="1"/>
    <col min="5" max="5" width="9.42578125" style="981" customWidth="1"/>
    <col min="6" max="6" width="9.28515625" style="981" customWidth="1"/>
    <col min="7" max="7" width="8.7109375" style="981" customWidth="1"/>
    <col min="8" max="8" width="9.28515625" style="981" customWidth="1"/>
    <col min="9" max="9" width="4.85546875" style="981" customWidth="1"/>
    <col min="10" max="12" width="7.7109375" style="981" customWidth="1"/>
    <col min="13" max="16384" width="9.140625" style="981"/>
  </cols>
  <sheetData>
    <row r="1" spans="1:12" ht="15" customHeight="1">
      <c r="A1" s="1723" t="s">
        <v>1094</v>
      </c>
      <c r="B1" s="1724"/>
      <c r="C1" s="1724"/>
      <c r="D1" s="2202"/>
      <c r="E1" s="2203"/>
      <c r="F1" s="2203"/>
      <c r="G1" s="1724"/>
      <c r="H1" s="1724"/>
    </row>
    <row r="2" spans="1:12" ht="23.25" customHeight="1">
      <c r="A2" s="2215" t="s">
        <v>1095</v>
      </c>
      <c r="B2" s="2215"/>
      <c r="C2" s="2215"/>
      <c r="D2" s="2215"/>
      <c r="E2" s="2215"/>
      <c r="F2" s="2215"/>
      <c r="G2" s="2215"/>
      <c r="H2" s="2215"/>
    </row>
    <row r="3" spans="1:12" ht="12.95" customHeight="1">
      <c r="A3" s="982">
        <v>2017</v>
      </c>
      <c r="B3" s="982"/>
      <c r="C3" s="982"/>
      <c r="D3" s="982"/>
      <c r="E3" s="983"/>
      <c r="F3" s="983"/>
      <c r="G3" s="983"/>
      <c r="H3" s="984" t="s">
        <v>546</v>
      </c>
      <c r="I3" s="985"/>
    </row>
    <row r="4" spans="1:12" ht="15" customHeight="1">
      <c r="A4" s="2168" t="s">
        <v>1096</v>
      </c>
      <c r="B4" s="2168" t="s">
        <v>0</v>
      </c>
      <c r="C4" s="2168" t="s">
        <v>1087</v>
      </c>
      <c r="D4" s="2172" t="s">
        <v>1097</v>
      </c>
      <c r="E4" s="2216"/>
      <c r="F4" s="2216"/>
      <c r="G4" s="2216"/>
      <c r="H4" s="2217"/>
      <c r="I4" s="987"/>
    </row>
    <row r="5" spans="1:12" ht="45" customHeight="1">
      <c r="A5" s="2169"/>
      <c r="B5" s="2169"/>
      <c r="C5" s="2169"/>
      <c r="D5" s="1709" t="s">
        <v>1089</v>
      </c>
      <c r="E5" s="1722" t="s">
        <v>1090</v>
      </c>
      <c r="F5" s="1710" t="s">
        <v>1091</v>
      </c>
      <c r="G5" s="1710" t="s">
        <v>1092</v>
      </c>
      <c r="H5" s="1709" t="s">
        <v>1093</v>
      </c>
      <c r="I5" s="988"/>
    </row>
    <row r="6" spans="1:12" ht="12.95" customHeight="1">
      <c r="A6" s="985"/>
      <c r="B6" s="985"/>
      <c r="C6" s="985"/>
      <c r="D6" s="985"/>
      <c r="E6" s="985"/>
      <c r="F6" s="985"/>
      <c r="G6" s="985"/>
      <c r="H6" s="985"/>
      <c r="I6" s="985"/>
    </row>
    <row r="7" spans="1:12" s="1067" customFormat="1" ht="12.95" customHeight="1">
      <c r="A7" s="1067" t="s">
        <v>0</v>
      </c>
      <c r="B7" s="1675">
        <f>B9+B13</f>
        <v>1126</v>
      </c>
      <c r="C7" s="1675">
        <f t="shared" ref="C7:H7" si="0">C9+C13</f>
        <v>390</v>
      </c>
      <c r="D7" s="1675">
        <f t="shared" si="0"/>
        <v>48</v>
      </c>
      <c r="E7" s="1675">
        <f t="shared" si="0"/>
        <v>300</v>
      </c>
      <c r="F7" s="1675">
        <f t="shared" si="0"/>
        <v>158</v>
      </c>
      <c r="G7" s="1675">
        <f t="shared" si="0"/>
        <v>55</v>
      </c>
      <c r="H7" s="1675">
        <f t="shared" si="0"/>
        <v>175</v>
      </c>
      <c r="I7" s="1068"/>
      <c r="J7" s="1068"/>
      <c r="K7" s="1068"/>
      <c r="L7" s="1068"/>
    </row>
    <row r="8" spans="1:12" s="1067" customFormat="1" ht="12.95" customHeight="1">
      <c r="I8" s="1068"/>
      <c r="J8" s="1068"/>
      <c r="K8" s="1068"/>
      <c r="L8" s="1068"/>
    </row>
    <row r="9" spans="1:12" s="1034" customFormat="1" ht="12.95" customHeight="1">
      <c r="A9" s="1067" t="s">
        <v>1098</v>
      </c>
      <c r="B9" s="1675">
        <f>SUM(B10:B11)</f>
        <v>26</v>
      </c>
      <c r="C9" s="1675">
        <f t="shared" ref="C9:H9" si="1">SUM(C10:C11)</f>
        <v>1</v>
      </c>
      <c r="D9" s="1675">
        <f t="shared" si="1"/>
        <v>1</v>
      </c>
      <c r="E9" s="1675">
        <f t="shared" si="1"/>
        <v>23</v>
      </c>
      <c r="F9" s="1675">
        <f t="shared" si="1"/>
        <v>1</v>
      </c>
      <c r="G9" s="1675">
        <f t="shared" si="1"/>
        <v>0</v>
      </c>
      <c r="H9" s="1675">
        <f t="shared" si="1"/>
        <v>0</v>
      </c>
      <c r="I9" s="1685"/>
      <c r="K9" s="1068"/>
      <c r="L9" s="1068"/>
    </row>
    <row r="10" spans="1:12" s="1034" customFormat="1" ht="12.95" customHeight="1">
      <c r="A10" s="1034" t="s">
        <v>1099</v>
      </c>
      <c r="B10" s="1675">
        <v>26</v>
      </c>
      <c r="C10" s="1717">
        <v>1</v>
      </c>
      <c r="D10" s="1717">
        <v>1</v>
      </c>
      <c r="E10" s="1717">
        <v>23</v>
      </c>
      <c r="F10" s="1717">
        <v>1</v>
      </c>
      <c r="G10" s="1717">
        <v>0</v>
      </c>
      <c r="H10" s="1717">
        <v>0</v>
      </c>
      <c r="I10" s="1685"/>
      <c r="K10" s="1068"/>
      <c r="L10" s="1068"/>
    </row>
    <row r="11" spans="1:12" s="1034" customFormat="1" ht="12.95" customHeight="1">
      <c r="A11" s="1034" t="s">
        <v>1100</v>
      </c>
      <c r="B11" s="1675">
        <v>0</v>
      </c>
      <c r="C11" s="1725">
        <v>0</v>
      </c>
      <c r="D11" s="1098">
        <v>0</v>
      </c>
      <c r="E11" s="1098">
        <v>0</v>
      </c>
      <c r="F11" s="1098">
        <v>0</v>
      </c>
      <c r="G11" s="1098">
        <v>0</v>
      </c>
      <c r="H11" s="1098">
        <v>0</v>
      </c>
      <c r="I11" s="1685"/>
      <c r="K11" s="1068"/>
      <c r="L11" s="1068"/>
    </row>
    <row r="12" spans="1:12" s="1034" customFormat="1" ht="12.95" customHeight="1">
      <c r="B12" s="1675"/>
      <c r="C12" s="1098"/>
      <c r="D12" s="1098"/>
      <c r="E12" s="1098"/>
      <c r="F12" s="1098"/>
      <c r="G12" s="1098"/>
      <c r="H12" s="1098"/>
      <c r="I12" s="1685"/>
      <c r="K12" s="1068"/>
      <c r="L12" s="1068"/>
    </row>
    <row r="13" spans="1:12" s="1034" customFormat="1" ht="12.95" customHeight="1">
      <c r="A13" s="1067" t="s">
        <v>1101</v>
      </c>
      <c r="B13" s="1675">
        <f t="shared" ref="B13:H13" si="2">SUM(B14:B23)</f>
        <v>1100</v>
      </c>
      <c r="C13" s="1675">
        <f t="shared" si="2"/>
        <v>389</v>
      </c>
      <c r="D13" s="1675">
        <f t="shared" si="2"/>
        <v>47</v>
      </c>
      <c r="E13" s="1675">
        <f t="shared" si="2"/>
        <v>277</v>
      </c>
      <c r="F13" s="1675">
        <f t="shared" si="2"/>
        <v>157</v>
      </c>
      <c r="G13" s="1675">
        <f t="shared" si="2"/>
        <v>55</v>
      </c>
      <c r="H13" s="1675">
        <f t="shared" si="2"/>
        <v>175</v>
      </c>
      <c r="I13" s="1685"/>
      <c r="J13" s="1717"/>
      <c r="K13" s="1068"/>
      <c r="L13" s="1068"/>
    </row>
    <row r="14" spans="1:12" s="1034" customFormat="1" ht="12.95" customHeight="1">
      <c r="A14" s="1034" t="s">
        <v>1102</v>
      </c>
      <c r="B14" s="1675">
        <v>116</v>
      </c>
      <c r="C14" s="1098">
        <v>9</v>
      </c>
      <c r="D14" s="1098">
        <v>13</v>
      </c>
      <c r="E14" s="1098">
        <v>84</v>
      </c>
      <c r="F14" s="1098">
        <v>8</v>
      </c>
      <c r="G14" s="1098">
        <v>0</v>
      </c>
      <c r="H14" s="1098">
        <v>2</v>
      </c>
      <c r="I14" s="1685"/>
      <c r="K14" s="1068"/>
      <c r="L14" s="1068"/>
    </row>
    <row r="15" spans="1:12" s="1034" customFormat="1" ht="12.95" customHeight="1">
      <c r="A15" s="1034" t="s">
        <v>1103</v>
      </c>
      <c r="B15" s="1675">
        <v>76</v>
      </c>
      <c r="C15" s="1098">
        <v>6</v>
      </c>
      <c r="D15" s="1098">
        <v>6</v>
      </c>
      <c r="E15" s="1098">
        <v>53</v>
      </c>
      <c r="F15" s="1098">
        <v>4</v>
      </c>
      <c r="G15" s="1098">
        <v>2</v>
      </c>
      <c r="H15" s="1098">
        <v>5</v>
      </c>
      <c r="I15" s="1685"/>
      <c r="K15" s="1068"/>
      <c r="L15" s="1068"/>
    </row>
    <row r="16" spans="1:12" s="1034" customFormat="1" ht="12.95" customHeight="1">
      <c r="A16" s="1034" t="s">
        <v>1104</v>
      </c>
      <c r="B16" s="1675">
        <v>10</v>
      </c>
      <c r="C16" s="1098">
        <v>1</v>
      </c>
      <c r="D16" s="1098">
        <v>4</v>
      </c>
      <c r="E16" s="1098">
        <v>3</v>
      </c>
      <c r="F16" s="1098">
        <v>2</v>
      </c>
      <c r="G16" s="1098">
        <v>0</v>
      </c>
      <c r="H16" s="1098">
        <v>0</v>
      </c>
      <c r="I16" s="1685"/>
      <c r="K16" s="1068"/>
      <c r="L16" s="1068"/>
    </row>
    <row r="17" spans="1:12" s="1034" customFormat="1" ht="12.95" customHeight="1">
      <c r="A17" s="1034" t="s">
        <v>1105</v>
      </c>
      <c r="B17" s="1675">
        <v>319</v>
      </c>
      <c r="C17" s="1098">
        <v>73</v>
      </c>
      <c r="D17" s="1098">
        <v>20</v>
      </c>
      <c r="E17" s="1098">
        <v>108</v>
      </c>
      <c r="F17" s="1098">
        <v>65</v>
      </c>
      <c r="G17" s="1098">
        <v>27</v>
      </c>
      <c r="H17" s="1098">
        <v>26</v>
      </c>
      <c r="I17" s="1685"/>
      <c r="K17" s="1068"/>
      <c r="L17" s="1068"/>
    </row>
    <row r="18" spans="1:12" s="1034" customFormat="1" ht="12.95" customHeight="1">
      <c r="A18" s="1034" t="s">
        <v>1106</v>
      </c>
      <c r="B18" s="1675">
        <v>132</v>
      </c>
      <c r="C18" s="1098">
        <v>52</v>
      </c>
      <c r="D18" s="1098">
        <v>2</v>
      </c>
      <c r="E18" s="1098">
        <v>14</v>
      </c>
      <c r="F18" s="1098">
        <v>29</v>
      </c>
      <c r="G18" s="1098">
        <v>6</v>
      </c>
      <c r="H18" s="1098">
        <v>29</v>
      </c>
      <c r="I18" s="1685"/>
      <c r="K18" s="1068"/>
      <c r="L18" s="1068"/>
    </row>
    <row r="19" spans="1:12" s="1034" customFormat="1" ht="12.95" customHeight="1">
      <c r="A19" s="1034" t="s">
        <v>1107</v>
      </c>
      <c r="B19" s="1675">
        <v>171</v>
      </c>
      <c r="C19" s="1098">
        <v>89</v>
      </c>
      <c r="D19" s="1098">
        <v>2</v>
      </c>
      <c r="E19" s="1098">
        <v>7</v>
      </c>
      <c r="F19" s="1098">
        <v>19</v>
      </c>
      <c r="G19" s="1098">
        <v>14</v>
      </c>
      <c r="H19" s="1098">
        <v>40</v>
      </c>
      <c r="I19" s="1685"/>
      <c r="K19" s="1068"/>
      <c r="L19" s="1068"/>
    </row>
    <row r="20" spans="1:12" s="1034" customFormat="1" ht="12.95" customHeight="1">
      <c r="A20" s="1034" t="s">
        <v>1108</v>
      </c>
      <c r="B20" s="1675">
        <v>43</v>
      </c>
      <c r="C20" s="1098">
        <v>18</v>
      </c>
      <c r="D20" s="1098">
        <v>0</v>
      </c>
      <c r="E20" s="1098">
        <v>0</v>
      </c>
      <c r="F20" s="1098">
        <v>6</v>
      </c>
      <c r="G20" s="1098">
        <v>1</v>
      </c>
      <c r="H20" s="1098">
        <v>18</v>
      </c>
      <c r="I20" s="1685"/>
      <c r="K20" s="1068"/>
      <c r="L20" s="1068"/>
    </row>
    <row r="21" spans="1:12" s="1034" customFormat="1" ht="12.95" customHeight="1">
      <c r="A21" s="1034" t="s">
        <v>1109</v>
      </c>
      <c r="B21" s="1675">
        <v>82</v>
      </c>
      <c r="C21" s="1098">
        <v>45</v>
      </c>
      <c r="D21" s="1098">
        <v>0</v>
      </c>
      <c r="E21" s="1098">
        <v>1</v>
      </c>
      <c r="F21" s="1098">
        <v>7</v>
      </c>
      <c r="G21" s="1098">
        <v>5</v>
      </c>
      <c r="H21" s="1098">
        <v>24</v>
      </c>
      <c r="I21" s="1685"/>
      <c r="K21" s="1068"/>
      <c r="L21" s="1068"/>
    </row>
    <row r="22" spans="1:12" s="1034" customFormat="1" ht="12.95" customHeight="1">
      <c r="A22" s="1034" t="s">
        <v>1110</v>
      </c>
      <c r="B22" s="1675">
        <v>122</v>
      </c>
      <c r="C22" s="1098">
        <v>83</v>
      </c>
      <c r="D22" s="1098">
        <v>0</v>
      </c>
      <c r="E22" s="1098">
        <v>1</v>
      </c>
      <c r="F22" s="1098">
        <v>8</v>
      </c>
      <c r="G22" s="1098">
        <v>0</v>
      </c>
      <c r="H22" s="1098">
        <v>30</v>
      </c>
      <c r="I22" s="1685"/>
      <c r="K22" s="1068"/>
      <c r="L22" s="1068"/>
    </row>
    <row r="23" spans="1:12" s="1034" customFormat="1" ht="12.95" customHeight="1">
      <c r="A23" s="1034" t="s">
        <v>1111</v>
      </c>
      <c r="B23" s="1675">
        <v>29</v>
      </c>
      <c r="C23" s="1098">
        <v>13</v>
      </c>
      <c r="D23" s="1098">
        <v>0</v>
      </c>
      <c r="E23" s="1725">
        <v>6</v>
      </c>
      <c r="F23" s="1098">
        <v>9</v>
      </c>
      <c r="G23" s="1098">
        <v>0</v>
      </c>
      <c r="H23" s="1098">
        <v>1</v>
      </c>
      <c r="I23" s="1685"/>
      <c r="K23" s="1068"/>
      <c r="L23" s="1068"/>
    </row>
    <row r="24" spans="1:12" s="1067" customFormat="1" ht="6.95" customHeight="1" thickBot="1">
      <c r="A24" s="1677"/>
      <c r="B24" s="1677"/>
      <c r="C24" s="1677"/>
      <c r="D24" s="1677"/>
      <c r="E24" s="1715"/>
      <c r="F24" s="1677"/>
      <c r="G24" s="1677"/>
      <c r="H24" s="1678"/>
    </row>
    <row r="25" spans="1:12" s="1067" customFormat="1" ht="3.75" customHeight="1" thickTop="1">
      <c r="A25" s="1161"/>
      <c r="B25" s="1161"/>
      <c r="C25" s="1161"/>
      <c r="D25" s="1161"/>
      <c r="E25" s="1570"/>
      <c r="F25" s="1161"/>
      <c r="G25" s="1161"/>
      <c r="H25" s="1035"/>
    </row>
    <row r="26" spans="1:12" s="993" customFormat="1" ht="12.95" customHeight="1">
      <c r="A26" s="1031" t="s">
        <v>955</v>
      </c>
      <c r="B26" s="1031"/>
      <c r="C26" s="1031"/>
      <c r="D26" s="1031"/>
      <c r="E26" s="1031"/>
    </row>
    <row r="27" spans="1:12">
      <c r="A27" s="985"/>
      <c r="B27" s="985"/>
      <c r="C27" s="985"/>
      <c r="D27" s="985"/>
      <c r="E27" s="985"/>
      <c r="F27" s="985"/>
      <c r="G27" s="985"/>
      <c r="H27" s="985"/>
    </row>
    <row r="28" spans="1:12">
      <c r="A28" s="985"/>
      <c r="B28" s="985"/>
      <c r="C28" s="985"/>
      <c r="D28" s="985"/>
      <c r="E28" s="985"/>
      <c r="F28" s="985"/>
      <c r="G28" s="985"/>
      <c r="H28" s="985"/>
    </row>
    <row r="29" spans="1:12">
      <c r="A29" s="985"/>
      <c r="B29" s="985"/>
      <c r="C29" s="985"/>
      <c r="D29" s="985"/>
      <c r="E29" s="985"/>
      <c r="F29" s="985"/>
      <c r="G29" s="985"/>
      <c r="H29" s="985"/>
    </row>
    <row r="30" spans="1:12">
      <c r="A30" s="985"/>
      <c r="B30" s="985"/>
      <c r="C30" s="985"/>
      <c r="D30" s="985"/>
      <c r="E30" s="985"/>
      <c r="F30" s="985"/>
      <c r="G30" s="985"/>
      <c r="H30" s="985"/>
    </row>
    <row r="31" spans="1:12">
      <c r="A31" s="985"/>
      <c r="B31" s="985"/>
      <c r="C31" s="985"/>
      <c r="D31" s="985"/>
      <c r="E31" s="985"/>
      <c r="F31" s="985"/>
      <c r="G31" s="985"/>
      <c r="H31" s="985"/>
    </row>
    <row r="32" spans="1:12">
      <c r="A32" s="985"/>
      <c r="B32" s="985"/>
      <c r="C32" s="985"/>
      <c r="D32" s="985"/>
      <c r="E32" s="985"/>
      <c r="F32" s="985"/>
      <c r="G32" s="985"/>
      <c r="H32" s="985"/>
    </row>
    <row r="33" spans="1:8">
      <c r="A33" s="985"/>
      <c r="B33" s="985"/>
      <c r="C33" s="985"/>
      <c r="D33" s="985"/>
      <c r="E33" s="985"/>
      <c r="F33" s="985"/>
      <c r="G33" s="985"/>
      <c r="H33" s="985"/>
    </row>
    <row r="34" spans="1:8">
      <c r="A34" s="985"/>
      <c r="B34" s="985"/>
      <c r="C34" s="985"/>
      <c r="D34" s="985"/>
      <c r="E34" s="985"/>
      <c r="F34" s="985"/>
      <c r="G34" s="985"/>
      <c r="H34" s="985"/>
    </row>
    <row r="35" spans="1:8">
      <c r="A35" s="985"/>
      <c r="B35" s="985"/>
      <c r="C35" s="985"/>
      <c r="D35" s="985"/>
      <c r="E35" s="985"/>
      <c r="F35" s="985"/>
      <c r="G35" s="985"/>
      <c r="H35" s="985"/>
    </row>
    <row r="36" spans="1:8">
      <c r="A36" s="985"/>
      <c r="B36" s="985"/>
      <c r="C36" s="985"/>
      <c r="D36" s="985"/>
      <c r="E36" s="985"/>
      <c r="F36" s="985"/>
      <c r="G36" s="985"/>
      <c r="H36" s="985"/>
    </row>
    <row r="37" spans="1:8">
      <c r="A37" s="985"/>
      <c r="B37" s="985"/>
      <c r="C37" s="985"/>
      <c r="D37" s="985"/>
      <c r="E37" s="985"/>
      <c r="F37" s="985"/>
      <c r="G37" s="985"/>
      <c r="H37" s="985"/>
    </row>
    <row r="38" spans="1:8">
      <c r="A38" s="985"/>
      <c r="B38" s="985"/>
      <c r="C38" s="985"/>
      <c r="D38" s="985"/>
      <c r="E38" s="985"/>
      <c r="F38" s="985"/>
      <c r="G38" s="985"/>
      <c r="H38" s="985"/>
    </row>
    <row r="39" spans="1:8">
      <c r="A39" s="985"/>
      <c r="B39" s="985"/>
      <c r="C39" s="985"/>
      <c r="D39" s="985"/>
      <c r="E39" s="985"/>
      <c r="F39" s="985"/>
      <c r="G39" s="985"/>
      <c r="H39" s="985"/>
    </row>
    <row r="40" spans="1:8">
      <c r="A40" s="985"/>
      <c r="B40" s="985"/>
      <c r="C40" s="985"/>
      <c r="D40" s="985"/>
      <c r="E40" s="985"/>
      <c r="F40" s="985"/>
      <c r="G40" s="985"/>
      <c r="H40" s="985"/>
    </row>
    <row r="41" spans="1:8">
      <c r="A41" s="985"/>
      <c r="B41" s="985"/>
      <c r="C41" s="985"/>
      <c r="D41" s="985"/>
      <c r="E41" s="985"/>
      <c r="F41" s="985"/>
      <c r="G41" s="985"/>
      <c r="H41" s="985"/>
    </row>
    <row r="42" spans="1:8">
      <c r="A42" s="985"/>
      <c r="B42" s="985"/>
      <c r="C42" s="985"/>
      <c r="D42" s="985"/>
      <c r="E42" s="985"/>
      <c r="F42" s="985"/>
      <c r="G42" s="985"/>
      <c r="H42" s="985"/>
    </row>
    <row r="43" spans="1:8">
      <c r="A43" s="985"/>
      <c r="B43" s="985"/>
      <c r="C43" s="985"/>
      <c r="D43" s="985"/>
      <c r="E43" s="985"/>
      <c r="F43" s="985"/>
      <c r="G43" s="985"/>
      <c r="H43" s="985"/>
    </row>
    <row r="44" spans="1:8">
      <c r="A44" s="985"/>
      <c r="B44" s="985"/>
      <c r="C44" s="985"/>
      <c r="D44" s="985"/>
      <c r="E44" s="985"/>
      <c r="F44" s="985"/>
      <c r="G44" s="985"/>
      <c r="H44" s="985"/>
    </row>
    <row r="45" spans="1:8">
      <c r="A45" s="985"/>
      <c r="B45" s="985"/>
      <c r="C45" s="985"/>
      <c r="D45" s="985"/>
      <c r="E45" s="985"/>
      <c r="F45" s="985"/>
      <c r="G45" s="985"/>
      <c r="H45" s="985"/>
    </row>
    <row r="46" spans="1:8">
      <c r="A46" s="985"/>
      <c r="B46" s="985"/>
      <c r="C46" s="985"/>
      <c r="D46" s="985"/>
      <c r="E46" s="985"/>
      <c r="F46" s="985"/>
      <c r="G46" s="985"/>
      <c r="H46" s="985"/>
    </row>
    <row r="47" spans="1:8">
      <c r="A47" s="985"/>
      <c r="B47" s="985"/>
      <c r="C47" s="985"/>
      <c r="D47" s="985"/>
      <c r="E47" s="985"/>
      <c r="F47" s="985"/>
      <c r="G47" s="985"/>
      <c r="H47" s="985"/>
    </row>
    <row r="48" spans="1:8">
      <c r="A48" s="985"/>
      <c r="B48" s="985"/>
      <c r="C48" s="985"/>
      <c r="D48" s="985"/>
      <c r="E48" s="985"/>
      <c r="F48" s="985"/>
      <c r="G48" s="985"/>
      <c r="H48" s="985"/>
    </row>
    <row r="49" spans="1:8">
      <c r="A49" s="985"/>
      <c r="B49" s="985"/>
      <c r="C49" s="985"/>
      <c r="D49" s="985"/>
      <c r="E49" s="985"/>
      <c r="F49" s="985"/>
      <c r="G49" s="985"/>
      <c r="H49" s="985"/>
    </row>
    <row r="50" spans="1:8">
      <c r="A50" s="985"/>
      <c r="B50" s="985"/>
      <c r="C50" s="985"/>
      <c r="D50" s="985"/>
      <c r="E50" s="985"/>
      <c r="F50" s="985"/>
      <c r="G50" s="985"/>
      <c r="H50" s="985"/>
    </row>
    <row r="51" spans="1:8">
      <c r="A51" s="985"/>
      <c r="B51" s="985"/>
      <c r="C51" s="985"/>
      <c r="D51" s="985"/>
      <c r="E51" s="985"/>
      <c r="F51" s="985"/>
      <c r="G51" s="985"/>
      <c r="H51" s="985"/>
    </row>
    <row r="52" spans="1:8">
      <c r="A52" s="985"/>
      <c r="B52" s="985"/>
      <c r="C52" s="985"/>
      <c r="D52" s="985"/>
      <c r="E52" s="985"/>
      <c r="F52" s="985"/>
      <c r="G52" s="985"/>
      <c r="H52" s="985"/>
    </row>
    <row r="53" spans="1:8">
      <c r="A53" s="985"/>
      <c r="B53" s="985"/>
      <c r="C53" s="985"/>
      <c r="D53" s="985"/>
      <c r="E53" s="985"/>
      <c r="F53" s="985"/>
      <c r="G53" s="985"/>
      <c r="H53" s="985"/>
    </row>
    <row r="54" spans="1:8">
      <c r="A54" s="985"/>
      <c r="B54" s="985"/>
      <c r="C54" s="985"/>
      <c r="D54" s="985"/>
      <c r="E54" s="985"/>
      <c r="F54" s="985"/>
      <c r="G54" s="985"/>
      <c r="H54" s="985"/>
    </row>
    <row r="55" spans="1:8">
      <c r="A55" s="985"/>
      <c r="B55" s="985"/>
      <c r="C55" s="985"/>
      <c r="D55" s="985"/>
      <c r="E55" s="985"/>
      <c r="F55" s="985"/>
      <c r="G55" s="985"/>
      <c r="H55" s="985"/>
    </row>
    <row r="56" spans="1:8">
      <c r="A56" s="985"/>
      <c r="B56" s="985"/>
      <c r="C56" s="985"/>
      <c r="D56" s="985"/>
      <c r="E56" s="985"/>
      <c r="F56" s="985"/>
      <c r="G56" s="985"/>
      <c r="H56" s="985"/>
    </row>
    <row r="57" spans="1:8">
      <c r="A57" s="985"/>
      <c r="B57" s="985"/>
      <c r="C57" s="985"/>
      <c r="D57" s="985"/>
      <c r="E57" s="985"/>
      <c r="F57" s="985"/>
      <c r="G57" s="985"/>
      <c r="H57" s="985"/>
    </row>
    <row r="58" spans="1:8">
      <c r="A58" s="985"/>
      <c r="B58" s="985"/>
      <c r="C58" s="985"/>
      <c r="D58" s="985"/>
      <c r="E58" s="985"/>
      <c r="F58" s="985"/>
      <c r="G58" s="985"/>
      <c r="H58" s="985"/>
    </row>
    <row r="59" spans="1:8">
      <c r="A59" s="985"/>
      <c r="B59" s="985"/>
      <c r="C59" s="985"/>
      <c r="D59" s="985"/>
      <c r="E59" s="985"/>
      <c r="F59" s="985"/>
      <c r="G59" s="985"/>
      <c r="H59" s="985"/>
    </row>
    <row r="60" spans="1:8">
      <c r="A60" s="985"/>
      <c r="B60" s="985"/>
      <c r="C60" s="985"/>
      <c r="D60" s="985"/>
      <c r="E60" s="985"/>
      <c r="F60" s="985"/>
      <c r="G60" s="985"/>
      <c r="H60" s="985"/>
    </row>
    <row r="61" spans="1:8">
      <c r="A61" s="985"/>
      <c r="B61" s="985"/>
      <c r="C61" s="985"/>
      <c r="D61" s="985"/>
      <c r="E61" s="985"/>
      <c r="F61" s="985"/>
      <c r="G61" s="985"/>
      <c r="H61" s="985"/>
    </row>
    <row r="62" spans="1:8">
      <c r="A62" s="985"/>
      <c r="B62" s="985"/>
      <c r="C62" s="985"/>
      <c r="D62" s="985"/>
      <c r="E62" s="985"/>
      <c r="F62" s="985"/>
      <c r="G62" s="985"/>
      <c r="H62" s="985"/>
    </row>
    <row r="63" spans="1:8">
      <c r="A63" s="985"/>
      <c r="B63" s="985"/>
      <c r="C63" s="985"/>
      <c r="D63" s="985"/>
      <c r="E63" s="985"/>
      <c r="F63" s="985"/>
      <c r="G63" s="985"/>
      <c r="H63" s="985"/>
    </row>
    <row r="64" spans="1:8">
      <c r="A64" s="985"/>
      <c r="B64" s="985"/>
      <c r="C64" s="985"/>
      <c r="D64" s="985"/>
      <c r="E64" s="985"/>
      <c r="F64" s="985"/>
      <c r="G64" s="985"/>
      <c r="H64" s="985"/>
    </row>
    <row r="65" spans="1:8">
      <c r="A65" s="985"/>
      <c r="B65" s="985"/>
      <c r="C65" s="985"/>
      <c r="D65" s="985"/>
      <c r="E65" s="985"/>
      <c r="F65" s="985"/>
      <c r="G65" s="985"/>
      <c r="H65" s="985"/>
    </row>
    <row r="66" spans="1:8">
      <c r="A66" s="985"/>
      <c r="B66" s="985"/>
      <c r="C66" s="985"/>
      <c r="D66" s="985"/>
      <c r="E66" s="985"/>
      <c r="F66" s="985"/>
      <c r="G66" s="985"/>
      <c r="H66" s="985"/>
    </row>
    <row r="67" spans="1:8">
      <c r="A67" s="985"/>
      <c r="B67" s="985"/>
      <c r="C67" s="985"/>
      <c r="D67" s="985"/>
      <c r="E67" s="985"/>
      <c r="F67" s="985"/>
      <c r="G67" s="985"/>
      <c r="H67" s="985"/>
    </row>
    <row r="68" spans="1:8">
      <c r="A68" s="985"/>
      <c r="B68" s="985"/>
      <c r="C68" s="985"/>
      <c r="D68" s="985"/>
      <c r="E68" s="985"/>
      <c r="F68" s="985"/>
      <c r="G68" s="985"/>
      <c r="H68" s="985"/>
    </row>
    <row r="69" spans="1:8">
      <c r="A69" s="985"/>
      <c r="B69" s="985"/>
      <c r="C69" s="985"/>
      <c r="D69" s="985"/>
      <c r="E69" s="985"/>
      <c r="F69" s="985"/>
      <c r="G69" s="985"/>
      <c r="H69" s="985"/>
    </row>
    <row r="70" spans="1:8">
      <c r="A70" s="985"/>
      <c r="B70" s="985"/>
      <c r="C70" s="985"/>
      <c r="D70" s="985"/>
      <c r="E70" s="985"/>
      <c r="F70" s="985"/>
      <c r="G70" s="985"/>
      <c r="H70" s="985"/>
    </row>
    <row r="71" spans="1:8">
      <c r="A71" s="985"/>
      <c r="B71" s="985"/>
      <c r="C71" s="985"/>
      <c r="D71" s="985"/>
      <c r="E71" s="985"/>
      <c r="F71" s="985"/>
      <c r="G71" s="985"/>
      <c r="H71" s="985"/>
    </row>
    <row r="72" spans="1:8">
      <c r="A72" s="985"/>
      <c r="B72" s="985"/>
      <c r="C72" s="985"/>
      <c r="D72" s="985"/>
      <c r="E72" s="985"/>
      <c r="F72" s="985"/>
      <c r="G72" s="985"/>
      <c r="H72" s="985"/>
    </row>
    <row r="73" spans="1:8">
      <c r="A73" s="985"/>
      <c r="B73" s="985"/>
      <c r="C73" s="985"/>
      <c r="D73" s="985"/>
      <c r="E73" s="985"/>
      <c r="F73" s="985"/>
      <c r="G73" s="985"/>
      <c r="H73" s="985"/>
    </row>
    <row r="74" spans="1:8">
      <c r="A74" s="985"/>
      <c r="B74" s="985"/>
      <c r="C74" s="985"/>
      <c r="D74" s="985"/>
      <c r="E74" s="985"/>
      <c r="F74" s="985"/>
      <c r="G74" s="985"/>
      <c r="H74" s="985"/>
    </row>
    <row r="75" spans="1:8">
      <c r="A75" s="985"/>
      <c r="B75" s="985"/>
      <c r="C75" s="985"/>
      <c r="D75" s="985"/>
      <c r="E75" s="985"/>
      <c r="F75" s="985"/>
      <c r="G75" s="985"/>
      <c r="H75" s="985"/>
    </row>
    <row r="76" spans="1:8">
      <c r="A76" s="985"/>
      <c r="B76" s="985"/>
      <c r="C76" s="985"/>
      <c r="D76" s="985"/>
      <c r="E76" s="985"/>
      <c r="F76" s="985"/>
      <c r="G76" s="985"/>
      <c r="H76" s="985"/>
    </row>
    <row r="77" spans="1:8">
      <c r="A77" s="985"/>
      <c r="B77" s="985"/>
      <c r="C77" s="985"/>
      <c r="D77" s="985"/>
      <c r="E77" s="985"/>
      <c r="F77" s="985"/>
      <c r="G77" s="985"/>
      <c r="H77" s="985"/>
    </row>
    <row r="78" spans="1:8">
      <c r="A78" s="985"/>
      <c r="B78" s="985"/>
      <c r="C78" s="985"/>
      <c r="D78" s="985"/>
      <c r="E78" s="985"/>
      <c r="F78" s="985"/>
      <c r="G78" s="985"/>
      <c r="H78" s="985"/>
    </row>
    <row r="79" spans="1:8">
      <c r="A79" s="985"/>
      <c r="B79" s="985"/>
      <c r="C79" s="985"/>
      <c r="D79" s="985"/>
      <c r="E79" s="985"/>
      <c r="F79" s="985"/>
      <c r="G79" s="985"/>
      <c r="H79" s="985"/>
    </row>
    <row r="80" spans="1:8">
      <c r="A80" s="985"/>
      <c r="B80" s="985"/>
      <c r="C80" s="985"/>
      <c r="D80" s="985"/>
      <c r="E80" s="985"/>
      <c r="F80" s="985"/>
      <c r="G80" s="985"/>
      <c r="H80" s="985"/>
    </row>
    <row r="81" spans="1:8">
      <c r="A81" s="985"/>
      <c r="B81" s="985"/>
      <c r="C81" s="985"/>
      <c r="D81" s="985"/>
      <c r="E81" s="985"/>
      <c r="F81" s="985"/>
      <c r="G81" s="985"/>
      <c r="H81" s="985"/>
    </row>
    <row r="82" spans="1:8">
      <c r="A82" s="985"/>
      <c r="B82" s="985"/>
      <c r="C82" s="985"/>
      <c r="D82" s="985"/>
      <c r="E82" s="985"/>
      <c r="F82" s="985"/>
      <c r="G82" s="985"/>
      <c r="H82" s="985"/>
    </row>
    <row r="83" spans="1:8">
      <c r="A83" s="985"/>
      <c r="B83" s="985"/>
      <c r="C83" s="985"/>
      <c r="D83" s="985"/>
      <c r="E83" s="985"/>
      <c r="F83" s="985"/>
      <c r="G83" s="985"/>
      <c r="H83" s="985"/>
    </row>
    <row r="84" spans="1:8">
      <c r="A84" s="985"/>
      <c r="B84" s="985"/>
      <c r="C84" s="985"/>
      <c r="D84" s="985"/>
      <c r="E84" s="985"/>
      <c r="F84" s="985"/>
      <c r="G84" s="985"/>
      <c r="H84" s="985"/>
    </row>
    <row r="85" spans="1:8">
      <c r="A85" s="985"/>
      <c r="B85" s="985"/>
      <c r="C85" s="985"/>
      <c r="D85" s="985"/>
      <c r="E85" s="985"/>
      <c r="F85" s="985"/>
      <c r="G85" s="985"/>
      <c r="H85" s="985"/>
    </row>
    <row r="86" spans="1:8">
      <c r="A86" s="985"/>
      <c r="B86" s="985"/>
      <c r="C86" s="985"/>
      <c r="D86" s="985"/>
      <c r="E86" s="985"/>
      <c r="F86" s="985"/>
      <c r="G86" s="985"/>
      <c r="H86" s="985"/>
    </row>
    <row r="87" spans="1:8">
      <c r="A87" s="985"/>
      <c r="B87" s="985"/>
      <c r="C87" s="985"/>
      <c r="D87" s="985"/>
      <c r="E87" s="985"/>
      <c r="F87" s="985"/>
      <c r="G87" s="985"/>
      <c r="H87" s="985"/>
    </row>
    <row r="88" spans="1:8">
      <c r="A88" s="985"/>
      <c r="B88" s="985"/>
      <c r="C88" s="985"/>
      <c r="D88" s="985"/>
      <c r="E88" s="985"/>
      <c r="F88" s="985"/>
      <c r="G88" s="985"/>
      <c r="H88" s="985"/>
    </row>
    <row r="89" spans="1:8">
      <c r="A89" s="985"/>
      <c r="B89" s="985"/>
      <c r="C89" s="985"/>
      <c r="D89" s="985"/>
      <c r="E89" s="985"/>
      <c r="F89" s="985"/>
      <c r="G89" s="985"/>
      <c r="H89" s="985"/>
    </row>
    <row r="90" spans="1:8">
      <c r="A90" s="985"/>
      <c r="B90" s="985"/>
      <c r="C90" s="985"/>
      <c r="D90" s="985"/>
      <c r="E90" s="985"/>
      <c r="F90" s="985"/>
      <c r="G90" s="985"/>
      <c r="H90" s="985"/>
    </row>
    <row r="91" spans="1:8">
      <c r="A91" s="985"/>
      <c r="B91" s="985"/>
      <c r="C91" s="985"/>
      <c r="D91" s="985"/>
      <c r="E91" s="985"/>
      <c r="F91" s="985"/>
      <c r="G91" s="985"/>
      <c r="H91" s="985"/>
    </row>
    <row r="92" spans="1:8">
      <c r="A92" s="985"/>
      <c r="B92" s="985"/>
      <c r="C92" s="985"/>
      <c r="D92" s="985"/>
      <c r="E92" s="985"/>
      <c r="F92" s="985"/>
      <c r="G92" s="985"/>
      <c r="H92" s="985"/>
    </row>
    <row r="93" spans="1:8">
      <c r="A93" s="985"/>
      <c r="B93" s="985"/>
      <c r="C93" s="985"/>
      <c r="D93" s="985"/>
      <c r="E93" s="985"/>
      <c r="F93" s="985"/>
      <c r="G93" s="985"/>
      <c r="H93" s="985"/>
    </row>
    <row r="94" spans="1:8">
      <c r="A94" s="985"/>
      <c r="B94" s="985"/>
      <c r="C94" s="985"/>
      <c r="D94" s="985"/>
      <c r="E94" s="985"/>
      <c r="F94" s="985"/>
      <c r="G94" s="985"/>
      <c r="H94" s="985"/>
    </row>
    <row r="95" spans="1:8">
      <c r="A95" s="985"/>
      <c r="B95" s="985"/>
      <c r="C95" s="985"/>
      <c r="D95" s="985"/>
      <c r="E95" s="985"/>
      <c r="F95" s="985"/>
      <c r="G95" s="985"/>
      <c r="H95" s="985"/>
    </row>
  </sheetData>
  <mergeCells count="6">
    <mergeCell ref="D1:F1"/>
    <mergeCell ref="A2:H2"/>
    <mergeCell ref="A4:A5"/>
    <mergeCell ref="B4:B5"/>
    <mergeCell ref="C4:C5"/>
    <mergeCell ref="D4:H4"/>
  </mergeCells>
  <pageMargins left="0.78740157480314965" right="0.78740157480314965" top="1.1811023622047245" bottom="0.78740157480314965" header="0" footer="0"/>
  <pageSetup paperSize="9" orientation="portrait" horizontalDpi="4294967292" verticalDpi="2400" r:id="rId1"/>
  <headerFooter alignWithMargins="0"/>
</worksheet>
</file>

<file path=xl/worksheets/sheet88.xml><?xml version="1.0" encoding="utf-8"?>
<worksheet xmlns="http://schemas.openxmlformats.org/spreadsheetml/2006/main" xmlns:r="http://schemas.openxmlformats.org/officeDocument/2006/relationships">
  <sheetPr codeName="Sheet88"/>
  <dimension ref="A1:L337"/>
  <sheetViews>
    <sheetView showGridLines="0" workbookViewId="0">
      <selection sqref="A1:F1"/>
    </sheetView>
  </sheetViews>
  <sheetFormatPr defaultRowHeight="12.75"/>
  <cols>
    <col min="1" max="1" width="27.7109375" style="843" customWidth="1"/>
    <col min="2" max="2" width="8.5703125" style="843" customWidth="1"/>
    <col min="3" max="3" width="8.42578125" style="843" customWidth="1"/>
    <col min="4" max="4" width="8.140625" style="843" customWidth="1"/>
    <col min="5" max="5" width="8.7109375" style="843" customWidth="1"/>
    <col min="6" max="6" width="9.140625" style="843"/>
    <col min="7" max="7" width="7.7109375" style="843" customWidth="1"/>
    <col min="8" max="8" width="8.5703125" style="843" customWidth="1"/>
    <col min="9" max="11" width="20.7109375" style="843" customWidth="1"/>
    <col min="12" max="110" width="10.7109375" style="843" customWidth="1"/>
    <col min="111" max="16384" width="9.140625" style="843"/>
  </cols>
  <sheetData>
    <row r="1" spans="1:12" ht="21" customHeight="1">
      <c r="A1" s="2178" t="s">
        <v>1112</v>
      </c>
      <c r="B1" s="2178"/>
      <c r="C1" s="2178"/>
      <c r="D1" s="2178"/>
      <c r="E1" s="2178"/>
      <c r="F1" s="2178"/>
      <c r="G1" s="1088"/>
    </row>
    <row r="2" spans="1:12" ht="23.25" customHeight="1">
      <c r="A2" s="2214" t="s">
        <v>1113</v>
      </c>
      <c r="B2" s="2214"/>
      <c r="C2" s="2214"/>
      <c r="D2" s="2214"/>
      <c r="E2" s="2214"/>
      <c r="F2" s="2214"/>
      <c r="G2" s="2214"/>
      <c r="H2" s="2214"/>
    </row>
    <row r="3" spans="1:12" ht="12.95" customHeight="1">
      <c r="A3" s="996">
        <v>2017</v>
      </c>
      <c r="B3" s="997"/>
      <c r="C3" s="997"/>
      <c r="H3" s="998" t="s">
        <v>546</v>
      </c>
      <c r="I3" s="997"/>
      <c r="J3" s="997"/>
      <c r="K3" s="998"/>
      <c r="L3" s="997"/>
    </row>
    <row r="4" spans="1:12" ht="33" customHeight="1">
      <c r="A4" s="1682" t="s">
        <v>573</v>
      </c>
      <c r="B4" s="1726" t="s">
        <v>0</v>
      </c>
      <c r="C4" s="1726" t="s">
        <v>1114</v>
      </c>
      <c r="D4" s="1726" t="s">
        <v>1115</v>
      </c>
      <c r="E4" s="1726" t="s">
        <v>1116</v>
      </c>
      <c r="F4" s="1726" t="s">
        <v>1117</v>
      </c>
      <c r="G4" s="1726" t="s">
        <v>1118</v>
      </c>
      <c r="H4" s="1727" t="s">
        <v>1119</v>
      </c>
      <c r="I4" s="999"/>
      <c r="J4" s="999"/>
      <c r="K4" s="999"/>
      <c r="L4" s="999"/>
    </row>
    <row r="5" spans="1:12" ht="12.95" customHeight="1">
      <c r="D5" s="997"/>
      <c r="E5" s="997"/>
      <c r="H5" s="997"/>
      <c r="I5" s="997"/>
      <c r="J5" s="997"/>
      <c r="K5" s="997"/>
      <c r="L5" s="997"/>
    </row>
    <row r="6" spans="1:12" s="841" customFormat="1" ht="12.95" customHeight="1">
      <c r="A6" s="841" t="s">
        <v>258</v>
      </c>
      <c r="B6" s="1000">
        <v>1126</v>
      </c>
      <c r="C6" s="1003">
        <v>28</v>
      </c>
      <c r="D6" s="1003">
        <v>362</v>
      </c>
      <c r="E6" s="1003">
        <v>80</v>
      </c>
      <c r="F6" s="1003">
        <v>352</v>
      </c>
      <c r="G6" s="1003">
        <v>209</v>
      </c>
      <c r="H6" s="1003">
        <v>95</v>
      </c>
      <c r="I6" s="1002"/>
      <c r="J6" s="1002"/>
      <c r="K6" s="1002"/>
      <c r="L6" s="1002"/>
    </row>
    <row r="7" spans="1:12" s="841" customFormat="1" ht="12.95" customHeight="1">
      <c r="C7" s="843"/>
      <c r="D7" s="843"/>
      <c r="E7" s="843"/>
      <c r="F7" s="843"/>
      <c r="G7" s="843"/>
      <c r="H7" s="843"/>
      <c r="I7" s="1002"/>
      <c r="J7" s="1002"/>
      <c r="K7" s="1002"/>
      <c r="L7" s="1002"/>
    </row>
    <row r="8" spans="1:12" s="841" customFormat="1" ht="12.95" customHeight="1">
      <c r="A8" s="1067" t="s">
        <v>705</v>
      </c>
      <c r="B8" s="1000">
        <v>1069</v>
      </c>
      <c r="C8" s="1003">
        <v>26</v>
      </c>
      <c r="D8" s="1003">
        <v>346</v>
      </c>
      <c r="E8" s="1003">
        <v>78</v>
      </c>
      <c r="F8" s="1003">
        <v>332</v>
      </c>
      <c r="G8" s="1003">
        <v>199</v>
      </c>
      <c r="H8" s="1003">
        <v>88</v>
      </c>
      <c r="I8" s="1002"/>
      <c r="J8" s="1002"/>
      <c r="K8" s="1002"/>
      <c r="L8" s="1002"/>
    </row>
    <row r="9" spans="1:12" s="841" customFormat="1" ht="12.95" customHeight="1">
      <c r="A9" s="1067"/>
      <c r="C9" s="843"/>
      <c r="D9" s="843"/>
      <c r="E9" s="843"/>
      <c r="F9" s="843"/>
      <c r="G9" s="843"/>
      <c r="H9" s="843"/>
      <c r="I9" s="1002"/>
      <c r="J9" s="1002"/>
      <c r="K9" s="1002"/>
      <c r="L9" s="1002"/>
    </row>
    <row r="10" spans="1:12" ht="12.95" customHeight="1">
      <c r="A10" s="1034" t="s">
        <v>391</v>
      </c>
      <c r="B10" s="1000">
        <v>264</v>
      </c>
      <c r="C10" s="1003">
        <v>8</v>
      </c>
      <c r="D10" s="1003">
        <v>80</v>
      </c>
      <c r="E10" s="1003">
        <v>19</v>
      </c>
      <c r="F10" s="1003">
        <v>76</v>
      </c>
      <c r="G10" s="1003">
        <v>51</v>
      </c>
      <c r="H10" s="1003">
        <v>30</v>
      </c>
      <c r="I10" s="1002"/>
      <c r="J10" s="1002"/>
      <c r="K10" s="1002"/>
      <c r="L10" s="1002"/>
    </row>
    <row r="11" spans="1:12" ht="12.95" customHeight="1">
      <c r="A11" s="1034" t="s">
        <v>392</v>
      </c>
      <c r="B11" s="1000">
        <v>218</v>
      </c>
      <c r="C11" s="1003">
        <v>3</v>
      </c>
      <c r="D11" s="1003">
        <v>40</v>
      </c>
      <c r="E11" s="1003">
        <v>14</v>
      </c>
      <c r="F11" s="1003">
        <v>71</v>
      </c>
      <c r="G11" s="1003">
        <v>65</v>
      </c>
      <c r="H11" s="1003">
        <v>25</v>
      </c>
      <c r="I11" s="1002"/>
      <c r="J11" s="1005"/>
      <c r="K11" s="1005"/>
      <c r="L11" s="1005"/>
    </row>
    <row r="12" spans="1:12" ht="12.95" customHeight="1">
      <c r="A12" s="1034" t="s">
        <v>953</v>
      </c>
      <c r="B12" s="1000">
        <v>524</v>
      </c>
      <c r="C12" s="1003">
        <v>15</v>
      </c>
      <c r="D12" s="1003">
        <v>206</v>
      </c>
      <c r="E12" s="1003">
        <v>42</v>
      </c>
      <c r="F12" s="1003">
        <v>166</v>
      </c>
      <c r="G12" s="1003">
        <v>69</v>
      </c>
      <c r="H12" s="1002">
        <v>26</v>
      </c>
      <c r="I12" s="1002"/>
      <c r="J12" s="1006"/>
      <c r="K12" s="1006"/>
      <c r="L12" s="1006"/>
    </row>
    <row r="13" spans="1:12" ht="12.95" customHeight="1">
      <c r="A13" s="1034" t="s">
        <v>777</v>
      </c>
      <c r="B13" s="1000">
        <v>46</v>
      </c>
      <c r="C13" s="1087">
        <v>0</v>
      </c>
      <c r="D13" s="1003">
        <v>13</v>
      </c>
      <c r="E13" s="1003">
        <v>1</v>
      </c>
      <c r="F13" s="1003">
        <v>15</v>
      </c>
      <c r="G13" s="1003">
        <v>10</v>
      </c>
      <c r="H13" s="1002">
        <v>7</v>
      </c>
      <c r="I13" s="1002"/>
    </row>
    <row r="14" spans="1:12" ht="12.95" customHeight="1">
      <c r="A14" s="1034" t="s">
        <v>783</v>
      </c>
      <c r="B14" s="1000">
        <v>17</v>
      </c>
      <c r="C14" s="1087">
        <v>0</v>
      </c>
      <c r="D14" s="1003">
        <v>7</v>
      </c>
      <c r="E14" s="1003">
        <v>2</v>
      </c>
      <c r="F14" s="1003">
        <v>4</v>
      </c>
      <c r="G14" s="1003">
        <v>4</v>
      </c>
      <c r="H14" s="1089">
        <v>0</v>
      </c>
      <c r="I14" s="1002"/>
    </row>
    <row r="15" spans="1:12" ht="12.95" customHeight="1">
      <c r="A15" s="1034"/>
      <c r="B15" s="841"/>
      <c r="I15" s="1002"/>
    </row>
    <row r="16" spans="1:12" s="841" customFormat="1" ht="12.95" customHeight="1">
      <c r="A16" s="1067" t="s">
        <v>954</v>
      </c>
      <c r="B16" s="1000">
        <v>30</v>
      </c>
      <c r="C16" s="1087">
        <v>0</v>
      </c>
      <c r="D16" s="1000">
        <v>11</v>
      </c>
      <c r="E16" s="1087">
        <v>0</v>
      </c>
      <c r="F16" s="1000">
        <v>5</v>
      </c>
      <c r="G16" s="1000">
        <v>9</v>
      </c>
      <c r="H16" s="1005">
        <v>5</v>
      </c>
      <c r="I16" s="1002"/>
    </row>
    <row r="17" spans="1:9" s="841" customFormat="1" ht="12.95" customHeight="1">
      <c r="A17" s="1067"/>
      <c r="I17" s="1002"/>
    </row>
    <row r="18" spans="1:9" s="841" customFormat="1" ht="12.95" customHeight="1">
      <c r="A18" s="1067" t="s">
        <v>733</v>
      </c>
      <c r="B18" s="1000">
        <v>27</v>
      </c>
      <c r="C18" s="1090">
        <v>2</v>
      </c>
      <c r="D18" s="1000">
        <v>5</v>
      </c>
      <c r="E18" s="1000">
        <v>2</v>
      </c>
      <c r="F18" s="1000">
        <v>15</v>
      </c>
      <c r="G18" s="1000">
        <v>1</v>
      </c>
      <c r="H18" s="1083">
        <v>2</v>
      </c>
      <c r="I18" s="1002"/>
    </row>
    <row r="19" spans="1:9" s="841" customFormat="1" ht="6.95" customHeight="1" thickBot="1">
      <c r="A19" s="1679"/>
      <c r="B19" s="1679"/>
      <c r="C19" s="1683"/>
      <c r="D19" s="1679"/>
      <c r="E19" s="1679"/>
      <c r="F19" s="1679"/>
      <c r="G19" s="1679"/>
      <c r="H19" s="1679"/>
    </row>
    <row r="20" spans="1:9" s="841" customFormat="1" ht="3.75" customHeight="1" thickTop="1">
      <c r="A20" s="1009"/>
      <c r="B20" s="1009"/>
      <c r="C20" s="1030"/>
      <c r="D20" s="1009"/>
      <c r="E20" s="1009"/>
      <c r="F20" s="1009"/>
      <c r="G20" s="1009"/>
      <c r="H20" s="1009"/>
    </row>
    <row r="21" spans="1:9" s="993" customFormat="1" ht="12.95" customHeight="1">
      <c r="A21" s="1031" t="s">
        <v>955</v>
      </c>
      <c r="B21" s="1031"/>
      <c r="C21" s="1031"/>
      <c r="D21" s="1031"/>
      <c r="E21" s="1031"/>
    </row>
    <row r="22" spans="1:9" ht="9" customHeight="1">
      <c r="B22" s="1003"/>
      <c r="C22" s="1003"/>
      <c r="D22" s="1003"/>
      <c r="E22" s="1003"/>
    </row>
    <row r="23" spans="1:9" s="1034" customFormat="1" ht="9.9499999999999993" customHeight="1">
      <c r="A23" s="768" t="s">
        <v>564</v>
      </c>
      <c r="D23" s="1035"/>
    </row>
    <row r="24" spans="1:9" s="1034" customFormat="1" ht="15" customHeight="1">
      <c r="A24" s="1011" t="s">
        <v>961</v>
      </c>
      <c r="D24" s="1035"/>
    </row>
    <row r="25" spans="1:9" ht="15" customHeight="1">
      <c r="B25" s="1003"/>
      <c r="C25" s="1003"/>
      <c r="D25" s="1003"/>
      <c r="E25" s="1003"/>
    </row>
    <row r="26" spans="1:9" ht="15" customHeight="1">
      <c r="B26" s="1003"/>
      <c r="C26" s="1003"/>
      <c r="D26" s="1003"/>
      <c r="E26" s="1003"/>
    </row>
    <row r="27" spans="1:9" ht="15" customHeight="1">
      <c r="B27" s="1003"/>
      <c r="C27" s="1003"/>
      <c r="D27" s="1003"/>
      <c r="E27" s="1003"/>
    </row>
    <row r="28" spans="1:9" ht="15" customHeight="1">
      <c r="B28" s="1003"/>
      <c r="C28" s="1003"/>
      <c r="D28" s="1003"/>
      <c r="E28" s="1003"/>
    </row>
    <row r="29" spans="1:9" ht="15" customHeight="1">
      <c r="B29" s="1003"/>
      <c r="C29" s="1003"/>
      <c r="D29" s="1003"/>
      <c r="E29" s="1003"/>
    </row>
    <row r="30" spans="1:9" ht="9.9499999999999993" customHeight="1">
      <c r="A30" s="997"/>
      <c r="B30" s="997"/>
      <c r="C30" s="997"/>
      <c r="D30" s="997"/>
      <c r="E30" s="997"/>
    </row>
    <row r="31" spans="1:9" ht="15" customHeight="1">
      <c r="A31" s="997"/>
      <c r="B31" s="997"/>
      <c r="C31" s="997"/>
      <c r="D31" s="997"/>
      <c r="E31" s="997"/>
    </row>
    <row r="32" spans="1:9" ht="15" customHeight="1">
      <c r="D32" s="997"/>
      <c r="E32" s="997"/>
    </row>
    <row r="33" spans="4:5" ht="20.100000000000001" customHeight="1">
      <c r="D33" s="997"/>
      <c r="E33" s="997"/>
    </row>
    <row r="34" spans="4:5" ht="20.100000000000001" customHeight="1">
      <c r="D34" s="997"/>
      <c r="E34" s="997"/>
    </row>
    <row r="35" spans="4:5" ht="20.100000000000001" customHeight="1">
      <c r="D35" s="997"/>
      <c r="E35" s="997"/>
    </row>
    <row r="36" spans="4:5" ht="20.100000000000001" customHeight="1">
      <c r="D36" s="997"/>
      <c r="E36" s="997"/>
    </row>
    <row r="37" spans="4:5" ht="20.100000000000001" customHeight="1">
      <c r="D37" s="997"/>
      <c r="E37" s="997"/>
    </row>
    <row r="38" spans="4:5" ht="20.100000000000001" customHeight="1">
      <c r="D38" s="997"/>
      <c r="E38" s="997"/>
    </row>
    <row r="39" spans="4:5" ht="20.100000000000001" customHeight="1">
      <c r="D39" s="997"/>
      <c r="E39" s="997"/>
    </row>
    <row r="40" spans="4:5" ht="20.100000000000001" customHeight="1">
      <c r="D40" s="997"/>
      <c r="E40" s="997"/>
    </row>
    <row r="41" spans="4:5" ht="20.100000000000001" customHeight="1">
      <c r="D41" s="997"/>
      <c r="E41" s="997"/>
    </row>
    <row r="42" spans="4:5" ht="20.100000000000001" customHeight="1">
      <c r="D42" s="997"/>
      <c r="E42" s="997"/>
    </row>
    <row r="43" spans="4:5" ht="20.100000000000001" customHeight="1">
      <c r="D43" s="997"/>
      <c r="E43" s="997"/>
    </row>
    <row r="44" spans="4:5" ht="20.100000000000001" customHeight="1">
      <c r="D44" s="997"/>
      <c r="E44" s="997"/>
    </row>
    <row r="45" spans="4:5" ht="20.100000000000001" customHeight="1">
      <c r="D45" s="997"/>
      <c r="E45" s="997"/>
    </row>
    <row r="46" spans="4:5" ht="20.100000000000001" customHeight="1">
      <c r="D46" s="997"/>
      <c r="E46" s="997"/>
    </row>
    <row r="47" spans="4:5" ht="20.100000000000001" customHeight="1">
      <c r="D47" s="997"/>
      <c r="E47" s="997"/>
    </row>
    <row r="48" spans="4:5" ht="20.100000000000001" customHeight="1">
      <c r="D48" s="997"/>
      <c r="E48" s="997"/>
    </row>
    <row r="49" spans="4:5" ht="20.100000000000001" customHeight="1">
      <c r="D49" s="997"/>
      <c r="E49" s="997"/>
    </row>
    <row r="50" spans="4:5" ht="20.100000000000001" customHeight="1">
      <c r="D50" s="997"/>
      <c r="E50" s="997"/>
    </row>
    <row r="51" spans="4:5" ht="20.100000000000001" customHeight="1">
      <c r="D51" s="997"/>
      <c r="E51" s="997"/>
    </row>
    <row r="52" spans="4:5" ht="20.100000000000001" customHeight="1">
      <c r="D52" s="997"/>
      <c r="E52" s="997"/>
    </row>
    <row r="53" spans="4:5" ht="20.100000000000001" customHeight="1">
      <c r="D53" s="997"/>
      <c r="E53" s="997"/>
    </row>
    <row r="54" spans="4:5" ht="20.100000000000001" customHeight="1">
      <c r="D54" s="997"/>
      <c r="E54" s="997"/>
    </row>
    <row r="55" spans="4:5" ht="20.100000000000001" customHeight="1">
      <c r="D55" s="997"/>
      <c r="E55" s="997"/>
    </row>
    <row r="56" spans="4:5" ht="20.100000000000001" customHeight="1">
      <c r="D56" s="997"/>
      <c r="E56" s="997"/>
    </row>
    <row r="57" spans="4:5" ht="20.100000000000001" customHeight="1">
      <c r="D57" s="997"/>
      <c r="E57" s="997"/>
    </row>
    <row r="58" spans="4:5" ht="20.100000000000001" customHeight="1">
      <c r="D58" s="997"/>
      <c r="E58" s="997"/>
    </row>
    <row r="59" spans="4:5" ht="20.100000000000001" customHeight="1">
      <c r="D59" s="997"/>
      <c r="E59" s="997"/>
    </row>
    <row r="60" spans="4:5" ht="20.100000000000001" customHeight="1">
      <c r="D60" s="997"/>
      <c r="E60" s="997"/>
    </row>
    <row r="61" spans="4:5" ht="20.100000000000001" customHeight="1">
      <c r="D61" s="997"/>
      <c r="E61" s="997"/>
    </row>
    <row r="62" spans="4:5" ht="20.100000000000001" customHeight="1">
      <c r="D62" s="997"/>
      <c r="E62" s="997"/>
    </row>
    <row r="63" spans="4:5" ht="20.100000000000001" customHeight="1">
      <c r="D63" s="997"/>
      <c r="E63" s="997"/>
    </row>
    <row r="64" spans="4:5" ht="20.100000000000001" customHeight="1">
      <c r="D64" s="997"/>
      <c r="E64" s="997"/>
    </row>
    <row r="65" spans="4:5" ht="20.100000000000001" customHeight="1">
      <c r="D65" s="997"/>
      <c r="E65" s="997"/>
    </row>
    <row r="66" spans="4:5" ht="20.100000000000001" customHeight="1">
      <c r="D66" s="997"/>
      <c r="E66" s="997"/>
    </row>
    <row r="67" spans="4:5" ht="20.100000000000001" customHeight="1">
      <c r="D67" s="997"/>
      <c r="E67" s="997"/>
    </row>
    <row r="68" spans="4:5" ht="20.100000000000001" customHeight="1">
      <c r="D68" s="997"/>
      <c r="E68" s="997"/>
    </row>
    <row r="69" spans="4:5" ht="20.100000000000001" customHeight="1">
      <c r="D69" s="997"/>
      <c r="E69" s="997"/>
    </row>
    <row r="70" spans="4:5" ht="20.100000000000001" customHeight="1">
      <c r="D70" s="997"/>
      <c r="E70" s="997"/>
    </row>
    <row r="71" spans="4:5" ht="20.100000000000001" customHeight="1">
      <c r="D71" s="997"/>
      <c r="E71" s="997"/>
    </row>
    <row r="72" spans="4:5" ht="20.100000000000001" customHeight="1">
      <c r="D72" s="997"/>
      <c r="E72" s="997"/>
    </row>
    <row r="73" spans="4:5" ht="20.100000000000001" customHeight="1">
      <c r="D73" s="997"/>
      <c r="E73" s="997"/>
    </row>
    <row r="74" spans="4:5" ht="20.100000000000001" customHeight="1">
      <c r="D74" s="997"/>
      <c r="E74" s="997"/>
    </row>
    <row r="75" spans="4:5" ht="20.100000000000001" customHeight="1">
      <c r="D75" s="997"/>
      <c r="E75" s="997"/>
    </row>
    <row r="76" spans="4:5" ht="20.100000000000001" customHeight="1">
      <c r="D76" s="997"/>
      <c r="E76" s="997"/>
    </row>
    <row r="77" spans="4:5" ht="20.100000000000001" customHeight="1">
      <c r="D77" s="997"/>
      <c r="E77" s="997"/>
    </row>
    <row r="78" spans="4:5" ht="20.100000000000001" customHeight="1">
      <c r="D78" s="997"/>
      <c r="E78" s="997"/>
    </row>
    <row r="79" spans="4:5" ht="20.100000000000001" customHeight="1">
      <c r="D79" s="997"/>
      <c r="E79" s="997"/>
    </row>
    <row r="80" spans="4:5" ht="20.100000000000001" customHeight="1">
      <c r="D80" s="997"/>
      <c r="E80" s="997"/>
    </row>
    <row r="81" spans="4:5" ht="20.100000000000001" customHeight="1">
      <c r="D81" s="997"/>
      <c r="E81" s="997"/>
    </row>
    <row r="82" spans="4:5" ht="20.100000000000001" customHeight="1">
      <c r="D82" s="997"/>
      <c r="E82" s="997"/>
    </row>
    <row r="83" spans="4:5" ht="20.100000000000001" customHeight="1">
      <c r="D83" s="997"/>
      <c r="E83" s="997"/>
    </row>
    <row r="84" spans="4:5" ht="20.100000000000001" customHeight="1">
      <c r="D84" s="997"/>
      <c r="E84" s="997"/>
    </row>
    <row r="85" spans="4:5" ht="20.100000000000001" customHeight="1">
      <c r="D85" s="997"/>
      <c r="E85" s="997"/>
    </row>
    <row r="86" spans="4:5" ht="20.100000000000001" customHeight="1">
      <c r="D86" s="997"/>
      <c r="E86" s="997"/>
    </row>
    <row r="87" spans="4:5" ht="20.100000000000001" customHeight="1">
      <c r="D87" s="997"/>
      <c r="E87" s="997"/>
    </row>
    <row r="88" spans="4:5" ht="20.100000000000001" customHeight="1">
      <c r="D88" s="997"/>
      <c r="E88" s="997"/>
    </row>
    <row r="89" spans="4:5" ht="20.100000000000001" customHeight="1">
      <c r="D89" s="997"/>
      <c r="E89" s="997"/>
    </row>
    <row r="90" spans="4:5" ht="20.100000000000001" customHeight="1">
      <c r="D90" s="997"/>
      <c r="E90" s="997"/>
    </row>
    <row r="91" spans="4:5" ht="20.100000000000001" customHeight="1">
      <c r="D91" s="997"/>
      <c r="E91" s="997"/>
    </row>
    <row r="92" spans="4:5" ht="20.100000000000001" customHeight="1">
      <c r="D92" s="997"/>
      <c r="E92" s="997"/>
    </row>
    <row r="93" spans="4:5" ht="20.100000000000001" customHeight="1">
      <c r="D93" s="997"/>
      <c r="E93" s="997"/>
    </row>
    <row r="94" spans="4:5" ht="20.100000000000001" customHeight="1">
      <c r="D94" s="997"/>
      <c r="E94" s="997"/>
    </row>
    <row r="95" spans="4:5" ht="20.100000000000001" customHeight="1">
      <c r="D95" s="997"/>
      <c r="E95" s="997"/>
    </row>
    <row r="96" spans="4:5" ht="20.100000000000001" customHeight="1">
      <c r="D96" s="997"/>
      <c r="E96" s="997"/>
    </row>
    <row r="97" spans="4:5" ht="20.100000000000001" customHeight="1">
      <c r="D97" s="997"/>
      <c r="E97" s="997"/>
    </row>
    <row r="98" spans="4:5" ht="20.100000000000001" customHeight="1">
      <c r="D98" s="997"/>
      <c r="E98" s="997"/>
    </row>
    <row r="99" spans="4:5" ht="20.100000000000001" customHeight="1">
      <c r="D99" s="997"/>
      <c r="E99" s="997"/>
    </row>
    <row r="100" spans="4:5" ht="20.100000000000001" customHeight="1">
      <c r="D100" s="997"/>
      <c r="E100" s="997"/>
    </row>
    <row r="101" spans="4:5" ht="20.100000000000001" customHeight="1">
      <c r="D101" s="997"/>
      <c r="E101" s="997"/>
    </row>
    <row r="102" spans="4:5" ht="20.100000000000001" customHeight="1">
      <c r="D102" s="997"/>
      <c r="E102" s="997"/>
    </row>
    <row r="103" spans="4:5" ht="20.100000000000001" customHeight="1">
      <c r="D103" s="997"/>
      <c r="E103" s="997"/>
    </row>
    <row r="104" spans="4:5" ht="20.100000000000001" customHeight="1">
      <c r="D104" s="997"/>
      <c r="E104" s="997"/>
    </row>
    <row r="105" spans="4:5" ht="20.100000000000001" customHeight="1">
      <c r="D105" s="997"/>
      <c r="E105" s="997"/>
    </row>
    <row r="106" spans="4:5" ht="20.100000000000001" customHeight="1">
      <c r="D106" s="997"/>
      <c r="E106" s="997"/>
    </row>
    <row r="107" spans="4:5" ht="20.100000000000001" customHeight="1">
      <c r="D107" s="997"/>
      <c r="E107" s="997"/>
    </row>
    <row r="108" spans="4:5" ht="20.100000000000001" customHeight="1">
      <c r="D108" s="997"/>
      <c r="E108" s="997"/>
    </row>
    <row r="109" spans="4:5" ht="20.100000000000001" customHeight="1">
      <c r="D109" s="997"/>
      <c r="E109" s="997"/>
    </row>
    <row r="110" spans="4:5" ht="20.100000000000001" customHeight="1">
      <c r="D110" s="997"/>
      <c r="E110" s="997"/>
    </row>
    <row r="111" spans="4:5" ht="20.100000000000001" customHeight="1">
      <c r="D111" s="997"/>
      <c r="E111" s="997"/>
    </row>
    <row r="112" spans="4:5" ht="20.100000000000001" customHeight="1">
      <c r="D112" s="997"/>
      <c r="E112" s="997"/>
    </row>
    <row r="113" spans="4:5" ht="20.100000000000001" customHeight="1">
      <c r="D113" s="997"/>
      <c r="E113" s="997"/>
    </row>
    <row r="114" spans="4:5" ht="20.100000000000001" customHeight="1">
      <c r="D114" s="997"/>
      <c r="E114" s="997"/>
    </row>
    <row r="115" spans="4:5" ht="20.100000000000001" customHeight="1">
      <c r="D115" s="997"/>
      <c r="E115" s="997"/>
    </row>
    <row r="116" spans="4:5" ht="20.100000000000001" customHeight="1">
      <c r="D116" s="997"/>
      <c r="E116" s="997"/>
    </row>
    <row r="117" spans="4:5" ht="20.100000000000001" customHeight="1">
      <c r="D117" s="997"/>
      <c r="E117" s="997"/>
    </row>
    <row r="118" spans="4:5" ht="20.100000000000001" customHeight="1">
      <c r="D118" s="997"/>
      <c r="E118" s="997"/>
    </row>
    <row r="119" spans="4:5" ht="20.100000000000001" customHeight="1">
      <c r="D119" s="997"/>
      <c r="E119" s="997"/>
    </row>
    <row r="120" spans="4:5" ht="20.100000000000001" customHeight="1">
      <c r="D120" s="997"/>
      <c r="E120" s="997"/>
    </row>
    <row r="121" spans="4:5" ht="20.100000000000001" customHeight="1">
      <c r="D121" s="997"/>
      <c r="E121" s="997"/>
    </row>
    <row r="122" spans="4:5" ht="20.100000000000001" customHeight="1">
      <c r="D122" s="997"/>
      <c r="E122" s="997"/>
    </row>
    <row r="123" spans="4:5" ht="20.100000000000001" customHeight="1">
      <c r="D123" s="997"/>
      <c r="E123" s="997"/>
    </row>
    <row r="124" spans="4:5" ht="20.100000000000001" customHeight="1">
      <c r="D124" s="997"/>
      <c r="E124" s="997"/>
    </row>
    <row r="125" spans="4:5" ht="20.100000000000001" customHeight="1">
      <c r="D125" s="997"/>
      <c r="E125" s="997"/>
    </row>
    <row r="126" spans="4:5" ht="20.100000000000001" customHeight="1">
      <c r="D126" s="997"/>
      <c r="E126" s="997"/>
    </row>
    <row r="127" spans="4:5" ht="20.100000000000001" customHeight="1">
      <c r="D127" s="997"/>
      <c r="E127" s="997"/>
    </row>
    <row r="128" spans="4:5" ht="20.100000000000001" customHeight="1">
      <c r="D128" s="997"/>
      <c r="E128" s="997"/>
    </row>
    <row r="129" spans="4:5" ht="20.100000000000001" customHeight="1">
      <c r="D129" s="997"/>
      <c r="E129" s="997"/>
    </row>
    <row r="130" spans="4:5" ht="20.100000000000001" customHeight="1">
      <c r="D130" s="997"/>
      <c r="E130" s="997"/>
    </row>
    <row r="131" spans="4:5" ht="20.100000000000001" customHeight="1">
      <c r="D131" s="997"/>
      <c r="E131" s="997"/>
    </row>
    <row r="132" spans="4:5" ht="20.100000000000001" customHeight="1">
      <c r="D132" s="997"/>
      <c r="E132" s="997"/>
    </row>
    <row r="133" spans="4:5" ht="20.100000000000001" customHeight="1">
      <c r="D133" s="997"/>
      <c r="E133" s="997"/>
    </row>
    <row r="134" spans="4:5" ht="20.100000000000001" customHeight="1">
      <c r="D134" s="997"/>
      <c r="E134" s="997"/>
    </row>
    <row r="135" spans="4:5" ht="20.100000000000001" customHeight="1">
      <c r="D135" s="997"/>
      <c r="E135" s="997"/>
    </row>
    <row r="136" spans="4:5" ht="20.100000000000001" customHeight="1">
      <c r="D136" s="997"/>
      <c r="E136" s="997"/>
    </row>
    <row r="137" spans="4:5" ht="20.100000000000001" customHeight="1">
      <c r="D137" s="997"/>
      <c r="E137" s="997"/>
    </row>
    <row r="138" spans="4:5" ht="20.100000000000001" customHeight="1">
      <c r="D138" s="997"/>
      <c r="E138" s="997"/>
    </row>
    <row r="139" spans="4:5" ht="20.100000000000001" customHeight="1">
      <c r="D139" s="997"/>
      <c r="E139" s="997"/>
    </row>
    <row r="140" spans="4:5" ht="20.100000000000001" customHeight="1">
      <c r="D140" s="997"/>
      <c r="E140" s="997"/>
    </row>
    <row r="141" spans="4:5" ht="20.100000000000001" customHeight="1">
      <c r="D141" s="997"/>
      <c r="E141" s="997"/>
    </row>
    <row r="142" spans="4:5" ht="20.100000000000001" customHeight="1">
      <c r="D142" s="997"/>
      <c r="E142" s="997"/>
    </row>
    <row r="143" spans="4:5" ht="20.100000000000001" customHeight="1">
      <c r="D143" s="997"/>
      <c r="E143" s="997"/>
    </row>
    <row r="144" spans="4:5" ht="20.100000000000001" customHeight="1">
      <c r="D144" s="997"/>
      <c r="E144" s="997"/>
    </row>
    <row r="145" spans="4:5" ht="20.100000000000001" customHeight="1">
      <c r="D145" s="997"/>
      <c r="E145" s="997"/>
    </row>
    <row r="146" spans="4:5" ht="20.100000000000001" customHeight="1">
      <c r="D146" s="997"/>
      <c r="E146" s="997"/>
    </row>
    <row r="147" spans="4:5" ht="20.100000000000001" customHeight="1">
      <c r="D147" s="997"/>
      <c r="E147" s="997"/>
    </row>
    <row r="148" spans="4:5" ht="20.100000000000001" customHeight="1">
      <c r="D148" s="997"/>
      <c r="E148" s="997"/>
    </row>
    <row r="149" spans="4:5" ht="20.100000000000001" customHeight="1">
      <c r="D149" s="997"/>
      <c r="E149" s="997"/>
    </row>
    <row r="150" spans="4:5" ht="20.100000000000001" customHeight="1">
      <c r="D150" s="997"/>
      <c r="E150" s="997"/>
    </row>
    <row r="151" spans="4:5" ht="20.100000000000001" customHeight="1">
      <c r="D151" s="997"/>
      <c r="E151" s="997"/>
    </row>
    <row r="152" spans="4:5" ht="20.100000000000001" customHeight="1">
      <c r="D152" s="997"/>
      <c r="E152" s="997"/>
    </row>
    <row r="153" spans="4:5" ht="20.100000000000001" customHeight="1">
      <c r="D153" s="997"/>
      <c r="E153" s="997"/>
    </row>
    <row r="154" spans="4:5" ht="20.100000000000001" customHeight="1">
      <c r="D154" s="997"/>
      <c r="E154" s="997"/>
    </row>
    <row r="155" spans="4:5" ht="20.100000000000001" customHeight="1">
      <c r="D155" s="997"/>
      <c r="E155" s="997"/>
    </row>
    <row r="156" spans="4:5" ht="20.100000000000001" customHeight="1">
      <c r="D156" s="997"/>
      <c r="E156" s="997"/>
    </row>
    <row r="157" spans="4:5" ht="20.100000000000001" customHeight="1">
      <c r="D157" s="997"/>
      <c r="E157" s="997"/>
    </row>
    <row r="158" spans="4:5" ht="20.100000000000001" customHeight="1">
      <c r="D158" s="997"/>
      <c r="E158" s="997"/>
    </row>
    <row r="159" spans="4:5" ht="20.100000000000001" customHeight="1"/>
    <row r="160" spans="4:5"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sheetData>
  <mergeCells count="2">
    <mergeCell ref="A1:F1"/>
    <mergeCell ref="A2:H2"/>
  </mergeCells>
  <hyperlinks>
    <hyperlink ref="A24" r:id="rId1"/>
  </hyperlinks>
  <printOptions gridLinesSet="0"/>
  <pageMargins left="0.78740157480314965" right="0.78740157480314965" top="1.1811023622047245" bottom="0.78740157480314965" header="0" footer="0"/>
  <pageSetup paperSize="9" orientation="portrait" horizontalDpi="300" verticalDpi="300" r:id="rId2"/>
  <headerFooter alignWithMargins="0"/>
</worksheet>
</file>

<file path=xl/worksheets/sheet89.xml><?xml version="1.0" encoding="utf-8"?>
<worksheet xmlns="http://schemas.openxmlformats.org/spreadsheetml/2006/main" xmlns:r="http://schemas.openxmlformats.org/officeDocument/2006/relationships">
  <sheetPr codeName="Sheet89"/>
  <dimension ref="A1:L331"/>
  <sheetViews>
    <sheetView showGridLines="0" workbookViewId="0">
      <selection sqref="A1:F1"/>
    </sheetView>
  </sheetViews>
  <sheetFormatPr defaultRowHeight="12.75"/>
  <cols>
    <col min="1" max="1" width="28.7109375" style="843" customWidth="1"/>
    <col min="2" max="3" width="8.85546875" style="843" customWidth="1"/>
    <col min="4" max="4" width="8.140625" style="843" customWidth="1"/>
    <col min="5" max="5" width="8.7109375" style="843" customWidth="1"/>
    <col min="6" max="6" width="7.5703125" style="843" customWidth="1"/>
    <col min="7" max="7" width="8.85546875" style="843" customWidth="1"/>
    <col min="8" max="8" width="7.140625" style="843" customWidth="1"/>
    <col min="9" max="11" width="20.7109375" style="843" customWidth="1"/>
    <col min="12" max="110" width="10.7109375" style="843" customWidth="1"/>
    <col min="111" max="16384" width="9.140625" style="843"/>
  </cols>
  <sheetData>
    <row r="1" spans="1:12" ht="21" customHeight="1">
      <c r="A1" s="2178" t="s">
        <v>1120</v>
      </c>
      <c r="B1" s="2178"/>
      <c r="C1" s="2178"/>
      <c r="D1" s="2178"/>
      <c r="E1" s="2178"/>
      <c r="F1" s="2178"/>
      <c r="G1" s="1088"/>
    </row>
    <row r="2" spans="1:12" ht="23.25" customHeight="1">
      <c r="A2" s="2214" t="s">
        <v>1121</v>
      </c>
      <c r="B2" s="2214"/>
      <c r="C2" s="2214"/>
      <c r="D2" s="2214"/>
      <c r="E2" s="2214"/>
      <c r="F2" s="2214"/>
      <c r="G2" s="2214"/>
      <c r="H2" s="2214"/>
    </row>
    <row r="3" spans="1:12" ht="12.95" customHeight="1">
      <c r="A3" s="996">
        <v>2017</v>
      </c>
      <c r="B3" s="997"/>
      <c r="C3" s="997"/>
      <c r="H3" s="998" t="s">
        <v>546</v>
      </c>
      <c r="I3" s="997"/>
      <c r="J3" s="997"/>
      <c r="K3" s="998"/>
      <c r="L3" s="997"/>
    </row>
    <row r="4" spans="1:12" ht="33" customHeight="1">
      <c r="A4" s="1682" t="s">
        <v>964</v>
      </c>
      <c r="B4" s="1726" t="s">
        <v>0</v>
      </c>
      <c r="C4" s="1726" t="s">
        <v>1114</v>
      </c>
      <c r="D4" s="1726" t="s">
        <v>1115</v>
      </c>
      <c r="E4" s="1726" t="s">
        <v>1116</v>
      </c>
      <c r="F4" s="1726" t="s">
        <v>1117</v>
      </c>
      <c r="G4" s="1726" t="s">
        <v>1118</v>
      </c>
      <c r="H4" s="1726" t="s">
        <v>1119</v>
      </c>
      <c r="I4" s="999"/>
      <c r="J4" s="999"/>
      <c r="K4" s="999"/>
      <c r="L4" s="999"/>
    </row>
    <row r="5" spans="1:12" ht="12.95" customHeight="1">
      <c r="D5" s="997"/>
      <c r="E5" s="997"/>
      <c r="H5" s="997"/>
      <c r="I5" s="997"/>
      <c r="J5" s="997"/>
      <c r="K5" s="997"/>
      <c r="L5" s="997"/>
    </row>
    <row r="6" spans="1:12" s="1067" customFormat="1" ht="12.95" customHeight="1">
      <c r="A6" s="1067" t="s">
        <v>1012</v>
      </c>
      <c r="B6" s="1675">
        <f>SUM(B8:B12)</f>
        <v>1126</v>
      </c>
      <c r="C6" s="1675">
        <f t="shared" ref="C6:H6" si="0">SUM(C8:C12)</f>
        <v>28</v>
      </c>
      <c r="D6" s="1675">
        <f t="shared" si="0"/>
        <v>362</v>
      </c>
      <c r="E6" s="1675">
        <f t="shared" si="0"/>
        <v>80</v>
      </c>
      <c r="F6" s="1675">
        <f t="shared" si="0"/>
        <v>352</v>
      </c>
      <c r="G6" s="1675">
        <f t="shared" si="0"/>
        <v>209</v>
      </c>
      <c r="H6" s="1675">
        <f t="shared" si="0"/>
        <v>95</v>
      </c>
      <c r="I6" s="1675"/>
    </row>
    <row r="7" spans="1:12" s="1067" customFormat="1" ht="12.95" customHeight="1"/>
    <row r="8" spans="1:12" s="1034" customFormat="1" ht="12.95" customHeight="1">
      <c r="A8" s="1034" t="s">
        <v>1013</v>
      </c>
      <c r="B8" s="1675">
        <v>411</v>
      </c>
      <c r="C8" s="1717">
        <v>8</v>
      </c>
      <c r="D8" s="1717">
        <v>92</v>
      </c>
      <c r="E8" s="1717">
        <v>28</v>
      </c>
      <c r="F8" s="1717">
        <v>123</v>
      </c>
      <c r="G8" s="1717">
        <v>99</v>
      </c>
      <c r="H8" s="1717">
        <v>61</v>
      </c>
    </row>
    <row r="9" spans="1:12" s="1067" customFormat="1" ht="12.95" customHeight="1">
      <c r="A9" s="1034" t="s">
        <v>1014</v>
      </c>
      <c r="B9" s="1675">
        <v>542</v>
      </c>
      <c r="C9" s="1098">
        <v>19</v>
      </c>
      <c r="D9" s="1098">
        <v>239</v>
      </c>
      <c r="E9" s="1098">
        <v>40</v>
      </c>
      <c r="F9" s="1098">
        <v>160</v>
      </c>
      <c r="G9" s="1705">
        <v>60</v>
      </c>
      <c r="H9" s="1705">
        <v>24</v>
      </c>
    </row>
    <row r="10" spans="1:12" s="1034" customFormat="1" ht="12.95" customHeight="1">
      <c r="A10" s="1034" t="s">
        <v>1015</v>
      </c>
      <c r="B10" s="1675">
        <v>129</v>
      </c>
      <c r="C10" s="1098">
        <v>1</v>
      </c>
      <c r="D10" s="1098">
        <v>17</v>
      </c>
      <c r="E10" s="1098">
        <v>5</v>
      </c>
      <c r="F10" s="1098">
        <v>54</v>
      </c>
      <c r="G10" s="1705">
        <v>48</v>
      </c>
      <c r="H10" s="1705">
        <v>4</v>
      </c>
    </row>
    <row r="11" spans="1:12" s="1034" customFormat="1" ht="12.95" customHeight="1">
      <c r="A11" s="1034" t="s">
        <v>1016</v>
      </c>
      <c r="B11" s="1675">
        <v>26</v>
      </c>
      <c r="C11" s="1098">
        <v>0</v>
      </c>
      <c r="D11" s="1098">
        <v>9</v>
      </c>
      <c r="E11" s="1098">
        <v>4</v>
      </c>
      <c r="F11" s="1098">
        <v>9</v>
      </c>
      <c r="G11" s="1705">
        <v>1</v>
      </c>
      <c r="H11" s="1705">
        <v>3</v>
      </c>
    </row>
    <row r="12" spans="1:12" s="1034" customFormat="1" ht="12.95" customHeight="1">
      <c r="A12" s="1034" t="s">
        <v>1017</v>
      </c>
      <c r="B12" s="1675">
        <v>18</v>
      </c>
      <c r="C12" s="1098">
        <v>0</v>
      </c>
      <c r="D12" s="1098">
        <v>5</v>
      </c>
      <c r="E12" s="1098">
        <v>3</v>
      </c>
      <c r="F12" s="1098">
        <v>6</v>
      </c>
      <c r="G12" s="1705">
        <v>1</v>
      </c>
      <c r="H12" s="1705">
        <v>3</v>
      </c>
    </row>
    <row r="13" spans="1:12" s="841" customFormat="1" ht="6.95" customHeight="1" thickBot="1">
      <c r="A13" s="1679"/>
      <c r="B13" s="1679"/>
      <c r="C13" s="1683"/>
      <c r="D13" s="1683"/>
      <c r="E13" s="1679"/>
      <c r="F13" s="1679"/>
      <c r="G13" s="1679"/>
      <c r="H13" s="1679"/>
    </row>
    <row r="14" spans="1:12" s="841" customFormat="1" ht="3.75" customHeight="1" thickTop="1">
      <c r="A14" s="1009"/>
      <c r="B14" s="1009"/>
      <c r="C14" s="1030"/>
      <c r="D14" s="1030"/>
      <c r="E14" s="1009"/>
      <c r="F14" s="1009"/>
      <c r="G14" s="1009"/>
      <c r="H14" s="1009"/>
    </row>
    <row r="15" spans="1:12" s="993" customFormat="1" ht="12.95" customHeight="1">
      <c r="A15" s="1031" t="s">
        <v>955</v>
      </c>
      <c r="B15" s="1031"/>
      <c r="C15" s="1031"/>
      <c r="D15" s="1031"/>
      <c r="E15" s="1031"/>
    </row>
    <row r="16" spans="1:12" ht="6.75" customHeight="1">
      <c r="B16" s="1003"/>
      <c r="C16" s="1003"/>
      <c r="D16" s="1003"/>
      <c r="E16" s="1003"/>
    </row>
    <row r="17" spans="1:7" s="1034" customFormat="1" ht="9.9499999999999993" customHeight="1">
      <c r="A17" s="768" t="s">
        <v>564</v>
      </c>
      <c r="D17" s="1035"/>
    </row>
    <row r="18" spans="1:7" s="1034" customFormat="1" ht="15" customHeight="1">
      <c r="A18" s="1011" t="s">
        <v>970</v>
      </c>
      <c r="D18" s="1035"/>
    </row>
    <row r="19" spans="1:7" s="981" customFormat="1" ht="13.5">
      <c r="A19" s="1029"/>
      <c r="B19" s="985"/>
      <c r="C19" s="985"/>
      <c r="D19" s="985"/>
      <c r="E19" s="985"/>
      <c r="F19" s="985"/>
      <c r="G19" s="985"/>
    </row>
    <row r="20" spans="1:7" s="981" customFormat="1" ht="13.5">
      <c r="A20" s="1029"/>
      <c r="B20" s="985"/>
      <c r="C20" s="985"/>
      <c r="D20" s="985"/>
      <c r="E20" s="985"/>
      <c r="F20" s="985"/>
      <c r="G20" s="985"/>
    </row>
    <row r="21" spans="1:7" ht="15" customHeight="1">
      <c r="B21" s="1003"/>
      <c r="C21" s="1003"/>
      <c r="D21" s="1003"/>
      <c r="E21" s="1003"/>
    </row>
    <row r="22" spans="1:7" ht="15" customHeight="1">
      <c r="B22" s="1003"/>
      <c r="C22" s="1003"/>
      <c r="D22" s="1003"/>
      <c r="E22" s="1003"/>
    </row>
    <row r="23" spans="1:7" ht="15" customHeight="1">
      <c r="B23" s="1003"/>
      <c r="C23" s="1003"/>
      <c r="D23" s="1003"/>
      <c r="E23" s="1003"/>
    </row>
    <row r="24" spans="1:7" ht="9.9499999999999993" customHeight="1">
      <c r="A24" s="997"/>
      <c r="B24" s="997"/>
      <c r="C24" s="997"/>
      <c r="D24" s="997"/>
      <c r="E24" s="997"/>
    </row>
    <row r="25" spans="1:7" ht="15" customHeight="1">
      <c r="A25" s="997"/>
      <c r="B25" s="997"/>
      <c r="C25" s="997"/>
      <c r="D25" s="997"/>
      <c r="E25" s="997"/>
    </row>
    <row r="26" spans="1:7" ht="15" customHeight="1">
      <c r="D26" s="997"/>
      <c r="E26" s="997"/>
    </row>
    <row r="27" spans="1:7" ht="20.100000000000001" customHeight="1">
      <c r="D27" s="997"/>
      <c r="E27" s="997"/>
    </row>
    <row r="28" spans="1:7" ht="20.100000000000001" customHeight="1">
      <c r="D28" s="997"/>
      <c r="E28" s="997"/>
    </row>
    <row r="29" spans="1:7" ht="20.100000000000001" customHeight="1">
      <c r="D29" s="997"/>
      <c r="E29" s="997"/>
    </row>
    <row r="30" spans="1:7" ht="20.100000000000001" customHeight="1">
      <c r="D30" s="997"/>
      <c r="E30" s="997"/>
    </row>
    <row r="31" spans="1:7" ht="20.100000000000001" customHeight="1">
      <c r="D31" s="997"/>
      <c r="E31" s="997"/>
    </row>
    <row r="32" spans="1:7" ht="20.100000000000001" customHeight="1">
      <c r="D32" s="997"/>
      <c r="E32" s="997"/>
    </row>
    <row r="33" spans="4:5" ht="20.100000000000001" customHeight="1">
      <c r="D33" s="997"/>
      <c r="E33" s="997"/>
    </row>
    <row r="34" spans="4:5" ht="20.100000000000001" customHeight="1">
      <c r="D34" s="997"/>
      <c r="E34" s="997"/>
    </row>
    <row r="35" spans="4:5" ht="20.100000000000001" customHeight="1">
      <c r="D35" s="997"/>
      <c r="E35" s="997"/>
    </row>
    <row r="36" spans="4:5" ht="20.100000000000001" customHeight="1">
      <c r="D36" s="997"/>
      <c r="E36" s="997"/>
    </row>
    <row r="37" spans="4:5" ht="20.100000000000001" customHeight="1">
      <c r="D37" s="997"/>
      <c r="E37" s="997"/>
    </row>
    <row r="38" spans="4:5" ht="20.100000000000001" customHeight="1">
      <c r="D38" s="997"/>
      <c r="E38" s="997"/>
    </row>
    <row r="39" spans="4:5" ht="20.100000000000001" customHeight="1">
      <c r="D39" s="997"/>
      <c r="E39" s="997"/>
    </row>
    <row r="40" spans="4:5" ht="20.100000000000001" customHeight="1">
      <c r="D40" s="997"/>
      <c r="E40" s="997"/>
    </row>
    <row r="41" spans="4:5" ht="20.100000000000001" customHeight="1">
      <c r="D41" s="997"/>
      <c r="E41" s="997"/>
    </row>
    <row r="42" spans="4:5" ht="20.100000000000001" customHeight="1">
      <c r="D42" s="997"/>
      <c r="E42" s="997"/>
    </row>
    <row r="43" spans="4:5" ht="20.100000000000001" customHeight="1">
      <c r="D43" s="997"/>
      <c r="E43" s="997"/>
    </row>
    <row r="44" spans="4:5" ht="20.100000000000001" customHeight="1">
      <c r="D44" s="997"/>
      <c r="E44" s="997"/>
    </row>
    <row r="45" spans="4:5" ht="20.100000000000001" customHeight="1">
      <c r="D45" s="997"/>
      <c r="E45" s="997"/>
    </row>
    <row r="46" spans="4:5" ht="20.100000000000001" customHeight="1">
      <c r="D46" s="997"/>
      <c r="E46" s="997"/>
    </row>
    <row r="47" spans="4:5" ht="20.100000000000001" customHeight="1">
      <c r="D47" s="997"/>
      <c r="E47" s="997"/>
    </row>
    <row r="48" spans="4:5" ht="20.100000000000001" customHeight="1">
      <c r="D48" s="997"/>
      <c r="E48" s="997"/>
    </row>
    <row r="49" spans="4:5" ht="20.100000000000001" customHeight="1">
      <c r="D49" s="997"/>
      <c r="E49" s="997"/>
    </row>
    <row r="50" spans="4:5" ht="20.100000000000001" customHeight="1">
      <c r="D50" s="997"/>
      <c r="E50" s="997"/>
    </row>
    <row r="51" spans="4:5" ht="20.100000000000001" customHeight="1">
      <c r="D51" s="997"/>
      <c r="E51" s="997"/>
    </row>
    <row r="52" spans="4:5" ht="20.100000000000001" customHeight="1">
      <c r="D52" s="997"/>
      <c r="E52" s="997"/>
    </row>
    <row r="53" spans="4:5" ht="20.100000000000001" customHeight="1">
      <c r="D53" s="997"/>
      <c r="E53" s="997"/>
    </row>
    <row r="54" spans="4:5" ht="20.100000000000001" customHeight="1">
      <c r="D54" s="997"/>
      <c r="E54" s="997"/>
    </row>
    <row r="55" spans="4:5" ht="20.100000000000001" customHeight="1">
      <c r="D55" s="997"/>
      <c r="E55" s="997"/>
    </row>
    <row r="56" spans="4:5" ht="20.100000000000001" customHeight="1">
      <c r="D56" s="997"/>
      <c r="E56" s="997"/>
    </row>
    <row r="57" spans="4:5" ht="20.100000000000001" customHeight="1">
      <c r="D57" s="997"/>
      <c r="E57" s="997"/>
    </row>
    <row r="58" spans="4:5" ht="20.100000000000001" customHeight="1">
      <c r="D58" s="997"/>
      <c r="E58" s="997"/>
    </row>
    <row r="59" spans="4:5" ht="20.100000000000001" customHeight="1">
      <c r="D59" s="997"/>
      <c r="E59" s="997"/>
    </row>
    <row r="60" spans="4:5" ht="20.100000000000001" customHeight="1">
      <c r="D60" s="997"/>
      <c r="E60" s="997"/>
    </row>
    <row r="61" spans="4:5" ht="20.100000000000001" customHeight="1">
      <c r="D61" s="997"/>
      <c r="E61" s="997"/>
    </row>
    <row r="62" spans="4:5" ht="20.100000000000001" customHeight="1">
      <c r="D62" s="997"/>
      <c r="E62" s="997"/>
    </row>
    <row r="63" spans="4:5" ht="20.100000000000001" customHeight="1">
      <c r="D63" s="997"/>
      <c r="E63" s="997"/>
    </row>
    <row r="64" spans="4:5" ht="20.100000000000001" customHeight="1">
      <c r="D64" s="997"/>
      <c r="E64" s="997"/>
    </row>
    <row r="65" spans="4:5" ht="20.100000000000001" customHeight="1">
      <c r="D65" s="997"/>
      <c r="E65" s="997"/>
    </row>
    <row r="66" spans="4:5" ht="20.100000000000001" customHeight="1">
      <c r="D66" s="997"/>
      <c r="E66" s="997"/>
    </row>
    <row r="67" spans="4:5" ht="20.100000000000001" customHeight="1">
      <c r="D67" s="997"/>
      <c r="E67" s="997"/>
    </row>
    <row r="68" spans="4:5" ht="20.100000000000001" customHeight="1">
      <c r="D68" s="997"/>
      <c r="E68" s="997"/>
    </row>
    <row r="69" spans="4:5" ht="20.100000000000001" customHeight="1">
      <c r="D69" s="997"/>
      <c r="E69" s="997"/>
    </row>
    <row r="70" spans="4:5" ht="20.100000000000001" customHeight="1">
      <c r="D70" s="997"/>
      <c r="E70" s="997"/>
    </row>
    <row r="71" spans="4:5" ht="20.100000000000001" customHeight="1">
      <c r="D71" s="997"/>
      <c r="E71" s="997"/>
    </row>
    <row r="72" spans="4:5" ht="20.100000000000001" customHeight="1">
      <c r="D72" s="997"/>
      <c r="E72" s="997"/>
    </row>
    <row r="73" spans="4:5" ht="20.100000000000001" customHeight="1">
      <c r="D73" s="997"/>
      <c r="E73" s="997"/>
    </row>
    <row r="74" spans="4:5" ht="20.100000000000001" customHeight="1">
      <c r="D74" s="997"/>
      <c r="E74" s="997"/>
    </row>
    <row r="75" spans="4:5" ht="20.100000000000001" customHeight="1">
      <c r="D75" s="997"/>
      <c r="E75" s="997"/>
    </row>
    <row r="76" spans="4:5" ht="20.100000000000001" customHeight="1">
      <c r="D76" s="997"/>
      <c r="E76" s="997"/>
    </row>
    <row r="77" spans="4:5" ht="20.100000000000001" customHeight="1">
      <c r="D77" s="997"/>
      <c r="E77" s="997"/>
    </row>
    <row r="78" spans="4:5" ht="20.100000000000001" customHeight="1">
      <c r="D78" s="997"/>
      <c r="E78" s="997"/>
    </row>
    <row r="79" spans="4:5" ht="20.100000000000001" customHeight="1">
      <c r="D79" s="997"/>
      <c r="E79" s="997"/>
    </row>
    <row r="80" spans="4:5" ht="20.100000000000001" customHeight="1">
      <c r="D80" s="997"/>
      <c r="E80" s="997"/>
    </row>
    <row r="81" spans="4:5" ht="20.100000000000001" customHeight="1">
      <c r="D81" s="997"/>
      <c r="E81" s="997"/>
    </row>
    <row r="82" spans="4:5" ht="20.100000000000001" customHeight="1">
      <c r="D82" s="997"/>
      <c r="E82" s="997"/>
    </row>
    <row r="83" spans="4:5" ht="20.100000000000001" customHeight="1">
      <c r="D83" s="997"/>
      <c r="E83" s="997"/>
    </row>
    <row r="84" spans="4:5" ht="20.100000000000001" customHeight="1">
      <c r="D84" s="997"/>
      <c r="E84" s="997"/>
    </row>
    <row r="85" spans="4:5" ht="20.100000000000001" customHeight="1">
      <c r="D85" s="997"/>
      <c r="E85" s="997"/>
    </row>
    <row r="86" spans="4:5" ht="20.100000000000001" customHeight="1">
      <c r="D86" s="997"/>
      <c r="E86" s="997"/>
    </row>
    <row r="87" spans="4:5" ht="20.100000000000001" customHeight="1">
      <c r="D87" s="997"/>
      <c r="E87" s="997"/>
    </row>
    <row r="88" spans="4:5" ht="20.100000000000001" customHeight="1">
      <c r="D88" s="997"/>
      <c r="E88" s="997"/>
    </row>
    <row r="89" spans="4:5" ht="20.100000000000001" customHeight="1">
      <c r="D89" s="997"/>
      <c r="E89" s="997"/>
    </row>
    <row r="90" spans="4:5" ht="20.100000000000001" customHeight="1">
      <c r="D90" s="997"/>
      <c r="E90" s="997"/>
    </row>
    <row r="91" spans="4:5" ht="20.100000000000001" customHeight="1">
      <c r="D91" s="997"/>
      <c r="E91" s="997"/>
    </row>
    <row r="92" spans="4:5" ht="20.100000000000001" customHeight="1">
      <c r="D92" s="997"/>
      <c r="E92" s="997"/>
    </row>
    <row r="93" spans="4:5" ht="20.100000000000001" customHeight="1">
      <c r="D93" s="997"/>
      <c r="E93" s="997"/>
    </row>
    <row r="94" spans="4:5" ht="20.100000000000001" customHeight="1">
      <c r="D94" s="997"/>
      <c r="E94" s="997"/>
    </row>
    <row r="95" spans="4:5" ht="20.100000000000001" customHeight="1">
      <c r="D95" s="997"/>
      <c r="E95" s="997"/>
    </row>
    <row r="96" spans="4:5" ht="20.100000000000001" customHeight="1">
      <c r="D96" s="997"/>
      <c r="E96" s="997"/>
    </row>
    <row r="97" spans="4:5" ht="20.100000000000001" customHeight="1">
      <c r="D97" s="997"/>
      <c r="E97" s="997"/>
    </row>
    <row r="98" spans="4:5" ht="20.100000000000001" customHeight="1">
      <c r="D98" s="997"/>
      <c r="E98" s="997"/>
    </row>
    <row r="99" spans="4:5" ht="20.100000000000001" customHeight="1">
      <c r="D99" s="997"/>
      <c r="E99" s="997"/>
    </row>
    <row r="100" spans="4:5" ht="20.100000000000001" customHeight="1">
      <c r="D100" s="997"/>
      <c r="E100" s="997"/>
    </row>
    <row r="101" spans="4:5" ht="20.100000000000001" customHeight="1">
      <c r="D101" s="997"/>
      <c r="E101" s="997"/>
    </row>
    <row r="102" spans="4:5" ht="20.100000000000001" customHeight="1">
      <c r="D102" s="997"/>
      <c r="E102" s="997"/>
    </row>
    <row r="103" spans="4:5" ht="20.100000000000001" customHeight="1">
      <c r="D103" s="997"/>
      <c r="E103" s="997"/>
    </row>
    <row r="104" spans="4:5" ht="20.100000000000001" customHeight="1">
      <c r="D104" s="997"/>
      <c r="E104" s="997"/>
    </row>
    <row r="105" spans="4:5" ht="20.100000000000001" customHeight="1">
      <c r="D105" s="997"/>
      <c r="E105" s="997"/>
    </row>
    <row r="106" spans="4:5" ht="20.100000000000001" customHeight="1">
      <c r="D106" s="997"/>
      <c r="E106" s="997"/>
    </row>
    <row r="107" spans="4:5" ht="20.100000000000001" customHeight="1">
      <c r="D107" s="997"/>
      <c r="E107" s="997"/>
    </row>
    <row r="108" spans="4:5" ht="20.100000000000001" customHeight="1">
      <c r="D108" s="997"/>
      <c r="E108" s="997"/>
    </row>
    <row r="109" spans="4:5" ht="20.100000000000001" customHeight="1">
      <c r="D109" s="997"/>
      <c r="E109" s="997"/>
    </row>
    <row r="110" spans="4:5" ht="20.100000000000001" customHeight="1">
      <c r="D110" s="997"/>
      <c r="E110" s="997"/>
    </row>
    <row r="111" spans="4:5" ht="20.100000000000001" customHeight="1">
      <c r="D111" s="997"/>
      <c r="E111" s="997"/>
    </row>
    <row r="112" spans="4:5" ht="20.100000000000001" customHeight="1">
      <c r="D112" s="997"/>
      <c r="E112" s="997"/>
    </row>
    <row r="113" spans="4:5" ht="20.100000000000001" customHeight="1">
      <c r="D113" s="997"/>
      <c r="E113" s="997"/>
    </row>
    <row r="114" spans="4:5" ht="20.100000000000001" customHeight="1">
      <c r="D114" s="997"/>
      <c r="E114" s="997"/>
    </row>
    <row r="115" spans="4:5" ht="20.100000000000001" customHeight="1">
      <c r="D115" s="997"/>
      <c r="E115" s="997"/>
    </row>
    <row r="116" spans="4:5" ht="20.100000000000001" customHeight="1">
      <c r="D116" s="997"/>
      <c r="E116" s="997"/>
    </row>
    <row r="117" spans="4:5" ht="20.100000000000001" customHeight="1">
      <c r="D117" s="997"/>
      <c r="E117" s="997"/>
    </row>
    <row r="118" spans="4:5" ht="20.100000000000001" customHeight="1">
      <c r="D118" s="997"/>
      <c r="E118" s="997"/>
    </row>
    <row r="119" spans="4:5" ht="20.100000000000001" customHeight="1">
      <c r="D119" s="997"/>
      <c r="E119" s="997"/>
    </row>
    <row r="120" spans="4:5" ht="20.100000000000001" customHeight="1">
      <c r="D120" s="997"/>
      <c r="E120" s="997"/>
    </row>
    <row r="121" spans="4:5" ht="20.100000000000001" customHeight="1">
      <c r="D121" s="997"/>
      <c r="E121" s="997"/>
    </row>
    <row r="122" spans="4:5" ht="20.100000000000001" customHeight="1">
      <c r="D122" s="997"/>
      <c r="E122" s="997"/>
    </row>
    <row r="123" spans="4:5" ht="20.100000000000001" customHeight="1">
      <c r="D123" s="997"/>
      <c r="E123" s="997"/>
    </row>
    <row r="124" spans="4:5" ht="20.100000000000001" customHeight="1">
      <c r="D124" s="997"/>
      <c r="E124" s="997"/>
    </row>
    <row r="125" spans="4:5" ht="20.100000000000001" customHeight="1">
      <c r="D125" s="997"/>
      <c r="E125" s="997"/>
    </row>
    <row r="126" spans="4:5" ht="20.100000000000001" customHeight="1">
      <c r="D126" s="997"/>
      <c r="E126" s="997"/>
    </row>
    <row r="127" spans="4:5" ht="20.100000000000001" customHeight="1">
      <c r="D127" s="997"/>
      <c r="E127" s="997"/>
    </row>
    <row r="128" spans="4:5" ht="20.100000000000001" customHeight="1">
      <c r="D128" s="997"/>
      <c r="E128" s="997"/>
    </row>
    <row r="129" spans="4:5" ht="20.100000000000001" customHeight="1">
      <c r="D129" s="997"/>
      <c r="E129" s="997"/>
    </row>
    <row r="130" spans="4:5" ht="20.100000000000001" customHeight="1">
      <c r="D130" s="997"/>
      <c r="E130" s="997"/>
    </row>
    <row r="131" spans="4:5" ht="20.100000000000001" customHeight="1">
      <c r="D131" s="997"/>
      <c r="E131" s="997"/>
    </row>
    <row r="132" spans="4:5" ht="20.100000000000001" customHeight="1">
      <c r="D132" s="997"/>
      <c r="E132" s="997"/>
    </row>
    <row r="133" spans="4:5" ht="20.100000000000001" customHeight="1">
      <c r="D133" s="997"/>
      <c r="E133" s="997"/>
    </row>
    <row r="134" spans="4:5" ht="20.100000000000001" customHeight="1">
      <c r="D134" s="997"/>
      <c r="E134" s="997"/>
    </row>
    <row r="135" spans="4:5" ht="20.100000000000001" customHeight="1">
      <c r="D135" s="997"/>
      <c r="E135" s="997"/>
    </row>
    <row r="136" spans="4:5" ht="20.100000000000001" customHeight="1">
      <c r="D136" s="997"/>
      <c r="E136" s="997"/>
    </row>
    <row r="137" spans="4:5" ht="20.100000000000001" customHeight="1">
      <c r="D137" s="997"/>
      <c r="E137" s="997"/>
    </row>
    <row r="138" spans="4:5" ht="20.100000000000001" customHeight="1">
      <c r="D138" s="997"/>
      <c r="E138" s="997"/>
    </row>
    <row r="139" spans="4:5" ht="20.100000000000001" customHeight="1">
      <c r="D139" s="997"/>
      <c r="E139" s="997"/>
    </row>
    <row r="140" spans="4:5" ht="20.100000000000001" customHeight="1">
      <c r="D140" s="997"/>
      <c r="E140" s="997"/>
    </row>
    <row r="141" spans="4:5" ht="20.100000000000001" customHeight="1">
      <c r="D141" s="997"/>
      <c r="E141" s="997"/>
    </row>
    <row r="142" spans="4:5" ht="20.100000000000001" customHeight="1">
      <c r="D142" s="997"/>
      <c r="E142" s="997"/>
    </row>
    <row r="143" spans="4:5" ht="20.100000000000001" customHeight="1">
      <c r="D143" s="997"/>
      <c r="E143" s="997"/>
    </row>
    <row r="144" spans="4:5" ht="20.100000000000001" customHeight="1">
      <c r="D144" s="997"/>
      <c r="E144" s="997"/>
    </row>
    <row r="145" spans="4:5" ht="20.100000000000001" customHeight="1">
      <c r="D145" s="997"/>
      <c r="E145" s="997"/>
    </row>
    <row r="146" spans="4:5" ht="20.100000000000001" customHeight="1">
      <c r="D146" s="997"/>
      <c r="E146" s="997"/>
    </row>
    <row r="147" spans="4:5" ht="20.100000000000001" customHeight="1">
      <c r="D147" s="997"/>
      <c r="E147" s="997"/>
    </row>
    <row r="148" spans="4:5" ht="20.100000000000001" customHeight="1">
      <c r="D148" s="997"/>
      <c r="E148" s="997"/>
    </row>
    <row r="149" spans="4:5" ht="20.100000000000001" customHeight="1">
      <c r="D149" s="997"/>
      <c r="E149" s="997"/>
    </row>
    <row r="150" spans="4:5" ht="20.100000000000001" customHeight="1">
      <c r="D150" s="997"/>
      <c r="E150" s="997"/>
    </row>
    <row r="151" spans="4:5" ht="20.100000000000001" customHeight="1">
      <c r="D151" s="997"/>
      <c r="E151" s="997"/>
    </row>
    <row r="152" spans="4:5" ht="20.100000000000001" customHeight="1">
      <c r="D152" s="997"/>
      <c r="E152" s="997"/>
    </row>
    <row r="153" spans="4:5" ht="20.100000000000001" customHeight="1"/>
    <row r="154" spans="4:5" ht="20.100000000000001" customHeight="1"/>
    <row r="155" spans="4:5" ht="20.100000000000001" customHeight="1"/>
    <row r="156" spans="4:5" ht="20.100000000000001" customHeight="1"/>
    <row r="157" spans="4:5" ht="20.100000000000001" customHeight="1"/>
    <row r="158" spans="4:5" ht="20.100000000000001" customHeight="1"/>
    <row r="159" spans="4:5" ht="20.100000000000001" customHeight="1"/>
    <row r="160" spans="4:5"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sheetData>
  <mergeCells count="2">
    <mergeCell ref="A1:F1"/>
    <mergeCell ref="A2:H2"/>
  </mergeCells>
  <hyperlinks>
    <hyperlink ref="A18" r:id="rId1"/>
  </hyperlinks>
  <printOptions gridLinesSet="0"/>
  <pageMargins left="0.78740157480314965" right="0.78740157480314965" top="1.1811023622047243" bottom="0.78740157480314965" header="0" footer="0"/>
  <pageSetup paperSize="9" orientation="portrait" horizontalDpi="300" verticalDpi="300" r:id="rId2"/>
  <headerFooter alignWithMargins="0"/>
</worksheet>
</file>

<file path=xl/worksheets/sheet9.xml><?xml version="1.0" encoding="utf-8"?>
<worksheet xmlns="http://schemas.openxmlformats.org/spreadsheetml/2006/main" xmlns:r="http://schemas.openxmlformats.org/officeDocument/2006/relationships">
  <sheetPr codeName="Sheet9"/>
  <dimension ref="A1:U67"/>
  <sheetViews>
    <sheetView showGridLines="0" workbookViewId="0">
      <selection sqref="A1:K1"/>
    </sheetView>
  </sheetViews>
  <sheetFormatPr defaultColWidth="10.5703125" defaultRowHeight="12.75"/>
  <cols>
    <col min="1" max="1" width="10.5703125" style="541" customWidth="1"/>
    <col min="2" max="2" width="7.5703125" style="541" customWidth="1"/>
    <col min="3" max="3" width="7.85546875" style="541" customWidth="1"/>
    <col min="4" max="4" width="7" style="541" customWidth="1"/>
    <col min="5" max="5" width="6.7109375" style="541" customWidth="1"/>
    <col min="6" max="6" width="7.140625" style="541" customWidth="1"/>
    <col min="7" max="7" width="7" style="541" customWidth="1"/>
    <col min="8" max="8" width="6.85546875" style="541" customWidth="1"/>
    <col min="9" max="9" width="7.42578125" style="541" customWidth="1"/>
    <col min="10" max="10" width="9" style="541" customWidth="1"/>
    <col min="11" max="11" width="9.85546875" style="541" customWidth="1"/>
    <col min="12" max="12" width="10.5703125" style="541" customWidth="1"/>
    <col min="13" max="13" width="13.140625" style="541" customWidth="1"/>
    <col min="14" max="16384" width="10.5703125" style="541"/>
  </cols>
  <sheetData>
    <row r="1" spans="1:21" ht="17.25" customHeight="1">
      <c r="A1" s="1959" t="s">
        <v>374</v>
      </c>
      <c r="B1" s="1959"/>
      <c r="C1" s="1959"/>
      <c r="D1" s="1959"/>
      <c r="E1" s="1959"/>
      <c r="F1" s="1959"/>
      <c r="G1" s="1959"/>
      <c r="H1" s="1959"/>
      <c r="I1" s="1959"/>
      <c r="J1" s="1959"/>
      <c r="K1" s="1959"/>
    </row>
    <row r="2" spans="1:21" ht="23.25" customHeight="1">
      <c r="A2" s="1971" t="s">
        <v>375</v>
      </c>
      <c r="B2" s="1971"/>
      <c r="C2" s="1971"/>
      <c r="D2" s="1971"/>
      <c r="E2" s="1971"/>
      <c r="F2" s="1971"/>
      <c r="G2" s="1971"/>
      <c r="H2" s="1971"/>
      <c r="I2" s="1971"/>
      <c r="J2" s="1971"/>
      <c r="K2" s="1971"/>
    </row>
    <row r="3" spans="1:21" ht="12.95" customHeight="1">
      <c r="A3" s="568">
        <v>2016</v>
      </c>
      <c r="B3" s="543"/>
      <c r="C3" s="543"/>
      <c r="D3" s="544"/>
      <c r="E3" s="544"/>
      <c r="F3" s="544"/>
      <c r="G3" s="569"/>
      <c r="H3" s="544"/>
      <c r="I3" s="544"/>
      <c r="J3" s="544"/>
      <c r="K3" s="544"/>
      <c r="L3" s="547"/>
    </row>
    <row r="4" spans="1:21" ht="20.25" customHeight="1">
      <c r="A4" s="1545"/>
      <c r="B4" s="1546"/>
      <c r="C4" s="1537"/>
      <c r="D4" s="1537"/>
      <c r="E4" s="1945" t="s">
        <v>330</v>
      </c>
      <c r="F4" s="1945"/>
      <c r="G4" s="1945"/>
      <c r="H4" s="1946" t="s">
        <v>331</v>
      </c>
      <c r="I4" s="1947"/>
      <c r="J4" s="1947"/>
      <c r="K4" s="1965" t="s">
        <v>332</v>
      </c>
    </row>
    <row r="5" spans="1:21" ht="9" customHeight="1">
      <c r="A5" s="1547"/>
      <c r="B5" s="1548"/>
      <c r="C5" s="1538"/>
      <c r="D5" s="1538"/>
      <c r="E5" s="1966" t="s">
        <v>336</v>
      </c>
      <c r="F5" s="1973" t="s">
        <v>337</v>
      </c>
      <c r="G5" s="1973" t="s">
        <v>338</v>
      </c>
      <c r="H5" s="1973" t="s">
        <v>0</v>
      </c>
      <c r="I5" s="1966" t="s">
        <v>339</v>
      </c>
      <c r="J5" s="1538"/>
      <c r="K5" s="1975"/>
    </row>
    <row r="6" spans="1:21" ht="9" customHeight="1">
      <c r="A6" s="1961" t="s">
        <v>333</v>
      </c>
      <c r="B6" s="1962"/>
      <c r="C6" s="1538" t="s">
        <v>334</v>
      </c>
      <c r="D6" s="1538" t="s">
        <v>335</v>
      </c>
      <c r="E6" s="1966"/>
      <c r="F6" s="1973"/>
      <c r="G6" s="1973"/>
      <c r="H6" s="1973"/>
      <c r="I6" s="1966"/>
      <c r="J6" s="1538" t="s">
        <v>340</v>
      </c>
      <c r="K6" s="1975"/>
    </row>
    <row r="7" spans="1:21" ht="9" customHeight="1">
      <c r="A7" s="1961" t="s">
        <v>358</v>
      </c>
      <c r="B7" s="1962"/>
      <c r="C7" s="1538"/>
      <c r="D7" s="1538" t="s">
        <v>342</v>
      </c>
      <c r="E7" s="1966"/>
      <c r="F7" s="1973"/>
      <c r="G7" s="1973"/>
      <c r="H7" s="1973"/>
      <c r="I7" s="1966"/>
      <c r="J7" s="1538" t="s">
        <v>343</v>
      </c>
      <c r="K7" s="1975"/>
    </row>
    <row r="8" spans="1:21" ht="9" customHeight="1">
      <c r="A8" s="1961" t="s">
        <v>359</v>
      </c>
      <c r="B8" s="1962"/>
      <c r="C8" s="1538"/>
      <c r="D8" s="1538" t="s">
        <v>345</v>
      </c>
      <c r="E8" s="1966"/>
      <c r="F8" s="1973"/>
      <c r="G8" s="1973"/>
      <c r="H8" s="1973"/>
      <c r="I8" s="1966"/>
      <c r="J8" s="1538" t="s">
        <v>346</v>
      </c>
      <c r="K8" s="1975"/>
    </row>
    <row r="9" spans="1:21" ht="12.75" customHeight="1">
      <c r="A9" s="1547"/>
      <c r="B9" s="1548"/>
      <c r="C9" s="1538"/>
      <c r="D9" s="1538"/>
      <c r="E9" s="1966"/>
      <c r="F9" s="1973"/>
      <c r="G9" s="1973"/>
      <c r="H9" s="1973"/>
      <c r="I9" s="1966"/>
      <c r="J9" s="1538"/>
      <c r="K9" s="1975"/>
    </row>
    <row r="10" spans="1:21" ht="15" customHeight="1">
      <c r="A10" s="1549"/>
      <c r="B10" s="1550"/>
      <c r="C10" s="1945" t="s">
        <v>347</v>
      </c>
      <c r="D10" s="1945"/>
      <c r="E10" s="1945" t="s">
        <v>348</v>
      </c>
      <c r="F10" s="1945"/>
      <c r="G10" s="1945"/>
      <c r="H10" s="1945"/>
      <c r="I10" s="1945"/>
      <c r="J10" s="1945"/>
      <c r="K10" s="1945"/>
    </row>
    <row r="11" spans="1:21" ht="6" customHeight="1">
      <c r="A11" s="545"/>
      <c r="B11" s="545"/>
      <c r="C11" s="545"/>
      <c r="D11" s="545"/>
      <c r="E11" s="545"/>
      <c r="F11" s="545"/>
      <c r="G11" s="545"/>
      <c r="H11" s="545"/>
      <c r="I11" s="545"/>
      <c r="J11" s="545"/>
      <c r="K11" s="545"/>
      <c r="L11" s="547"/>
    </row>
    <row r="12" spans="1:21" s="551" customFormat="1" ht="2.25" customHeight="1">
      <c r="A12" s="566"/>
      <c r="B12" s="546"/>
      <c r="C12" s="584"/>
      <c r="D12" s="584"/>
      <c r="E12" s="584"/>
      <c r="F12" s="584"/>
      <c r="G12" s="584"/>
      <c r="H12" s="584"/>
      <c r="I12" s="584"/>
      <c r="J12" s="584"/>
      <c r="K12" s="584"/>
      <c r="L12" s="546"/>
    </row>
    <row r="13" spans="1:21" ht="12.75" customHeight="1">
      <c r="A13" s="1970" t="s">
        <v>370</v>
      </c>
      <c r="B13" s="1970"/>
      <c r="C13" s="1970"/>
      <c r="D13" s="1970"/>
      <c r="E13" s="1970"/>
      <c r="F13" s="1970"/>
      <c r="G13" s="1970"/>
      <c r="H13" s="1970"/>
      <c r="I13" s="1970"/>
      <c r="J13" s="1970"/>
      <c r="K13" s="1970"/>
      <c r="L13" s="547"/>
    </row>
    <row r="14" spans="1:21" ht="6" customHeight="1">
      <c r="A14" s="546" t="s">
        <v>376</v>
      </c>
      <c r="B14" s="547"/>
      <c r="C14" s="585"/>
      <c r="D14" s="585"/>
      <c r="E14" s="584"/>
      <c r="F14" s="585"/>
      <c r="G14" s="585"/>
      <c r="H14" s="584"/>
      <c r="I14" s="585"/>
      <c r="J14" s="585"/>
      <c r="K14" s="585"/>
      <c r="L14" s="547"/>
      <c r="M14" s="586"/>
      <c r="N14" s="586"/>
      <c r="O14" s="586"/>
      <c r="P14" s="586"/>
      <c r="Q14" s="586"/>
      <c r="R14" s="586"/>
      <c r="S14" s="586"/>
      <c r="T14" s="586"/>
      <c r="U14" s="586"/>
    </row>
    <row r="15" spans="1:21" s="551" customFormat="1" ht="12" customHeight="1">
      <c r="A15" s="587" t="s">
        <v>258</v>
      </c>
      <c r="B15" s="563"/>
      <c r="C15" s="588">
        <v>635</v>
      </c>
      <c r="D15" s="588">
        <v>1822</v>
      </c>
      <c r="E15" s="588">
        <v>19345.569</v>
      </c>
      <c r="F15" s="588">
        <v>97460.307000000001</v>
      </c>
      <c r="G15" s="588">
        <v>20429.494999999999</v>
      </c>
      <c r="H15" s="588">
        <v>144368.038</v>
      </c>
      <c r="I15" s="588">
        <v>139651.321</v>
      </c>
      <c r="J15" s="588">
        <v>4716.7169999999996</v>
      </c>
      <c r="K15" s="588">
        <v>3929.114</v>
      </c>
      <c r="L15" s="546"/>
    </row>
    <row r="16" spans="1:21" s="551" customFormat="1" ht="20.100000000000001" customHeight="1">
      <c r="A16" s="563" t="s">
        <v>360</v>
      </c>
      <c r="B16" s="563"/>
      <c r="C16" s="588">
        <v>620</v>
      </c>
      <c r="D16" s="588">
        <v>1754</v>
      </c>
      <c r="E16" s="588">
        <v>18600.643</v>
      </c>
      <c r="F16" s="588">
        <v>95029.379000000001</v>
      </c>
      <c r="G16" s="588">
        <v>19998.495999999999</v>
      </c>
      <c r="H16" s="588">
        <v>140557.128</v>
      </c>
      <c r="I16" s="588">
        <v>135884.03899999999</v>
      </c>
      <c r="J16" s="588">
        <v>4673.0889999999999</v>
      </c>
      <c r="K16" s="588">
        <v>3902.37</v>
      </c>
      <c r="L16" s="546"/>
      <c r="M16" s="586"/>
      <c r="N16" s="586"/>
      <c r="O16" s="586"/>
      <c r="P16" s="586"/>
      <c r="Q16" s="586"/>
      <c r="R16" s="586"/>
      <c r="S16" s="586"/>
      <c r="T16" s="586"/>
      <c r="U16" s="586"/>
    </row>
    <row r="17" spans="1:21" ht="20.100000000000001" customHeight="1">
      <c r="A17" s="589" t="s">
        <v>361</v>
      </c>
      <c r="B17" s="564"/>
      <c r="C17" s="590">
        <v>222</v>
      </c>
      <c r="D17" s="590">
        <v>418</v>
      </c>
      <c r="E17" s="590">
        <v>3369.4009999999998</v>
      </c>
      <c r="F17" s="590">
        <v>22017.66</v>
      </c>
      <c r="G17" s="590">
        <v>2995.6060000000002</v>
      </c>
      <c r="H17" s="590">
        <v>30673.88</v>
      </c>
      <c r="I17" s="590">
        <v>28607.43</v>
      </c>
      <c r="J17" s="590">
        <v>2066.4499999999998</v>
      </c>
      <c r="K17" s="590">
        <v>2088.7240000000002</v>
      </c>
      <c r="L17" s="547"/>
    </row>
    <row r="18" spans="1:21" ht="15" customHeight="1">
      <c r="A18" s="589" t="s">
        <v>362</v>
      </c>
      <c r="B18" s="564"/>
      <c r="C18" s="590">
        <v>152</v>
      </c>
      <c r="D18" s="590">
        <v>369</v>
      </c>
      <c r="E18" s="590">
        <v>3310.8150000000001</v>
      </c>
      <c r="F18" s="590">
        <v>22486.366000000002</v>
      </c>
      <c r="G18" s="590">
        <v>2946.183</v>
      </c>
      <c r="H18" s="590">
        <v>29342.694</v>
      </c>
      <c r="I18" s="590">
        <v>28160.719000000001</v>
      </c>
      <c r="J18" s="590">
        <v>1181.9749999999999</v>
      </c>
      <c r="K18" s="590">
        <v>-323.18200000000002</v>
      </c>
      <c r="L18" s="547"/>
    </row>
    <row r="19" spans="1:21" ht="15" customHeight="1">
      <c r="A19" s="589" t="s">
        <v>363</v>
      </c>
      <c r="B19" s="564"/>
      <c r="C19" s="590">
        <v>205</v>
      </c>
      <c r="D19" s="590">
        <v>901</v>
      </c>
      <c r="E19" s="590">
        <v>11526.432000000001</v>
      </c>
      <c r="F19" s="590">
        <v>47433.211000000003</v>
      </c>
      <c r="G19" s="590">
        <v>13674.003000000001</v>
      </c>
      <c r="H19" s="590">
        <v>76418.456000000006</v>
      </c>
      <c r="I19" s="590">
        <v>75219.214000000007</v>
      </c>
      <c r="J19" s="590">
        <v>1199.242</v>
      </c>
      <c r="K19" s="590">
        <v>1917.454</v>
      </c>
      <c r="L19" s="547"/>
    </row>
    <row r="20" spans="1:21" ht="15" customHeight="1">
      <c r="A20" s="589" t="s">
        <v>364</v>
      </c>
      <c r="B20" s="564"/>
      <c r="C20" s="590">
        <v>23</v>
      </c>
      <c r="D20" s="590">
        <v>37</v>
      </c>
      <c r="E20" s="590">
        <v>202.631</v>
      </c>
      <c r="F20" s="590">
        <v>1650.47</v>
      </c>
      <c r="G20" s="590">
        <v>168.82499999999999</v>
      </c>
      <c r="H20" s="590">
        <v>2088.607</v>
      </c>
      <c r="I20" s="590">
        <v>2062.0729999999999</v>
      </c>
      <c r="J20" s="590">
        <v>26.533999999999999</v>
      </c>
      <c r="K20" s="590">
        <v>68.543999999999997</v>
      </c>
      <c r="L20" s="547"/>
    </row>
    <row r="21" spans="1:21" ht="15" customHeight="1">
      <c r="A21" s="589" t="s">
        <v>365</v>
      </c>
      <c r="B21" s="564"/>
      <c r="C21" s="590">
        <v>18</v>
      </c>
      <c r="D21" s="590">
        <v>29</v>
      </c>
      <c r="E21" s="590">
        <v>191.364</v>
      </c>
      <c r="F21" s="590">
        <v>1441.672</v>
      </c>
      <c r="G21" s="590">
        <v>213.87899999999999</v>
      </c>
      <c r="H21" s="590">
        <v>2033.491</v>
      </c>
      <c r="I21" s="590">
        <v>1834.6030000000001</v>
      </c>
      <c r="J21" s="590">
        <v>198.88800000000001</v>
      </c>
      <c r="K21" s="590">
        <v>150.83000000000001</v>
      </c>
      <c r="L21" s="547"/>
    </row>
    <row r="22" spans="1:21" s="551" customFormat="1" ht="20.100000000000001" customHeight="1">
      <c r="A22" s="587" t="s">
        <v>377</v>
      </c>
      <c r="B22" s="563"/>
      <c r="C22" s="588">
        <v>9</v>
      </c>
      <c r="D22" s="588">
        <v>54</v>
      </c>
      <c r="E22" s="588">
        <v>628.59</v>
      </c>
      <c r="F22" s="588">
        <v>2090.585</v>
      </c>
      <c r="G22" s="588">
        <v>339.56099999999998</v>
      </c>
      <c r="H22" s="588">
        <v>3155.9169999999999</v>
      </c>
      <c r="I22" s="588">
        <v>3142.4380000000001</v>
      </c>
      <c r="J22" s="588">
        <v>13.478999999999999</v>
      </c>
      <c r="K22" s="591" t="s">
        <v>378</v>
      </c>
      <c r="L22" s="546"/>
      <c r="M22" s="586"/>
      <c r="N22" s="586"/>
      <c r="O22" s="586"/>
      <c r="P22" s="586"/>
      <c r="Q22" s="586"/>
      <c r="R22" s="586"/>
      <c r="S22" s="586"/>
      <c r="T22" s="586"/>
      <c r="U22" s="586"/>
    </row>
    <row r="23" spans="1:21" s="551" customFormat="1" ht="15" customHeight="1">
      <c r="A23" s="587" t="s">
        <v>379</v>
      </c>
      <c r="B23" s="563"/>
      <c r="C23" s="588">
        <v>6</v>
      </c>
      <c r="D23" s="588">
        <v>14</v>
      </c>
      <c r="E23" s="588">
        <v>116.336</v>
      </c>
      <c r="F23" s="588">
        <v>340.34300000000002</v>
      </c>
      <c r="G23" s="588">
        <v>91.438000000000002</v>
      </c>
      <c r="H23" s="588">
        <v>654.99300000000005</v>
      </c>
      <c r="I23" s="588">
        <v>624.84400000000005</v>
      </c>
      <c r="J23" s="588">
        <v>30.149000000000001</v>
      </c>
      <c r="K23" s="588">
        <v>26.524999999999999</v>
      </c>
      <c r="L23" s="546"/>
    </row>
    <row r="24" spans="1:21" ht="4.5" customHeight="1">
      <c r="A24" s="592"/>
      <c r="B24" s="564"/>
      <c r="C24" s="593"/>
      <c r="D24" s="593"/>
      <c r="E24" s="593"/>
      <c r="F24" s="593"/>
      <c r="G24" s="593"/>
      <c r="H24" s="593"/>
      <c r="I24" s="593"/>
      <c r="J24" s="593"/>
      <c r="K24" s="593"/>
      <c r="L24" s="547"/>
    </row>
    <row r="25" spans="1:21" ht="9" customHeight="1">
      <c r="A25" s="592"/>
      <c r="B25" s="564"/>
      <c r="C25" s="593"/>
      <c r="D25" s="593"/>
      <c r="E25" s="593"/>
      <c r="F25" s="593"/>
      <c r="G25" s="593"/>
      <c r="H25" s="593"/>
      <c r="I25" s="593"/>
      <c r="J25" s="593"/>
      <c r="K25" s="593"/>
      <c r="L25" s="547"/>
    </row>
    <row r="26" spans="1:21" ht="12.75" customHeight="1">
      <c r="A26" s="1976" t="s">
        <v>372</v>
      </c>
      <c r="B26" s="1976"/>
      <c r="C26" s="1976"/>
      <c r="D26" s="1976"/>
      <c r="E26" s="1976"/>
      <c r="F26" s="1976"/>
      <c r="G26" s="1976"/>
      <c r="H26" s="1976"/>
      <c r="I26" s="1976"/>
      <c r="J26" s="1976"/>
      <c r="K26" s="1976"/>
      <c r="L26" s="547"/>
    </row>
    <row r="27" spans="1:21" ht="6" customHeight="1">
      <c r="A27" s="563" t="s">
        <v>376</v>
      </c>
      <c r="B27" s="564"/>
      <c r="C27" s="594"/>
      <c r="D27" s="594"/>
      <c r="E27" s="593"/>
      <c r="F27" s="594"/>
      <c r="G27" s="594"/>
      <c r="H27" s="593"/>
      <c r="I27" s="594"/>
      <c r="J27" s="594"/>
      <c r="K27" s="594"/>
      <c r="L27" s="547"/>
    </row>
    <row r="28" spans="1:21" s="551" customFormat="1" ht="11.25" customHeight="1">
      <c r="A28" s="587" t="s">
        <v>258</v>
      </c>
      <c r="B28" s="563"/>
      <c r="C28" s="588">
        <v>4381</v>
      </c>
      <c r="D28" s="588">
        <v>8057</v>
      </c>
      <c r="E28" s="588">
        <v>60749.824000000001</v>
      </c>
      <c r="F28" s="588">
        <v>688959.27300000004</v>
      </c>
      <c r="G28" s="588">
        <v>53376.345999999998</v>
      </c>
      <c r="H28" s="588">
        <v>834340.67099999997</v>
      </c>
      <c r="I28" s="588">
        <v>793512.88199999998</v>
      </c>
      <c r="J28" s="588">
        <v>40827.788999999997</v>
      </c>
      <c r="K28" s="588">
        <v>23984.802</v>
      </c>
      <c r="L28" s="546"/>
    </row>
    <row r="29" spans="1:21" s="551" customFormat="1" ht="20.100000000000001" customHeight="1">
      <c r="A29" s="563" t="s">
        <v>360</v>
      </c>
      <c r="B29" s="563"/>
      <c r="C29" s="588">
        <v>4292</v>
      </c>
      <c r="D29" s="588">
        <v>7796</v>
      </c>
      <c r="E29" s="588">
        <v>58122.014999999999</v>
      </c>
      <c r="F29" s="588">
        <v>669696.64399999997</v>
      </c>
      <c r="G29" s="588">
        <v>51615.13</v>
      </c>
      <c r="H29" s="588">
        <v>809748.09299999999</v>
      </c>
      <c r="I29" s="588">
        <v>770464.94299999997</v>
      </c>
      <c r="J29" s="588">
        <v>39283.15</v>
      </c>
      <c r="K29" s="588">
        <v>23445.026999999998</v>
      </c>
      <c r="L29" s="546"/>
      <c r="M29" s="586"/>
      <c r="N29" s="586"/>
      <c r="O29" s="586"/>
      <c r="P29" s="586"/>
      <c r="Q29" s="586"/>
      <c r="R29" s="586"/>
      <c r="S29" s="586"/>
      <c r="T29" s="586"/>
      <c r="U29" s="586"/>
    </row>
    <row r="30" spans="1:21" ht="20.100000000000001" customHeight="1">
      <c r="A30" s="589" t="s">
        <v>361</v>
      </c>
      <c r="B30" s="564"/>
      <c r="C30" s="590">
        <v>1430</v>
      </c>
      <c r="D30" s="590">
        <v>2523</v>
      </c>
      <c r="E30" s="590">
        <v>18200.981</v>
      </c>
      <c r="F30" s="590">
        <v>199034.91099999999</v>
      </c>
      <c r="G30" s="590">
        <v>15978.252</v>
      </c>
      <c r="H30" s="590">
        <v>244819.704</v>
      </c>
      <c r="I30" s="590">
        <v>231342.36499999999</v>
      </c>
      <c r="J30" s="590">
        <v>13477.339</v>
      </c>
      <c r="K30" s="590">
        <v>7502.3209999999999</v>
      </c>
      <c r="L30" s="547"/>
    </row>
    <row r="31" spans="1:21" ht="15" customHeight="1">
      <c r="A31" s="589" t="s">
        <v>362</v>
      </c>
      <c r="B31" s="564"/>
      <c r="C31" s="590">
        <v>840</v>
      </c>
      <c r="D31" s="590">
        <v>1585</v>
      </c>
      <c r="E31" s="590">
        <v>11761.928</v>
      </c>
      <c r="F31" s="590">
        <v>130111.857</v>
      </c>
      <c r="G31" s="590">
        <v>10093.393</v>
      </c>
      <c r="H31" s="590">
        <v>158566.14000000001</v>
      </c>
      <c r="I31" s="590">
        <v>152290.60399999999</v>
      </c>
      <c r="J31" s="590">
        <v>6275.5360000000001</v>
      </c>
      <c r="K31" s="590">
        <v>4889.9380000000001</v>
      </c>
      <c r="L31" s="547"/>
      <c r="M31" s="586"/>
      <c r="N31" s="586"/>
      <c r="O31" s="586"/>
      <c r="P31" s="586"/>
      <c r="Q31" s="586"/>
      <c r="R31" s="586"/>
      <c r="S31" s="586"/>
      <c r="T31" s="586"/>
      <c r="U31" s="586"/>
    </row>
    <row r="32" spans="1:21" ht="15" customHeight="1">
      <c r="A32" s="589" t="s">
        <v>363</v>
      </c>
      <c r="B32" s="564"/>
      <c r="C32" s="590">
        <v>1491</v>
      </c>
      <c r="D32" s="590">
        <v>2631</v>
      </c>
      <c r="E32" s="590">
        <v>19356.008000000002</v>
      </c>
      <c r="F32" s="590">
        <v>239978.13099999999</v>
      </c>
      <c r="G32" s="590">
        <v>18873.467000000001</v>
      </c>
      <c r="H32" s="590">
        <v>284397.49200000003</v>
      </c>
      <c r="I32" s="590">
        <v>269305.03100000002</v>
      </c>
      <c r="J32" s="590">
        <v>15092.460999999999</v>
      </c>
      <c r="K32" s="590">
        <v>6590.6049999999996</v>
      </c>
      <c r="L32" s="547"/>
    </row>
    <row r="33" spans="1:21" ht="15" customHeight="1">
      <c r="A33" s="589" t="s">
        <v>364</v>
      </c>
      <c r="B33" s="564"/>
      <c r="C33" s="590">
        <v>294</v>
      </c>
      <c r="D33" s="590">
        <v>539</v>
      </c>
      <c r="E33" s="590">
        <v>4142.6809999999996</v>
      </c>
      <c r="F33" s="590">
        <v>45247.235999999997</v>
      </c>
      <c r="G33" s="590">
        <v>3112.93</v>
      </c>
      <c r="H33" s="590">
        <v>55304.447999999997</v>
      </c>
      <c r="I33" s="590">
        <v>52780.633000000002</v>
      </c>
      <c r="J33" s="590">
        <v>2523.8150000000001</v>
      </c>
      <c r="K33" s="590">
        <v>2079.5940000000001</v>
      </c>
      <c r="L33" s="547"/>
    </row>
    <row r="34" spans="1:21" ht="15" customHeight="1">
      <c r="A34" s="589" t="s">
        <v>365</v>
      </c>
      <c r="B34" s="564"/>
      <c r="C34" s="590">
        <v>237</v>
      </c>
      <c r="D34" s="590">
        <v>518</v>
      </c>
      <c r="E34" s="590">
        <v>4660.4170000000004</v>
      </c>
      <c r="F34" s="590">
        <v>55324.508999999998</v>
      </c>
      <c r="G34" s="590">
        <v>3557.0880000000002</v>
      </c>
      <c r="H34" s="590">
        <v>66660.308999999994</v>
      </c>
      <c r="I34" s="590">
        <v>64746.31</v>
      </c>
      <c r="J34" s="590">
        <v>1913.999</v>
      </c>
      <c r="K34" s="590">
        <v>2382.569</v>
      </c>
      <c r="L34" s="547"/>
    </row>
    <row r="35" spans="1:21" s="551" customFormat="1" ht="20.100000000000001" customHeight="1">
      <c r="A35" s="587" t="s">
        <v>377</v>
      </c>
      <c r="B35" s="563"/>
      <c r="C35" s="588">
        <v>30</v>
      </c>
      <c r="D35" s="588">
        <v>89</v>
      </c>
      <c r="E35" s="588">
        <v>889.43700000000001</v>
      </c>
      <c r="F35" s="588">
        <v>6576.5159999999996</v>
      </c>
      <c r="G35" s="588">
        <v>594.79499999999996</v>
      </c>
      <c r="H35" s="588">
        <v>8440.6440000000002</v>
      </c>
      <c r="I35" s="588">
        <v>7742.0940000000001</v>
      </c>
      <c r="J35" s="588">
        <v>698.55</v>
      </c>
      <c r="K35" s="588">
        <v>313.649</v>
      </c>
      <c r="L35" s="546"/>
    </row>
    <row r="36" spans="1:21" s="551" customFormat="1" ht="15" customHeight="1">
      <c r="A36" s="587" t="s">
        <v>379</v>
      </c>
      <c r="B36" s="563"/>
      <c r="C36" s="588">
        <v>59</v>
      </c>
      <c r="D36" s="588">
        <v>172</v>
      </c>
      <c r="E36" s="588">
        <v>1738.3720000000001</v>
      </c>
      <c r="F36" s="588">
        <v>12686.112999999999</v>
      </c>
      <c r="G36" s="588">
        <v>1166.421</v>
      </c>
      <c r="H36" s="588">
        <v>16151.933999999999</v>
      </c>
      <c r="I36" s="588">
        <v>15305.844999999999</v>
      </c>
      <c r="J36" s="588">
        <v>846.08900000000006</v>
      </c>
      <c r="K36" s="588">
        <v>226.126</v>
      </c>
      <c r="L36" s="546"/>
    </row>
    <row r="37" spans="1:21" s="551" customFormat="1" ht="6" customHeight="1">
      <c r="A37" s="587"/>
      <c r="B37" s="563"/>
      <c r="C37" s="593"/>
      <c r="D37" s="593"/>
      <c r="E37" s="593"/>
      <c r="F37" s="593"/>
      <c r="G37" s="593"/>
      <c r="H37" s="593"/>
      <c r="I37" s="593"/>
      <c r="J37" s="593"/>
      <c r="K37" s="593"/>
      <c r="L37" s="546"/>
      <c r="M37" s="586"/>
      <c r="N37" s="586"/>
      <c r="O37" s="586"/>
      <c r="P37" s="586"/>
      <c r="Q37" s="586"/>
      <c r="R37" s="586"/>
      <c r="S37" s="586"/>
      <c r="T37" s="586"/>
      <c r="U37" s="586"/>
    </row>
    <row r="38" spans="1:21" s="551" customFormat="1" ht="9" customHeight="1">
      <c r="A38" s="587"/>
      <c r="B38" s="563"/>
      <c r="C38" s="593"/>
      <c r="D38" s="593"/>
      <c r="E38" s="593"/>
      <c r="F38" s="593"/>
      <c r="G38" s="593"/>
      <c r="H38" s="593"/>
      <c r="I38" s="593"/>
      <c r="J38" s="593"/>
      <c r="K38" s="593"/>
      <c r="L38" s="546"/>
    </row>
    <row r="39" spans="1:21" ht="12.75" customHeight="1">
      <c r="A39" s="1976" t="s">
        <v>373</v>
      </c>
      <c r="B39" s="1976"/>
      <c r="C39" s="1976"/>
      <c r="D39" s="1976"/>
      <c r="E39" s="1976"/>
      <c r="F39" s="1976"/>
      <c r="G39" s="1976"/>
      <c r="H39" s="1976"/>
      <c r="I39" s="1976"/>
      <c r="J39" s="1976"/>
      <c r="K39" s="1976"/>
      <c r="L39" s="547"/>
    </row>
    <row r="40" spans="1:21" ht="4.5" customHeight="1">
      <c r="A40" s="563" t="s">
        <v>376</v>
      </c>
      <c r="B40" s="564"/>
      <c r="C40" s="594"/>
      <c r="D40" s="594"/>
      <c r="E40" s="593"/>
      <c r="F40" s="594"/>
      <c r="G40" s="594"/>
      <c r="H40" s="593"/>
      <c r="I40" s="594"/>
      <c r="J40" s="594"/>
      <c r="K40" s="594"/>
      <c r="L40" s="547"/>
    </row>
    <row r="41" spans="1:21" s="551" customFormat="1" ht="13.5" customHeight="1">
      <c r="A41" s="587" t="s">
        <v>258</v>
      </c>
      <c r="B41" s="563"/>
      <c r="C41" s="588">
        <v>87</v>
      </c>
      <c r="D41" s="588">
        <v>133</v>
      </c>
      <c r="E41" s="588">
        <v>970.9</v>
      </c>
      <c r="F41" s="588">
        <v>2107.2689999999998</v>
      </c>
      <c r="G41" s="588">
        <v>710.49099999999999</v>
      </c>
      <c r="H41" s="588">
        <v>3585.7539999999999</v>
      </c>
      <c r="I41" s="588">
        <v>2960.4290000000001</v>
      </c>
      <c r="J41" s="588">
        <v>625.32500000000005</v>
      </c>
      <c r="K41" s="588">
        <v>-202.00800000000001</v>
      </c>
      <c r="L41" s="546"/>
    </row>
    <row r="42" spans="1:21" s="551" customFormat="1" ht="20.100000000000001" customHeight="1">
      <c r="A42" s="563" t="s">
        <v>360</v>
      </c>
      <c r="B42" s="563"/>
      <c r="C42" s="588">
        <v>84</v>
      </c>
      <c r="D42" s="588">
        <v>120</v>
      </c>
      <c r="E42" s="588">
        <v>835.10799999999995</v>
      </c>
      <c r="F42" s="588">
        <v>1772.22</v>
      </c>
      <c r="G42" s="588">
        <v>614.13499999999999</v>
      </c>
      <c r="H42" s="588">
        <v>3062.53</v>
      </c>
      <c r="I42" s="588">
        <v>2590.9009999999998</v>
      </c>
      <c r="J42" s="588">
        <v>471.62900000000002</v>
      </c>
      <c r="K42" s="588">
        <v>-116.364</v>
      </c>
      <c r="L42" s="546"/>
    </row>
    <row r="43" spans="1:21" ht="15" customHeight="1">
      <c r="A43" s="589" t="s">
        <v>361</v>
      </c>
      <c r="B43" s="564"/>
      <c r="C43" s="590">
        <v>26</v>
      </c>
      <c r="D43" s="590">
        <v>39</v>
      </c>
      <c r="E43" s="590">
        <v>320.029</v>
      </c>
      <c r="F43" s="590">
        <v>636.37800000000004</v>
      </c>
      <c r="G43" s="590">
        <v>131.03200000000001</v>
      </c>
      <c r="H43" s="590">
        <v>921.85400000000004</v>
      </c>
      <c r="I43" s="590">
        <v>816.45500000000004</v>
      </c>
      <c r="J43" s="590">
        <v>105.399</v>
      </c>
      <c r="K43" s="590">
        <v>-197.61600000000001</v>
      </c>
      <c r="L43" s="547"/>
    </row>
    <row r="44" spans="1:21" ht="15" customHeight="1">
      <c r="A44" s="589" t="s">
        <v>362</v>
      </c>
      <c r="B44" s="564"/>
      <c r="C44" s="590">
        <v>18</v>
      </c>
      <c r="D44" s="590">
        <v>28</v>
      </c>
      <c r="E44" s="590">
        <v>260.14800000000002</v>
      </c>
      <c r="F44" s="590">
        <v>173.31200000000001</v>
      </c>
      <c r="G44" s="590">
        <v>135.071</v>
      </c>
      <c r="H44" s="590">
        <v>525.00800000000004</v>
      </c>
      <c r="I44" s="590">
        <v>309.29399999999998</v>
      </c>
      <c r="J44" s="590">
        <v>215.714</v>
      </c>
      <c r="K44" s="590">
        <v>36.511000000000003</v>
      </c>
      <c r="L44" s="547"/>
    </row>
    <row r="45" spans="1:21" ht="15" customHeight="1">
      <c r="A45" s="589" t="s">
        <v>363</v>
      </c>
      <c r="B45" s="564"/>
      <c r="C45" s="590">
        <v>34</v>
      </c>
      <c r="D45" s="590">
        <v>46</v>
      </c>
      <c r="E45" s="590">
        <v>239.41200000000001</v>
      </c>
      <c r="F45" s="590">
        <v>865.13499999999999</v>
      </c>
      <c r="G45" s="590">
        <v>329.58600000000001</v>
      </c>
      <c r="H45" s="590">
        <v>1505.204</v>
      </c>
      <c r="I45" s="590">
        <v>1354.6880000000001</v>
      </c>
      <c r="J45" s="590">
        <v>150.51599999999999</v>
      </c>
      <c r="K45" s="590">
        <v>61.381</v>
      </c>
      <c r="L45" s="547"/>
    </row>
    <row r="46" spans="1:21" ht="15" customHeight="1">
      <c r="A46" s="589" t="s">
        <v>364</v>
      </c>
      <c r="B46" s="564"/>
      <c r="C46" s="590">
        <v>4</v>
      </c>
      <c r="D46" s="595" t="s">
        <v>371</v>
      </c>
      <c r="E46" s="595" t="s">
        <v>371</v>
      </c>
      <c r="F46" s="595" t="s">
        <v>371</v>
      </c>
      <c r="G46" s="595" t="s">
        <v>371</v>
      </c>
      <c r="H46" s="595" t="s">
        <v>371</v>
      </c>
      <c r="I46" s="595" t="s">
        <v>371</v>
      </c>
      <c r="J46" s="595" t="s">
        <v>371</v>
      </c>
      <c r="K46" s="595" t="s">
        <v>371</v>
      </c>
      <c r="L46" s="547"/>
    </row>
    <row r="47" spans="1:21" ht="15" customHeight="1">
      <c r="A47" s="589" t="s">
        <v>365</v>
      </c>
      <c r="B47" s="564"/>
      <c r="C47" s="590">
        <v>2</v>
      </c>
      <c r="D47" s="595" t="s">
        <v>371</v>
      </c>
      <c r="E47" s="595" t="s">
        <v>371</v>
      </c>
      <c r="F47" s="595" t="s">
        <v>371</v>
      </c>
      <c r="G47" s="595" t="s">
        <v>371</v>
      </c>
      <c r="H47" s="595" t="s">
        <v>371</v>
      </c>
      <c r="I47" s="595" t="s">
        <v>371</v>
      </c>
      <c r="J47" s="595" t="s">
        <v>371</v>
      </c>
      <c r="K47" s="595" t="s">
        <v>371</v>
      </c>
      <c r="L47" s="547"/>
    </row>
    <row r="48" spans="1:21" s="551" customFormat="1" ht="20.100000000000001" customHeight="1">
      <c r="A48" s="587" t="s">
        <v>377</v>
      </c>
      <c r="B48" s="563"/>
      <c r="C48" s="588">
        <v>0</v>
      </c>
      <c r="D48" s="596">
        <v>0</v>
      </c>
      <c r="E48" s="596">
        <v>0</v>
      </c>
      <c r="F48" s="596">
        <v>0</v>
      </c>
      <c r="G48" s="596">
        <v>0</v>
      </c>
      <c r="H48" s="596">
        <v>0</v>
      </c>
      <c r="I48" s="596">
        <v>0</v>
      </c>
      <c r="J48" s="596">
        <v>0</v>
      </c>
      <c r="K48" s="596">
        <v>0</v>
      </c>
      <c r="L48" s="546"/>
    </row>
    <row r="49" spans="1:12" s="551" customFormat="1" ht="20.100000000000001" customHeight="1">
      <c r="A49" s="587" t="s">
        <v>379</v>
      </c>
      <c r="B49" s="563"/>
      <c r="C49" s="588">
        <v>3</v>
      </c>
      <c r="D49" s="596">
        <v>13</v>
      </c>
      <c r="E49" s="596">
        <v>135.792</v>
      </c>
      <c r="F49" s="596">
        <v>335.04899999999998</v>
      </c>
      <c r="G49" s="596">
        <v>96.355999999999995</v>
      </c>
      <c r="H49" s="596">
        <v>523.22400000000005</v>
      </c>
      <c r="I49" s="596">
        <v>369.52800000000002</v>
      </c>
      <c r="J49" s="596">
        <v>153.696</v>
      </c>
      <c r="K49" s="596">
        <v>-85.644000000000005</v>
      </c>
      <c r="L49" s="546"/>
    </row>
    <row r="50" spans="1:12" ht="2.25" customHeight="1" thickBot="1">
      <c r="A50" s="1544"/>
      <c r="B50" s="1544"/>
      <c r="C50" s="1555">
        <v>6</v>
      </c>
      <c r="D50" s="1555" t="s">
        <v>371</v>
      </c>
      <c r="E50" s="1555" t="s">
        <v>371</v>
      </c>
      <c r="F50" s="1555" t="s">
        <v>371</v>
      </c>
      <c r="G50" s="1555" t="s">
        <v>371</v>
      </c>
      <c r="H50" s="1555" t="s">
        <v>371</v>
      </c>
      <c r="I50" s="1555" t="s">
        <v>371</v>
      </c>
      <c r="J50" s="1555" t="s">
        <v>371</v>
      </c>
      <c r="K50" s="1555" t="s">
        <v>371</v>
      </c>
      <c r="L50" s="547"/>
    </row>
    <row r="51" spans="1:12" ht="12.95" customHeight="1" thickTop="1">
      <c r="A51" s="1970" t="s">
        <v>355</v>
      </c>
      <c r="B51" s="1970"/>
      <c r="C51" s="1970"/>
      <c r="D51" s="1970"/>
      <c r="E51" s="1970"/>
      <c r="F51" s="1970"/>
      <c r="G51" s="1970"/>
      <c r="H51" s="1970"/>
      <c r="I51" s="1970"/>
      <c r="J51" s="1970"/>
      <c r="K51" s="1970"/>
      <c r="L51" s="547"/>
    </row>
    <row r="52" spans="1:12" ht="15.75" customHeight="1">
      <c r="A52" s="547"/>
      <c r="B52" s="547"/>
      <c r="C52" s="547"/>
      <c r="D52" s="547"/>
      <c r="E52" s="547"/>
      <c r="F52" s="547"/>
      <c r="G52" s="547"/>
      <c r="H52" s="547"/>
      <c r="I52" s="547"/>
      <c r="J52" s="547"/>
      <c r="K52" s="547"/>
      <c r="L52" s="547"/>
    </row>
    <row r="53" spans="1:12">
      <c r="A53" s="547"/>
      <c r="B53" s="547"/>
      <c r="C53" s="547"/>
      <c r="D53" s="547"/>
      <c r="E53" s="547"/>
      <c r="F53" s="547"/>
      <c r="G53" s="547"/>
      <c r="H53" s="547"/>
      <c r="I53" s="547"/>
      <c r="J53" s="547"/>
      <c r="K53" s="547"/>
      <c r="L53" s="547"/>
    </row>
    <row r="54" spans="1:12">
      <c r="A54" s="547"/>
      <c r="B54" s="547"/>
      <c r="C54" s="547"/>
      <c r="D54" s="547"/>
      <c r="E54" s="547"/>
      <c r="F54" s="547"/>
      <c r="G54" s="547"/>
      <c r="H54" s="547"/>
      <c r="I54" s="547"/>
      <c r="J54" s="547"/>
      <c r="K54" s="547"/>
      <c r="L54" s="547"/>
    </row>
    <row r="55" spans="1:12">
      <c r="A55" s="547"/>
      <c r="B55" s="547"/>
      <c r="C55" s="547"/>
      <c r="D55" s="547"/>
      <c r="E55" s="547"/>
      <c r="F55" s="547"/>
      <c r="G55" s="547"/>
      <c r="H55" s="547"/>
      <c r="I55" s="547"/>
      <c r="J55" s="547"/>
      <c r="K55" s="547"/>
      <c r="L55" s="547"/>
    </row>
    <row r="56" spans="1:12">
      <c r="A56" s="547"/>
      <c r="B56" s="547"/>
      <c r="C56" s="547"/>
      <c r="D56" s="547"/>
      <c r="E56" s="547"/>
      <c r="F56" s="547"/>
      <c r="G56" s="547"/>
      <c r="H56" s="547"/>
      <c r="I56" s="547"/>
      <c r="J56" s="547"/>
      <c r="K56" s="547"/>
      <c r="L56" s="547"/>
    </row>
    <row r="59" spans="1:12">
      <c r="C59" s="586"/>
      <c r="D59" s="586"/>
      <c r="E59" s="586"/>
      <c r="F59" s="586"/>
      <c r="G59" s="586"/>
      <c r="H59" s="586"/>
      <c r="I59" s="586"/>
      <c r="J59" s="586"/>
      <c r="K59" s="586"/>
    </row>
    <row r="61" spans="1:12">
      <c r="C61" s="586"/>
      <c r="D61" s="586"/>
      <c r="E61" s="586"/>
      <c r="F61" s="586"/>
      <c r="G61" s="586"/>
      <c r="H61" s="586"/>
      <c r="I61" s="586"/>
      <c r="J61" s="586"/>
      <c r="K61" s="586"/>
    </row>
    <row r="67" spans="3:11">
      <c r="C67" s="586"/>
      <c r="D67" s="580"/>
      <c r="E67" s="580"/>
      <c r="F67" s="580"/>
      <c r="G67" s="580"/>
      <c r="H67" s="580"/>
      <c r="I67" s="580"/>
      <c r="J67" s="580"/>
      <c r="K67" s="580"/>
    </row>
  </sheetData>
  <mergeCells count="19">
    <mergeCell ref="E10:K10"/>
    <mergeCell ref="A13:K13"/>
    <mergeCell ref="A26:K26"/>
    <mergeCell ref="A39:K39"/>
    <mergeCell ref="A51:K51"/>
    <mergeCell ref="C10:D10"/>
    <mergeCell ref="A1:K1"/>
    <mergeCell ref="A2:K2"/>
    <mergeCell ref="E4:G4"/>
    <mergeCell ref="H4:J4"/>
    <mergeCell ref="K4:K9"/>
    <mergeCell ref="A6:B6"/>
    <mergeCell ref="A7:B7"/>
    <mergeCell ref="A8:B8"/>
    <mergeCell ref="E5:E9"/>
    <mergeCell ref="F5:F9"/>
    <mergeCell ref="G5:G9"/>
    <mergeCell ref="H5:H9"/>
    <mergeCell ref="I5:I9"/>
  </mergeCells>
  <conditionalFormatting sqref="E59:K59 E61:K61 E67:K67 O14:U14 O16:U16 O22:U22 E30:K36 O29:U29 O31:U31 O37:U37 E41:K49 E17:J23 K17:K21 K23">
    <cfRule type="cellIs" dxfId="56" priority="1" stopIfTrue="1" operator="between">
      <formula>0.1</formula>
      <formula>0.459</formula>
    </cfRule>
  </conditionalFormatting>
  <pageMargins left="0.78740157480314965" right="0.78740157480314965" top="1.1811023622047245" bottom="0.78740157480314965" header="0" footer="0"/>
  <pageSetup paperSize="9" orientation="portrait" horizontalDpi="300" verticalDpi="300" r:id="rId1"/>
  <headerFooter alignWithMargins="0"/>
</worksheet>
</file>

<file path=xl/worksheets/sheet90.xml><?xml version="1.0" encoding="utf-8"?>
<worksheet xmlns="http://schemas.openxmlformats.org/spreadsheetml/2006/main" xmlns:r="http://schemas.openxmlformats.org/officeDocument/2006/relationships">
  <sheetPr codeName="Sheet90"/>
  <dimension ref="A1:N70"/>
  <sheetViews>
    <sheetView showGridLines="0" workbookViewId="0"/>
  </sheetViews>
  <sheetFormatPr defaultRowHeight="12.75"/>
  <cols>
    <col min="1" max="1" width="23.140625" style="981" customWidth="1"/>
    <col min="2" max="2" width="9.7109375" style="981" customWidth="1"/>
    <col min="3" max="3" width="11.28515625" style="981" customWidth="1"/>
    <col min="4" max="4" width="10.85546875" style="981" customWidth="1"/>
    <col min="5" max="5" width="11.140625" style="981" customWidth="1"/>
    <col min="6" max="6" width="10" style="981" customWidth="1"/>
    <col min="7" max="7" width="10.85546875" style="981" customWidth="1"/>
    <col min="8" max="8" width="12.28515625" style="987" customWidth="1"/>
    <col min="9" max="16384" width="9.140625" style="981"/>
  </cols>
  <sheetData>
    <row r="1" spans="1:14" ht="21" customHeight="1">
      <c r="A1" s="1723" t="s">
        <v>1122</v>
      </c>
      <c r="B1" s="2202"/>
      <c r="C1" s="2203"/>
      <c r="D1" s="2203"/>
      <c r="E1" s="1724"/>
      <c r="F1" s="1724"/>
      <c r="H1" s="981"/>
    </row>
    <row r="2" spans="1:14" ht="23.25" customHeight="1">
      <c r="A2" s="2206" t="s">
        <v>1123</v>
      </c>
      <c r="B2" s="2206"/>
      <c r="C2" s="2206"/>
      <c r="D2" s="2206"/>
      <c r="E2" s="2206"/>
      <c r="F2" s="2206"/>
      <c r="G2" s="2206"/>
      <c r="H2" s="981"/>
    </row>
    <row r="3" spans="1:14" ht="12.95" customHeight="1">
      <c r="A3" s="982">
        <v>2017</v>
      </c>
      <c r="B3" s="982"/>
      <c r="C3" s="983"/>
      <c r="D3" s="983"/>
      <c r="E3" s="983"/>
      <c r="G3" s="984" t="s">
        <v>466</v>
      </c>
      <c r="H3" s="985"/>
    </row>
    <row r="4" spans="1:14" ht="15" customHeight="1">
      <c r="A4" s="2168" t="s">
        <v>964</v>
      </c>
      <c r="B4" s="2168" t="s">
        <v>1124</v>
      </c>
      <c r="C4" s="2172" t="s">
        <v>1125</v>
      </c>
      <c r="D4" s="2216"/>
      <c r="E4" s="2216"/>
      <c r="F4" s="2217"/>
      <c r="G4" s="2168" t="s">
        <v>1126</v>
      </c>
      <c r="H4" s="981"/>
    </row>
    <row r="5" spans="1:14" ht="45" customHeight="1">
      <c r="A5" s="2169"/>
      <c r="B5" s="2169"/>
      <c r="C5" s="1722" t="s">
        <v>1127</v>
      </c>
      <c r="D5" s="1710" t="s">
        <v>1128</v>
      </c>
      <c r="E5" s="1710" t="s">
        <v>1129</v>
      </c>
      <c r="F5" s="1709" t="s">
        <v>1130</v>
      </c>
      <c r="G5" s="2169"/>
      <c r="H5" s="981"/>
    </row>
    <row r="6" spans="1:14" ht="12.95" customHeight="1">
      <c r="A6" s="985"/>
      <c r="B6" s="985"/>
      <c r="C6" s="985"/>
      <c r="D6" s="985"/>
      <c r="E6" s="985"/>
      <c r="F6" s="985"/>
      <c r="G6" s="985"/>
    </row>
    <row r="7" spans="1:14" s="841" customFormat="1" ht="12.95" customHeight="1">
      <c r="A7" s="841" t="s">
        <v>258</v>
      </c>
      <c r="B7" s="1027">
        <v>334132</v>
      </c>
      <c r="C7" s="1027">
        <v>195351</v>
      </c>
      <c r="D7" s="1027">
        <v>118328</v>
      </c>
      <c r="E7" s="1027">
        <v>1322</v>
      </c>
      <c r="F7" s="1027">
        <v>4450</v>
      </c>
      <c r="G7" s="1027">
        <v>299888</v>
      </c>
      <c r="H7" s="1002"/>
      <c r="I7" s="1002"/>
      <c r="J7" s="1002"/>
      <c r="K7" s="1002"/>
      <c r="L7" s="1002"/>
      <c r="M7" s="1002"/>
    </row>
    <row r="8" spans="1:14" s="841" customFormat="1" ht="12.95" customHeight="1">
      <c r="H8" s="1002"/>
      <c r="I8" s="1002"/>
      <c r="J8" s="1002"/>
      <c r="K8" s="1002"/>
      <c r="L8" s="1002"/>
      <c r="M8" s="1002"/>
    </row>
    <row r="9" spans="1:14" s="841" customFormat="1" ht="12.95" customHeight="1">
      <c r="A9" s="1067" t="s">
        <v>705</v>
      </c>
      <c r="B9" s="1027">
        <v>322764</v>
      </c>
      <c r="C9" s="1027">
        <v>191935</v>
      </c>
      <c r="D9" s="1027">
        <v>113463</v>
      </c>
      <c r="E9" s="1027">
        <v>1295</v>
      </c>
      <c r="F9" s="1027">
        <v>4435</v>
      </c>
      <c r="G9" s="1027">
        <v>288341</v>
      </c>
      <c r="H9" s="1081"/>
      <c r="I9" s="1002"/>
      <c r="J9" s="1002"/>
      <c r="K9" s="1002"/>
      <c r="L9" s="1002"/>
      <c r="M9" s="1002"/>
    </row>
    <row r="10" spans="1:14" s="841" customFormat="1" ht="12.95" customHeight="1">
      <c r="A10" s="1067"/>
      <c r="H10" s="1002"/>
    </row>
    <row r="11" spans="1:14" s="843" customFormat="1" ht="12.95" customHeight="1">
      <c r="A11" s="1034" t="s">
        <v>391</v>
      </c>
      <c r="B11" s="1027">
        <v>49134</v>
      </c>
      <c r="C11" s="1022">
        <v>23531</v>
      </c>
      <c r="D11" s="1022">
        <v>22749</v>
      </c>
      <c r="E11" s="1022">
        <v>156</v>
      </c>
      <c r="F11" s="1022">
        <v>891</v>
      </c>
      <c r="G11" s="1022">
        <v>42285</v>
      </c>
      <c r="H11" s="1002"/>
      <c r="I11" s="1002"/>
      <c r="J11" s="1002"/>
      <c r="K11" s="1002"/>
      <c r="L11" s="1002"/>
      <c r="M11" s="1002"/>
      <c r="N11" s="1002"/>
    </row>
    <row r="12" spans="1:14" s="843" customFormat="1" ht="12.95" customHeight="1">
      <c r="A12" s="1034" t="s">
        <v>392</v>
      </c>
      <c r="B12" s="1027">
        <v>16292</v>
      </c>
      <c r="C12" s="1022">
        <v>5245</v>
      </c>
      <c r="D12" s="1022">
        <v>8520</v>
      </c>
      <c r="E12" s="1022">
        <v>300</v>
      </c>
      <c r="F12" s="1022">
        <v>7</v>
      </c>
      <c r="G12" s="1022">
        <v>16628</v>
      </c>
      <c r="H12" s="1002"/>
      <c r="I12" s="1002"/>
      <c r="J12" s="1002"/>
      <c r="K12" s="1002"/>
      <c r="L12" s="1002"/>
      <c r="M12" s="1002"/>
      <c r="N12" s="1002"/>
    </row>
    <row r="13" spans="1:14" s="843" customFormat="1" ht="12.95" customHeight="1">
      <c r="A13" s="1034" t="s">
        <v>953</v>
      </c>
      <c r="B13" s="1027">
        <v>251219</v>
      </c>
      <c r="C13" s="1022">
        <v>161884</v>
      </c>
      <c r="D13" s="1022">
        <v>77707</v>
      </c>
      <c r="E13" s="1022">
        <v>786</v>
      </c>
      <c r="F13" s="1022">
        <v>3536</v>
      </c>
      <c r="G13" s="1022">
        <v>223963</v>
      </c>
      <c r="H13" s="1002"/>
      <c r="I13" s="1002"/>
      <c r="J13" s="1002"/>
      <c r="K13" s="1002"/>
      <c r="L13" s="1002"/>
      <c r="M13" s="1002"/>
      <c r="N13" s="1002"/>
    </row>
    <row r="14" spans="1:14" s="843" customFormat="1" ht="12.95" customHeight="1">
      <c r="A14" s="1034" t="s">
        <v>777</v>
      </c>
      <c r="B14" s="1027">
        <v>4928</v>
      </c>
      <c r="C14" s="1022">
        <v>1052</v>
      </c>
      <c r="D14" s="1022">
        <v>3529</v>
      </c>
      <c r="E14" s="1022">
        <v>44</v>
      </c>
      <c r="F14" s="1022">
        <v>0</v>
      </c>
      <c r="G14" s="1022">
        <v>4341</v>
      </c>
      <c r="H14" s="1002"/>
      <c r="I14" s="1002"/>
      <c r="J14" s="1002"/>
      <c r="K14" s="1002"/>
      <c r="L14" s="1002"/>
      <c r="M14" s="1002"/>
      <c r="N14" s="1002"/>
    </row>
    <row r="15" spans="1:14" s="843" customFormat="1" ht="12.95" customHeight="1">
      <c r="A15" s="1034" t="s">
        <v>783</v>
      </c>
      <c r="B15" s="1027">
        <v>1191</v>
      </c>
      <c r="C15" s="1022">
        <v>222</v>
      </c>
      <c r="D15" s="1022">
        <v>959</v>
      </c>
      <c r="E15" s="1022">
        <v>9</v>
      </c>
      <c r="F15" s="1022">
        <v>0</v>
      </c>
      <c r="G15" s="1022">
        <v>1124</v>
      </c>
      <c r="H15" s="1002"/>
      <c r="I15" s="1002"/>
      <c r="J15" s="1002"/>
      <c r="K15" s="1002"/>
      <c r="L15" s="1002"/>
      <c r="M15" s="1002"/>
      <c r="N15" s="1002"/>
    </row>
    <row r="16" spans="1:14" s="843" customFormat="1" ht="12.95" customHeight="1">
      <c r="A16" s="1034"/>
      <c r="B16" s="1027"/>
      <c r="H16" s="1002"/>
      <c r="I16" s="1002"/>
      <c r="J16" s="1002"/>
      <c r="K16" s="1002"/>
      <c r="L16" s="1002"/>
      <c r="M16" s="1002"/>
    </row>
    <row r="17" spans="1:14" s="841" customFormat="1" ht="12.95" customHeight="1">
      <c r="A17" s="1067" t="s">
        <v>954</v>
      </c>
      <c r="B17" s="1027">
        <v>4080</v>
      </c>
      <c r="C17" s="1027">
        <v>1185</v>
      </c>
      <c r="D17" s="1027">
        <v>2037</v>
      </c>
      <c r="E17" s="1027">
        <v>27</v>
      </c>
      <c r="F17" s="1027">
        <v>13</v>
      </c>
      <c r="G17" s="1027">
        <v>4127</v>
      </c>
      <c r="H17" s="1002"/>
      <c r="I17" s="1002"/>
      <c r="J17" s="1002"/>
      <c r="K17" s="1002"/>
      <c r="L17" s="1002"/>
      <c r="M17" s="1002"/>
      <c r="N17" s="843"/>
    </row>
    <row r="18" spans="1:14" s="841" customFormat="1" ht="12.95" customHeight="1">
      <c r="A18" s="1067"/>
      <c r="B18" s="1027"/>
      <c r="H18" s="1002"/>
      <c r="I18" s="1002"/>
      <c r="J18" s="1002"/>
      <c r="K18" s="1002"/>
      <c r="L18" s="1002"/>
      <c r="M18" s="1002"/>
      <c r="N18" s="843"/>
    </row>
    <row r="19" spans="1:14" s="841" customFormat="1" ht="12.95" customHeight="1">
      <c r="A19" s="1067" t="s">
        <v>733</v>
      </c>
      <c r="B19" s="1027">
        <v>7289</v>
      </c>
      <c r="C19" s="1027">
        <v>2231</v>
      </c>
      <c r="D19" s="1027">
        <v>2827</v>
      </c>
      <c r="E19" s="1027">
        <v>0</v>
      </c>
      <c r="F19" s="1027">
        <v>2</v>
      </c>
      <c r="G19" s="1027">
        <v>7420</v>
      </c>
      <c r="H19" s="1002"/>
      <c r="I19" s="1002"/>
      <c r="J19" s="1002"/>
      <c r="K19" s="1002"/>
      <c r="L19" s="1002"/>
      <c r="M19" s="1002"/>
      <c r="N19" s="843"/>
    </row>
    <row r="20" spans="1:14" s="841" customFormat="1" ht="6.95" customHeight="1" thickBot="1">
      <c r="A20" s="1679"/>
      <c r="B20" s="1679"/>
      <c r="C20" s="1679"/>
      <c r="D20" s="1679"/>
      <c r="E20" s="1679"/>
      <c r="F20" s="1679"/>
      <c r="G20" s="1679"/>
    </row>
    <row r="21" spans="1:14" s="841" customFormat="1" ht="3.75" customHeight="1" thickTop="1">
      <c r="A21" s="1009"/>
      <c r="B21" s="1009"/>
      <c r="C21" s="1009"/>
      <c r="D21" s="1009"/>
      <c r="E21" s="1009"/>
      <c r="F21" s="1009"/>
      <c r="G21" s="1009"/>
    </row>
    <row r="22" spans="1:14" s="993" customFormat="1" ht="12.95" customHeight="1">
      <c r="A22" s="1031" t="s">
        <v>955</v>
      </c>
      <c r="B22" s="1031"/>
      <c r="C22" s="1031"/>
      <c r="D22" s="1031"/>
      <c r="E22" s="1031"/>
    </row>
    <row r="23" spans="1:14">
      <c r="A23" s="985"/>
      <c r="B23" s="985"/>
      <c r="C23" s="985"/>
      <c r="D23" s="985"/>
      <c r="E23" s="985"/>
      <c r="F23" s="985"/>
    </row>
    <row r="24" spans="1:14">
      <c r="A24" s="985"/>
      <c r="B24" s="985"/>
      <c r="C24" s="985"/>
      <c r="D24" s="985"/>
      <c r="E24" s="985"/>
      <c r="F24" s="985"/>
    </row>
    <row r="25" spans="1:14">
      <c r="A25" s="985"/>
      <c r="B25" s="985"/>
      <c r="C25" s="985"/>
      <c r="D25" s="985"/>
      <c r="E25" s="985"/>
      <c r="F25" s="985"/>
    </row>
    <row r="26" spans="1:14">
      <c r="A26" s="985"/>
      <c r="B26" s="985"/>
      <c r="C26" s="985"/>
      <c r="D26" s="985"/>
      <c r="E26" s="985"/>
      <c r="F26" s="985"/>
    </row>
    <row r="27" spans="1:14">
      <c r="A27" s="985"/>
      <c r="B27" s="985"/>
      <c r="C27" s="985"/>
      <c r="D27" s="985"/>
      <c r="E27" s="985"/>
      <c r="F27" s="985"/>
    </row>
    <row r="28" spans="1:14">
      <c r="A28" s="985"/>
      <c r="B28" s="985"/>
      <c r="C28" s="985"/>
      <c r="D28" s="985"/>
      <c r="E28" s="985"/>
      <c r="F28" s="985"/>
    </row>
    <row r="29" spans="1:14">
      <c r="A29" s="985"/>
      <c r="B29" s="985"/>
      <c r="C29" s="985"/>
      <c r="D29" s="985"/>
      <c r="E29" s="985"/>
      <c r="F29" s="985"/>
    </row>
    <row r="30" spans="1:14">
      <c r="A30" s="985"/>
      <c r="B30" s="985"/>
      <c r="C30" s="985"/>
      <c r="D30" s="985"/>
      <c r="E30" s="985"/>
      <c r="F30" s="985"/>
    </row>
    <row r="31" spans="1:14">
      <c r="A31" s="985"/>
      <c r="B31" s="985"/>
      <c r="C31" s="985"/>
      <c r="D31" s="985"/>
      <c r="E31" s="985"/>
      <c r="F31" s="985"/>
    </row>
    <row r="32" spans="1:14">
      <c r="A32" s="985"/>
      <c r="B32" s="985"/>
      <c r="C32" s="985"/>
      <c r="D32" s="985"/>
      <c r="E32" s="985"/>
      <c r="F32" s="985"/>
    </row>
    <row r="33" spans="1:6">
      <c r="A33" s="985"/>
      <c r="B33" s="985"/>
      <c r="C33" s="985"/>
      <c r="D33" s="985"/>
      <c r="E33" s="985"/>
      <c r="F33" s="985"/>
    </row>
    <row r="34" spans="1:6">
      <c r="A34" s="985"/>
      <c r="B34" s="985"/>
      <c r="C34" s="985"/>
      <c r="D34" s="985"/>
      <c r="E34" s="985"/>
      <c r="F34" s="985"/>
    </row>
    <row r="35" spans="1:6">
      <c r="A35" s="985"/>
      <c r="B35" s="985"/>
      <c r="C35" s="985"/>
      <c r="D35" s="985"/>
      <c r="E35" s="985"/>
      <c r="F35" s="985"/>
    </row>
    <row r="36" spans="1:6">
      <c r="A36" s="985"/>
      <c r="B36" s="985"/>
      <c r="C36" s="985"/>
      <c r="D36" s="985"/>
      <c r="E36" s="985"/>
      <c r="F36" s="985"/>
    </row>
    <row r="37" spans="1:6">
      <c r="A37" s="985"/>
      <c r="B37" s="985"/>
      <c r="C37" s="985"/>
      <c r="D37" s="985"/>
      <c r="E37" s="985"/>
      <c r="F37" s="985"/>
    </row>
    <row r="38" spans="1:6">
      <c r="A38" s="985"/>
      <c r="B38" s="985"/>
      <c r="C38" s="985"/>
      <c r="D38" s="985"/>
      <c r="E38" s="985"/>
      <c r="F38" s="985"/>
    </row>
    <row r="39" spans="1:6">
      <c r="A39" s="985"/>
      <c r="B39" s="985"/>
      <c r="C39" s="985"/>
      <c r="D39" s="985"/>
      <c r="E39" s="985"/>
      <c r="F39" s="985"/>
    </row>
    <row r="40" spans="1:6">
      <c r="A40" s="985"/>
      <c r="B40" s="985"/>
      <c r="C40" s="985"/>
      <c r="D40" s="985"/>
      <c r="E40" s="985"/>
      <c r="F40" s="985"/>
    </row>
    <row r="41" spans="1:6">
      <c r="A41" s="985"/>
      <c r="B41" s="985"/>
      <c r="C41" s="985"/>
      <c r="D41" s="985"/>
      <c r="E41" s="985"/>
      <c r="F41" s="985"/>
    </row>
    <row r="42" spans="1:6">
      <c r="A42" s="985"/>
      <c r="B42" s="985"/>
      <c r="C42" s="985"/>
      <c r="D42" s="985"/>
      <c r="E42" s="985"/>
      <c r="F42" s="985"/>
    </row>
    <row r="43" spans="1:6">
      <c r="A43" s="985"/>
      <c r="B43" s="985"/>
      <c r="C43" s="985"/>
      <c r="D43" s="985"/>
      <c r="E43" s="985"/>
      <c r="F43" s="985"/>
    </row>
    <row r="44" spans="1:6">
      <c r="A44" s="985"/>
      <c r="B44" s="985"/>
      <c r="C44" s="985"/>
      <c r="D44" s="985"/>
      <c r="E44" s="985"/>
      <c r="F44" s="985"/>
    </row>
    <row r="45" spans="1:6">
      <c r="A45" s="985"/>
      <c r="B45" s="985"/>
      <c r="C45" s="985"/>
      <c r="D45" s="985"/>
      <c r="E45" s="985"/>
      <c r="F45" s="985"/>
    </row>
    <row r="46" spans="1:6">
      <c r="A46" s="985"/>
      <c r="B46" s="985"/>
      <c r="C46" s="985"/>
      <c r="D46" s="985"/>
      <c r="E46" s="985"/>
      <c r="F46" s="985"/>
    </row>
    <row r="47" spans="1:6">
      <c r="A47" s="985"/>
      <c r="B47" s="985"/>
      <c r="C47" s="985"/>
      <c r="D47" s="985"/>
      <c r="E47" s="985"/>
      <c r="F47" s="985"/>
    </row>
    <row r="48" spans="1:6">
      <c r="A48" s="985"/>
      <c r="B48" s="985"/>
      <c r="C48" s="985"/>
      <c r="D48" s="985"/>
      <c r="E48" s="985"/>
      <c r="F48" s="985"/>
    </row>
    <row r="49" spans="1:6">
      <c r="A49" s="985"/>
      <c r="B49" s="985"/>
      <c r="C49" s="985"/>
      <c r="D49" s="985"/>
      <c r="E49" s="985"/>
      <c r="F49" s="985"/>
    </row>
    <row r="50" spans="1:6">
      <c r="A50" s="985"/>
      <c r="B50" s="985"/>
      <c r="C50" s="985"/>
      <c r="D50" s="985"/>
      <c r="E50" s="985"/>
      <c r="F50" s="985"/>
    </row>
    <row r="51" spans="1:6">
      <c r="A51" s="985"/>
      <c r="B51" s="985"/>
      <c r="C51" s="985"/>
      <c r="D51" s="985"/>
      <c r="E51" s="985"/>
      <c r="F51" s="985"/>
    </row>
    <row r="52" spans="1:6">
      <c r="A52" s="985"/>
      <c r="B52" s="985"/>
      <c r="C52" s="985"/>
      <c r="D52" s="985"/>
      <c r="E52" s="985"/>
      <c r="F52" s="985"/>
    </row>
    <row r="53" spans="1:6">
      <c r="A53" s="985"/>
      <c r="B53" s="985"/>
      <c r="C53" s="985"/>
      <c r="D53" s="985"/>
      <c r="E53" s="985"/>
      <c r="F53" s="985"/>
    </row>
    <row r="54" spans="1:6">
      <c r="A54" s="985"/>
      <c r="B54" s="985"/>
      <c r="C54" s="985"/>
      <c r="D54" s="985"/>
      <c r="E54" s="985"/>
      <c r="F54" s="985"/>
    </row>
    <row r="55" spans="1:6">
      <c r="A55" s="985"/>
      <c r="B55" s="985"/>
      <c r="C55" s="985"/>
      <c r="D55" s="985"/>
      <c r="E55" s="985"/>
      <c r="F55" s="985"/>
    </row>
    <row r="56" spans="1:6">
      <c r="A56" s="985"/>
      <c r="B56" s="985"/>
      <c r="C56" s="985"/>
      <c r="D56" s="985"/>
      <c r="E56" s="985"/>
      <c r="F56" s="985"/>
    </row>
    <row r="57" spans="1:6">
      <c r="A57" s="985"/>
      <c r="B57" s="985"/>
      <c r="C57" s="985"/>
      <c r="D57" s="985"/>
      <c r="E57" s="985"/>
      <c r="F57" s="985"/>
    </row>
    <row r="58" spans="1:6">
      <c r="A58" s="985"/>
      <c r="B58" s="985"/>
      <c r="C58" s="985"/>
      <c r="D58" s="985"/>
      <c r="E58" s="985"/>
      <c r="F58" s="985"/>
    </row>
    <row r="59" spans="1:6">
      <c r="A59" s="985"/>
      <c r="B59" s="985"/>
      <c r="C59" s="985"/>
      <c r="D59" s="985"/>
      <c r="E59" s="985"/>
      <c r="F59" s="985"/>
    </row>
    <row r="60" spans="1:6">
      <c r="A60" s="985"/>
      <c r="B60" s="985"/>
      <c r="C60" s="985"/>
      <c r="D60" s="985"/>
      <c r="E60" s="985"/>
      <c r="F60" s="985"/>
    </row>
    <row r="61" spans="1:6">
      <c r="A61" s="985"/>
      <c r="B61" s="985"/>
      <c r="C61" s="985"/>
      <c r="D61" s="985"/>
      <c r="E61" s="985"/>
      <c r="F61" s="985"/>
    </row>
    <row r="62" spans="1:6">
      <c r="A62" s="985"/>
      <c r="B62" s="985"/>
      <c r="C62" s="985"/>
      <c r="D62" s="985"/>
      <c r="E62" s="985"/>
      <c r="F62" s="985"/>
    </row>
    <row r="63" spans="1:6">
      <c r="A63" s="985"/>
      <c r="B63" s="985"/>
      <c r="C63" s="985"/>
      <c r="D63" s="985"/>
      <c r="E63" s="985"/>
      <c r="F63" s="985"/>
    </row>
    <row r="64" spans="1:6">
      <c r="A64" s="985"/>
      <c r="B64" s="985"/>
      <c r="C64" s="985"/>
      <c r="D64" s="985"/>
      <c r="E64" s="985"/>
      <c r="F64" s="985"/>
    </row>
    <row r="65" spans="1:6">
      <c r="A65" s="985"/>
      <c r="B65" s="985"/>
      <c r="C65" s="985"/>
      <c r="D65" s="985"/>
      <c r="E65" s="985"/>
      <c r="F65" s="985"/>
    </row>
    <row r="66" spans="1:6">
      <c r="A66" s="985"/>
      <c r="B66" s="985"/>
      <c r="C66" s="985"/>
      <c r="D66" s="985"/>
      <c r="E66" s="985"/>
      <c r="F66" s="985"/>
    </row>
    <row r="67" spans="1:6">
      <c r="A67" s="985"/>
      <c r="B67" s="985"/>
      <c r="C67" s="985"/>
      <c r="D67" s="985"/>
      <c r="E67" s="985"/>
      <c r="F67" s="985"/>
    </row>
    <row r="68" spans="1:6">
      <c r="A68" s="985"/>
      <c r="B68" s="985"/>
      <c r="C68" s="985"/>
      <c r="D68" s="985"/>
      <c r="E68" s="985"/>
      <c r="F68" s="985"/>
    </row>
    <row r="69" spans="1:6">
      <c r="A69" s="985"/>
      <c r="B69" s="985"/>
      <c r="C69" s="985"/>
      <c r="D69" s="985"/>
      <c r="E69" s="985"/>
      <c r="F69" s="985"/>
    </row>
    <row r="70" spans="1:6">
      <c r="A70" s="985"/>
      <c r="B70" s="985"/>
      <c r="C70" s="985"/>
      <c r="D70" s="985"/>
      <c r="E70" s="985"/>
      <c r="F70" s="985"/>
    </row>
  </sheetData>
  <mergeCells count="6">
    <mergeCell ref="B1:D1"/>
    <mergeCell ref="A2:G2"/>
    <mergeCell ref="A4:A5"/>
    <mergeCell ref="B4:B5"/>
    <mergeCell ref="C4:F4"/>
    <mergeCell ref="G4:G5"/>
  </mergeCells>
  <pageMargins left="0.78740157480314965" right="0.78740157480314965" top="1.1811023622047245" bottom="0.78740157480314965" header="0" footer="0"/>
  <pageSetup paperSize="9" orientation="portrait" horizontalDpi="4294967292" verticalDpi="2400" r:id="rId1"/>
  <headerFooter alignWithMargins="0"/>
</worksheet>
</file>

<file path=xl/worksheets/sheet91.xml><?xml version="1.0" encoding="utf-8"?>
<worksheet xmlns="http://schemas.openxmlformats.org/spreadsheetml/2006/main" xmlns:r="http://schemas.openxmlformats.org/officeDocument/2006/relationships">
  <sheetPr codeName="Sheet91"/>
  <dimension ref="A1:N79"/>
  <sheetViews>
    <sheetView showGridLines="0" workbookViewId="0"/>
  </sheetViews>
  <sheetFormatPr defaultRowHeight="12.75"/>
  <cols>
    <col min="1" max="1" width="16.28515625" style="981" customWidth="1"/>
    <col min="2" max="2" width="11.7109375" style="981" customWidth="1"/>
    <col min="3" max="4" width="11.5703125" style="981" customWidth="1"/>
    <col min="5" max="6" width="12.140625" style="981" customWidth="1"/>
    <col min="7" max="7" width="11.5703125" style="981" customWidth="1"/>
    <col min="8" max="8" width="7.7109375" style="981" customWidth="1"/>
    <col min="9" max="16384" width="9.140625" style="981"/>
  </cols>
  <sheetData>
    <row r="1" spans="1:14" ht="21" customHeight="1">
      <c r="A1" s="1723" t="s">
        <v>1131</v>
      </c>
      <c r="B1" s="1730"/>
      <c r="C1" s="1731"/>
      <c r="D1" s="1731"/>
      <c r="E1" s="1724"/>
      <c r="F1" s="1724"/>
    </row>
    <row r="2" spans="1:14" ht="23.25" customHeight="1">
      <c r="A2" s="2206" t="s">
        <v>1132</v>
      </c>
      <c r="B2" s="2206"/>
      <c r="C2" s="2206"/>
      <c r="D2" s="2206"/>
      <c r="E2" s="2206"/>
      <c r="F2" s="2206"/>
      <c r="G2" s="2206"/>
    </row>
    <row r="3" spans="1:14" ht="12.95" customHeight="1">
      <c r="A3" s="982">
        <v>2017</v>
      </c>
      <c r="B3" s="982"/>
      <c r="C3" s="983"/>
      <c r="D3" s="983"/>
      <c r="E3" s="983"/>
      <c r="F3" s="983"/>
      <c r="G3" s="984" t="s">
        <v>466</v>
      </c>
    </row>
    <row r="4" spans="1:14" ht="15" customHeight="1">
      <c r="A4" s="2168" t="s">
        <v>964</v>
      </c>
      <c r="B4" s="2168" t="s">
        <v>1124</v>
      </c>
      <c r="C4" s="2172" t="s">
        <v>1125</v>
      </c>
      <c r="D4" s="2216"/>
      <c r="E4" s="2216"/>
      <c r="F4" s="2216"/>
      <c r="G4" s="2168" t="s">
        <v>1126</v>
      </c>
    </row>
    <row r="5" spans="1:14" ht="45" customHeight="1">
      <c r="A5" s="2169"/>
      <c r="B5" s="2218"/>
      <c r="C5" s="1722" t="s">
        <v>1127</v>
      </c>
      <c r="D5" s="1710" t="s">
        <v>1128</v>
      </c>
      <c r="E5" s="1710" t="s">
        <v>1129</v>
      </c>
      <c r="F5" s="1709" t="s">
        <v>1130</v>
      </c>
      <c r="G5" s="2169"/>
    </row>
    <row r="6" spans="1:14" ht="12.95" customHeight="1">
      <c r="A6" s="985"/>
      <c r="B6" s="985"/>
      <c r="C6" s="985"/>
      <c r="D6" s="985"/>
      <c r="E6" s="985"/>
      <c r="F6" s="985"/>
      <c r="G6" s="985"/>
    </row>
    <row r="7" spans="1:14" s="1067" customFormat="1" ht="12.95" customHeight="1">
      <c r="A7" s="1067" t="s">
        <v>1012</v>
      </c>
      <c r="B7" s="1121">
        <v>334132</v>
      </c>
      <c r="C7" s="1121">
        <v>195351</v>
      </c>
      <c r="D7" s="1121">
        <v>118328</v>
      </c>
      <c r="E7" s="1121">
        <v>1322</v>
      </c>
      <c r="F7" s="1121">
        <v>4450</v>
      </c>
      <c r="G7" s="1121">
        <v>299888</v>
      </c>
      <c r="I7" s="1728"/>
      <c r="J7" s="1728"/>
      <c r="K7" s="1728"/>
      <c r="L7" s="1728"/>
      <c r="M7" s="1728"/>
      <c r="N7" s="1728"/>
    </row>
    <row r="8" spans="1:14" s="1067" customFormat="1" ht="12.95" customHeight="1">
      <c r="B8" s="1121"/>
      <c r="C8" s="1121"/>
      <c r="D8" s="1121"/>
      <c r="E8" s="1121"/>
      <c r="F8" s="1121"/>
      <c r="G8" s="1121"/>
      <c r="I8" s="1729"/>
      <c r="J8" s="1729"/>
      <c r="K8" s="1729"/>
      <c r="L8" s="1729"/>
      <c r="M8" s="1729"/>
      <c r="N8" s="1729"/>
    </row>
    <row r="9" spans="1:14" s="1034" customFormat="1" ht="12.95" customHeight="1">
      <c r="A9" s="1034" t="s">
        <v>1013</v>
      </c>
      <c r="B9" s="1121">
        <v>191595</v>
      </c>
      <c r="C9" s="1111">
        <v>98261</v>
      </c>
      <c r="D9" s="1111">
        <v>80837</v>
      </c>
      <c r="E9" s="1111">
        <v>724</v>
      </c>
      <c r="F9" s="1111">
        <v>3275</v>
      </c>
      <c r="G9" s="1111">
        <v>175641</v>
      </c>
    </row>
    <row r="10" spans="1:14" s="1067" customFormat="1" ht="12.95" customHeight="1">
      <c r="A10" s="1034" t="s">
        <v>1014</v>
      </c>
      <c r="B10" s="1121">
        <v>140812</v>
      </c>
      <c r="C10" s="1111">
        <v>96725</v>
      </c>
      <c r="D10" s="1111">
        <v>36556</v>
      </c>
      <c r="E10" s="1111">
        <v>199</v>
      </c>
      <c r="F10" s="1111">
        <v>1175</v>
      </c>
      <c r="G10" s="1111">
        <v>121821</v>
      </c>
      <c r="H10" s="1034"/>
      <c r="I10" s="1034"/>
      <c r="J10" s="1034"/>
      <c r="K10" s="1034"/>
      <c r="L10" s="1034"/>
      <c r="M10" s="1034"/>
      <c r="N10" s="1034"/>
    </row>
    <row r="11" spans="1:14" s="1034" customFormat="1" ht="12.95" customHeight="1">
      <c r="A11" s="1034" t="s">
        <v>1015</v>
      </c>
      <c r="B11" s="1121">
        <v>687</v>
      </c>
      <c r="C11" s="1111">
        <v>224</v>
      </c>
      <c r="D11" s="1111">
        <v>37</v>
      </c>
      <c r="E11" s="1111">
        <v>399</v>
      </c>
      <c r="F11" s="1111">
        <v>0</v>
      </c>
      <c r="G11" s="1111">
        <v>1506</v>
      </c>
    </row>
    <row r="12" spans="1:14" s="1034" customFormat="1" ht="12.95" customHeight="1">
      <c r="A12" s="1034" t="s">
        <v>1016</v>
      </c>
      <c r="B12" s="1121">
        <v>746</v>
      </c>
      <c r="C12" s="1111">
        <v>39</v>
      </c>
      <c r="D12" s="1111">
        <v>707</v>
      </c>
      <c r="E12" s="1111">
        <v>0</v>
      </c>
      <c r="F12" s="1111">
        <v>0</v>
      </c>
      <c r="G12" s="1111">
        <v>655</v>
      </c>
    </row>
    <row r="13" spans="1:14" s="1034" customFormat="1" ht="12.95" customHeight="1">
      <c r="A13" s="1034" t="s">
        <v>1017</v>
      </c>
      <c r="B13" s="1121">
        <v>293</v>
      </c>
      <c r="C13" s="1111">
        <v>102</v>
      </c>
      <c r="D13" s="1111">
        <v>191</v>
      </c>
      <c r="E13" s="1111">
        <v>0</v>
      </c>
      <c r="F13" s="1111">
        <v>0</v>
      </c>
      <c r="G13" s="1111">
        <v>266</v>
      </c>
    </row>
    <row r="14" spans="1:14" s="1067" customFormat="1" ht="7.5" customHeight="1" thickBot="1">
      <c r="A14" s="1677"/>
      <c r="B14" s="1677"/>
      <c r="C14" s="1715"/>
      <c r="D14" s="1715"/>
      <c r="E14" s="1677"/>
      <c r="F14" s="1677"/>
      <c r="G14" s="1678"/>
    </row>
    <row r="15" spans="1:14" s="1067" customFormat="1" ht="3.75" customHeight="1" thickTop="1">
      <c r="A15" s="1161"/>
      <c r="B15" s="1161"/>
      <c r="C15" s="1570"/>
      <c r="D15" s="1161"/>
      <c r="E15" s="1161"/>
      <c r="F15" s="1161"/>
      <c r="G15" s="1035"/>
    </row>
    <row r="16" spans="1:14" s="993" customFormat="1" ht="12.95" customHeight="1">
      <c r="A16" s="1031" t="s">
        <v>1133</v>
      </c>
      <c r="B16" s="1031"/>
      <c r="C16" s="1031"/>
      <c r="D16" s="1031"/>
      <c r="E16" s="1031"/>
    </row>
    <row r="17" spans="1:6">
      <c r="A17" s="985"/>
      <c r="B17" s="985"/>
      <c r="C17" s="985"/>
      <c r="D17" s="985"/>
      <c r="E17" s="985"/>
      <c r="F17" s="985"/>
    </row>
    <row r="18" spans="1:6">
      <c r="A18" s="985"/>
      <c r="B18" s="985"/>
      <c r="C18" s="985"/>
      <c r="D18" s="985"/>
      <c r="E18" s="985"/>
      <c r="F18" s="985"/>
    </row>
    <row r="19" spans="1:6">
      <c r="A19" s="985"/>
      <c r="B19" s="985"/>
      <c r="C19" s="985"/>
      <c r="D19" s="985"/>
      <c r="E19" s="985"/>
      <c r="F19" s="985"/>
    </row>
    <row r="20" spans="1:6">
      <c r="A20" s="985"/>
      <c r="B20" s="1074"/>
      <c r="C20" s="985"/>
      <c r="D20" s="985"/>
      <c r="E20" s="985"/>
      <c r="F20" s="985"/>
    </row>
    <row r="21" spans="1:6">
      <c r="A21" s="985"/>
      <c r="B21" s="1074"/>
      <c r="C21" s="985"/>
      <c r="D21" s="985"/>
      <c r="E21" s="985"/>
      <c r="F21" s="985"/>
    </row>
    <row r="22" spans="1:6">
      <c r="A22" s="985"/>
      <c r="B22" s="985"/>
      <c r="C22" s="985"/>
      <c r="D22" s="985"/>
      <c r="E22" s="985"/>
      <c r="F22" s="985"/>
    </row>
    <row r="23" spans="1:6">
      <c r="A23" s="985"/>
      <c r="B23" s="985"/>
      <c r="C23" s="985"/>
      <c r="D23" s="985"/>
      <c r="E23" s="985"/>
      <c r="F23" s="985"/>
    </row>
    <row r="24" spans="1:6">
      <c r="A24" s="985"/>
      <c r="B24" s="985"/>
      <c r="C24" s="985"/>
      <c r="D24" s="985"/>
      <c r="E24" s="985"/>
      <c r="F24" s="985"/>
    </row>
    <row r="25" spans="1:6">
      <c r="A25" s="985"/>
      <c r="B25" s="985"/>
      <c r="C25" s="985"/>
      <c r="D25" s="985"/>
      <c r="E25" s="985"/>
      <c r="F25" s="985"/>
    </row>
    <row r="26" spans="1:6">
      <c r="A26" s="985"/>
      <c r="B26" s="985"/>
      <c r="C26" s="985"/>
      <c r="D26" s="985"/>
      <c r="E26" s="985"/>
      <c r="F26" s="985"/>
    </row>
    <row r="27" spans="1:6">
      <c r="A27" s="985"/>
      <c r="B27" s="985"/>
      <c r="C27" s="985"/>
      <c r="D27" s="985"/>
      <c r="E27" s="985"/>
      <c r="F27" s="985"/>
    </row>
    <row r="28" spans="1:6">
      <c r="A28" s="985"/>
      <c r="B28" s="985"/>
      <c r="C28" s="985"/>
      <c r="D28" s="985"/>
      <c r="E28" s="985"/>
      <c r="F28" s="985"/>
    </row>
    <row r="29" spans="1:6">
      <c r="A29" s="985"/>
      <c r="B29" s="985"/>
      <c r="C29" s="985"/>
      <c r="D29" s="985"/>
      <c r="E29" s="985"/>
      <c r="F29" s="985"/>
    </row>
    <row r="30" spans="1:6">
      <c r="A30" s="985"/>
      <c r="B30" s="985"/>
      <c r="C30" s="985"/>
      <c r="D30" s="985"/>
      <c r="E30" s="985"/>
      <c r="F30" s="985"/>
    </row>
    <row r="31" spans="1:6">
      <c r="A31" s="985"/>
      <c r="B31" s="985"/>
      <c r="C31" s="985"/>
      <c r="D31" s="985"/>
      <c r="E31" s="985"/>
      <c r="F31" s="985"/>
    </row>
    <row r="32" spans="1:6">
      <c r="A32" s="985"/>
      <c r="B32" s="985"/>
      <c r="C32" s="985"/>
      <c r="D32" s="985"/>
      <c r="E32" s="985"/>
      <c r="F32" s="985"/>
    </row>
    <row r="33" spans="1:6">
      <c r="A33" s="985"/>
      <c r="B33" s="985"/>
      <c r="C33" s="985"/>
      <c r="D33" s="985"/>
      <c r="E33" s="985"/>
      <c r="F33" s="985"/>
    </row>
    <row r="34" spans="1:6">
      <c r="A34" s="985"/>
      <c r="B34" s="985"/>
      <c r="C34" s="985"/>
      <c r="D34" s="985"/>
      <c r="E34" s="985"/>
      <c r="F34" s="985"/>
    </row>
    <row r="35" spans="1:6">
      <c r="A35" s="985"/>
      <c r="B35" s="985"/>
      <c r="C35" s="985"/>
      <c r="D35" s="985"/>
      <c r="E35" s="985"/>
      <c r="F35" s="985"/>
    </row>
    <row r="36" spans="1:6">
      <c r="A36" s="985"/>
      <c r="B36" s="985"/>
      <c r="C36" s="985"/>
      <c r="D36" s="985"/>
      <c r="E36" s="985"/>
      <c r="F36" s="985"/>
    </row>
    <row r="37" spans="1:6">
      <c r="A37" s="985"/>
      <c r="B37" s="985"/>
      <c r="C37" s="985"/>
      <c r="D37" s="985"/>
      <c r="E37" s="985"/>
      <c r="F37" s="985"/>
    </row>
    <row r="38" spans="1:6">
      <c r="A38" s="985"/>
      <c r="B38" s="985"/>
      <c r="C38" s="985"/>
      <c r="D38" s="985"/>
      <c r="E38" s="985"/>
      <c r="F38" s="985"/>
    </row>
    <row r="39" spans="1:6">
      <c r="A39" s="985"/>
      <c r="B39" s="985"/>
      <c r="C39" s="985"/>
      <c r="D39" s="985"/>
      <c r="E39" s="985"/>
      <c r="F39" s="985"/>
    </row>
    <row r="40" spans="1:6">
      <c r="A40" s="985"/>
      <c r="B40" s="985"/>
      <c r="C40" s="985"/>
      <c r="D40" s="985"/>
      <c r="E40" s="985"/>
      <c r="F40" s="985"/>
    </row>
    <row r="41" spans="1:6">
      <c r="A41" s="985"/>
      <c r="B41" s="985"/>
      <c r="C41" s="985"/>
      <c r="D41" s="985"/>
      <c r="E41" s="985"/>
      <c r="F41" s="985"/>
    </row>
    <row r="42" spans="1:6">
      <c r="A42" s="985"/>
      <c r="B42" s="985"/>
      <c r="C42" s="985"/>
      <c r="D42" s="985"/>
      <c r="E42" s="985"/>
      <c r="F42" s="985"/>
    </row>
    <row r="43" spans="1:6">
      <c r="A43" s="985"/>
      <c r="B43" s="985"/>
      <c r="C43" s="985"/>
      <c r="D43" s="985"/>
      <c r="E43" s="985"/>
      <c r="F43" s="985"/>
    </row>
    <row r="44" spans="1:6">
      <c r="A44" s="985"/>
      <c r="B44" s="985"/>
      <c r="C44" s="985"/>
      <c r="D44" s="985"/>
      <c r="E44" s="985"/>
      <c r="F44" s="985"/>
    </row>
    <row r="45" spans="1:6">
      <c r="A45" s="985"/>
      <c r="B45" s="985"/>
      <c r="C45" s="985"/>
      <c r="D45" s="985"/>
      <c r="E45" s="985"/>
      <c r="F45" s="985"/>
    </row>
    <row r="46" spans="1:6">
      <c r="A46" s="985"/>
      <c r="B46" s="985"/>
      <c r="C46" s="985"/>
      <c r="D46" s="985"/>
      <c r="E46" s="985"/>
      <c r="F46" s="985"/>
    </row>
    <row r="47" spans="1:6">
      <c r="A47" s="985"/>
      <c r="B47" s="985"/>
      <c r="C47" s="985"/>
      <c r="D47" s="985"/>
      <c r="E47" s="985"/>
      <c r="F47" s="985"/>
    </row>
    <row r="48" spans="1:6">
      <c r="A48" s="985"/>
      <c r="B48" s="985"/>
      <c r="C48" s="985"/>
      <c r="D48" s="985"/>
      <c r="E48" s="985"/>
      <c r="F48" s="985"/>
    </row>
    <row r="49" spans="1:6">
      <c r="A49" s="985"/>
      <c r="B49" s="985"/>
      <c r="C49" s="985"/>
      <c r="D49" s="985"/>
      <c r="E49" s="985"/>
      <c r="F49" s="985"/>
    </row>
    <row r="50" spans="1:6">
      <c r="A50" s="985"/>
      <c r="B50" s="985"/>
      <c r="C50" s="985"/>
      <c r="D50" s="985"/>
      <c r="E50" s="985"/>
      <c r="F50" s="985"/>
    </row>
    <row r="51" spans="1:6">
      <c r="A51" s="985"/>
      <c r="B51" s="985"/>
      <c r="C51" s="985"/>
      <c r="D51" s="985"/>
      <c r="E51" s="985"/>
      <c r="F51" s="985"/>
    </row>
    <row r="52" spans="1:6">
      <c r="A52" s="985"/>
      <c r="B52" s="985"/>
      <c r="C52" s="985"/>
      <c r="D52" s="985"/>
      <c r="E52" s="985"/>
      <c r="F52" s="985"/>
    </row>
    <row r="53" spans="1:6">
      <c r="A53" s="985"/>
      <c r="B53" s="985"/>
      <c r="C53" s="985"/>
      <c r="D53" s="985"/>
      <c r="E53" s="985"/>
      <c r="F53" s="985"/>
    </row>
    <row r="54" spans="1:6">
      <c r="A54" s="985"/>
      <c r="B54" s="985"/>
      <c r="C54" s="985"/>
      <c r="D54" s="985"/>
      <c r="E54" s="985"/>
      <c r="F54" s="985"/>
    </row>
    <row r="55" spans="1:6">
      <c r="A55" s="985"/>
      <c r="B55" s="985"/>
      <c r="C55" s="985"/>
      <c r="D55" s="985"/>
      <c r="E55" s="985"/>
      <c r="F55" s="985"/>
    </row>
    <row r="56" spans="1:6">
      <c r="A56" s="985"/>
      <c r="B56" s="985"/>
      <c r="C56" s="985"/>
      <c r="D56" s="985"/>
      <c r="E56" s="985"/>
      <c r="F56" s="985"/>
    </row>
    <row r="57" spans="1:6">
      <c r="A57" s="985"/>
      <c r="B57" s="985"/>
      <c r="C57" s="985"/>
      <c r="D57" s="985"/>
      <c r="E57" s="985"/>
      <c r="F57" s="985"/>
    </row>
    <row r="58" spans="1:6">
      <c r="A58" s="985"/>
      <c r="B58" s="985"/>
      <c r="C58" s="985"/>
      <c r="D58" s="985"/>
      <c r="E58" s="985"/>
      <c r="F58" s="985"/>
    </row>
    <row r="59" spans="1:6">
      <c r="A59" s="985"/>
      <c r="B59" s="985"/>
      <c r="C59" s="985"/>
      <c r="D59" s="985"/>
      <c r="E59" s="985"/>
      <c r="F59" s="985"/>
    </row>
    <row r="60" spans="1:6">
      <c r="A60" s="985"/>
      <c r="B60" s="985"/>
      <c r="C60" s="985"/>
      <c r="D60" s="985"/>
      <c r="E60" s="985"/>
      <c r="F60" s="985"/>
    </row>
    <row r="61" spans="1:6">
      <c r="A61" s="985"/>
      <c r="B61" s="985"/>
      <c r="C61" s="985"/>
      <c r="D61" s="985"/>
      <c r="E61" s="985"/>
      <c r="F61" s="985"/>
    </row>
    <row r="62" spans="1:6">
      <c r="A62" s="985"/>
      <c r="B62" s="985"/>
      <c r="C62" s="985"/>
      <c r="D62" s="985"/>
      <c r="E62" s="985"/>
      <c r="F62" s="985"/>
    </row>
    <row r="63" spans="1:6">
      <c r="A63" s="985"/>
      <c r="B63" s="985"/>
      <c r="C63" s="985"/>
      <c r="D63" s="985"/>
      <c r="E63" s="985"/>
      <c r="F63" s="985"/>
    </row>
    <row r="64" spans="1:6">
      <c r="A64" s="985"/>
      <c r="B64" s="985"/>
      <c r="C64" s="985"/>
      <c r="D64" s="985"/>
      <c r="E64" s="985"/>
      <c r="F64" s="985"/>
    </row>
    <row r="65" spans="1:6">
      <c r="A65" s="985"/>
      <c r="B65" s="985"/>
      <c r="C65" s="985"/>
      <c r="D65" s="985"/>
      <c r="E65" s="985"/>
      <c r="F65" s="985"/>
    </row>
    <row r="66" spans="1:6">
      <c r="A66" s="985"/>
      <c r="B66" s="985"/>
      <c r="C66" s="985"/>
      <c r="D66" s="985"/>
      <c r="E66" s="985"/>
      <c r="F66" s="985"/>
    </row>
    <row r="67" spans="1:6">
      <c r="A67" s="985"/>
      <c r="B67" s="985"/>
      <c r="C67" s="985"/>
      <c r="D67" s="985"/>
      <c r="E67" s="985"/>
      <c r="F67" s="985"/>
    </row>
    <row r="68" spans="1:6">
      <c r="A68" s="985"/>
      <c r="B68" s="985"/>
      <c r="C68" s="985"/>
      <c r="D68" s="985"/>
      <c r="E68" s="985"/>
      <c r="F68" s="985"/>
    </row>
    <row r="69" spans="1:6">
      <c r="A69" s="985"/>
      <c r="B69" s="985"/>
      <c r="C69" s="985"/>
      <c r="D69" s="985"/>
      <c r="E69" s="985"/>
      <c r="F69" s="985"/>
    </row>
    <row r="70" spans="1:6">
      <c r="A70" s="985"/>
      <c r="B70" s="985"/>
      <c r="C70" s="985"/>
      <c r="D70" s="985"/>
      <c r="E70" s="985"/>
      <c r="F70" s="985"/>
    </row>
    <row r="71" spans="1:6">
      <c r="A71" s="985"/>
      <c r="B71" s="985"/>
      <c r="C71" s="985"/>
      <c r="D71" s="985"/>
      <c r="E71" s="985"/>
      <c r="F71" s="985"/>
    </row>
    <row r="72" spans="1:6">
      <c r="A72" s="985"/>
      <c r="B72" s="985"/>
      <c r="C72" s="985"/>
      <c r="D72" s="985"/>
      <c r="E72" s="985"/>
      <c r="F72" s="985"/>
    </row>
    <row r="73" spans="1:6">
      <c r="A73" s="985"/>
      <c r="B73" s="985"/>
      <c r="C73" s="985"/>
      <c r="D73" s="985"/>
      <c r="E73" s="985"/>
      <c r="F73" s="985"/>
    </row>
    <row r="74" spans="1:6">
      <c r="A74" s="985"/>
      <c r="B74" s="985"/>
      <c r="C74" s="985"/>
      <c r="D74" s="985"/>
      <c r="E74" s="985"/>
      <c r="F74" s="985"/>
    </row>
    <row r="75" spans="1:6">
      <c r="A75" s="985"/>
      <c r="B75" s="985"/>
      <c r="C75" s="985"/>
      <c r="D75" s="985"/>
      <c r="E75" s="985"/>
      <c r="F75" s="985"/>
    </row>
    <row r="76" spans="1:6">
      <c r="A76" s="985"/>
      <c r="B76" s="985"/>
      <c r="C76" s="985"/>
      <c r="D76" s="985"/>
      <c r="E76" s="985"/>
      <c r="F76" s="985"/>
    </row>
    <row r="77" spans="1:6">
      <c r="A77" s="985"/>
      <c r="B77" s="985"/>
      <c r="C77" s="985"/>
      <c r="D77" s="985"/>
      <c r="E77" s="985"/>
      <c r="F77" s="985"/>
    </row>
    <row r="78" spans="1:6">
      <c r="A78" s="985"/>
      <c r="B78" s="985"/>
      <c r="C78" s="985"/>
      <c r="D78" s="985"/>
      <c r="E78" s="985"/>
      <c r="F78" s="985"/>
    </row>
    <row r="79" spans="1:6">
      <c r="A79" s="985"/>
      <c r="B79" s="985"/>
      <c r="C79" s="985"/>
      <c r="D79" s="985"/>
      <c r="E79" s="985"/>
      <c r="F79" s="985"/>
    </row>
  </sheetData>
  <mergeCells count="5">
    <mergeCell ref="A2:G2"/>
    <mergeCell ref="A4:A5"/>
    <mergeCell ref="B4:B5"/>
    <mergeCell ref="C4:F4"/>
    <mergeCell ref="G4:G5"/>
  </mergeCells>
  <pageMargins left="0.78740157480314965" right="0.78740157480314965" top="1.1811023622047245" bottom="0.78740157480314965" header="0" footer="0"/>
  <pageSetup paperSize="9" orientation="portrait" horizontalDpi="4294967292" verticalDpi="2400" r:id="rId1"/>
  <headerFooter alignWithMargins="0"/>
</worksheet>
</file>

<file path=xl/worksheets/sheet92.xml><?xml version="1.0" encoding="utf-8"?>
<worksheet xmlns="http://schemas.openxmlformats.org/spreadsheetml/2006/main" xmlns:r="http://schemas.openxmlformats.org/officeDocument/2006/relationships">
  <sheetPr codeName="Sheet92"/>
  <dimension ref="A1:K65"/>
  <sheetViews>
    <sheetView workbookViewId="0">
      <selection sqref="A1:F1"/>
    </sheetView>
  </sheetViews>
  <sheetFormatPr defaultRowHeight="9"/>
  <cols>
    <col min="1" max="1" width="36.140625" style="1102" customWidth="1"/>
    <col min="2" max="6" width="10" style="1102" customWidth="1"/>
    <col min="7" max="7" width="6.28515625" style="1102" customWidth="1"/>
    <col min="8" max="16384" width="9.140625" style="1102"/>
  </cols>
  <sheetData>
    <row r="1" spans="1:11" ht="15" customHeight="1">
      <c r="A1" s="2219" t="s">
        <v>1140</v>
      </c>
      <c r="B1" s="2219"/>
      <c r="C1" s="2219"/>
      <c r="D1" s="2219"/>
      <c r="E1" s="2219"/>
      <c r="F1" s="2219"/>
      <c r="H1" s="1732"/>
      <c r="I1" s="1732"/>
    </row>
    <row r="2" spans="1:11" ht="23.25" customHeight="1">
      <c r="A2" s="2179" t="s">
        <v>1141</v>
      </c>
      <c r="B2" s="2179"/>
      <c r="C2" s="2179"/>
      <c r="D2" s="2179"/>
      <c r="E2" s="2179"/>
      <c r="F2" s="2179"/>
    </row>
    <row r="3" spans="1:11" ht="12" customHeight="1">
      <c r="A3" s="1092"/>
      <c r="B3" s="1093"/>
      <c r="C3" s="1093"/>
      <c r="D3" s="1034"/>
      <c r="E3" s="1094"/>
      <c r="F3" s="1094" t="s">
        <v>546</v>
      </c>
      <c r="G3" s="1146"/>
    </row>
    <row r="4" spans="1:11" ht="9" customHeight="1">
      <c r="A4" s="2220" t="s">
        <v>1142</v>
      </c>
      <c r="B4" s="2220">
        <v>2017</v>
      </c>
      <c r="C4" s="2220">
        <v>2016</v>
      </c>
      <c r="D4" s="2220">
        <v>2015</v>
      </c>
      <c r="E4" s="2220">
        <v>2014</v>
      </c>
      <c r="F4" s="2220">
        <v>2013</v>
      </c>
    </row>
    <row r="5" spans="1:11" ht="9" customHeight="1">
      <c r="A5" s="2221"/>
      <c r="B5" s="2221"/>
      <c r="C5" s="2221"/>
      <c r="D5" s="2221"/>
      <c r="E5" s="2221"/>
      <c r="F5" s="2221"/>
    </row>
    <row r="6" spans="1:11" ht="9" customHeight="1">
      <c r="A6" s="2221"/>
      <c r="B6" s="2221"/>
      <c r="C6" s="2221"/>
      <c r="D6" s="2221"/>
      <c r="E6" s="2221"/>
      <c r="F6" s="2221"/>
    </row>
    <row r="7" spans="1:11" ht="9" customHeight="1">
      <c r="A7" s="2221"/>
      <c r="B7" s="2221"/>
      <c r="C7" s="2221"/>
      <c r="D7" s="2221"/>
      <c r="E7" s="2221"/>
      <c r="F7" s="2221"/>
    </row>
    <row r="8" spans="1:11" ht="9" customHeight="1">
      <c r="A8" s="2222"/>
      <c r="B8" s="2222"/>
      <c r="C8" s="2222"/>
      <c r="D8" s="2222"/>
      <c r="E8" s="2222"/>
      <c r="F8" s="2222"/>
    </row>
    <row r="9" spans="1:11" ht="6.75" customHeight="1">
      <c r="A9" s="1034"/>
      <c r="B9" s="1272"/>
      <c r="C9" s="1272"/>
      <c r="D9" s="1272"/>
      <c r="E9" s="1034"/>
      <c r="F9" s="1034"/>
      <c r="G9" s="1146"/>
    </row>
    <row r="10" spans="1:11" ht="15" customHeight="1">
      <c r="A10" s="1067" t="s">
        <v>1143</v>
      </c>
      <c r="B10" s="1095">
        <v>63</v>
      </c>
      <c r="C10" s="1095">
        <v>78</v>
      </c>
      <c r="D10" s="1095">
        <v>100</v>
      </c>
      <c r="E10" s="1095">
        <v>14</v>
      </c>
      <c r="F10" s="1095">
        <v>43</v>
      </c>
      <c r="G10" s="1733"/>
      <c r="K10" s="1734"/>
    </row>
    <row r="11" spans="1:11" ht="9" customHeight="1">
      <c r="A11" s="1067"/>
      <c r="B11" s="1096"/>
      <c r="C11" s="1096"/>
      <c r="D11" s="1096"/>
      <c r="E11" s="1096"/>
      <c r="F11" s="1096"/>
      <c r="G11" s="1733"/>
    </row>
    <row r="12" spans="1:11" ht="12.75">
      <c r="A12" s="1067" t="s">
        <v>1144</v>
      </c>
      <c r="B12" s="1096">
        <v>33</v>
      </c>
      <c r="C12" s="1096">
        <v>45</v>
      </c>
      <c r="D12" s="1096">
        <v>44</v>
      </c>
      <c r="E12" s="1096">
        <v>9</v>
      </c>
      <c r="F12" s="1096">
        <v>25</v>
      </c>
      <c r="G12" s="1735"/>
    </row>
    <row r="13" spans="1:11" ht="15" customHeight="1">
      <c r="A13" s="1034" t="s">
        <v>1145</v>
      </c>
      <c r="B13" s="1097">
        <v>18</v>
      </c>
      <c r="C13" s="1097">
        <v>27</v>
      </c>
      <c r="D13" s="1097">
        <v>25</v>
      </c>
      <c r="E13" s="1097">
        <v>9</v>
      </c>
      <c r="F13" s="1097">
        <v>11</v>
      </c>
      <c r="G13" s="1733"/>
    </row>
    <row r="14" spans="1:11" ht="12" customHeight="1">
      <c r="A14" s="1034" t="s">
        <v>1146</v>
      </c>
      <c r="B14" s="1098">
        <v>15</v>
      </c>
      <c r="C14" s="1098">
        <v>18</v>
      </c>
      <c r="D14" s="1098">
        <v>19</v>
      </c>
      <c r="E14" s="1098">
        <v>0</v>
      </c>
      <c r="F14" s="1098">
        <v>14</v>
      </c>
      <c r="G14" s="1733"/>
    </row>
    <row r="15" spans="1:11" ht="9" customHeight="1">
      <c r="A15" s="1141"/>
      <c r="B15" s="1096"/>
      <c r="C15" s="1096"/>
      <c r="D15" s="1096"/>
      <c r="E15" s="1096"/>
      <c r="F15" s="1096"/>
      <c r="G15" s="1733"/>
    </row>
    <row r="16" spans="1:11" ht="12" customHeight="1">
      <c r="A16" s="1067" t="s">
        <v>1147</v>
      </c>
      <c r="B16" s="1099">
        <v>17</v>
      </c>
      <c r="C16" s="1099">
        <v>31</v>
      </c>
      <c r="D16" s="1099">
        <v>33</v>
      </c>
      <c r="E16" s="1099">
        <v>5</v>
      </c>
      <c r="F16" s="1099">
        <v>12</v>
      </c>
      <c r="G16" s="1735"/>
    </row>
    <row r="17" spans="1:7" ht="15" customHeight="1">
      <c r="A17" s="1034" t="s">
        <v>1145</v>
      </c>
      <c r="B17" s="1098">
        <v>10</v>
      </c>
      <c r="C17" s="1098">
        <v>23</v>
      </c>
      <c r="D17" s="1098">
        <v>25</v>
      </c>
      <c r="E17" s="1098">
        <v>5</v>
      </c>
      <c r="F17" s="1098">
        <v>8</v>
      </c>
      <c r="G17" s="1148"/>
    </row>
    <row r="18" spans="1:7" ht="12" customHeight="1">
      <c r="A18" s="1034" t="s">
        <v>1146</v>
      </c>
      <c r="B18" s="1098">
        <v>7</v>
      </c>
      <c r="C18" s="1098">
        <v>8</v>
      </c>
      <c r="D18" s="1098">
        <v>8</v>
      </c>
      <c r="E18" s="1098">
        <v>0</v>
      </c>
      <c r="F18" s="1098">
        <v>4</v>
      </c>
      <c r="G18" s="1148"/>
    </row>
    <row r="19" spans="1:7" ht="9" customHeight="1">
      <c r="A19" s="1067"/>
      <c r="B19" s="1097"/>
      <c r="C19" s="1097"/>
      <c r="D19" s="1097"/>
      <c r="E19" s="1097"/>
      <c r="F19" s="1097"/>
      <c r="G19" s="1148"/>
    </row>
    <row r="20" spans="1:7" ht="12" customHeight="1">
      <c r="A20" s="1067" t="s">
        <v>1148</v>
      </c>
      <c r="B20" s="1099">
        <v>13</v>
      </c>
      <c r="C20" s="1099">
        <v>2</v>
      </c>
      <c r="D20" s="1099">
        <v>23</v>
      </c>
      <c r="E20" s="1099">
        <v>0</v>
      </c>
      <c r="F20" s="1099">
        <v>6</v>
      </c>
      <c r="G20" s="1735"/>
    </row>
    <row r="21" spans="1:7" ht="15" customHeight="1">
      <c r="A21" s="1034" t="s">
        <v>1145</v>
      </c>
      <c r="B21" s="1098">
        <v>0</v>
      </c>
      <c r="C21" s="1098">
        <v>0</v>
      </c>
      <c r="D21" s="1098">
        <v>1</v>
      </c>
      <c r="E21" s="1098">
        <v>0</v>
      </c>
      <c r="F21" s="1098">
        <v>0</v>
      </c>
      <c r="G21" s="1148"/>
    </row>
    <row r="22" spans="1:7" ht="12" customHeight="1">
      <c r="A22" s="1034" t="s">
        <v>1146</v>
      </c>
      <c r="B22" s="1098">
        <v>13</v>
      </c>
      <c r="C22" s="1098">
        <v>2</v>
      </c>
      <c r="D22" s="1098">
        <v>22</v>
      </c>
      <c r="E22" s="1098">
        <v>0</v>
      </c>
      <c r="F22" s="1098">
        <v>6</v>
      </c>
      <c r="G22" s="1146"/>
    </row>
    <row r="23" spans="1:7" ht="9" customHeight="1">
      <c r="A23" s="1067"/>
      <c r="B23" s="1096"/>
      <c r="C23" s="1096"/>
      <c r="D23" s="1096"/>
      <c r="E23" s="1096"/>
      <c r="F23" s="1096"/>
      <c r="G23" s="1735"/>
    </row>
    <row r="24" spans="1:7" ht="17.25" customHeight="1">
      <c r="A24" s="1067" t="s">
        <v>1149</v>
      </c>
      <c r="B24" s="1095">
        <v>66</v>
      </c>
      <c r="C24" s="1095" t="s">
        <v>1150</v>
      </c>
      <c r="D24" s="1095">
        <v>51</v>
      </c>
      <c r="E24" s="1095">
        <v>27</v>
      </c>
      <c r="F24" s="1095">
        <v>25</v>
      </c>
      <c r="G24" s="1735"/>
    </row>
    <row r="25" spans="1:7" ht="18" customHeight="1">
      <c r="A25" s="1067" t="s">
        <v>1144</v>
      </c>
      <c r="B25" s="1096">
        <v>35</v>
      </c>
      <c r="C25" s="1096">
        <v>27</v>
      </c>
      <c r="D25" s="1096">
        <v>29</v>
      </c>
      <c r="E25" s="1096">
        <v>13</v>
      </c>
      <c r="F25" s="1096">
        <v>15</v>
      </c>
      <c r="G25" s="1735"/>
    </row>
    <row r="26" spans="1:7" ht="12" customHeight="1">
      <c r="A26" s="1034" t="s">
        <v>1151</v>
      </c>
      <c r="B26" s="1097">
        <v>20</v>
      </c>
      <c r="C26" s="1097">
        <v>18</v>
      </c>
      <c r="D26" s="1097">
        <v>17</v>
      </c>
      <c r="E26" s="1097">
        <v>6</v>
      </c>
      <c r="F26" s="1097">
        <v>8</v>
      </c>
      <c r="G26" s="1733"/>
    </row>
    <row r="27" spans="1:7" ht="12" customHeight="1">
      <c r="A27" s="1034" t="s">
        <v>1152</v>
      </c>
      <c r="B27" s="1097">
        <v>15</v>
      </c>
      <c r="C27" s="1097">
        <v>9</v>
      </c>
      <c r="D27" s="1097">
        <v>12</v>
      </c>
      <c r="E27" s="1097">
        <v>7</v>
      </c>
      <c r="F27" s="1097">
        <v>7</v>
      </c>
      <c r="G27" s="1733"/>
    </row>
    <row r="28" spans="1:7" ht="9" customHeight="1">
      <c r="A28" s="1141"/>
      <c r="B28" s="1096"/>
      <c r="C28" s="1096"/>
      <c r="D28" s="1096"/>
      <c r="E28" s="1096"/>
      <c r="F28" s="1096"/>
      <c r="G28" s="1733"/>
    </row>
    <row r="29" spans="1:7" ht="12" customHeight="1">
      <c r="A29" s="1067" t="s">
        <v>1147</v>
      </c>
      <c r="B29" s="1096">
        <v>23</v>
      </c>
      <c r="C29" s="1096" t="s">
        <v>1153</v>
      </c>
      <c r="D29" s="1096">
        <v>17</v>
      </c>
      <c r="E29" s="1096">
        <v>10</v>
      </c>
      <c r="F29" s="1096">
        <v>7</v>
      </c>
      <c r="G29" s="1735"/>
    </row>
    <row r="30" spans="1:7" ht="15" customHeight="1">
      <c r="A30" s="1034" t="s">
        <v>1151</v>
      </c>
      <c r="B30" s="1097">
        <v>18</v>
      </c>
      <c r="C30" s="1097" t="s">
        <v>1154</v>
      </c>
      <c r="D30" s="1097">
        <v>14</v>
      </c>
      <c r="E30" s="1097">
        <v>6</v>
      </c>
      <c r="F30" s="1097">
        <v>6</v>
      </c>
      <c r="G30" s="1148"/>
    </row>
    <row r="31" spans="1:7" ht="12" customHeight="1">
      <c r="A31" s="1034" t="s">
        <v>1152</v>
      </c>
      <c r="B31" s="1097">
        <v>5</v>
      </c>
      <c r="C31" s="1097">
        <v>2</v>
      </c>
      <c r="D31" s="1097">
        <v>3</v>
      </c>
      <c r="E31" s="1097">
        <v>4</v>
      </c>
      <c r="F31" s="1097">
        <v>1</v>
      </c>
      <c r="G31" s="1148"/>
    </row>
    <row r="32" spans="1:7" ht="9" customHeight="1">
      <c r="A32" s="1067"/>
      <c r="B32" s="1097"/>
      <c r="C32" s="1097"/>
      <c r="D32" s="1097"/>
      <c r="E32" s="1097"/>
      <c r="F32" s="1097"/>
      <c r="G32" s="1148"/>
    </row>
    <row r="33" spans="1:11" ht="12" customHeight="1">
      <c r="A33" s="1067" t="s">
        <v>1148</v>
      </c>
      <c r="B33" s="1096">
        <v>8</v>
      </c>
      <c r="C33" s="1096">
        <v>9</v>
      </c>
      <c r="D33" s="1096">
        <v>5</v>
      </c>
      <c r="E33" s="1096">
        <v>4</v>
      </c>
      <c r="F33" s="1096">
        <v>3</v>
      </c>
      <c r="G33" s="1735"/>
    </row>
    <row r="34" spans="1:11" ht="15" customHeight="1">
      <c r="A34" s="1034" t="s">
        <v>1151</v>
      </c>
      <c r="B34" s="1098">
        <v>0</v>
      </c>
      <c r="C34" s="1098">
        <v>0</v>
      </c>
      <c r="D34" s="1098">
        <v>0</v>
      </c>
      <c r="E34" s="1098">
        <v>0</v>
      </c>
      <c r="F34" s="1098">
        <v>0</v>
      </c>
      <c r="G34" s="1148"/>
    </row>
    <row r="35" spans="1:11" ht="12" customHeight="1">
      <c r="A35" s="1034" t="s">
        <v>1152</v>
      </c>
      <c r="B35" s="1097">
        <v>8</v>
      </c>
      <c r="C35" s="1097">
        <v>9</v>
      </c>
      <c r="D35" s="1097">
        <v>5</v>
      </c>
      <c r="E35" s="1097">
        <v>4</v>
      </c>
      <c r="F35" s="1097">
        <v>3</v>
      </c>
      <c r="G35" s="1146"/>
    </row>
    <row r="36" spans="1:11" ht="9" customHeight="1">
      <c r="A36" s="1034"/>
      <c r="B36" s="1097"/>
      <c r="C36" s="1097"/>
      <c r="D36" s="1097"/>
      <c r="E36" s="1097"/>
      <c r="F36" s="1097"/>
      <c r="G36" s="1146"/>
    </row>
    <row r="37" spans="1:11" ht="21" customHeight="1">
      <c r="A37" s="1067" t="s">
        <v>1155</v>
      </c>
      <c r="B37" s="1096"/>
      <c r="C37" s="1096"/>
      <c r="D37" s="1096"/>
      <c r="E37" s="1096"/>
      <c r="F37" s="1096"/>
      <c r="G37" s="1735"/>
    </row>
    <row r="38" spans="1:11" s="1737" customFormat="1" ht="16.5" customHeight="1">
      <c r="A38" s="1067" t="s">
        <v>1144</v>
      </c>
      <c r="B38" s="1096">
        <v>12</v>
      </c>
      <c r="C38" s="1096">
        <v>14</v>
      </c>
      <c r="D38" s="1096">
        <v>15</v>
      </c>
      <c r="E38" s="1096">
        <v>3</v>
      </c>
      <c r="F38" s="1096">
        <v>3</v>
      </c>
      <c r="G38" s="1736"/>
    </row>
    <row r="39" spans="1:11" ht="15" customHeight="1">
      <c r="A39" s="1034" t="s">
        <v>1151</v>
      </c>
      <c r="B39" s="1097">
        <v>12</v>
      </c>
      <c r="C39" s="1097">
        <v>14</v>
      </c>
      <c r="D39" s="1097">
        <v>15</v>
      </c>
      <c r="E39" s="1097">
        <v>3</v>
      </c>
      <c r="F39" s="1097">
        <v>3</v>
      </c>
      <c r="G39" s="1146"/>
    </row>
    <row r="40" spans="1:11" ht="9" customHeight="1">
      <c r="A40" s="1034"/>
      <c r="B40" s="1097"/>
      <c r="C40" s="1097"/>
      <c r="D40" s="1097"/>
      <c r="E40" s="1097"/>
      <c r="F40" s="1097"/>
      <c r="G40" s="1146"/>
    </row>
    <row r="41" spans="1:11" ht="12" customHeight="1">
      <c r="A41" s="1067" t="s">
        <v>1156</v>
      </c>
      <c r="B41" s="1095">
        <v>43</v>
      </c>
      <c r="C41" s="1095">
        <v>32</v>
      </c>
      <c r="D41" s="1095">
        <v>32</v>
      </c>
      <c r="E41" s="1095">
        <v>38</v>
      </c>
      <c r="F41" s="1095">
        <v>34</v>
      </c>
      <c r="G41" s="1738"/>
      <c r="K41" s="1734"/>
    </row>
    <row r="42" spans="1:11" ht="18" customHeight="1">
      <c r="A42" s="1067" t="s">
        <v>1144</v>
      </c>
      <c r="B42" s="1096">
        <v>35</v>
      </c>
      <c r="C42" s="1096">
        <v>19</v>
      </c>
      <c r="D42" s="1096">
        <v>19</v>
      </c>
      <c r="E42" s="1096">
        <v>26</v>
      </c>
      <c r="F42" s="1096">
        <v>27</v>
      </c>
      <c r="G42" s="1735"/>
    </row>
    <row r="43" spans="1:11" ht="15" customHeight="1">
      <c r="A43" s="1034" t="s">
        <v>1151</v>
      </c>
      <c r="B43" s="1097">
        <v>31</v>
      </c>
      <c r="C43" s="1097">
        <v>17</v>
      </c>
      <c r="D43" s="1097">
        <v>17</v>
      </c>
      <c r="E43" s="1097">
        <v>23</v>
      </c>
      <c r="F43" s="1097">
        <v>16</v>
      </c>
      <c r="G43" s="1146"/>
    </row>
    <row r="44" spans="1:11" ht="12" customHeight="1">
      <c r="A44" s="1034" t="s">
        <v>1152</v>
      </c>
      <c r="B44" s="1094">
        <v>4</v>
      </c>
      <c r="C44" s="1094">
        <v>2</v>
      </c>
      <c r="D44" s="1094">
        <v>2</v>
      </c>
      <c r="E44" s="1094">
        <v>3</v>
      </c>
      <c r="F44" s="1094">
        <v>11</v>
      </c>
      <c r="G44" s="1146"/>
    </row>
    <row r="45" spans="1:11" ht="9" customHeight="1">
      <c r="A45" s="1141"/>
      <c r="B45" s="1097"/>
      <c r="C45" s="1097"/>
      <c r="D45" s="1097"/>
      <c r="E45" s="1097"/>
      <c r="F45" s="1097"/>
      <c r="G45" s="1146"/>
    </row>
    <row r="46" spans="1:11" ht="12" customHeight="1">
      <c r="A46" s="1067" t="s">
        <v>1147</v>
      </c>
      <c r="B46" s="1096">
        <v>8</v>
      </c>
      <c r="C46" s="1096">
        <v>12</v>
      </c>
      <c r="D46" s="1096">
        <v>12</v>
      </c>
      <c r="E46" s="1096">
        <v>12</v>
      </c>
      <c r="F46" s="1096">
        <v>6</v>
      </c>
      <c r="G46" s="1735"/>
    </row>
    <row r="47" spans="1:11" ht="15" customHeight="1">
      <c r="A47" s="1034" t="s">
        <v>1151</v>
      </c>
      <c r="B47" s="1097">
        <v>8</v>
      </c>
      <c r="C47" s="1097">
        <v>10</v>
      </c>
      <c r="D47" s="1097">
        <v>10</v>
      </c>
      <c r="E47" s="1097">
        <v>12</v>
      </c>
      <c r="F47" s="1097">
        <v>4</v>
      </c>
      <c r="G47" s="1146"/>
    </row>
    <row r="48" spans="1:11" ht="12" customHeight="1">
      <c r="A48" s="1034" t="s">
        <v>1152</v>
      </c>
      <c r="B48" s="1094">
        <v>0</v>
      </c>
      <c r="C48" s="1094">
        <v>2</v>
      </c>
      <c r="D48" s="1094">
        <v>2</v>
      </c>
      <c r="E48" s="1094">
        <v>0</v>
      </c>
      <c r="F48" s="1094">
        <v>2</v>
      </c>
      <c r="G48" s="1146"/>
    </row>
    <row r="49" spans="1:7" ht="9" customHeight="1">
      <c r="A49" s="1067"/>
      <c r="B49" s="1097"/>
      <c r="C49" s="1097"/>
      <c r="D49" s="1097"/>
      <c r="E49" s="1097"/>
      <c r="F49" s="1097"/>
      <c r="G49" s="1146"/>
    </row>
    <row r="50" spans="1:7" ht="12" customHeight="1">
      <c r="A50" s="1067" t="s">
        <v>1148</v>
      </c>
      <c r="B50" s="1099">
        <v>0</v>
      </c>
      <c r="C50" s="1099">
        <v>1</v>
      </c>
      <c r="D50" s="1099">
        <v>1</v>
      </c>
      <c r="E50" s="1099">
        <v>0</v>
      </c>
      <c r="F50" s="1099">
        <v>1</v>
      </c>
      <c r="G50" s="1739"/>
    </row>
    <row r="51" spans="1:7" ht="13.5" customHeight="1">
      <c r="A51" s="1034" t="s">
        <v>1151</v>
      </c>
      <c r="B51" s="1098">
        <v>0</v>
      </c>
      <c r="C51" s="1098">
        <v>0</v>
      </c>
      <c r="D51" s="1098">
        <v>0</v>
      </c>
      <c r="E51" s="1098">
        <v>0</v>
      </c>
      <c r="F51" s="1098">
        <v>0</v>
      </c>
      <c r="G51" s="1146"/>
    </row>
    <row r="52" spans="1:7" ht="12" customHeight="1">
      <c r="A52" s="1034" t="s">
        <v>1152</v>
      </c>
      <c r="B52" s="1098">
        <v>0</v>
      </c>
      <c r="C52" s="1098">
        <v>1</v>
      </c>
      <c r="D52" s="1098">
        <v>1</v>
      </c>
      <c r="E52" s="1098">
        <v>0</v>
      </c>
      <c r="F52" s="1098">
        <v>1</v>
      </c>
      <c r="G52" s="1148"/>
    </row>
    <row r="53" spans="1:7" ht="5.25" customHeight="1">
      <c r="A53" s="1141"/>
      <c r="B53" s="1096"/>
      <c r="C53" s="1096"/>
      <c r="D53" s="1096"/>
      <c r="E53" s="1099"/>
      <c r="F53" s="1094"/>
      <c r="G53" s="1733"/>
    </row>
    <row r="54" spans="1:7" ht="4.5" customHeight="1" thickBot="1">
      <c r="A54" s="1678"/>
      <c r="B54" s="1721"/>
      <c r="C54" s="1721"/>
      <c r="D54" s="1678"/>
      <c r="E54" s="1678"/>
      <c r="F54" s="1678"/>
      <c r="G54" s="1146"/>
    </row>
    <row r="55" spans="1:7" ht="3.75" customHeight="1" thickTop="1">
      <c r="A55" s="1035"/>
      <c r="B55" s="1740"/>
      <c r="C55" s="1740"/>
      <c r="D55" s="1035"/>
      <c r="E55" s="1035"/>
      <c r="F55" s="1035"/>
      <c r="G55" s="1146"/>
    </row>
    <row r="56" spans="1:7" ht="11.25" customHeight="1">
      <c r="A56" s="1035" t="s">
        <v>1157</v>
      </c>
      <c r="B56" s="1740"/>
      <c r="C56" s="1740"/>
      <c r="D56" s="1035"/>
      <c r="E56" s="1035"/>
      <c r="F56" s="1035"/>
      <c r="G56" s="1146"/>
    </row>
    <row r="57" spans="1:7" ht="11.25" customHeight="1">
      <c r="A57" s="1034" t="s">
        <v>1158</v>
      </c>
      <c r="B57" s="1740"/>
      <c r="C57" s="1740"/>
      <c r="D57" s="1035"/>
      <c r="E57" s="1035"/>
      <c r="F57" s="1035"/>
      <c r="G57" s="1146"/>
    </row>
    <row r="58" spans="1:7" ht="17.25" customHeight="1">
      <c r="A58" s="1034" t="s">
        <v>1159</v>
      </c>
      <c r="B58" s="1569"/>
      <c r="C58" s="1569"/>
      <c r="D58" s="1569"/>
      <c r="E58" s="1569"/>
      <c r="F58" s="1569"/>
      <c r="G58" s="1741"/>
    </row>
    <row r="59" spans="1:7" ht="15" customHeight="1">
      <c r="B59" s="1034"/>
      <c r="C59" s="1034"/>
      <c r="D59" s="1034"/>
      <c r="E59" s="1034"/>
      <c r="F59" s="1034"/>
      <c r="G59" s="1146"/>
    </row>
    <row r="60" spans="1:7">
      <c r="A60" s="1146"/>
      <c r="B60" s="1146"/>
      <c r="C60" s="1146"/>
      <c r="D60" s="1146"/>
      <c r="E60" s="1146"/>
      <c r="F60" s="1146"/>
      <c r="G60" s="1146"/>
    </row>
    <row r="61" spans="1:7">
      <c r="A61" s="1146"/>
      <c r="B61" s="1146"/>
      <c r="C61" s="1146"/>
      <c r="D61" s="1146"/>
      <c r="E61" s="1146"/>
      <c r="F61" s="1146"/>
      <c r="G61" s="1146"/>
    </row>
    <row r="62" spans="1:7">
      <c r="A62" s="1146"/>
      <c r="B62" s="1146"/>
      <c r="C62" s="1146"/>
      <c r="D62" s="1146"/>
      <c r="E62" s="1146"/>
      <c r="F62" s="1146"/>
      <c r="G62" s="1146"/>
    </row>
    <row r="63" spans="1:7">
      <c r="A63" s="1146"/>
      <c r="B63" s="1146"/>
      <c r="C63" s="1146"/>
      <c r="D63" s="1146"/>
      <c r="E63" s="1146"/>
      <c r="F63" s="1146"/>
      <c r="G63" s="1146"/>
    </row>
    <row r="64" spans="1:7">
      <c r="A64" s="1146"/>
      <c r="B64" s="1146"/>
      <c r="C64" s="1146"/>
      <c r="D64" s="1146"/>
      <c r="E64" s="1146"/>
      <c r="F64" s="1146"/>
      <c r="G64" s="1146"/>
    </row>
    <row r="65" spans="1:7">
      <c r="A65" s="1146"/>
      <c r="B65" s="1146"/>
      <c r="C65" s="1146"/>
      <c r="D65" s="1146"/>
      <c r="E65" s="1146"/>
      <c r="F65" s="1146"/>
      <c r="G65" s="1146"/>
    </row>
  </sheetData>
  <mergeCells count="8">
    <mergeCell ref="A1:F1"/>
    <mergeCell ref="A2:F2"/>
    <mergeCell ref="A4:A8"/>
    <mergeCell ref="B4:B8"/>
    <mergeCell ref="C4:C8"/>
    <mergeCell ref="D4:D8"/>
    <mergeCell ref="E4:E8"/>
    <mergeCell ref="F4:F8"/>
  </mergeCells>
  <pageMargins left="0.78740157480314965" right="0.78740157480314965" top="1.1811023622047243" bottom="0.78740157480314965" header="0" footer="0"/>
  <pageSetup paperSize="9" orientation="portrait" horizontalDpi="1200" verticalDpi="1200" r:id="rId1"/>
  <headerFooter alignWithMargins="0"/>
</worksheet>
</file>

<file path=xl/worksheets/sheet93.xml><?xml version="1.0" encoding="utf-8"?>
<worksheet xmlns="http://schemas.openxmlformats.org/spreadsheetml/2006/main" xmlns:r="http://schemas.openxmlformats.org/officeDocument/2006/relationships">
  <sheetPr codeName="Sheet93"/>
  <dimension ref="A1:O45"/>
  <sheetViews>
    <sheetView showGridLines="0" workbookViewId="0">
      <selection sqref="A1:H1"/>
    </sheetView>
  </sheetViews>
  <sheetFormatPr defaultRowHeight="9"/>
  <cols>
    <col min="1" max="1" width="21.140625" style="1102" customWidth="1"/>
    <col min="2" max="4" width="7.85546875" style="1102" customWidth="1"/>
    <col min="5" max="5" width="7.42578125" style="1102" customWidth="1"/>
    <col min="6" max="6" width="13.7109375" style="1102" customWidth="1"/>
    <col min="7" max="7" width="8.28515625" style="1102" customWidth="1"/>
    <col min="8" max="8" width="11.28515625" style="1102" customWidth="1"/>
    <col min="9" max="11" width="9.140625" style="1102"/>
    <col min="12" max="12" width="12.85546875" style="1102" customWidth="1"/>
    <col min="13" max="16384" width="9.140625" style="1102"/>
  </cols>
  <sheetData>
    <row r="1" spans="1:15" s="1104" customFormat="1" ht="19.5" customHeight="1">
      <c r="A1" s="2228" t="s">
        <v>1160</v>
      </c>
      <c r="B1" s="2228"/>
      <c r="C1" s="2228"/>
      <c r="D1" s="2228"/>
      <c r="E1" s="2228"/>
      <c r="F1" s="2228"/>
      <c r="G1" s="2228"/>
      <c r="H1" s="2228"/>
    </row>
    <row r="2" spans="1:15" s="1104" customFormat="1" ht="22.5" customHeight="1">
      <c r="A2" s="2214" t="s">
        <v>1612</v>
      </c>
      <c r="B2" s="2214"/>
      <c r="C2" s="2214"/>
      <c r="D2" s="2214"/>
      <c r="E2" s="2214"/>
      <c r="F2" s="2214"/>
      <c r="G2" s="2214"/>
      <c r="H2" s="2214"/>
    </row>
    <row r="3" spans="1:15" s="1104" customFormat="1" ht="13.5" customHeight="1">
      <c r="A3" s="1092"/>
      <c r="B3" s="1092"/>
      <c r="C3" s="1092"/>
      <c r="D3" s="1092"/>
      <c r="E3" s="1151"/>
      <c r="F3" s="1151"/>
      <c r="G3" s="1151"/>
      <c r="H3" s="1134"/>
    </row>
    <row r="4" spans="1:15" s="1104" customFormat="1" ht="15" customHeight="1">
      <c r="A4" s="1758" t="s">
        <v>1161</v>
      </c>
      <c r="B4" s="2182" t="s">
        <v>1162</v>
      </c>
      <c r="C4" s="2182" t="s">
        <v>1163</v>
      </c>
      <c r="D4" s="2182" t="s">
        <v>1164</v>
      </c>
      <c r="E4" s="2182" t="s">
        <v>1165</v>
      </c>
      <c r="F4" s="2230" t="s">
        <v>1166</v>
      </c>
      <c r="G4" s="2231" t="s">
        <v>1167</v>
      </c>
      <c r="H4" s="2230" t="s">
        <v>1168</v>
      </c>
      <c r="J4" s="1743"/>
      <c r="K4" s="1743"/>
      <c r="L4" s="1743"/>
      <c r="M4" s="1743"/>
      <c r="N4" s="1743"/>
      <c r="O4" s="1743"/>
    </row>
    <row r="5" spans="1:15" s="1153" customFormat="1" ht="15" customHeight="1">
      <c r="A5" s="1759" t="s">
        <v>1169</v>
      </c>
      <c r="B5" s="2229"/>
      <c r="C5" s="2229"/>
      <c r="D5" s="2229"/>
      <c r="E5" s="2183"/>
      <c r="F5" s="2183"/>
      <c r="G5" s="2229"/>
      <c r="H5" s="2183"/>
      <c r="J5" s="1744"/>
      <c r="K5" s="1744"/>
      <c r="L5" s="1744"/>
      <c r="M5" s="1744"/>
      <c r="N5" s="1744"/>
      <c r="O5" s="1744"/>
    </row>
    <row r="6" spans="1:15" s="1104" customFormat="1" ht="15" customHeight="1">
      <c r="A6" s="1756"/>
      <c r="B6" s="2223" t="s">
        <v>82</v>
      </c>
      <c r="C6" s="2181"/>
      <c r="D6" s="2181"/>
      <c r="E6" s="2181"/>
      <c r="F6" s="2181"/>
      <c r="G6" s="1682" t="s">
        <v>24</v>
      </c>
      <c r="H6" s="1755" t="s">
        <v>124</v>
      </c>
      <c r="M6" s="1106"/>
      <c r="N6" s="1106"/>
    </row>
    <row r="7" spans="1:15" s="1104" customFormat="1" ht="9" customHeight="1">
      <c r="A7" s="1107"/>
      <c r="B7" s="1108"/>
      <c r="C7" s="1108"/>
      <c r="D7" s="1108"/>
      <c r="E7" s="1108"/>
      <c r="F7" s="1108"/>
      <c r="G7" s="1108"/>
      <c r="H7" s="1109"/>
      <c r="M7" s="1106"/>
      <c r="N7" s="1106"/>
    </row>
    <row r="8" spans="1:15" s="1104" customFormat="1" ht="15" customHeight="1">
      <c r="A8" s="1110">
        <v>2010</v>
      </c>
      <c r="B8" s="1760">
        <v>167</v>
      </c>
      <c r="C8" s="1760">
        <v>564</v>
      </c>
      <c r="D8" s="1111">
        <v>109349</v>
      </c>
      <c r="E8" s="1112">
        <v>670315</v>
      </c>
      <c r="F8" s="1111">
        <v>16559731</v>
      </c>
      <c r="G8" s="1113">
        <v>12.7</v>
      </c>
      <c r="H8" s="1114">
        <v>82243156.619998574</v>
      </c>
      <c r="M8" s="1106"/>
      <c r="N8" s="1106"/>
    </row>
    <row r="9" spans="1:15" s="1104" customFormat="1" ht="15" customHeight="1">
      <c r="A9" s="1110">
        <v>2011</v>
      </c>
      <c r="B9" s="1760">
        <v>165</v>
      </c>
      <c r="C9" s="1760">
        <v>558</v>
      </c>
      <c r="D9" s="1111">
        <v>108732</v>
      </c>
      <c r="E9" s="1112">
        <v>670677</v>
      </c>
      <c r="F9" s="1111">
        <v>15701649</v>
      </c>
      <c r="G9" s="1745">
        <v>12</v>
      </c>
      <c r="H9" s="1114">
        <v>79938684.519994974</v>
      </c>
      <c r="M9" s="1106"/>
      <c r="N9" s="1106"/>
    </row>
    <row r="10" spans="1:15" s="1104" customFormat="1" ht="15" customHeight="1">
      <c r="A10" s="1110">
        <v>2012</v>
      </c>
      <c r="B10" s="1760">
        <v>160</v>
      </c>
      <c r="C10" s="1760">
        <v>551</v>
      </c>
      <c r="D10" s="1111">
        <v>107822</v>
      </c>
      <c r="E10" s="1112">
        <v>635051</v>
      </c>
      <c r="F10" s="1111">
        <v>13810572</v>
      </c>
      <c r="G10" s="1113">
        <v>11.1</v>
      </c>
      <c r="H10" s="1114">
        <v>73954671</v>
      </c>
      <c r="M10" s="1106"/>
      <c r="N10" s="1106"/>
    </row>
    <row r="11" spans="1:15" s="1104" customFormat="1" ht="15" customHeight="1">
      <c r="A11" s="1110">
        <v>2013</v>
      </c>
      <c r="B11" s="1760">
        <v>158</v>
      </c>
      <c r="C11" s="1760">
        <v>544</v>
      </c>
      <c r="D11" s="1111">
        <v>105364</v>
      </c>
      <c r="E11" s="1112">
        <v>558161</v>
      </c>
      <c r="F11" s="1111">
        <v>12546745</v>
      </c>
      <c r="G11" s="1113">
        <v>11.6</v>
      </c>
      <c r="H11" s="1114">
        <v>65495317</v>
      </c>
      <c r="K11" s="1115"/>
      <c r="L11" s="1115"/>
      <c r="M11" s="1106"/>
      <c r="N11" s="1106"/>
    </row>
    <row r="12" spans="1:15" s="1104" customFormat="1" ht="15" customHeight="1">
      <c r="A12" s="1110">
        <v>2014</v>
      </c>
      <c r="B12" s="1760">
        <v>168</v>
      </c>
      <c r="C12" s="1760">
        <v>545</v>
      </c>
      <c r="D12" s="1111">
        <v>105058</v>
      </c>
      <c r="E12" s="1112">
        <v>596884</v>
      </c>
      <c r="F12" s="1111">
        <v>12090667</v>
      </c>
      <c r="G12" s="1113">
        <v>10.5</v>
      </c>
      <c r="H12" s="1114">
        <v>62741557</v>
      </c>
      <c r="J12" s="1115"/>
      <c r="M12" s="1106"/>
      <c r="N12" s="1106"/>
    </row>
    <row r="13" spans="1:15" s="1104" customFormat="1" ht="15" customHeight="1">
      <c r="A13" s="1110">
        <v>2015</v>
      </c>
      <c r="B13" s="1760">
        <v>165</v>
      </c>
      <c r="C13" s="1760">
        <v>547</v>
      </c>
      <c r="D13" s="1111">
        <v>104462</v>
      </c>
      <c r="E13" s="1112">
        <v>621770</v>
      </c>
      <c r="F13" s="1111">
        <v>14566066</v>
      </c>
      <c r="G13" s="1113">
        <v>12.3</v>
      </c>
      <c r="H13" s="1114">
        <v>75012776</v>
      </c>
      <c r="M13" s="1106"/>
      <c r="N13" s="1106"/>
    </row>
    <row r="14" spans="1:15" s="1104" customFormat="1" ht="15" customHeight="1">
      <c r="A14" s="1110">
        <v>2016</v>
      </c>
      <c r="B14" s="1113">
        <v>167</v>
      </c>
      <c r="C14" s="1113">
        <v>557</v>
      </c>
      <c r="D14" s="1111">
        <v>104729</v>
      </c>
      <c r="E14" s="1112">
        <v>650538</v>
      </c>
      <c r="F14" s="1111">
        <v>14924266</v>
      </c>
      <c r="G14" s="1113">
        <v>12.2</v>
      </c>
      <c r="H14" s="1114">
        <v>77239395</v>
      </c>
      <c r="M14" s="1106"/>
      <c r="N14" s="1106"/>
    </row>
    <row r="15" spans="1:15" s="1104" customFormat="1" ht="15" customHeight="1">
      <c r="A15" s="1116">
        <v>2017</v>
      </c>
      <c r="B15" s="1746"/>
      <c r="C15" s="1746"/>
      <c r="D15" s="1746"/>
      <c r="E15" s="1746"/>
      <c r="F15" s="1746"/>
      <c r="G15" s="1093"/>
      <c r="H15" s="1746"/>
    </row>
    <row r="16" spans="1:15" s="1104" customFormat="1" ht="15" customHeight="1">
      <c r="A16" s="1762" t="s">
        <v>258</v>
      </c>
      <c r="B16" s="1763">
        <f>+B18+B26+B27</f>
        <v>173</v>
      </c>
      <c r="C16" s="1763">
        <f>+C18+C26+C27</f>
        <v>571</v>
      </c>
      <c r="D16" s="1763">
        <f>+D18+D26+D27</f>
        <v>108435</v>
      </c>
      <c r="E16" s="1763">
        <f>+E18+E26+E27</f>
        <v>665841</v>
      </c>
      <c r="F16" s="1763">
        <f>+F18+F26+F27</f>
        <v>15609634</v>
      </c>
      <c r="G16" s="1764">
        <v>12.344935092276399</v>
      </c>
      <c r="H16" s="1763">
        <f>+H18+H26+H27</f>
        <v>81678414.940000013</v>
      </c>
      <c r="J16" s="1115"/>
      <c r="K16" s="1115"/>
      <c r="L16" s="1118"/>
      <c r="M16" s="1118"/>
      <c r="N16" s="1119"/>
    </row>
    <row r="17" spans="1:14" s="1104" customFormat="1" ht="9" customHeight="1">
      <c r="A17" s="1034"/>
      <c r="B17" s="1124"/>
      <c r="C17" s="1124"/>
      <c r="D17" s="1124"/>
      <c r="E17" s="1124"/>
      <c r="F17" s="1124"/>
      <c r="G17" s="1124"/>
      <c r="H17" s="1124"/>
      <c r="J17" s="1115"/>
      <c r="K17" s="1115"/>
      <c r="M17" s="1120"/>
      <c r="N17" s="1119"/>
    </row>
    <row r="18" spans="1:14" s="1104" customFormat="1" ht="15.75" customHeight="1">
      <c r="A18" s="1067" t="s">
        <v>1170</v>
      </c>
      <c r="B18" s="1121">
        <f>SUM(B20:B24)</f>
        <v>165</v>
      </c>
      <c r="C18" s="1121">
        <f>SUM(C20:C24)</f>
        <v>549</v>
      </c>
      <c r="D18" s="1121">
        <f>SUM(D20:D24)</f>
        <v>104074</v>
      </c>
      <c r="E18" s="1121">
        <f>SUM(E20:E24)</f>
        <v>641611</v>
      </c>
      <c r="F18" s="1121">
        <f>SUM(F20:F24)</f>
        <v>15155199</v>
      </c>
      <c r="G18" s="1127">
        <v>12.460054449304319</v>
      </c>
      <c r="H18" s="1121">
        <f>SUM(H20:H24)</f>
        <v>79469392.000000015</v>
      </c>
      <c r="J18" s="1747"/>
      <c r="K18" s="1122"/>
      <c r="L18" s="1122"/>
      <c r="M18" s="1118"/>
      <c r="N18" s="1119"/>
    </row>
    <row r="19" spans="1:14" s="1104" customFormat="1" ht="9" customHeight="1">
      <c r="A19" s="1034"/>
      <c r="B19" s="1123"/>
      <c r="C19" s="1124"/>
      <c r="D19" s="1124"/>
      <c r="E19" s="1111"/>
      <c r="F19" s="1111"/>
      <c r="H19" s="1111"/>
      <c r="J19" s="1748"/>
      <c r="K19" s="1748"/>
      <c r="L19" s="1125"/>
      <c r="M19" s="1120"/>
      <c r="N19" s="1119"/>
    </row>
    <row r="20" spans="1:14" s="1106" customFormat="1" ht="15.75" customHeight="1">
      <c r="A20" s="1141" t="s">
        <v>391</v>
      </c>
      <c r="B20" s="1111">
        <v>49</v>
      </c>
      <c r="C20" s="1111">
        <v>168</v>
      </c>
      <c r="D20" s="1111">
        <v>32958</v>
      </c>
      <c r="E20" s="1111">
        <v>192740</v>
      </c>
      <c r="F20" s="1111">
        <v>4873843</v>
      </c>
      <c r="G20" s="1127">
        <v>12.889857403578784</v>
      </c>
      <c r="H20" s="1114">
        <v>24603659.510000002</v>
      </c>
      <c r="I20" s="1749"/>
      <c r="J20" s="1750"/>
      <c r="K20" s="1750"/>
      <c r="L20" s="1750"/>
      <c r="N20" s="1119"/>
    </row>
    <row r="21" spans="1:14" s="1104" customFormat="1" ht="15.75" customHeight="1">
      <c r="A21" s="1141" t="s">
        <v>392</v>
      </c>
      <c r="B21" s="1111">
        <v>45</v>
      </c>
      <c r="C21" s="1111">
        <v>115</v>
      </c>
      <c r="D21" s="1111">
        <v>21997</v>
      </c>
      <c r="E21" s="1111">
        <v>114880</v>
      </c>
      <c r="F21" s="1111">
        <v>2238474</v>
      </c>
      <c r="G21" s="1745">
        <v>10.186899299258712</v>
      </c>
      <c r="H21" s="1114">
        <v>11527361.890000001</v>
      </c>
      <c r="I21" s="1749"/>
      <c r="J21" s="1750"/>
      <c r="K21" s="1750"/>
      <c r="L21" s="1750"/>
      <c r="N21" s="1119"/>
    </row>
    <row r="22" spans="1:14" s="1106" customFormat="1" ht="15.75" customHeight="1">
      <c r="A22" s="1141" t="s">
        <v>776</v>
      </c>
      <c r="B22" s="1111">
        <v>32</v>
      </c>
      <c r="C22" s="1111">
        <v>187</v>
      </c>
      <c r="D22" s="1111">
        <v>33864</v>
      </c>
      <c r="E22" s="1111">
        <v>275068</v>
      </c>
      <c r="F22" s="1111">
        <v>6895109</v>
      </c>
      <c r="G22" s="1745">
        <v>13.842177608597755</v>
      </c>
      <c r="H22" s="1114">
        <v>37619056.149999999</v>
      </c>
      <c r="I22" s="1749"/>
      <c r="J22" s="1750"/>
      <c r="K22" s="1750"/>
      <c r="L22" s="1750"/>
      <c r="N22" s="1119"/>
    </row>
    <row r="23" spans="1:14" s="1104" customFormat="1" ht="15.75" customHeight="1">
      <c r="A23" s="1141" t="s">
        <v>777</v>
      </c>
      <c r="B23" s="1111">
        <v>27</v>
      </c>
      <c r="C23" s="1111">
        <v>38</v>
      </c>
      <c r="D23" s="1111">
        <v>7864</v>
      </c>
      <c r="E23" s="1111">
        <v>10488</v>
      </c>
      <c r="F23" s="1111">
        <v>230662</v>
      </c>
      <c r="G23" s="1745">
        <v>10.627312869506243</v>
      </c>
      <c r="H23" s="1114">
        <v>983749</v>
      </c>
      <c r="I23" s="1749"/>
      <c r="J23" s="1750"/>
      <c r="K23" s="1750"/>
      <c r="L23" s="1750"/>
      <c r="N23" s="1119"/>
    </row>
    <row r="24" spans="1:14" s="1104" customFormat="1" ht="15.75" customHeight="1">
      <c r="A24" s="1141" t="s">
        <v>783</v>
      </c>
      <c r="B24" s="1111">
        <v>12</v>
      </c>
      <c r="C24" s="1111">
        <v>41</v>
      </c>
      <c r="D24" s="1111">
        <v>7391</v>
      </c>
      <c r="E24" s="1111">
        <v>48435</v>
      </c>
      <c r="F24" s="1111">
        <v>917111</v>
      </c>
      <c r="G24" s="1745">
        <v>10.50372282254621</v>
      </c>
      <c r="H24" s="1114">
        <v>4735565.45</v>
      </c>
      <c r="I24" s="1749"/>
      <c r="J24" s="1750"/>
      <c r="K24" s="1750"/>
      <c r="L24" s="1750"/>
      <c r="N24" s="1119"/>
    </row>
    <row r="25" spans="1:14" s="1104" customFormat="1" ht="9" customHeight="1">
      <c r="A25" s="1141"/>
      <c r="B25" s="1111"/>
      <c r="C25" s="1111"/>
      <c r="D25" s="1111"/>
      <c r="E25" s="1111"/>
      <c r="F25" s="1111"/>
      <c r="G25" s="1745"/>
      <c r="H25" s="1751"/>
      <c r="I25" s="1749"/>
      <c r="J25" s="1750"/>
      <c r="K25" s="1750"/>
      <c r="L25" s="1750"/>
      <c r="N25" s="1119"/>
    </row>
    <row r="26" spans="1:14" s="1104" customFormat="1" ht="15.75" customHeight="1">
      <c r="A26" s="1067" t="s">
        <v>1171</v>
      </c>
      <c r="B26" s="1121">
        <v>6</v>
      </c>
      <c r="C26" s="1121">
        <v>9</v>
      </c>
      <c r="D26" s="1121">
        <v>1714</v>
      </c>
      <c r="E26" s="1121">
        <v>6219</v>
      </c>
      <c r="F26" s="1121">
        <v>162455</v>
      </c>
      <c r="G26" s="1127">
        <v>13.716528731633757</v>
      </c>
      <c r="H26" s="1121">
        <v>744764</v>
      </c>
      <c r="I26" s="1749"/>
      <c r="J26" s="1750"/>
      <c r="K26" s="1750"/>
      <c r="L26" s="1750"/>
      <c r="N26" s="1119"/>
    </row>
    <row r="27" spans="1:14" s="1106" customFormat="1" ht="15.75" customHeight="1">
      <c r="A27" s="1067" t="s">
        <v>1172</v>
      </c>
      <c r="B27" s="1121">
        <v>2</v>
      </c>
      <c r="C27" s="1121">
        <v>13</v>
      </c>
      <c r="D27" s="1121">
        <v>2647</v>
      </c>
      <c r="E27" s="1121">
        <v>18011</v>
      </c>
      <c r="F27" s="1121">
        <v>291980</v>
      </c>
      <c r="G27" s="1127">
        <v>7.9616794647824358</v>
      </c>
      <c r="H27" s="1121">
        <v>1464258.94</v>
      </c>
      <c r="I27" s="1749"/>
      <c r="J27" s="1750"/>
      <c r="K27" s="1750"/>
      <c r="L27" s="1750"/>
      <c r="N27" s="1119"/>
    </row>
    <row r="28" spans="1:14" ht="4.5" customHeight="1" thickBot="1">
      <c r="A28" s="1678"/>
      <c r="B28" s="1678"/>
      <c r="C28" s="1678"/>
      <c r="D28" s="1678"/>
      <c r="E28" s="1721"/>
      <c r="F28" s="1721"/>
      <c r="G28" s="1721"/>
      <c r="H28" s="1761"/>
      <c r="L28" s="1129"/>
      <c r="M28" s="1129"/>
    </row>
    <row r="29" spans="1:14" ht="3" customHeight="1" thickTop="1">
      <c r="A29" s="1034"/>
      <c r="B29" s="1034"/>
      <c r="C29" s="1034"/>
      <c r="D29" s="1034"/>
      <c r="E29" s="1094"/>
      <c r="F29" s="1094"/>
      <c r="G29" s="1094"/>
      <c r="H29" s="1033"/>
    </row>
    <row r="30" spans="1:14" ht="16.5" customHeight="1">
      <c r="A30" s="2224" t="s">
        <v>1173</v>
      </c>
      <c r="B30" s="2225"/>
      <c r="C30" s="2225"/>
      <c r="D30" s="2225"/>
      <c r="E30" s="2225"/>
      <c r="F30" s="2225"/>
      <c r="G30" s="2225"/>
      <c r="H30" s="2225"/>
    </row>
    <row r="31" spans="1:14" ht="16.5" customHeight="1">
      <c r="A31" s="2225"/>
      <c r="B31" s="2225"/>
      <c r="C31" s="2225"/>
      <c r="D31" s="2225"/>
      <c r="E31" s="2225"/>
      <c r="F31" s="2225"/>
      <c r="G31" s="2225"/>
      <c r="H31" s="2225"/>
    </row>
    <row r="32" spans="1:14" ht="27.75" customHeight="1">
      <c r="A32" s="2226" t="s">
        <v>1174</v>
      </c>
      <c r="B32" s="2227"/>
      <c r="C32" s="2227"/>
      <c r="D32" s="2227"/>
      <c r="E32" s="2227"/>
      <c r="F32" s="2227"/>
      <c r="G32" s="2227"/>
      <c r="H32" s="2227"/>
    </row>
    <row r="33" spans="1:8" ht="12" customHeight="1">
      <c r="A33" s="1034" t="s">
        <v>1159</v>
      </c>
      <c r="B33" s="1034"/>
      <c r="C33" s="1034"/>
      <c r="D33" s="1034"/>
      <c r="E33" s="1094"/>
      <c r="F33" s="1094"/>
      <c r="G33" s="1094"/>
      <c r="H33" s="1033"/>
    </row>
    <row r="34" spans="1:8" ht="9" customHeight="1">
      <c r="A34" s="1034"/>
      <c r="B34" s="1034"/>
      <c r="C34" s="1034"/>
      <c r="D34" s="1034"/>
      <c r="E34" s="1094"/>
      <c r="F34" s="1094"/>
      <c r="G34" s="1094"/>
      <c r="H34" s="1033"/>
    </row>
    <row r="35" spans="1:8" ht="14.25" customHeight="1">
      <c r="A35" s="767" t="s">
        <v>564</v>
      </c>
      <c r="B35" s="1752"/>
      <c r="C35" s="1034"/>
      <c r="D35" s="1034"/>
      <c r="E35" s="1034"/>
      <c r="F35" s="1034"/>
      <c r="G35" s="1034"/>
      <c r="H35" s="992"/>
    </row>
    <row r="36" spans="1:8" ht="12" customHeight="1">
      <c r="A36" s="1753" t="s">
        <v>1175</v>
      </c>
      <c r="B36" s="1754"/>
      <c r="C36" s="992"/>
      <c r="D36" s="1034"/>
      <c r="E36" s="1034"/>
      <c r="F36" s="1034"/>
      <c r="G36" s="992"/>
      <c r="H36" s="992"/>
    </row>
    <row r="37" spans="1:8" ht="12" customHeight="1">
      <c r="A37" s="1753" t="s">
        <v>1176</v>
      </c>
      <c r="B37" s="1754"/>
      <c r="C37" s="992"/>
      <c r="D37" s="1034"/>
      <c r="E37" s="1034"/>
      <c r="F37" s="1034"/>
      <c r="G37" s="1753"/>
      <c r="H37" s="992"/>
    </row>
    <row r="38" spans="1:8" ht="12" customHeight="1">
      <c r="A38" s="1753" t="s">
        <v>1177</v>
      </c>
      <c r="B38" s="1754"/>
      <c r="C38" s="992"/>
      <c r="D38" s="1034"/>
      <c r="E38" s="1034"/>
      <c r="F38" s="1034"/>
      <c r="G38" s="1753"/>
      <c r="H38" s="992"/>
    </row>
    <row r="39" spans="1:8" ht="12" customHeight="1">
      <c r="A39" s="1753" t="s">
        <v>1178</v>
      </c>
      <c r="B39" s="1754"/>
      <c r="C39" s="992"/>
      <c r="D39" s="1034"/>
      <c r="E39" s="1034"/>
      <c r="F39" s="1034"/>
      <c r="G39" s="1753"/>
      <c r="H39" s="992"/>
    </row>
    <row r="40" spans="1:8" ht="12" customHeight="1">
      <c r="A40" s="1753" t="s">
        <v>1179</v>
      </c>
      <c r="B40" s="1034"/>
      <c r="C40" s="992"/>
      <c r="D40" s="1034"/>
      <c r="E40" s="1094"/>
      <c r="F40" s="1094"/>
      <c r="G40" s="992"/>
      <c r="H40" s="1033"/>
    </row>
    <row r="41" spans="1:8" ht="12" customHeight="1">
      <c r="A41" s="1753" t="s">
        <v>1180</v>
      </c>
      <c r="B41" s="1034"/>
      <c r="C41" s="992"/>
      <c r="D41" s="1034"/>
      <c r="E41" s="1094"/>
      <c r="F41" s="1094"/>
      <c r="G41" s="1753"/>
      <c r="H41" s="1033"/>
    </row>
    <row r="42" spans="1:8" ht="12" customHeight="1">
      <c r="A42" s="1753" t="s">
        <v>1181</v>
      </c>
      <c r="B42" s="1034"/>
      <c r="C42" s="992"/>
      <c r="D42" s="1034"/>
      <c r="E42" s="1094"/>
      <c r="F42" s="1094"/>
      <c r="G42" s="1753"/>
      <c r="H42" s="1033"/>
    </row>
    <row r="43" spans="1:8" ht="12" customHeight="1">
      <c r="A43" s="1146"/>
      <c r="B43" s="1146"/>
      <c r="C43" s="1146"/>
      <c r="D43" s="1146"/>
      <c r="E43" s="1148"/>
      <c r="F43" s="1148"/>
      <c r="G43" s="1148"/>
      <c r="H43" s="1149"/>
    </row>
    <row r="44" spans="1:8" ht="12" customHeight="1">
      <c r="A44" s="1146"/>
      <c r="B44" s="1146"/>
      <c r="C44" s="1146"/>
      <c r="D44" s="1146"/>
      <c r="E44" s="1148"/>
      <c r="F44" s="1148"/>
      <c r="G44" s="1148"/>
      <c r="H44" s="1149"/>
    </row>
    <row r="45" spans="1:8" ht="12" customHeight="1">
      <c r="A45" s="1146"/>
      <c r="B45" s="1146"/>
      <c r="C45" s="1146"/>
      <c r="D45" s="1146"/>
      <c r="E45" s="1148"/>
      <c r="F45" s="1148"/>
      <c r="G45" s="1148"/>
      <c r="H45" s="1149"/>
    </row>
  </sheetData>
  <mergeCells count="12">
    <mergeCell ref="B6:F6"/>
    <mergeCell ref="A30:H31"/>
    <mergeCell ref="A32:H32"/>
    <mergeCell ref="A1:H1"/>
    <mergeCell ref="A2:H2"/>
    <mergeCell ref="B4:B5"/>
    <mergeCell ref="C4:C5"/>
    <mergeCell ref="D4:D5"/>
    <mergeCell ref="E4:E5"/>
    <mergeCell ref="F4:F5"/>
    <mergeCell ref="G4:G5"/>
    <mergeCell ref="H4:H5"/>
  </mergeCells>
  <conditionalFormatting sqref="B35:B39">
    <cfRule type="cellIs" dxfId="50" priority="1" operator="between">
      <formula>0.0000000000000001</formula>
      <formula>0.4999999999</formula>
    </cfRule>
  </conditionalFormatting>
  <hyperlinks>
    <hyperlink ref="A36" r:id="rId1"/>
    <hyperlink ref="A39" r:id="rId2"/>
    <hyperlink ref="A37" r:id="rId3"/>
    <hyperlink ref="A38" r:id="rId4"/>
    <hyperlink ref="A40" r:id="rId5"/>
    <hyperlink ref="A41" r:id="rId6"/>
    <hyperlink ref="A42" r:id="rId7"/>
  </hyperlinks>
  <pageMargins left="0.78740157480314965" right="0.78740157480314965" top="1.1811023622047243" bottom="0.78740157480314965" header="0" footer="0"/>
  <pageSetup paperSize="9" orientation="portrait" horizontalDpi="300" verticalDpi="300" r:id="rId8"/>
  <headerFooter alignWithMargins="0"/>
</worksheet>
</file>

<file path=xl/worksheets/sheet94.xml><?xml version="1.0" encoding="utf-8"?>
<worksheet xmlns="http://schemas.openxmlformats.org/spreadsheetml/2006/main" xmlns:r="http://schemas.openxmlformats.org/officeDocument/2006/relationships">
  <sheetPr codeName="Sheet94"/>
  <dimension ref="A1:S33"/>
  <sheetViews>
    <sheetView workbookViewId="0">
      <selection sqref="A1:E1"/>
    </sheetView>
  </sheetViews>
  <sheetFormatPr defaultColWidth="7.85546875" defaultRowHeight="9"/>
  <cols>
    <col min="1" max="1" width="29.28515625" style="1102" customWidth="1"/>
    <col min="2" max="5" width="14.42578125" style="1102" customWidth="1"/>
    <col min="6" max="6" width="10.7109375" style="1102" customWidth="1"/>
    <col min="7" max="7" width="9.140625" style="1102" customWidth="1"/>
    <col min="8" max="8" width="10" style="1102" customWidth="1"/>
    <col min="9" max="9" width="10.7109375" style="1102" customWidth="1"/>
    <col min="10" max="11" width="6.7109375" style="1102" customWidth="1"/>
    <col min="12" max="12" width="7.7109375" style="1102" customWidth="1"/>
    <col min="13" max="13" width="17.7109375" style="1102" customWidth="1"/>
    <col min="14" max="14" width="20.7109375" style="1102" customWidth="1"/>
    <col min="15" max="15" width="17.7109375" style="1102" customWidth="1"/>
    <col min="16" max="16" width="22.7109375" style="1102" customWidth="1"/>
    <col min="17" max="17" width="7.85546875" style="1102" customWidth="1"/>
    <col min="18" max="16384" width="7.85546875" style="1102"/>
  </cols>
  <sheetData>
    <row r="1" spans="1:19" s="1104" customFormat="1" ht="22.5" customHeight="1">
      <c r="A1" s="2232" t="s">
        <v>1182</v>
      </c>
      <c r="B1" s="2232"/>
      <c r="C1" s="2232"/>
      <c r="D1" s="2232"/>
      <c r="E1" s="2232"/>
      <c r="F1" s="1765"/>
      <c r="G1" s="1765"/>
      <c r="H1" s="1765"/>
      <c r="I1" s="1765"/>
    </row>
    <row r="2" spans="1:19" s="1104" customFormat="1" ht="24" customHeight="1">
      <c r="A2" s="2214" t="s">
        <v>1613</v>
      </c>
      <c r="B2" s="2214"/>
      <c r="C2" s="2214"/>
      <c r="D2" s="2214"/>
      <c r="E2" s="2214"/>
      <c r="F2" s="1765"/>
      <c r="G2" s="1765"/>
      <c r="H2" s="1765"/>
      <c r="I2" s="1765"/>
      <c r="J2" s="1152"/>
      <c r="K2" s="1152"/>
      <c r="L2" s="1152"/>
      <c r="M2" s="1152"/>
      <c r="N2" s="1152"/>
      <c r="O2" s="1152"/>
      <c r="P2" s="1152"/>
      <c r="Q2" s="1152"/>
      <c r="R2" s="1152"/>
      <c r="S2" s="1152"/>
    </row>
    <row r="3" spans="1:19" s="1104" customFormat="1" ht="15" customHeight="1">
      <c r="A3" s="1092">
        <v>2017</v>
      </c>
      <c r="B3" s="1092"/>
      <c r="C3" s="1133"/>
      <c r="D3" s="1133"/>
      <c r="E3" s="1134"/>
      <c r="F3" s="1765"/>
      <c r="G3" s="1765"/>
      <c r="H3" s="1765"/>
      <c r="I3" s="1765"/>
    </row>
    <row r="4" spans="1:19" s="1153" customFormat="1" ht="15" customHeight="1">
      <c r="A4" s="2181" t="s">
        <v>1183</v>
      </c>
      <c r="B4" s="1758" t="s">
        <v>1184</v>
      </c>
      <c r="C4" s="2182" t="s">
        <v>1165</v>
      </c>
      <c r="D4" s="2230" t="s">
        <v>1166</v>
      </c>
      <c r="E4" s="2230" t="s">
        <v>1168</v>
      </c>
      <c r="F4" s="1765"/>
      <c r="G4" s="1765"/>
      <c r="H4" s="1765"/>
      <c r="I4" s="1765"/>
      <c r="J4" s="1104"/>
      <c r="K4" s="1104"/>
      <c r="L4" s="1104"/>
      <c r="M4" s="1104"/>
      <c r="N4" s="1104"/>
      <c r="O4" s="1104"/>
      <c r="P4" s="1104"/>
    </row>
    <row r="5" spans="1:19" s="1104" customFormat="1" ht="15" customHeight="1">
      <c r="A5" s="2181"/>
      <c r="B5" s="1757" t="s">
        <v>1185</v>
      </c>
      <c r="C5" s="2183"/>
      <c r="D5" s="2183"/>
      <c r="E5" s="2183"/>
      <c r="F5" s="1146"/>
      <c r="G5" s="1146"/>
      <c r="H5" s="1146"/>
      <c r="I5" s="1146"/>
    </row>
    <row r="6" spans="1:19" s="1104" customFormat="1" ht="15" customHeight="1">
      <c r="A6" s="2181"/>
      <c r="B6" s="2181" t="s">
        <v>82</v>
      </c>
      <c r="C6" s="2181"/>
      <c r="D6" s="2181"/>
      <c r="E6" s="1755" t="s">
        <v>1186</v>
      </c>
      <c r="F6" s="1766"/>
      <c r="G6" s="1767"/>
      <c r="H6" s="1767"/>
      <c r="I6" s="1768"/>
      <c r="J6" s="1768"/>
      <c r="K6" s="1768"/>
    </row>
    <row r="7" spans="1:19" s="1104" customFormat="1" ht="14.25" customHeight="1">
      <c r="A7" s="1067" t="s">
        <v>0</v>
      </c>
      <c r="B7" s="1769">
        <f>+B9+B17+B18+B20</f>
        <v>1100</v>
      </c>
      <c r="C7" s="1769">
        <f>+C9+C17+C18+C20</f>
        <v>665841</v>
      </c>
      <c r="D7" s="1770">
        <f>+D9+D17+D18+D20</f>
        <v>15609634</v>
      </c>
      <c r="E7" s="1770">
        <f>+E9+E17+E18+E20</f>
        <v>81678415</v>
      </c>
      <c r="F7" s="1767"/>
      <c r="G7" s="1771"/>
      <c r="H7" s="1767"/>
      <c r="I7" s="1146"/>
    </row>
    <row r="8" spans="1:19" s="1104" customFormat="1" ht="12" customHeight="1">
      <c r="A8" s="1034"/>
      <c r="B8" s="1772"/>
      <c r="C8" s="1772"/>
      <c r="D8" s="1772"/>
      <c r="E8" s="1772"/>
      <c r="F8" s="1773"/>
      <c r="G8" s="1767"/>
      <c r="H8" s="1767"/>
      <c r="I8" s="1768"/>
      <c r="J8" s="1768"/>
      <c r="K8" s="1768"/>
    </row>
    <row r="9" spans="1:19" s="1106" customFormat="1" ht="12" customHeight="1">
      <c r="A9" s="1067" t="s">
        <v>1187</v>
      </c>
      <c r="B9" s="1136">
        <v>403</v>
      </c>
      <c r="C9" s="1136">
        <v>47071</v>
      </c>
      <c r="D9" s="1774">
        <v>679163</v>
      </c>
      <c r="E9" s="1121">
        <v>3393222</v>
      </c>
      <c r="F9" s="1775"/>
      <c r="G9" s="1775"/>
      <c r="H9" s="1775"/>
      <c r="I9" s="1775"/>
      <c r="J9" s="1768"/>
      <c r="K9" s="1768"/>
      <c r="L9" s="1104"/>
      <c r="M9" s="1104"/>
      <c r="N9" s="1104"/>
      <c r="O9" s="1104"/>
      <c r="P9" s="1104"/>
    </row>
    <row r="10" spans="1:19" s="1104" customFormat="1" ht="15" customHeight="1">
      <c r="A10" s="1141" t="s">
        <v>1188</v>
      </c>
      <c r="B10" s="1137">
        <v>177</v>
      </c>
      <c r="C10" s="1137">
        <v>18484</v>
      </c>
      <c r="D10" s="1776">
        <v>306380</v>
      </c>
      <c r="E10" s="1111">
        <v>1477358</v>
      </c>
      <c r="F10" s="1775"/>
      <c r="G10" s="1775"/>
      <c r="H10" s="1775"/>
      <c r="I10" s="1775"/>
      <c r="J10" s="1768"/>
      <c r="K10" s="1768"/>
    </row>
    <row r="11" spans="1:19" s="1106" customFormat="1" ht="15" customHeight="1">
      <c r="A11" s="1141" t="s">
        <v>1189</v>
      </c>
      <c r="B11" s="1137">
        <v>13</v>
      </c>
      <c r="C11" s="1137">
        <v>258</v>
      </c>
      <c r="D11" s="1776">
        <v>4083</v>
      </c>
      <c r="E11" s="1111">
        <v>15796</v>
      </c>
      <c r="F11" s="1775"/>
      <c r="G11" s="1775"/>
      <c r="H11" s="1775"/>
      <c r="I11" s="1775"/>
      <c r="J11" s="1768"/>
      <c r="K11" s="1768"/>
      <c r="L11" s="1104"/>
      <c r="M11" s="1104"/>
      <c r="N11" s="1104"/>
      <c r="O11" s="1104"/>
      <c r="P11" s="1104"/>
    </row>
    <row r="12" spans="1:19" s="1104" customFormat="1" ht="15" customHeight="1">
      <c r="A12" s="1141" t="s">
        <v>1190</v>
      </c>
      <c r="B12" s="1137">
        <v>75</v>
      </c>
      <c r="C12" s="1137">
        <v>5919</v>
      </c>
      <c r="D12" s="1776">
        <v>64500</v>
      </c>
      <c r="E12" s="1111">
        <v>307277</v>
      </c>
      <c r="F12" s="1775"/>
      <c r="G12" s="1775"/>
      <c r="H12" s="1775"/>
      <c r="I12" s="1775"/>
      <c r="J12" s="1768"/>
      <c r="K12" s="1768"/>
    </row>
    <row r="13" spans="1:19" s="1104" customFormat="1" ht="30.75" customHeight="1">
      <c r="A13" s="1569" t="s">
        <v>1191</v>
      </c>
      <c r="B13" s="1138">
        <v>48</v>
      </c>
      <c r="C13" s="1138">
        <v>17249</v>
      </c>
      <c r="D13" s="1777">
        <v>234916</v>
      </c>
      <c r="E13" s="1114">
        <v>1247874</v>
      </c>
      <c r="F13" s="1778"/>
      <c r="G13" s="1778"/>
      <c r="H13" s="1778"/>
      <c r="I13" s="1778"/>
      <c r="J13" s="1768"/>
      <c r="K13" s="1768"/>
    </row>
    <row r="14" spans="1:19" s="1104" customFormat="1" ht="11.25" customHeight="1">
      <c r="A14" s="1141" t="s">
        <v>1192</v>
      </c>
      <c r="B14" s="1137">
        <v>64</v>
      </c>
      <c r="C14" s="1137">
        <v>3952</v>
      </c>
      <c r="D14" s="1139">
        <v>50367</v>
      </c>
      <c r="E14" s="1140">
        <v>244902</v>
      </c>
      <c r="F14" s="1775"/>
      <c r="G14" s="1775"/>
      <c r="H14" s="1775"/>
      <c r="I14" s="1775"/>
      <c r="J14" s="1768"/>
      <c r="K14" s="1768"/>
    </row>
    <row r="15" spans="1:19" s="1104" customFormat="1" ht="12" customHeight="1">
      <c r="A15" s="1141" t="s">
        <v>1193</v>
      </c>
      <c r="B15" s="1142">
        <v>26</v>
      </c>
      <c r="C15" s="1142">
        <v>1209</v>
      </c>
      <c r="D15" s="1142">
        <v>18917</v>
      </c>
      <c r="E15" s="1142">
        <v>100014</v>
      </c>
      <c r="F15" s="1775"/>
      <c r="G15" s="1775"/>
      <c r="H15" s="1775"/>
      <c r="I15" s="1775"/>
    </row>
    <row r="16" spans="1:19" s="1106" customFormat="1" ht="12" customHeight="1">
      <c r="A16" s="1157"/>
      <c r="B16" s="1779"/>
      <c r="C16" s="1779"/>
      <c r="D16" s="1779"/>
      <c r="E16" s="1779"/>
      <c r="F16" s="1775"/>
      <c r="G16" s="1775"/>
      <c r="H16" s="1775"/>
      <c r="I16" s="1775"/>
      <c r="J16" s="1768"/>
      <c r="K16" s="1768"/>
    </row>
    <row r="17" spans="1:11" s="1106" customFormat="1" ht="12" customHeight="1">
      <c r="A17" s="1067" t="s">
        <v>1194</v>
      </c>
      <c r="B17" s="1136">
        <v>242</v>
      </c>
      <c r="C17" s="1136">
        <v>399848</v>
      </c>
      <c r="D17" s="1780">
        <v>10597242</v>
      </c>
      <c r="E17" s="1121">
        <v>55770492</v>
      </c>
      <c r="F17" s="1775"/>
      <c r="G17" s="1775"/>
      <c r="H17" s="1775"/>
      <c r="I17" s="1775"/>
      <c r="J17" s="1768"/>
      <c r="K17" s="1768"/>
    </row>
    <row r="18" spans="1:11" s="1106" customFormat="1" ht="12" customHeight="1">
      <c r="A18" s="1067" t="s">
        <v>1195</v>
      </c>
      <c r="B18" s="1143">
        <v>83</v>
      </c>
      <c r="C18" s="1143">
        <v>4755</v>
      </c>
      <c r="D18" s="1774">
        <v>89161</v>
      </c>
      <c r="E18" s="1781">
        <v>429374</v>
      </c>
      <c r="F18" s="1775"/>
      <c r="G18" s="1775"/>
      <c r="H18" s="1775"/>
      <c r="I18" s="1775"/>
    </row>
    <row r="19" spans="1:11" s="1106" customFormat="1" ht="12" customHeight="1">
      <c r="A19" s="1067"/>
      <c r="B19" s="1143"/>
      <c r="C19" s="1143"/>
      <c r="D19" s="1782"/>
      <c r="E19" s="1781"/>
      <c r="F19" s="1775"/>
      <c r="G19" s="1775"/>
      <c r="H19" s="1775"/>
      <c r="I19" s="1775"/>
      <c r="J19" s="1768"/>
      <c r="K19" s="1768"/>
    </row>
    <row r="20" spans="1:11" s="1106" customFormat="1" ht="12" customHeight="1">
      <c r="A20" s="1067" t="s">
        <v>1196</v>
      </c>
      <c r="B20" s="1143">
        <v>372</v>
      </c>
      <c r="C20" s="1143">
        <v>214167</v>
      </c>
      <c r="D20" s="1782">
        <v>4244068</v>
      </c>
      <c r="E20" s="1781">
        <v>22085327</v>
      </c>
      <c r="F20" s="1775"/>
      <c r="G20" s="1775"/>
      <c r="H20" s="1775"/>
      <c r="I20" s="1775"/>
      <c r="J20" s="1768"/>
      <c r="K20" s="1768"/>
    </row>
    <row r="21" spans="1:11" s="1106" customFormat="1" ht="15" customHeight="1">
      <c r="A21" s="1034" t="s">
        <v>1197</v>
      </c>
      <c r="B21" s="1144">
        <v>170</v>
      </c>
      <c r="C21" s="1144">
        <v>35391</v>
      </c>
      <c r="D21" s="1783">
        <v>545649</v>
      </c>
      <c r="E21" s="1784">
        <v>2626095</v>
      </c>
      <c r="F21" s="1775"/>
      <c r="G21" s="1775"/>
      <c r="H21" s="1775"/>
      <c r="I21" s="1775"/>
      <c r="J21" s="1768"/>
      <c r="K21" s="1768"/>
    </row>
    <row r="22" spans="1:11" ht="15" customHeight="1">
      <c r="A22" s="1034" t="s">
        <v>1198</v>
      </c>
      <c r="B22" s="1144">
        <v>74</v>
      </c>
      <c r="C22" s="1144">
        <v>74154</v>
      </c>
      <c r="D22" s="1783">
        <v>1492098</v>
      </c>
      <c r="E22" s="1784">
        <v>7885519</v>
      </c>
      <c r="F22" s="1775"/>
      <c r="G22" s="1775"/>
      <c r="H22" s="1775"/>
      <c r="I22" s="1775"/>
    </row>
    <row r="23" spans="1:11" ht="15" customHeight="1">
      <c r="A23" s="1034" t="s">
        <v>1199</v>
      </c>
      <c r="B23" s="1144">
        <f>+B20-B21-B22</f>
        <v>128</v>
      </c>
      <c r="C23" s="1144">
        <f t="shared" ref="C23:E23" si="0">+C20-C21-C22</f>
        <v>104622</v>
      </c>
      <c r="D23" s="1783">
        <f t="shared" si="0"/>
        <v>2206321</v>
      </c>
      <c r="E23" s="1784">
        <f t="shared" si="0"/>
        <v>11573713</v>
      </c>
      <c r="F23" s="1775"/>
      <c r="G23" s="1775"/>
      <c r="H23" s="1775"/>
      <c r="I23" s="1775"/>
    </row>
    <row r="24" spans="1:11" ht="9.75" customHeight="1" thickBot="1">
      <c r="A24" s="1678"/>
      <c r="B24" s="1678"/>
      <c r="C24" s="1721"/>
      <c r="D24" s="1721"/>
      <c r="E24" s="1761"/>
      <c r="F24" s="1146"/>
      <c r="G24" s="1146"/>
      <c r="H24" s="1146"/>
      <c r="I24" s="1146"/>
    </row>
    <row r="25" spans="1:11" ht="21.75" customHeight="1" thickTop="1">
      <c r="A25" s="2224" t="s">
        <v>1200</v>
      </c>
      <c r="B25" s="2225"/>
      <c r="C25" s="2225"/>
      <c r="D25" s="2225"/>
      <c r="E25" s="2225"/>
      <c r="F25" s="1145"/>
      <c r="G25" s="1145"/>
      <c r="H25" s="1145"/>
      <c r="I25" s="1146"/>
    </row>
    <row r="26" spans="1:11" ht="12" customHeight="1">
      <c r="A26" s="2225"/>
      <c r="B26" s="2225"/>
      <c r="C26" s="2225"/>
      <c r="D26" s="2225"/>
      <c r="E26" s="2225"/>
      <c r="F26" s="1145"/>
      <c r="G26" s="1145"/>
      <c r="H26" s="1145"/>
      <c r="I26" s="1146"/>
    </row>
    <row r="27" spans="1:11" ht="12" customHeight="1">
      <c r="A27" s="1147" t="s">
        <v>1159</v>
      </c>
      <c r="B27" s="1034"/>
      <c r="C27" s="1034"/>
      <c r="D27" s="1034"/>
      <c r="E27" s="1094"/>
      <c r="F27" s="1148"/>
      <c r="G27" s="1148"/>
      <c r="H27" s="1149"/>
    </row>
    <row r="28" spans="1:11" ht="9" customHeight="1">
      <c r="A28" s="1034"/>
      <c r="B28" s="1034"/>
      <c r="C28" s="1094"/>
      <c r="D28" s="1094"/>
      <c r="E28" s="1033"/>
      <c r="F28" s="1146"/>
      <c r="G28" s="1146"/>
      <c r="H28" s="1146"/>
      <c r="I28" s="1146"/>
    </row>
    <row r="29" spans="1:11" ht="12" customHeight="1">
      <c r="A29" s="771" t="s">
        <v>564</v>
      </c>
      <c r="B29" s="771"/>
      <c r="C29" s="771"/>
      <c r="D29" s="1094"/>
      <c r="E29" s="1033"/>
      <c r="F29" s="1146"/>
      <c r="G29" s="1146"/>
      <c r="H29" s="1146"/>
      <c r="I29" s="1146"/>
    </row>
    <row r="30" spans="1:11" ht="12" customHeight="1">
      <c r="A30" s="1150" t="s">
        <v>1201</v>
      </c>
      <c r="B30" s="1150"/>
      <c r="C30" s="771"/>
      <c r="D30" s="1094"/>
      <c r="E30" s="1033"/>
      <c r="F30" s="1146"/>
      <c r="G30" s="1146"/>
      <c r="H30" s="1146"/>
      <c r="I30" s="1146"/>
    </row>
    <row r="31" spans="1:11" ht="12" customHeight="1">
      <c r="A31" s="1150" t="s">
        <v>1202</v>
      </c>
      <c r="B31" s="1034"/>
      <c r="C31" s="1094"/>
      <c r="D31" s="1094"/>
      <c r="E31" s="1033"/>
      <c r="F31" s="1146"/>
      <c r="G31" s="1146"/>
      <c r="H31" s="1146"/>
      <c r="I31" s="1146"/>
    </row>
    <row r="32" spans="1:11" ht="12" customHeight="1">
      <c r="A32" s="1150" t="s">
        <v>1203</v>
      </c>
      <c r="B32" s="1034"/>
      <c r="C32" s="1094"/>
      <c r="D32" s="1094"/>
      <c r="E32" s="1033"/>
      <c r="F32" s="1146"/>
      <c r="G32" s="1146"/>
      <c r="H32" s="1146"/>
      <c r="I32" s="1146"/>
    </row>
    <row r="33" spans="1:5">
      <c r="A33" s="1146"/>
      <c r="B33" s="1146"/>
      <c r="C33" s="1148"/>
      <c r="D33" s="1148"/>
      <c r="E33" s="1149"/>
    </row>
  </sheetData>
  <mergeCells count="8">
    <mergeCell ref="A25:E26"/>
    <mergeCell ref="A1:E1"/>
    <mergeCell ref="A2:E2"/>
    <mergeCell ref="A4:A6"/>
    <mergeCell ref="C4:C5"/>
    <mergeCell ref="D4:D5"/>
    <mergeCell ref="E4:E5"/>
    <mergeCell ref="B6:D6"/>
  </mergeCells>
  <hyperlinks>
    <hyperlink ref="A30" r:id="rId1"/>
    <hyperlink ref="A31" r:id="rId2"/>
    <hyperlink ref="A32" r:id="rId3"/>
  </hyperlinks>
  <pageMargins left="0.78740157480314965" right="0.78740157480314965" top="1.1811023622047243" bottom="0.78740157480314965" header="0" footer="0"/>
  <pageSetup paperSize="9" orientation="portrait" r:id="rId4"/>
  <headerFooter alignWithMargins="0"/>
</worksheet>
</file>

<file path=xl/worksheets/sheet95.xml><?xml version="1.0" encoding="utf-8"?>
<worksheet xmlns="http://schemas.openxmlformats.org/spreadsheetml/2006/main" xmlns:r="http://schemas.openxmlformats.org/officeDocument/2006/relationships">
  <sheetPr codeName="Sheet95"/>
  <dimension ref="A1:W172"/>
  <sheetViews>
    <sheetView workbookViewId="0">
      <selection sqref="A1:D1"/>
    </sheetView>
  </sheetViews>
  <sheetFormatPr defaultColWidth="7.85546875" defaultRowHeight="9"/>
  <cols>
    <col min="1" max="1" width="21.42578125" style="1102" customWidth="1"/>
    <col min="2" max="2" width="9" style="1102" customWidth="1"/>
    <col min="3" max="3" width="13.28515625" style="1102" customWidth="1"/>
    <col min="4" max="4" width="10.5703125" style="1102" customWidth="1"/>
    <col min="5" max="5" width="10.7109375" style="1102" customWidth="1"/>
    <col min="6" max="6" width="13.140625" style="1102" customWidth="1"/>
    <col min="7" max="7" width="8.7109375" style="1102" customWidth="1"/>
    <col min="8" max="8" width="5" style="1102" customWidth="1"/>
    <col min="9" max="9" width="5.85546875" style="1102" customWidth="1"/>
    <col min="10" max="16384" width="7.85546875" style="1100"/>
  </cols>
  <sheetData>
    <row r="1" spans="1:23" s="1135" customFormat="1" ht="23.25" customHeight="1">
      <c r="A1" s="2219" t="s">
        <v>1204</v>
      </c>
      <c r="B1" s="2219"/>
      <c r="C1" s="2219"/>
      <c r="D1" s="2219"/>
      <c r="E1" s="1034"/>
      <c r="F1" s="1034"/>
      <c r="G1" s="1034"/>
      <c r="H1" s="1146"/>
      <c r="I1" s="1146"/>
      <c r="J1" s="1104"/>
      <c r="K1" s="1104"/>
      <c r="L1" s="1104"/>
      <c r="M1" s="1104"/>
      <c r="N1" s="1104"/>
      <c r="O1" s="1104"/>
      <c r="P1" s="1104"/>
      <c r="Q1" s="1104"/>
      <c r="R1" s="1104"/>
      <c r="S1" s="1104"/>
      <c r="T1" s="1104"/>
      <c r="U1" s="1104"/>
      <c r="V1" s="1104"/>
      <c r="W1" s="1104"/>
    </row>
    <row r="2" spans="1:23" s="1103" customFormat="1" ht="19.5" customHeight="1">
      <c r="A2" s="2233" t="s">
        <v>1614</v>
      </c>
      <c r="B2" s="2234"/>
      <c r="C2" s="2234"/>
      <c r="D2" s="2234"/>
      <c r="E2" s="2235"/>
      <c r="F2" s="2235"/>
      <c r="G2" s="2236"/>
      <c r="H2" s="1765"/>
      <c r="I2" s="1765"/>
      <c r="J2" s="1104"/>
      <c r="K2" s="1104"/>
      <c r="L2" s="1104"/>
      <c r="M2" s="1104"/>
      <c r="N2" s="1104"/>
      <c r="O2" s="1104"/>
      <c r="P2" s="1104"/>
      <c r="Q2" s="1104"/>
      <c r="R2" s="1104"/>
      <c r="S2" s="1104"/>
      <c r="T2" s="1104"/>
      <c r="U2" s="1104"/>
      <c r="V2" s="1104"/>
      <c r="W2" s="1104"/>
    </row>
    <row r="3" spans="1:23" s="1103" customFormat="1" ht="13.5" customHeight="1">
      <c r="A3" s="1092">
        <v>2017</v>
      </c>
      <c r="B3" s="1151"/>
      <c r="C3" s="1151"/>
      <c r="D3" s="1134"/>
      <c r="E3" s="1151"/>
      <c r="F3" s="1151"/>
      <c r="G3" s="1151"/>
      <c r="H3" s="1765"/>
      <c r="I3" s="1765"/>
      <c r="J3" s="1152"/>
      <c r="K3" s="1152"/>
      <c r="L3" s="1104"/>
      <c r="M3" s="1104"/>
      <c r="N3" s="1104"/>
      <c r="O3" s="1104"/>
      <c r="P3" s="1104"/>
      <c r="Q3" s="1104"/>
      <c r="R3" s="1104"/>
      <c r="S3" s="1104"/>
      <c r="T3" s="1104"/>
      <c r="U3" s="1104"/>
      <c r="V3" s="1104"/>
      <c r="W3" s="1104"/>
    </row>
    <row r="4" spans="1:23" s="1103" customFormat="1" ht="15" customHeight="1">
      <c r="A4" s="2181" t="s">
        <v>573</v>
      </c>
      <c r="B4" s="2237" t="s">
        <v>1205</v>
      </c>
      <c r="C4" s="2237"/>
      <c r="D4" s="2237"/>
      <c r="E4" s="2237" t="s">
        <v>1206</v>
      </c>
      <c r="F4" s="2237"/>
      <c r="G4" s="2237"/>
      <c r="H4" s="1765"/>
      <c r="I4" s="1765"/>
      <c r="J4" s="1104"/>
      <c r="K4" s="1104"/>
      <c r="L4" s="1104"/>
      <c r="M4" s="1104"/>
      <c r="N4" s="1104"/>
      <c r="O4" s="1104"/>
      <c r="P4" s="1104"/>
      <c r="Q4" s="1104"/>
      <c r="R4" s="1104"/>
      <c r="S4" s="1104"/>
      <c r="T4" s="1104"/>
      <c r="U4" s="1104"/>
      <c r="V4" s="1104"/>
      <c r="W4" s="1104"/>
    </row>
    <row r="5" spans="1:23" s="1103" customFormat="1" ht="15" customHeight="1">
      <c r="A5" s="2181"/>
      <c r="B5" s="2182" t="s">
        <v>1165</v>
      </c>
      <c r="C5" s="2230" t="s">
        <v>1166</v>
      </c>
      <c r="D5" s="2230" t="s">
        <v>1168</v>
      </c>
      <c r="E5" s="2182" t="s">
        <v>1165</v>
      </c>
      <c r="F5" s="2230" t="s">
        <v>1166</v>
      </c>
      <c r="G5" s="2230" t="s">
        <v>1168</v>
      </c>
      <c r="H5" s="1765"/>
      <c r="I5" s="1765"/>
      <c r="J5" s="1104"/>
      <c r="K5" s="1104"/>
      <c r="L5" s="1104"/>
      <c r="M5" s="1104"/>
      <c r="N5" s="1104"/>
      <c r="O5" s="1104"/>
      <c r="P5" s="1104"/>
      <c r="Q5" s="1104"/>
      <c r="R5" s="1104"/>
      <c r="S5" s="1104"/>
      <c r="T5" s="1104"/>
      <c r="U5" s="1104"/>
      <c r="V5" s="1104"/>
      <c r="W5" s="1104"/>
    </row>
    <row r="6" spans="1:23" s="1105" customFormat="1" ht="15" customHeight="1">
      <c r="A6" s="2181"/>
      <c r="B6" s="2183"/>
      <c r="C6" s="2183"/>
      <c r="D6" s="2183"/>
      <c r="E6" s="2183"/>
      <c r="F6" s="2183"/>
      <c r="G6" s="2183"/>
      <c r="H6" s="1765"/>
      <c r="I6" s="1765"/>
      <c r="J6" s="1153"/>
      <c r="K6" s="1153"/>
      <c r="L6" s="1153"/>
      <c r="M6" s="1153"/>
      <c r="N6" s="1153"/>
      <c r="O6" s="1153"/>
      <c r="P6" s="1153"/>
      <c r="Q6" s="1153"/>
      <c r="R6" s="1153"/>
      <c r="S6" s="1153"/>
      <c r="T6" s="1153"/>
      <c r="U6" s="1153"/>
      <c r="V6" s="1153"/>
      <c r="W6" s="1153"/>
    </row>
    <row r="7" spans="1:23" s="1103" customFormat="1" ht="15" customHeight="1">
      <c r="A7" s="2181"/>
      <c r="B7" s="2181" t="s">
        <v>82</v>
      </c>
      <c r="C7" s="2181"/>
      <c r="D7" s="1755" t="s">
        <v>1186</v>
      </c>
      <c r="E7" s="2181" t="s">
        <v>82</v>
      </c>
      <c r="F7" s="2181"/>
      <c r="G7" s="1755" t="s">
        <v>1186</v>
      </c>
      <c r="H7" s="1146"/>
      <c r="I7" s="1146"/>
      <c r="J7" s="1104"/>
      <c r="K7" s="1104"/>
      <c r="L7" s="1104"/>
      <c r="M7" s="1104"/>
      <c r="N7" s="1104"/>
      <c r="O7" s="1104"/>
      <c r="P7" s="1104"/>
      <c r="Q7" s="1104"/>
      <c r="R7" s="1104"/>
      <c r="S7" s="1104"/>
      <c r="T7" s="1104"/>
      <c r="U7" s="1104"/>
      <c r="V7" s="1104"/>
      <c r="W7" s="1104"/>
    </row>
    <row r="8" spans="1:23" s="1135" customFormat="1" ht="15" customHeight="1">
      <c r="A8" s="1067" t="s">
        <v>258</v>
      </c>
      <c r="B8" s="1154">
        <f>SUM(B10,B18,B19)</f>
        <v>158953</v>
      </c>
      <c r="C8" s="1154">
        <f>SUM(C10,C18,C19)</f>
        <v>3905811</v>
      </c>
      <c r="D8" s="1154">
        <f>SUM(D10,D18:D19)</f>
        <v>20653497.66</v>
      </c>
      <c r="E8" s="1154">
        <f>SUM(E10,E18,E19)</f>
        <v>164765</v>
      </c>
      <c r="F8" s="1154">
        <f>SUM(F10,F18,F19)</f>
        <v>4038309</v>
      </c>
      <c r="G8" s="1154">
        <f>SUM(G10,G18:G19)</f>
        <v>20742175.799999997</v>
      </c>
      <c r="H8" s="1146"/>
      <c r="I8" s="1785"/>
      <c r="J8" s="1104"/>
      <c r="K8" s="1104"/>
      <c r="L8" s="1104"/>
      <c r="M8" s="1104"/>
      <c r="N8" s="1104"/>
      <c r="O8" s="1104"/>
      <c r="P8" s="1104"/>
      <c r="Q8" s="1104"/>
      <c r="R8" s="1104"/>
      <c r="S8" s="1104"/>
      <c r="T8" s="1104"/>
      <c r="U8" s="1104"/>
      <c r="V8" s="1104"/>
      <c r="W8" s="1104"/>
    </row>
    <row r="9" spans="1:23" s="1135" customFormat="1" ht="5.25" customHeight="1">
      <c r="A9" s="1034"/>
      <c r="B9" s="1124"/>
      <c r="C9" s="1124"/>
      <c r="D9" s="1124"/>
      <c r="E9" s="1124"/>
      <c r="F9" s="1124"/>
      <c r="G9" s="1124"/>
      <c r="H9" s="1146"/>
      <c r="I9" s="1146"/>
      <c r="J9" s="1104"/>
      <c r="K9" s="1104"/>
      <c r="L9" s="1104"/>
      <c r="M9" s="1104"/>
      <c r="N9" s="1104"/>
      <c r="O9" s="1104"/>
      <c r="P9" s="1104"/>
      <c r="Q9" s="1104"/>
      <c r="R9" s="1104"/>
      <c r="S9" s="1104"/>
      <c r="T9" s="1104"/>
      <c r="U9" s="1104"/>
      <c r="V9" s="1104"/>
      <c r="W9" s="1104"/>
    </row>
    <row r="10" spans="1:23" s="1135" customFormat="1" ht="15" customHeight="1">
      <c r="A10" s="1067" t="s">
        <v>1170</v>
      </c>
      <c r="B10" s="1121">
        <f t="shared" ref="B10:G10" si="0">SUM(B12:B16)</f>
        <v>153213</v>
      </c>
      <c r="C10" s="1121">
        <f t="shared" si="0"/>
        <v>3797249</v>
      </c>
      <c r="D10" s="1121">
        <f t="shared" si="0"/>
        <v>20131711.32</v>
      </c>
      <c r="E10" s="1121">
        <f t="shared" si="0"/>
        <v>158701</v>
      </c>
      <c r="F10" s="1121">
        <f t="shared" si="0"/>
        <v>3902118</v>
      </c>
      <c r="G10" s="1121">
        <f t="shared" si="0"/>
        <v>20091925.569999997</v>
      </c>
      <c r="H10" s="1146"/>
      <c r="I10" s="1786"/>
      <c r="J10" s="1104"/>
      <c r="K10" s="1104"/>
      <c r="L10" s="1104"/>
      <c r="M10" s="1104"/>
      <c r="N10" s="1104"/>
      <c r="O10" s="1104"/>
      <c r="P10" s="1104"/>
      <c r="Q10" s="1104"/>
      <c r="R10" s="1104"/>
      <c r="S10" s="1104"/>
      <c r="T10" s="1104"/>
      <c r="U10" s="1104"/>
      <c r="V10" s="1104"/>
      <c r="W10" s="1104"/>
    </row>
    <row r="11" spans="1:23" s="1135" customFormat="1" ht="9" customHeight="1">
      <c r="A11" s="1034"/>
      <c r="B11" s="1111"/>
      <c r="C11" s="1111"/>
      <c r="D11" s="1111"/>
      <c r="E11" s="1124"/>
      <c r="F11" s="1124"/>
      <c r="G11" s="1124"/>
      <c r="H11" s="1146"/>
      <c r="I11" s="1146"/>
      <c r="J11" s="1104"/>
      <c r="K11" s="1104"/>
      <c r="L11" s="1104"/>
      <c r="M11" s="1104"/>
      <c r="N11" s="1104"/>
      <c r="O11" s="1104"/>
      <c r="P11" s="1104"/>
      <c r="Q11" s="1104"/>
      <c r="R11" s="1104"/>
      <c r="S11" s="1104"/>
      <c r="T11" s="1104"/>
      <c r="U11" s="1104"/>
      <c r="V11" s="1104"/>
      <c r="W11" s="1104"/>
    </row>
    <row r="12" spans="1:23" s="1128" customFormat="1" ht="12" customHeight="1">
      <c r="A12" s="1141" t="s">
        <v>391</v>
      </c>
      <c r="B12" s="1111">
        <v>45540</v>
      </c>
      <c r="C12" s="1111">
        <v>1216336</v>
      </c>
      <c r="D12" s="1111">
        <v>6176375.8200000003</v>
      </c>
      <c r="E12" s="1111">
        <v>46722</v>
      </c>
      <c r="F12" s="1111">
        <v>1244445</v>
      </c>
      <c r="G12" s="1111">
        <v>6226398.4000000004</v>
      </c>
      <c r="H12" s="1146"/>
      <c r="I12" s="1786"/>
      <c r="J12" s="1106"/>
      <c r="K12" s="1104"/>
      <c r="L12" s="1106"/>
      <c r="M12" s="1106"/>
      <c r="N12" s="1106"/>
      <c r="O12" s="1106"/>
      <c r="P12" s="1106"/>
      <c r="Q12" s="1106"/>
      <c r="R12" s="1106"/>
      <c r="S12" s="1106"/>
      <c r="T12" s="1106"/>
      <c r="U12" s="1106"/>
      <c r="V12" s="1106"/>
      <c r="W12" s="1106"/>
    </row>
    <row r="13" spans="1:23" s="1135" customFormat="1" ht="12" customHeight="1">
      <c r="A13" s="1141" t="s">
        <v>392</v>
      </c>
      <c r="B13" s="1111">
        <v>27383</v>
      </c>
      <c r="C13" s="1111">
        <v>532462</v>
      </c>
      <c r="D13" s="1111">
        <v>2792062.54</v>
      </c>
      <c r="E13" s="1111">
        <v>28599</v>
      </c>
      <c r="F13" s="1111">
        <v>621764</v>
      </c>
      <c r="G13" s="1111">
        <v>3129951.78</v>
      </c>
      <c r="H13" s="1146"/>
      <c r="I13" s="1786"/>
      <c r="J13" s="1104"/>
      <c r="K13" s="1104"/>
      <c r="L13" s="1104"/>
      <c r="M13" s="1104"/>
      <c r="N13" s="1104"/>
      <c r="O13" s="1104"/>
      <c r="P13" s="1104"/>
      <c r="Q13" s="1104"/>
      <c r="R13" s="1104"/>
      <c r="S13" s="1104"/>
      <c r="T13" s="1104"/>
      <c r="U13" s="1104"/>
      <c r="V13" s="1104"/>
      <c r="W13" s="1104"/>
    </row>
    <row r="14" spans="1:23" s="1128" customFormat="1" ht="12" customHeight="1">
      <c r="A14" s="1141" t="s">
        <v>776</v>
      </c>
      <c r="B14" s="1111">
        <v>67199</v>
      </c>
      <c r="C14" s="1111">
        <v>1785140</v>
      </c>
      <c r="D14" s="1111">
        <v>9859926.4800000004</v>
      </c>
      <c r="E14" s="1111">
        <v>69415</v>
      </c>
      <c r="F14" s="1111">
        <v>1750211</v>
      </c>
      <c r="G14" s="1111">
        <v>9334747.0800000001</v>
      </c>
      <c r="H14" s="1146"/>
      <c r="I14" s="1786"/>
      <c r="J14" s="1106"/>
      <c r="K14" s="1104"/>
      <c r="L14" s="1106"/>
      <c r="M14" s="1106"/>
      <c r="N14" s="1106"/>
      <c r="O14" s="1106"/>
      <c r="P14" s="1106"/>
      <c r="Q14" s="1106"/>
      <c r="R14" s="1106"/>
      <c r="S14" s="1106"/>
      <c r="T14" s="1106"/>
      <c r="U14" s="1106"/>
      <c r="V14" s="1106"/>
      <c r="W14" s="1106"/>
    </row>
    <row r="15" spans="1:23" s="1135" customFormat="1" ht="12" customHeight="1">
      <c r="A15" s="1141" t="s">
        <v>777</v>
      </c>
      <c r="B15" s="1111">
        <v>2341</v>
      </c>
      <c r="C15" s="1111">
        <v>57909</v>
      </c>
      <c r="D15" s="1111">
        <v>235490.64</v>
      </c>
      <c r="E15" s="1111">
        <v>2495</v>
      </c>
      <c r="F15" s="1111">
        <v>57882</v>
      </c>
      <c r="G15" s="1111">
        <v>245002.63</v>
      </c>
      <c r="H15" s="1146"/>
      <c r="I15" s="1786"/>
      <c r="J15" s="1104"/>
      <c r="K15" s="1104"/>
      <c r="L15" s="1104"/>
      <c r="M15" s="1104"/>
      <c r="N15" s="1104"/>
      <c r="O15" s="1104"/>
      <c r="P15" s="1104"/>
      <c r="Q15" s="1104"/>
      <c r="R15" s="1104"/>
      <c r="S15" s="1104"/>
      <c r="T15" s="1104"/>
      <c r="U15" s="1104"/>
      <c r="V15" s="1104"/>
      <c r="W15" s="1104"/>
    </row>
    <row r="16" spans="1:23" s="1135" customFormat="1" ht="12" customHeight="1">
      <c r="A16" s="1141" t="s">
        <v>783</v>
      </c>
      <c r="B16" s="1111">
        <v>10750</v>
      </c>
      <c r="C16" s="1111">
        <v>205402</v>
      </c>
      <c r="D16" s="1111">
        <v>1067855.8400000001</v>
      </c>
      <c r="E16" s="1111">
        <v>11470</v>
      </c>
      <c r="F16" s="1111">
        <v>227816</v>
      </c>
      <c r="G16" s="1111">
        <v>1155825.68</v>
      </c>
      <c r="H16" s="1146"/>
      <c r="I16" s="1786"/>
      <c r="J16" s="1104"/>
      <c r="K16" s="1104"/>
      <c r="L16" s="1104"/>
      <c r="M16" s="1104"/>
      <c r="N16" s="1104"/>
      <c r="O16" s="1104"/>
      <c r="P16" s="1104"/>
      <c r="Q16" s="1104"/>
      <c r="R16" s="1104"/>
      <c r="S16" s="1104"/>
      <c r="T16" s="1104"/>
      <c r="U16" s="1104"/>
      <c r="V16" s="1104"/>
      <c r="W16" s="1104"/>
    </row>
    <row r="17" spans="1:23" s="1135" customFormat="1" ht="12" customHeight="1">
      <c r="A17" s="1141"/>
      <c r="B17" s="1111"/>
      <c r="C17" s="1111"/>
      <c r="D17" s="1787"/>
      <c r="E17" s="1111"/>
      <c r="F17" s="1111"/>
      <c r="G17" s="1111"/>
      <c r="H17" s="1146"/>
      <c r="I17" s="1786"/>
      <c r="J17" s="1104"/>
      <c r="K17" s="1104"/>
      <c r="L17" s="1104"/>
      <c r="M17" s="1104"/>
      <c r="N17" s="1104"/>
      <c r="O17" s="1104"/>
      <c r="P17" s="1104"/>
      <c r="Q17" s="1104"/>
      <c r="R17" s="1104"/>
      <c r="S17" s="1104"/>
      <c r="T17" s="1104"/>
      <c r="U17" s="1104"/>
      <c r="V17" s="1104"/>
      <c r="W17" s="1104"/>
    </row>
    <row r="18" spans="1:23" s="1135" customFormat="1" ht="18" customHeight="1">
      <c r="A18" s="1067" t="s">
        <v>1207</v>
      </c>
      <c r="B18" s="1121">
        <v>1468</v>
      </c>
      <c r="C18" s="1121">
        <v>41533</v>
      </c>
      <c r="D18" s="1121">
        <v>180802.8</v>
      </c>
      <c r="E18" s="1121">
        <v>1575</v>
      </c>
      <c r="F18" s="1121">
        <v>49542</v>
      </c>
      <c r="G18" s="1121">
        <v>226743.45</v>
      </c>
      <c r="H18" s="1146"/>
      <c r="I18" s="1786"/>
      <c r="J18" s="1104"/>
      <c r="K18" s="1104"/>
      <c r="L18" s="1104"/>
      <c r="M18" s="1104"/>
      <c r="N18" s="1104"/>
      <c r="O18" s="1104"/>
      <c r="P18" s="1104"/>
      <c r="Q18" s="1104"/>
      <c r="R18" s="1104"/>
      <c r="S18" s="1104"/>
      <c r="T18" s="1104"/>
      <c r="U18" s="1104"/>
      <c r="V18" s="1104"/>
      <c r="W18" s="1104"/>
    </row>
    <row r="19" spans="1:23" s="1128" customFormat="1" ht="18" customHeight="1">
      <c r="A19" s="1067" t="s">
        <v>1208</v>
      </c>
      <c r="B19" s="1788">
        <v>4272</v>
      </c>
      <c r="C19" s="1788">
        <v>67029</v>
      </c>
      <c r="D19" s="1121">
        <v>340983.54</v>
      </c>
      <c r="E19" s="1788">
        <v>4489</v>
      </c>
      <c r="F19" s="1788">
        <v>86649</v>
      </c>
      <c r="G19" s="1121">
        <v>423506.78</v>
      </c>
      <c r="H19" s="1785"/>
      <c r="I19" s="1785"/>
      <c r="J19" s="1106"/>
      <c r="K19" s="1106"/>
      <c r="L19" s="1106"/>
      <c r="M19" s="1106"/>
      <c r="N19" s="1106"/>
      <c r="O19" s="1106"/>
      <c r="P19" s="1106"/>
      <c r="Q19" s="1106"/>
      <c r="R19" s="1106"/>
      <c r="S19" s="1106"/>
      <c r="T19" s="1106"/>
      <c r="U19" s="1106"/>
      <c r="V19" s="1106"/>
      <c r="W19" s="1106"/>
    </row>
    <row r="20" spans="1:23" ht="4.5" customHeight="1" thickBot="1">
      <c r="A20" s="1678"/>
      <c r="B20" s="1721"/>
      <c r="C20" s="1721"/>
      <c r="D20" s="1761"/>
      <c r="E20" s="1789"/>
      <c r="F20" s="1789"/>
      <c r="G20" s="1789"/>
      <c r="H20" s="1146"/>
      <c r="I20" s="1146"/>
      <c r="J20" s="1102"/>
      <c r="K20" s="1102"/>
      <c r="L20" s="1102"/>
      <c r="M20" s="1102"/>
      <c r="N20" s="1102"/>
      <c r="O20" s="1102"/>
      <c r="P20" s="1102"/>
      <c r="Q20" s="1102"/>
      <c r="R20" s="1102"/>
      <c r="S20" s="1102"/>
      <c r="T20" s="1102"/>
      <c r="U20" s="1102"/>
      <c r="V20" s="1102"/>
      <c r="W20" s="1102"/>
    </row>
    <row r="21" spans="1:23" ht="3" customHeight="1" thickTop="1">
      <c r="A21" s="1034"/>
      <c r="B21" s="1094"/>
      <c r="C21" s="1094"/>
      <c r="D21" s="1033"/>
      <c r="E21" s="1034"/>
      <c r="F21" s="1034"/>
      <c r="G21" s="1034"/>
      <c r="H21" s="1146"/>
      <c r="I21" s="1146"/>
      <c r="J21" s="1102"/>
      <c r="K21" s="1102"/>
      <c r="L21" s="1102"/>
      <c r="M21" s="1102"/>
      <c r="N21" s="1102"/>
      <c r="O21" s="1102"/>
      <c r="P21" s="1102"/>
      <c r="Q21" s="1102"/>
      <c r="R21" s="1102"/>
      <c r="S21" s="1102"/>
      <c r="T21" s="1102"/>
      <c r="U21" s="1102"/>
      <c r="V21" s="1102"/>
      <c r="W21" s="1102"/>
    </row>
    <row r="22" spans="1:23" ht="12" customHeight="1">
      <c r="A22" s="1034"/>
      <c r="B22" s="1094"/>
      <c r="C22" s="1094"/>
      <c r="D22" s="1033"/>
      <c r="E22" s="1034"/>
      <c r="F22" s="1034"/>
      <c r="G22" s="1034"/>
      <c r="H22" s="1146"/>
      <c r="I22" s="1146"/>
      <c r="J22" s="1102"/>
      <c r="K22" s="1102"/>
      <c r="L22" s="1102"/>
      <c r="M22" s="1102"/>
      <c r="N22" s="1102"/>
      <c r="O22" s="1102"/>
      <c r="P22" s="1102"/>
      <c r="Q22" s="1102"/>
      <c r="R22" s="1102"/>
      <c r="S22" s="1102"/>
      <c r="T22" s="1102"/>
      <c r="U22" s="1102"/>
      <c r="V22" s="1102"/>
      <c r="W22" s="1102"/>
    </row>
    <row r="23" spans="1:23" ht="12" customHeight="1">
      <c r="A23" s="1034"/>
      <c r="B23" s="1094"/>
      <c r="C23" s="1094"/>
      <c r="D23" s="1033"/>
      <c r="E23" s="1034"/>
      <c r="F23" s="1034"/>
      <c r="G23" s="1272"/>
      <c r="H23" s="1146"/>
      <c r="I23" s="1146"/>
      <c r="J23" s="1102"/>
      <c r="K23" s="1102"/>
      <c r="L23" s="1102"/>
      <c r="M23" s="1102"/>
      <c r="N23" s="1102"/>
      <c r="O23" s="1102"/>
      <c r="P23" s="1102"/>
      <c r="Q23" s="1102"/>
      <c r="R23" s="1102"/>
      <c r="S23" s="1102"/>
      <c r="T23" s="1102"/>
      <c r="U23" s="1102"/>
      <c r="V23" s="1102"/>
      <c r="W23" s="1102"/>
    </row>
    <row r="24" spans="1:23" ht="12" customHeight="1">
      <c r="A24" s="2219" t="s">
        <v>1204</v>
      </c>
      <c r="B24" s="2219"/>
      <c r="C24" s="2219"/>
      <c r="D24" s="2219"/>
      <c r="E24" s="1034"/>
      <c r="F24" s="1034"/>
      <c r="G24" s="1034"/>
      <c r="H24" s="1146"/>
      <c r="I24" s="1146"/>
      <c r="J24" s="1102"/>
      <c r="K24" s="1102"/>
      <c r="L24" s="1102"/>
      <c r="M24" s="1102"/>
      <c r="N24" s="1102"/>
      <c r="O24" s="1102"/>
      <c r="P24" s="1102"/>
      <c r="Q24" s="1102"/>
      <c r="R24" s="1102"/>
      <c r="S24" s="1102"/>
      <c r="T24" s="1102"/>
      <c r="U24" s="1102"/>
      <c r="V24" s="1102"/>
      <c r="W24" s="1102"/>
    </row>
    <row r="25" spans="1:23" ht="19.5" customHeight="1">
      <c r="A25" s="2214" t="s">
        <v>1615</v>
      </c>
      <c r="B25" s="2214"/>
      <c r="C25" s="2214"/>
      <c r="D25" s="2214"/>
      <c r="E25" s="2238"/>
      <c r="F25" s="2238"/>
      <c r="G25" s="2238"/>
      <c r="H25" s="1146"/>
      <c r="I25" s="1146"/>
      <c r="J25" s="1102"/>
      <c r="K25" s="1102"/>
      <c r="L25" s="1102"/>
      <c r="M25" s="1102"/>
      <c r="N25" s="1102"/>
      <c r="O25" s="1102"/>
      <c r="P25" s="1102"/>
      <c r="Q25" s="1102"/>
      <c r="R25" s="1102"/>
      <c r="S25" s="1102"/>
      <c r="T25" s="1102"/>
      <c r="U25" s="1102"/>
      <c r="V25" s="1102"/>
      <c r="W25" s="1102"/>
    </row>
    <row r="26" spans="1:23" ht="12" customHeight="1">
      <c r="A26" s="1092">
        <v>2017</v>
      </c>
      <c r="B26" s="1151"/>
      <c r="C26" s="1151"/>
      <c r="D26" s="1134"/>
      <c r="E26" s="1151"/>
      <c r="F26" s="1151"/>
      <c r="G26" s="1151"/>
      <c r="H26" s="1146"/>
      <c r="I26" s="1146"/>
      <c r="J26" s="1102"/>
      <c r="K26" s="1102"/>
      <c r="L26" s="1102"/>
      <c r="M26" s="1102"/>
      <c r="N26" s="1102"/>
      <c r="O26" s="1102"/>
      <c r="P26" s="1102"/>
      <c r="Q26" s="1102"/>
      <c r="R26" s="1102"/>
      <c r="S26" s="1102"/>
      <c r="T26" s="1102"/>
      <c r="U26" s="1102"/>
      <c r="V26" s="1102"/>
      <c r="W26" s="1102"/>
    </row>
    <row r="27" spans="1:23" ht="12" customHeight="1">
      <c r="A27" s="2181" t="s">
        <v>573</v>
      </c>
      <c r="B27" s="2237" t="s">
        <v>1209</v>
      </c>
      <c r="C27" s="2237"/>
      <c r="D27" s="2237"/>
      <c r="E27" s="2237" t="s">
        <v>1210</v>
      </c>
      <c r="F27" s="2237"/>
      <c r="G27" s="2237"/>
      <c r="H27" s="1146"/>
      <c r="I27" s="1146"/>
      <c r="J27" s="1102"/>
      <c r="K27" s="1102"/>
      <c r="L27" s="1102"/>
      <c r="M27" s="1102"/>
      <c r="N27" s="1102"/>
      <c r="O27" s="1102"/>
      <c r="P27" s="1102"/>
      <c r="Q27" s="1102"/>
      <c r="R27" s="1102"/>
      <c r="S27" s="1102"/>
      <c r="T27" s="1102"/>
      <c r="U27" s="1102"/>
      <c r="V27" s="1102"/>
      <c r="W27" s="1102"/>
    </row>
    <row r="28" spans="1:23" ht="12" customHeight="1">
      <c r="A28" s="2181"/>
      <c r="B28" s="2182" t="s">
        <v>1165</v>
      </c>
      <c r="C28" s="2230" t="s">
        <v>1166</v>
      </c>
      <c r="D28" s="2230" t="s">
        <v>1168</v>
      </c>
      <c r="E28" s="2182" t="s">
        <v>1165</v>
      </c>
      <c r="F28" s="2230" t="s">
        <v>1166</v>
      </c>
      <c r="G28" s="2230" t="s">
        <v>1168</v>
      </c>
      <c r="H28" s="1146"/>
      <c r="I28" s="1146"/>
      <c r="J28" s="1102"/>
      <c r="K28" s="1102"/>
      <c r="L28" s="1102"/>
      <c r="M28" s="1102"/>
      <c r="N28" s="1102"/>
      <c r="O28" s="1102"/>
      <c r="P28" s="1102"/>
      <c r="Q28" s="1102"/>
      <c r="R28" s="1102"/>
      <c r="S28" s="1102"/>
      <c r="T28" s="1102"/>
      <c r="U28" s="1102"/>
      <c r="V28" s="1102"/>
      <c r="W28" s="1102"/>
    </row>
    <row r="29" spans="1:23" ht="12" customHeight="1">
      <c r="A29" s="2181"/>
      <c r="B29" s="2183"/>
      <c r="C29" s="2183"/>
      <c r="D29" s="2183"/>
      <c r="E29" s="2183"/>
      <c r="F29" s="2183"/>
      <c r="G29" s="2183"/>
      <c r="H29" s="1146"/>
      <c r="I29" s="1146"/>
      <c r="J29" s="1102"/>
      <c r="K29" s="1102"/>
      <c r="L29" s="1102"/>
      <c r="M29" s="1102"/>
      <c r="N29" s="1102"/>
      <c r="O29" s="1102"/>
      <c r="P29" s="1102"/>
      <c r="Q29" s="1102"/>
      <c r="R29" s="1102"/>
      <c r="S29" s="1102"/>
      <c r="T29" s="1102"/>
      <c r="U29" s="1102"/>
      <c r="V29" s="1102"/>
      <c r="W29" s="1102"/>
    </row>
    <row r="30" spans="1:23" s="1091" customFormat="1" ht="12" customHeight="1">
      <c r="A30" s="2181"/>
      <c r="B30" s="2181" t="s">
        <v>82</v>
      </c>
      <c r="C30" s="2181"/>
      <c r="D30" s="1755" t="s">
        <v>1186</v>
      </c>
      <c r="E30" s="2181" t="s">
        <v>82</v>
      </c>
      <c r="F30" s="2181"/>
      <c r="G30" s="1755" t="s">
        <v>1186</v>
      </c>
      <c r="H30" s="1146"/>
      <c r="I30" s="1146"/>
      <c r="J30" s="1102"/>
      <c r="K30" s="1102"/>
      <c r="L30" s="1102"/>
      <c r="M30" s="1102"/>
      <c r="N30" s="1102"/>
      <c r="O30" s="1102"/>
      <c r="P30" s="1102"/>
      <c r="Q30" s="1102"/>
      <c r="R30" s="1102"/>
      <c r="S30" s="1102"/>
    </row>
    <row r="31" spans="1:23" s="1091" customFormat="1" ht="15" customHeight="1">
      <c r="A31" s="1067" t="s">
        <v>258</v>
      </c>
      <c r="B31" s="1154">
        <f t="shared" ref="B31:G31" si="1">SUM(B33,B41,B42)</f>
        <v>180733</v>
      </c>
      <c r="C31" s="1154">
        <f t="shared" si="1"/>
        <v>4041326</v>
      </c>
      <c r="D31" s="1154">
        <f>SUM(D33,D41:D42)</f>
        <v>20855227.480000004</v>
      </c>
      <c r="E31" s="1154">
        <f t="shared" si="1"/>
        <v>161390</v>
      </c>
      <c r="F31" s="1154">
        <f t="shared" si="1"/>
        <v>3624188</v>
      </c>
      <c r="G31" s="1154">
        <f t="shared" si="1"/>
        <v>19427514.529999997</v>
      </c>
      <c r="H31" s="1146"/>
      <c r="I31" s="1146"/>
      <c r="J31" s="1102"/>
      <c r="K31" s="1102"/>
      <c r="L31" s="1102"/>
      <c r="M31" s="1102"/>
      <c r="N31" s="1102"/>
      <c r="O31" s="1102"/>
      <c r="P31" s="1102"/>
      <c r="Q31" s="1102"/>
      <c r="R31" s="1102"/>
      <c r="S31" s="1102"/>
    </row>
    <row r="32" spans="1:23" s="1091" customFormat="1" ht="12" customHeight="1">
      <c r="A32" s="1034"/>
      <c r="B32" s="1124"/>
      <c r="C32" s="1124"/>
      <c r="D32" s="1124"/>
      <c r="E32" s="1124"/>
      <c r="F32" s="1124"/>
      <c r="G32" s="1124"/>
      <c r="H32" s="1146"/>
      <c r="I32" s="1146"/>
      <c r="J32" s="1102"/>
      <c r="K32" s="1102"/>
      <c r="L32" s="1102"/>
      <c r="M32" s="1102"/>
      <c r="N32" s="1102"/>
      <c r="O32" s="1102"/>
      <c r="P32" s="1102"/>
      <c r="Q32" s="1102"/>
      <c r="R32" s="1102"/>
      <c r="S32" s="1102"/>
    </row>
    <row r="33" spans="1:19" s="1091" customFormat="1" ht="15" customHeight="1">
      <c r="A33" s="1067" t="s">
        <v>1170</v>
      </c>
      <c r="B33" s="1121">
        <f t="shared" ref="B33:G33" si="2">SUM(B35:B39)</f>
        <v>174138</v>
      </c>
      <c r="C33" s="1121">
        <f t="shared" si="2"/>
        <v>3928211</v>
      </c>
      <c r="D33" s="1121">
        <f t="shared" si="2"/>
        <v>20290565.310000002</v>
      </c>
      <c r="E33" s="1121">
        <f t="shared" si="2"/>
        <v>155559</v>
      </c>
      <c r="F33" s="1121">
        <f t="shared" si="2"/>
        <v>3527621</v>
      </c>
      <c r="G33" s="1121">
        <f t="shared" si="2"/>
        <v>18955190.329999998</v>
      </c>
      <c r="H33" s="1102"/>
      <c r="I33" s="1102"/>
      <c r="J33" s="1102"/>
      <c r="K33" s="1102"/>
      <c r="L33" s="1102"/>
      <c r="M33" s="1102"/>
      <c r="N33" s="1102"/>
      <c r="O33" s="1102"/>
      <c r="P33" s="1102"/>
      <c r="Q33" s="1102"/>
      <c r="R33" s="1102"/>
      <c r="S33" s="1102"/>
    </row>
    <row r="34" spans="1:19" s="1091" customFormat="1" ht="12" customHeight="1">
      <c r="A34" s="1034"/>
      <c r="B34" s="1111"/>
      <c r="C34" s="1111"/>
      <c r="D34" s="1111"/>
      <c r="E34" s="1124"/>
      <c r="F34" s="1124"/>
      <c r="G34" s="1124"/>
      <c r="H34" s="1102"/>
      <c r="I34" s="1102"/>
      <c r="J34" s="1102"/>
      <c r="K34" s="1102"/>
      <c r="L34" s="1102"/>
      <c r="M34" s="1102"/>
      <c r="N34" s="1102"/>
      <c r="O34" s="1102"/>
      <c r="P34" s="1102"/>
      <c r="Q34" s="1102"/>
      <c r="R34" s="1102"/>
      <c r="S34" s="1102"/>
    </row>
    <row r="35" spans="1:19" s="1091" customFormat="1" ht="12" customHeight="1">
      <c r="A35" s="1141" t="s">
        <v>391</v>
      </c>
      <c r="B35" s="1111">
        <v>52860</v>
      </c>
      <c r="C35" s="1111">
        <v>1280009</v>
      </c>
      <c r="D35" s="1111">
        <v>6369460.6500000004</v>
      </c>
      <c r="E35" s="1111">
        <v>47618</v>
      </c>
      <c r="F35" s="1111">
        <v>1133053</v>
      </c>
      <c r="G35" s="1111">
        <v>5831424.6399999997</v>
      </c>
      <c r="H35" s="1102"/>
      <c r="I35" s="1102"/>
      <c r="J35" s="1102"/>
      <c r="K35" s="1102"/>
      <c r="L35" s="1102"/>
      <c r="M35" s="1102"/>
      <c r="N35" s="1102"/>
      <c r="O35" s="1102"/>
      <c r="P35" s="1102"/>
      <c r="Q35" s="1102"/>
      <c r="R35" s="1102"/>
      <c r="S35" s="1102"/>
    </row>
    <row r="36" spans="1:19" s="1091" customFormat="1" ht="12" customHeight="1">
      <c r="A36" s="1141" t="s">
        <v>392</v>
      </c>
      <c r="B36" s="1111">
        <v>31408</v>
      </c>
      <c r="C36" s="1111">
        <v>578583</v>
      </c>
      <c r="D36" s="1111">
        <v>2966867.15</v>
      </c>
      <c r="E36" s="1111">
        <v>27490</v>
      </c>
      <c r="F36" s="1111">
        <v>505665</v>
      </c>
      <c r="G36" s="1111">
        <v>2638480.42</v>
      </c>
      <c r="H36" s="1102"/>
      <c r="I36" s="1102"/>
      <c r="J36" s="1102"/>
      <c r="K36" s="1102"/>
      <c r="L36" s="1102"/>
      <c r="M36" s="1102"/>
      <c r="N36" s="1102"/>
      <c r="O36" s="1102"/>
      <c r="P36" s="1102"/>
      <c r="Q36" s="1102"/>
      <c r="R36" s="1102"/>
      <c r="S36" s="1102"/>
    </row>
    <row r="37" spans="1:19" s="1091" customFormat="1" ht="12" customHeight="1">
      <c r="A37" s="1141" t="s">
        <v>776</v>
      </c>
      <c r="B37" s="1111">
        <v>73370</v>
      </c>
      <c r="C37" s="1111">
        <v>1744786</v>
      </c>
      <c r="D37" s="1111">
        <v>9347177.3200000003</v>
      </c>
      <c r="E37" s="1111">
        <v>65084</v>
      </c>
      <c r="F37" s="1111">
        <v>1614972</v>
      </c>
      <c r="G37" s="1111">
        <v>9077205.2699999996</v>
      </c>
      <c r="H37" s="1102"/>
      <c r="I37" s="1102"/>
      <c r="J37" s="1102"/>
      <c r="K37" s="1102"/>
      <c r="L37" s="1102"/>
      <c r="M37" s="1102"/>
      <c r="N37" s="1102"/>
      <c r="O37" s="1102"/>
      <c r="P37" s="1102"/>
      <c r="Q37" s="1102"/>
      <c r="R37" s="1102"/>
      <c r="S37" s="1102"/>
    </row>
    <row r="38" spans="1:19" s="1091" customFormat="1" ht="12" customHeight="1">
      <c r="A38" s="1141" t="s">
        <v>777</v>
      </c>
      <c r="B38" s="1111">
        <v>2907</v>
      </c>
      <c r="C38" s="1111">
        <v>53904</v>
      </c>
      <c r="D38" s="1111">
        <v>220256.05</v>
      </c>
      <c r="E38" s="1111">
        <v>2745</v>
      </c>
      <c r="F38" s="1111">
        <v>60967</v>
      </c>
      <c r="G38" s="1111">
        <v>283000.21000000002</v>
      </c>
      <c r="H38" s="1102"/>
      <c r="I38" s="1102"/>
      <c r="J38" s="1102"/>
      <c r="K38" s="1102"/>
      <c r="L38" s="1102"/>
      <c r="M38" s="1102"/>
      <c r="N38" s="1102"/>
      <c r="O38" s="1102"/>
      <c r="P38" s="1102"/>
      <c r="Q38" s="1102"/>
      <c r="R38" s="1102"/>
      <c r="S38" s="1102"/>
    </row>
    <row r="39" spans="1:19" s="1091" customFormat="1" ht="12" customHeight="1">
      <c r="A39" s="1141" t="s">
        <v>783</v>
      </c>
      <c r="B39" s="1111">
        <v>13593</v>
      </c>
      <c r="C39" s="1111">
        <v>270929</v>
      </c>
      <c r="D39" s="1111">
        <v>1386804.14</v>
      </c>
      <c r="E39" s="1111">
        <v>12622</v>
      </c>
      <c r="F39" s="1111">
        <v>212964</v>
      </c>
      <c r="G39" s="1111">
        <v>1125079.79</v>
      </c>
      <c r="H39" s="1102"/>
      <c r="I39" s="1102"/>
      <c r="J39" s="1102"/>
      <c r="K39" s="1102"/>
      <c r="L39" s="1102"/>
      <c r="M39" s="1102"/>
      <c r="N39" s="1102"/>
      <c r="O39" s="1102"/>
      <c r="P39" s="1102"/>
      <c r="Q39" s="1102"/>
      <c r="R39" s="1102"/>
      <c r="S39" s="1102"/>
    </row>
    <row r="40" spans="1:19" s="1091" customFormat="1" ht="12" customHeight="1">
      <c r="A40" s="1141"/>
      <c r="B40" s="1111"/>
      <c r="C40" s="1111"/>
      <c r="D40" s="1787"/>
      <c r="E40" s="1111"/>
      <c r="F40" s="1111"/>
      <c r="G40" s="1111"/>
      <c r="H40" s="1102"/>
      <c r="I40" s="1102"/>
      <c r="J40" s="1102"/>
      <c r="K40" s="1102"/>
      <c r="L40" s="1102"/>
      <c r="M40" s="1102"/>
      <c r="N40" s="1102"/>
      <c r="O40" s="1102"/>
      <c r="P40" s="1102"/>
      <c r="Q40" s="1102"/>
      <c r="R40" s="1102"/>
      <c r="S40" s="1102"/>
    </row>
    <row r="41" spans="1:19" s="1091" customFormat="1" ht="18" customHeight="1">
      <c r="A41" s="1067" t="s">
        <v>1207</v>
      </c>
      <c r="B41" s="1121">
        <v>1665</v>
      </c>
      <c r="C41" s="1121">
        <v>34077</v>
      </c>
      <c r="D41" s="1121">
        <v>168082.85</v>
      </c>
      <c r="E41" s="1121">
        <v>1511</v>
      </c>
      <c r="F41" s="1121">
        <v>37303</v>
      </c>
      <c r="G41" s="1121">
        <v>169134.9</v>
      </c>
      <c r="H41" s="1102"/>
      <c r="I41" s="1102"/>
      <c r="J41" s="1102"/>
      <c r="K41" s="1102"/>
      <c r="L41" s="1102"/>
      <c r="M41" s="1102"/>
      <c r="N41" s="1102"/>
      <c r="O41" s="1102"/>
      <c r="P41" s="1102"/>
      <c r="Q41" s="1102"/>
      <c r="R41" s="1102"/>
      <c r="S41" s="1102"/>
    </row>
    <row r="42" spans="1:19" s="1091" customFormat="1" ht="18" customHeight="1">
      <c r="A42" s="1067" t="s">
        <v>1208</v>
      </c>
      <c r="B42" s="1788">
        <v>4930</v>
      </c>
      <c r="C42" s="1788">
        <v>79038</v>
      </c>
      <c r="D42" s="1121">
        <v>396579.32</v>
      </c>
      <c r="E42" s="1788">
        <v>4320</v>
      </c>
      <c r="F42" s="1788">
        <v>59264</v>
      </c>
      <c r="G42" s="1121">
        <v>303189.3</v>
      </c>
      <c r="H42" s="1102"/>
      <c r="I42" s="1102"/>
      <c r="J42" s="1102"/>
      <c r="K42" s="1102"/>
      <c r="L42" s="1102"/>
      <c r="M42" s="1102"/>
      <c r="N42" s="1102"/>
      <c r="O42" s="1102"/>
      <c r="P42" s="1102"/>
      <c r="Q42" s="1102"/>
      <c r="R42" s="1102"/>
      <c r="S42" s="1102"/>
    </row>
    <row r="43" spans="1:19" s="1091" customFormat="1" ht="12" customHeight="1" thickBot="1">
      <c r="A43" s="1678"/>
      <c r="B43" s="1721"/>
      <c r="C43" s="1721"/>
      <c r="D43" s="1761"/>
      <c r="E43" s="1761"/>
      <c r="F43" s="1761"/>
      <c r="G43" s="1761"/>
      <c r="H43" s="1102"/>
      <c r="I43" s="1102"/>
      <c r="J43" s="1102"/>
      <c r="K43" s="1102"/>
      <c r="L43" s="1102"/>
      <c r="M43" s="1102"/>
      <c r="N43" s="1102"/>
      <c r="O43" s="1102"/>
      <c r="P43" s="1102"/>
      <c r="Q43" s="1102"/>
      <c r="R43" s="1102"/>
      <c r="S43" s="1102"/>
    </row>
    <row r="44" spans="1:19" s="1102" customFormat="1" ht="11.25" customHeight="1" thickTop="1">
      <c r="A44" s="2224" t="s">
        <v>1211</v>
      </c>
      <c r="B44" s="2225"/>
      <c r="C44" s="2225"/>
      <c r="D44" s="2225"/>
      <c r="E44" s="2225"/>
      <c r="F44" s="2225"/>
      <c r="G44" s="2225"/>
    </row>
    <row r="45" spans="1:19" s="1102" customFormat="1" ht="15.75" customHeight="1">
      <c r="A45" s="2225"/>
      <c r="B45" s="2225"/>
      <c r="C45" s="2225"/>
      <c r="D45" s="2225"/>
      <c r="E45" s="2225"/>
      <c r="F45" s="2225"/>
      <c r="G45" s="2225"/>
    </row>
    <row r="46" spans="1:19" s="1102" customFormat="1" ht="26.25" customHeight="1">
      <c r="A46" s="2239" t="s">
        <v>1174</v>
      </c>
      <c r="B46" s="2240"/>
      <c r="C46" s="2240"/>
      <c r="D46" s="2240"/>
      <c r="E46" s="2240"/>
      <c r="F46" s="2240"/>
      <c r="G46" s="2240"/>
      <c r="H46" s="1568"/>
    </row>
    <row r="47" spans="1:19" s="1102" customFormat="1" ht="12.75" customHeight="1">
      <c r="A47" s="1034" t="s">
        <v>1159</v>
      </c>
      <c r="B47" s="1034"/>
      <c r="C47" s="1034"/>
      <c r="D47" s="1034"/>
      <c r="E47" s="1094"/>
      <c r="F47" s="1094"/>
      <c r="G47" s="1094"/>
      <c r="H47" s="1149"/>
    </row>
    <row r="48" spans="1:19" s="1102" customFormat="1" ht="9" customHeight="1">
      <c r="A48" s="992"/>
      <c r="B48" s="992"/>
      <c r="C48" s="992"/>
      <c r="D48" s="992"/>
      <c r="E48" s="992"/>
      <c r="F48" s="992"/>
      <c r="G48" s="992"/>
    </row>
    <row r="49" spans="1:7" s="1102" customFormat="1" ht="12.75">
      <c r="A49" s="771" t="s">
        <v>564</v>
      </c>
      <c r="B49" s="771"/>
      <c r="C49" s="992"/>
      <c r="D49" s="992"/>
      <c r="E49" s="992"/>
      <c r="F49" s="992"/>
      <c r="G49" s="992"/>
    </row>
    <row r="50" spans="1:7" s="1102" customFormat="1" ht="12" customHeight="1">
      <c r="A50" s="1150" t="s">
        <v>1212</v>
      </c>
      <c r="B50" s="1150"/>
      <c r="C50" s="992"/>
      <c r="D50" s="992"/>
      <c r="E50" s="992"/>
      <c r="F50" s="992"/>
      <c r="G50" s="992"/>
    </row>
    <row r="51" spans="1:7" s="1102" customFormat="1" ht="12" customHeight="1">
      <c r="A51" s="1150" t="s">
        <v>1213</v>
      </c>
      <c r="B51" s="1034"/>
      <c r="C51" s="992"/>
      <c r="D51" s="992"/>
      <c r="E51" s="992"/>
      <c r="F51" s="992"/>
      <c r="G51" s="992"/>
    </row>
    <row r="52" spans="1:7" s="1102" customFormat="1" ht="12" customHeight="1">
      <c r="A52" s="1150" t="s">
        <v>1214</v>
      </c>
      <c r="B52" s="1034"/>
      <c r="C52" s="992"/>
      <c r="D52" s="992"/>
      <c r="E52" s="992"/>
      <c r="F52" s="992"/>
      <c r="G52" s="992"/>
    </row>
    <row r="53" spans="1:7" s="1102" customFormat="1"/>
    <row r="54" spans="1:7" s="1102" customFormat="1"/>
    <row r="55" spans="1:7" s="1102" customFormat="1"/>
    <row r="56" spans="1:7" s="1102" customFormat="1"/>
    <row r="57" spans="1:7" s="1102" customFormat="1"/>
    <row r="58" spans="1:7" s="1102" customFormat="1"/>
    <row r="59" spans="1:7" s="1102" customFormat="1"/>
    <row r="60" spans="1:7" s="1102" customFormat="1"/>
    <row r="61" spans="1:7" s="1102" customFormat="1"/>
    <row r="62" spans="1:7" s="1102" customFormat="1"/>
    <row r="63" spans="1:7" s="1102" customFormat="1"/>
    <row r="64" spans="1:7" s="1102" customFormat="1"/>
    <row r="65" s="1102" customFormat="1"/>
    <row r="66" s="1102" customFormat="1"/>
    <row r="67" s="1102" customFormat="1"/>
    <row r="68" s="1102" customFormat="1"/>
    <row r="69" s="1102" customFormat="1"/>
    <row r="70" s="1102" customFormat="1"/>
    <row r="71" s="1102" customFormat="1"/>
    <row r="72" s="1102" customFormat="1"/>
    <row r="73" s="1102" customFormat="1"/>
    <row r="74" s="1102" customFormat="1"/>
    <row r="75" s="1102" customFormat="1"/>
    <row r="76" s="1102" customFormat="1"/>
    <row r="77" s="1102" customFormat="1"/>
    <row r="78" s="1102" customFormat="1"/>
    <row r="79" s="1102" customFormat="1"/>
    <row r="80" s="1102" customFormat="1"/>
    <row r="81" s="1102" customFormat="1"/>
    <row r="82" s="1102" customFormat="1"/>
    <row r="83" s="1102" customFormat="1"/>
    <row r="84" s="1102" customFormat="1"/>
    <row r="85" s="1102" customFormat="1"/>
    <row r="86" s="1102" customFormat="1"/>
    <row r="87" s="1102" customFormat="1"/>
    <row r="88" s="1102" customFormat="1"/>
    <row r="89" s="1102" customFormat="1"/>
    <row r="90" s="1102" customFormat="1"/>
    <row r="91" s="1102" customFormat="1"/>
    <row r="92" s="1102" customFormat="1"/>
    <row r="93" s="1102" customFormat="1"/>
    <row r="94" s="1102" customFormat="1"/>
    <row r="95" s="1102" customFormat="1"/>
    <row r="96" s="1102" customFormat="1"/>
    <row r="97" s="1102" customFormat="1"/>
    <row r="98" s="1102" customFormat="1"/>
    <row r="99" s="1102" customFormat="1"/>
    <row r="100" s="1102" customFormat="1"/>
    <row r="101" s="1102" customFormat="1"/>
    <row r="102" s="1102" customFormat="1"/>
    <row r="103" s="1102" customFormat="1"/>
    <row r="104" s="1102" customFormat="1"/>
    <row r="105" s="1102" customFormat="1"/>
    <row r="106" s="1102" customFormat="1"/>
    <row r="107" s="1102" customFormat="1"/>
    <row r="108" s="1102" customFormat="1"/>
    <row r="109" s="1102" customFormat="1"/>
    <row r="110" s="1102" customFormat="1"/>
    <row r="111" s="1102" customFormat="1"/>
    <row r="112" s="1102" customFormat="1"/>
    <row r="113" s="1102" customFormat="1"/>
    <row r="114" s="1102" customFormat="1"/>
    <row r="115" s="1102" customFormat="1"/>
    <row r="116" s="1102" customFormat="1"/>
    <row r="117" s="1102" customFormat="1"/>
    <row r="118" s="1102" customFormat="1"/>
    <row r="119" s="1102" customFormat="1"/>
    <row r="120" s="1102" customFormat="1"/>
    <row r="121" s="1102" customFormat="1"/>
    <row r="122" s="1102" customFormat="1"/>
    <row r="123" s="1102" customFormat="1"/>
    <row r="124" s="1102" customFormat="1"/>
    <row r="125" s="1102" customFormat="1"/>
    <row r="126" s="1102" customFormat="1"/>
    <row r="127" s="1102" customFormat="1"/>
    <row r="128" s="1102" customFormat="1"/>
    <row r="129" s="1102" customFormat="1"/>
    <row r="130" s="1102" customFormat="1"/>
    <row r="131" s="1102" customFormat="1"/>
    <row r="132" s="1102" customFormat="1"/>
    <row r="133" s="1102" customFormat="1"/>
    <row r="134" s="1102" customFormat="1"/>
    <row r="135" s="1102" customFormat="1"/>
    <row r="136" s="1102" customFormat="1"/>
    <row r="137" s="1102" customFormat="1"/>
    <row r="138" s="1102" customFormat="1"/>
    <row r="139" s="1102" customFormat="1"/>
    <row r="140" s="1102" customFormat="1"/>
    <row r="141" s="1102" customFormat="1"/>
    <row r="142" s="1102" customFormat="1"/>
    <row r="143" s="1102" customFormat="1"/>
    <row r="144" s="1102" customFormat="1"/>
    <row r="145" s="1102" customFormat="1"/>
    <row r="146" s="1102" customFormat="1"/>
    <row r="147" s="1102" customFormat="1"/>
    <row r="148" s="1102" customFormat="1"/>
    <row r="149" s="1102" customFormat="1"/>
    <row r="150" s="1102" customFormat="1"/>
    <row r="151" s="1102" customFormat="1"/>
    <row r="152" s="1102" customFormat="1"/>
    <row r="153" s="1102" customFormat="1"/>
    <row r="154" s="1102" customFormat="1"/>
    <row r="155" s="1102" customFormat="1"/>
    <row r="156" s="1102" customFormat="1"/>
    <row r="157" s="1102" customFormat="1"/>
    <row r="158" s="1102" customFormat="1"/>
    <row r="159" s="1102" customFormat="1"/>
    <row r="160" s="1102" customFormat="1"/>
    <row r="161" s="1102" customFormat="1"/>
    <row r="162" s="1102" customFormat="1"/>
    <row r="163" s="1102" customFormat="1"/>
    <row r="164" s="1102" customFormat="1"/>
    <row r="165" s="1102" customFormat="1"/>
    <row r="166" s="1102" customFormat="1"/>
    <row r="167" s="1102" customFormat="1"/>
    <row r="168" s="1102" customFormat="1"/>
    <row r="169" s="1102" customFormat="1"/>
    <row r="170" s="1102" customFormat="1"/>
    <row r="171" s="1102" customFormat="1"/>
    <row r="172" s="1102" customFormat="1"/>
  </sheetData>
  <mergeCells count="28">
    <mergeCell ref="A24:D24"/>
    <mergeCell ref="A25:G25"/>
    <mergeCell ref="A44:G45"/>
    <mergeCell ref="A46:G46"/>
    <mergeCell ref="D28:D29"/>
    <mergeCell ref="E28:E29"/>
    <mergeCell ref="F28:F29"/>
    <mergeCell ref="G28:G29"/>
    <mergeCell ref="B30:C30"/>
    <mergeCell ref="E30:F30"/>
    <mergeCell ref="A27:A30"/>
    <mergeCell ref="B27:D27"/>
    <mergeCell ref="E27:G27"/>
    <mergeCell ref="B28:B29"/>
    <mergeCell ref="C28:C29"/>
    <mergeCell ref="A1:D1"/>
    <mergeCell ref="A2:G2"/>
    <mergeCell ref="A4:A7"/>
    <mergeCell ref="B4:D4"/>
    <mergeCell ref="E4:G4"/>
    <mergeCell ref="B5:B6"/>
    <mergeCell ref="C5:C6"/>
    <mergeCell ref="D5:D6"/>
    <mergeCell ref="E5:E6"/>
    <mergeCell ref="F5:F6"/>
    <mergeCell ref="G5:G6"/>
    <mergeCell ref="B7:C7"/>
    <mergeCell ref="E7:F7"/>
  </mergeCells>
  <hyperlinks>
    <hyperlink ref="A50" r:id="rId1"/>
    <hyperlink ref="A51" r:id="rId2"/>
    <hyperlink ref="A52" r:id="rId3"/>
  </hyperlinks>
  <pageMargins left="0.78740157480314965" right="0.78740157480314965" top="1.1811023622047243" bottom="0.78740157480314965" header="0" footer="0"/>
  <pageSetup paperSize="9" orientation="portrait" r:id="rId4"/>
  <headerFooter alignWithMargins="0"/>
</worksheet>
</file>

<file path=xl/worksheets/sheet96.xml><?xml version="1.0" encoding="utf-8"?>
<worksheet xmlns="http://schemas.openxmlformats.org/spreadsheetml/2006/main" xmlns:r="http://schemas.openxmlformats.org/officeDocument/2006/relationships">
  <sheetPr codeName="Sheet96"/>
  <dimension ref="A1:Q44"/>
  <sheetViews>
    <sheetView workbookViewId="0">
      <selection sqref="A1:D1"/>
    </sheetView>
  </sheetViews>
  <sheetFormatPr defaultRowHeight="12.75"/>
  <cols>
    <col min="1" max="1" width="21.42578125" style="1070" customWidth="1"/>
    <col min="2" max="2" width="9.5703125" style="1070" customWidth="1"/>
    <col min="3" max="3" width="13.42578125" style="1070" customWidth="1"/>
    <col min="4" max="4" width="9.7109375" style="1070" customWidth="1"/>
    <col min="5" max="5" width="9.5703125" style="1070" customWidth="1"/>
    <col min="6" max="6" width="13.42578125" style="1070" customWidth="1"/>
    <col min="7" max="7" width="9.7109375" style="1070" customWidth="1"/>
    <col min="8" max="16384" width="9.140625" style="1070"/>
  </cols>
  <sheetData>
    <row r="1" spans="1:17" ht="17.25" customHeight="1">
      <c r="A1" s="2219" t="s">
        <v>1215</v>
      </c>
      <c r="B1" s="2219"/>
      <c r="C1" s="2219"/>
      <c r="D1" s="2219"/>
      <c r="E1" s="1034"/>
      <c r="F1" s="1034"/>
      <c r="G1" s="1034"/>
      <c r="H1" s="1071"/>
      <c r="I1" s="1071"/>
      <c r="J1" s="1071"/>
      <c r="K1" s="1071"/>
      <c r="L1" s="1071"/>
      <c r="M1" s="1071"/>
      <c r="N1" s="1071"/>
      <c r="O1" s="1071"/>
      <c r="P1" s="1071"/>
      <c r="Q1" s="1071"/>
    </row>
    <row r="2" spans="1:17" ht="19.5" customHeight="1">
      <c r="A2" s="2214" t="s">
        <v>1616</v>
      </c>
      <c r="B2" s="2214"/>
      <c r="C2" s="2214"/>
      <c r="D2" s="2214"/>
      <c r="E2" s="2214"/>
      <c r="F2" s="2214"/>
      <c r="G2" s="2214"/>
      <c r="H2" s="1071"/>
      <c r="I2" s="1071"/>
      <c r="J2" s="1071"/>
      <c r="K2" s="1071"/>
      <c r="L2" s="1071"/>
      <c r="M2" s="1071"/>
      <c r="N2" s="1071"/>
      <c r="O2" s="1071"/>
      <c r="P2" s="1071"/>
      <c r="Q2" s="1071"/>
    </row>
    <row r="3" spans="1:17" ht="13.5">
      <c r="A3" s="1092">
        <v>2017</v>
      </c>
      <c r="B3" s="1151"/>
      <c r="C3" s="1151"/>
      <c r="D3" s="1134"/>
      <c r="E3" s="1151"/>
      <c r="F3" s="1151"/>
      <c r="G3" s="1151"/>
      <c r="H3" s="1071"/>
      <c r="I3" s="1071"/>
      <c r="J3" s="1071"/>
      <c r="K3" s="1071"/>
      <c r="L3" s="1071"/>
      <c r="M3" s="1071"/>
      <c r="N3" s="1071"/>
      <c r="O3" s="1071"/>
      <c r="P3" s="1071"/>
      <c r="Q3" s="1071"/>
    </row>
    <row r="4" spans="1:17" ht="12" customHeight="1">
      <c r="A4" s="2181" t="s">
        <v>1183</v>
      </c>
      <c r="B4" s="2237" t="s">
        <v>1205</v>
      </c>
      <c r="C4" s="2237"/>
      <c r="D4" s="2237"/>
      <c r="E4" s="2237" t="s">
        <v>1206</v>
      </c>
      <c r="F4" s="2237"/>
      <c r="G4" s="2237"/>
      <c r="H4" s="1071"/>
      <c r="I4" s="1071"/>
      <c r="J4" s="1071"/>
      <c r="K4" s="1071"/>
      <c r="L4" s="1071"/>
      <c r="M4" s="1071"/>
      <c r="N4" s="1071"/>
      <c r="O4" s="1071"/>
      <c r="P4" s="1071"/>
      <c r="Q4" s="1071"/>
    </row>
    <row r="5" spans="1:17" ht="12" customHeight="1">
      <c r="A5" s="2181"/>
      <c r="B5" s="2182" t="s">
        <v>1165</v>
      </c>
      <c r="C5" s="2230" t="s">
        <v>1166</v>
      </c>
      <c r="D5" s="2230" t="s">
        <v>1168</v>
      </c>
      <c r="E5" s="2182" t="s">
        <v>1165</v>
      </c>
      <c r="F5" s="2230" t="s">
        <v>1166</v>
      </c>
      <c r="G5" s="2230" t="s">
        <v>1168</v>
      </c>
      <c r="H5" s="1071"/>
      <c r="I5" s="1071"/>
      <c r="J5" s="1071"/>
      <c r="K5" s="1071"/>
      <c r="L5" s="1071"/>
      <c r="M5" s="1071"/>
      <c r="N5" s="1071"/>
      <c r="O5" s="1071"/>
      <c r="P5" s="1071"/>
      <c r="Q5" s="1071"/>
    </row>
    <row r="6" spans="1:17" ht="12" customHeight="1">
      <c r="A6" s="2181"/>
      <c r="B6" s="2183"/>
      <c r="C6" s="2183"/>
      <c r="D6" s="2183"/>
      <c r="E6" s="2183"/>
      <c r="F6" s="2183"/>
      <c r="G6" s="2183"/>
      <c r="H6" s="1071"/>
      <c r="I6" s="1071"/>
      <c r="J6" s="1071"/>
      <c r="K6" s="1071"/>
      <c r="L6" s="1071"/>
      <c r="M6" s="1071"/>
      <c r="N6" s="1071"/>
      <c r="O6" s="1071"/>
      <c r="P6" s="1071"/>
      <c r="Q6" s="1071"/>
    </row>
    <row r="7" spans="1:17" ht="12" customHeight="1">
      <c r="A7" s="2181"/>
      <c r="B7" s="2181" t="s">
        <v>82</v>
      </c>
      <c r="C7" s="2181"/>
      <c r="D7" s="1755" t="s">
        <v>1186</v>
      </c>
      <c r="E7" s="2181" t="s">
        <v>82</v>
      </c>
      <c r="F7" s="2181"/>
      <c r="G7" s="1755" t="s">
        <v>124</v>
      </c>
      <c r="H7" s="1071"/>
      <c r="I7" s="1071"/>
      <c r="J7" s="1071"/>
      <c r="K7" s="1071"/>
      <c r="L7" s="1071"/>
      <c r="M7" s="1071"/>
      <c r="N7" s="1071"/>
      <c r="O7" s="1071"/>
      <c r="P7" s="1071"/>
      <c r="Q7" s="1071"/>
    </row>
    <row r="8" spans="1:17" ht="15" customHeight="1">
      <c r="A8" s="1067" t="s">
        <v>0</v>
      </c>
      <c r="B8" s="1154">
        <f t="shared" ref="B8:G8" si="0">SUM(B10,B18,B19,B21)</f>
        <v>158953</v>
      </c>
      <c r="C8" s="1154">
        <f>SUM(C10,C18,C19,C21)</f>
        <v>3905811</v>
      </c>
      <c r="D8" s="1154">
        <f t="shared" si="0"/>
        <v>20653498</v>
      </c>
      <c r="E8" s="1154">
        <f>SUM(E10,E18,E19,E21)</f>
        <v>164765</v>
      </c>
      <c r="F8" s="1154">
        <f t="shared" si="0"/>
        <v>4038309</v>
      </c>
      <c r="G8" s="1154">
        <f t="shared" si="0"/>
        <v>20742176</v>
      </c>
      <c r="H8" s="1071"/>
      <c r="I8" s="1071"/>
      <c r="J8" s="1071"/>
      <c r="K8" s="1071"/>
      <c r="L8" s="1071"/>
      <c r="M8" s="1071"/>
      <c r="N8" s="1071"/>
      <c r="O8" s="1071"/>
      <c r="P8" s="1071"/>
      <c r="Q8" s="1071"/>
    </row>
    <row r="9" spans="1:17" ht="7.5" customHeight="1">
      <c r="A9" s="1034"/>
      <c r="B9" s="1124"/>
      <c r="C9" s="1124"/>
      <c r="D9" s="1124"/>
      <c r="E9" s="1124"/>
      <c r="F9" s="1124"/>
      <c r="G9" s="1124"/>
      <c r="H9" s="1071"/>
      <c r="I9" s="1071"/>
      <c r="J9" s="1071"/>
      <c r="K9" s="1071"/>
      <c r="L9" s="1071"/>
      <c r="M9" s="1071"/>
      <c r="N9" s="1071"/>
      <c r="O9" s="1071"/>
      <c r="P9" s="1071"/>
      <c r="Q9" s="1071"/>
    </row>
    <row r="10" spans="1:17" ht="15" customHeight="1">
      <c r="A10" s="1067" t="s">
        <v>1187</v>
      </c>
      <c r="B10" s="1121">
        <v>8291</v>
      </c>
      <c r="C10" s="1121">
        <v>126347</v>
      </c>
      <c r="D10" s="1121">
        <v>650002</v>
      </c>
      <c r="E10" s="1121">
        <v>16160</v>
      </c>
      <c r="F10" s="1121">
        <v>232854</v>
      </c>
      <c r="G10" s="1121">
        <v>1107351</v>
      </c>
      <c r="H10" s="1071"/>
      <c r="I10" s="1071"/>
      <c r="J10" s="1071"/>
      <c r="K10" s="1071"/>
      <c r="L10" s="1071"/>
      <c r="M10" s="1071"/>
      <c r="N10" s="1071"/>
      <c r="O10" s="1071"/>
      <c r="P10" s="1071"/>
      <c r="Q10" s="1071"/>
    </row>
    <row r="11" spans="1:17" ht="15" customHeight="1">
      <c r="A11" s="1141" t="s">
        <v>1188</v>
      </c>
      <c r="B11" s="1111">
        <v>4374</v>
      </c>
      <c r="C11" s="1111">
        <v>66350</v>
      </c>
      <c r="D11" s="1111">
        <v>327847</v>
      </c>
      <c r="E11" s="1111">
        <v>6422</v>
      </c>
      <c r="F11" s="1111">
        <v>109700</v>
      </c>
      <c r="G11" s="1111">
        <v>505899</v>
      </c>
      <c r="H11" s="1071"/>
      <c r="I11" s="1071"/>
      <c r="J11" s="1071"/>
      <c r="K11" s="1071"/>
      <c r="L11" s="1071"/>
      <c r="M11" s="1071"/>
      <c r="N11" s="1071"/>
      <c r="O11" s="1071"/>
      <c r="P11" s="1071"/>
      <c r="Q11" s="1071"/>
    </row>
    <row r="12" spans="1:17" ht="15" customHeight="1">
      <c r="A12" s="1141" t="s">
        <v>1189</v>
      </c>
      <c r="B12" s="1111">
        <v>99</v>
      </c>
      <c r="C12" s="1111">
        <v>1420</v>
      </c>
      <c r="D12" s="1111">
        <v>4674</v>
      </c>
      <c r="E12" s="1111">
        <v>12</v>
      </c>
      <c r="F12" s="1111">
        <v>266</v>
      </c>
      <c r="G12" s="1111">
        <v>688</v>
      </c>
      <c r="H12" s="1071"/>
      <c r="I12" s="1071"/>
      <c r="J12" s="1071"/>
      <c r="K12" s="1071"/>
      <c r="L12" s="1071"/>
      <c r="M12" s="1071"/>
      <c r="N12" s="1071"/>
      <c r="O12" s="1071"/>
      <c r="P12" s="1071"/>
      <c r="Q12" s="1071"/>
    </row>
    <row r="13" spans="1:17" ht="15" customHeight="1">
      <c r="A13" s="1141" t="s">
        <v>1190</v>
      </c>
      <c r="B13" s="1111">
        <v>408</v>
      </c>
      <c r="C13" s="1111">
        <v>7369</v>
      </c>
      <c r="D13" s="1111">
        <v>32006</v>
      </c>
      <c r="E13" s="1111">
        <v>1327</v>
      </c>
      <c r="F13" s="1111">
        <v>11070</v>
      </c>
      <c r="G13" s="1111">
        <v>56063</v>
      </c>
      <c r="H13" s="1071"/>
      <c r="I13" s="1071"/>
      <c r="J13" s="1071"/>
      <c r="K13" s="1071"/>
      <c r="L13" s="1071"/>
      <c r="M13" s="1071"/>
      <c r="N13" s="1071"/>
      <c r="O13" s="1071"/>
      <c r="P13" s="1071"/>
      <c r="Q13" s="1071"/>
    </row>
    <row r="14" spans="1:17" ht="34.5" customHeight="1">
      <c r="A14" s="1569" t="s">
        <v>1191</v>
      </c>
      <c r="B14" s="1114">
        <v>2319</v>
      </c>
      <c r="C14" s="1114">
        <v>32663</v>
      </c>
      <c r="D14" s="1114">
        <v>191251</v>
      </c>
      <c r="E14" s="1114">
        <v>4854</v>
      </c>
      <c r="F14" s="1114">
        <v>71675</v>
      </c>
      <c r="G14" s="1114">
        <v>344366</v>
      </c>
      <c r="H14" s="1071"/>
      <c r="I14" s="1071"/>
      <c r="J14" s="1071"/>
      <c r="K14" s="1071"/>
      <c r="L14" s="1071"/>
      <c r="M14" s="1071"/>
      <c r="N14" s="1071"/>
      <c r="O14" s="1071"/>
      <c r="P14" s="1071"/>
      <c r="Q14" s="1071"/>
    </row>
    <row r="15" spans="1:17" ht="15" customHeight="1">
      <c r="A15" s="1141" t="s">
        <v>1192</v>
      </c>
      <c r="B15" s="1155">
        <v>295</v>
      </c>
      <c r="C15" s="1155">
        <v>6145</v>
      </c>
      <c r="D15" s="1111">
        <v>26828</v>
      </c>
      <c r="E15" s="1155">
        <v>3204</v>
      </c>
      <c r="F15" s="1155">
        <v>35375</v>
      </c>
      <c r="G15" s="1111">
        <v>175009</v>
      </c>
      <c r="H15" s="1071"/>
      <c r="I15" s="1071"/>
      <c r="J15" s="1071"/>
      <c r="K15" s="1071"/>
      <c r="L15" s="1071"/>
      <c r="M15" s="1071"/>
      <c r="N15" s="1071"/>
      <c r="O15" s="1071"/>
      <c r="P15" s="1071"/>
      <c r="Q15" s="1071"/>
    </row>
    <row r="16" spans="1:17" ht="15" customHeight="1">
      <c r="A16" s="1141" t="s">
        <v>1193</v>
      </c>
      <c r="B16" s="1156">
        <v>796</v>
      </c>
      <c r="C16" s="1156">
        <v>12400</v>
      </c>
      <c r="D16" s="1111">
        <v>67396</v>
      </c>
      <c r="E16" s="1156">
        <v>341</v>
      </c>
      <c r="F16" s="1156">
        <v>4768</v>
      </c>
      <c r="G16" s="1111">
        <v>25327</v>
      </c>
      <c r="H16" s="1071"/>
      <c r="I16" s="1071"/>
      <c r="J16" s="1071"/>
      <c r="K16" s="1071"/>
      <c r="L16" s="1071"/>
      <c r="M16" s="1071"/>
      <c r="N16" s="1071"/>
      <c r="O16" s="1071"/>
      <c r="P16" s="1071"/>
      <c r="Q16" s="1071"/>
    </row>
    <row r="17" spans="1:17" ht="7.5" customHeight="1">
      <c r="A17" s="1157"/>
      <c r="B17" s="1787"/>
      <c r="C17" s="1787"/>
      <c r="D17" s="1787"/>
      <c r="E17" s="1787"/>
      <c r="F17" s="1787"/>
      <c r="G17" s="1787"/>
      <c r="H17" s="1071"/>
      <c r="I17" s="1071"/>
      <c r="J17" s="1071"/>
      <c r="K17" s="1071"/>
      <c r="L17" s="1071"/>
      <c r="M17" s="1071"/>
      <c r="N17" s="1071"/>
      <c r="O17" s="1071"/>
      <c r="P17" s="1071"/>
      <c r="Q17" s="1071"/>
    </row>
    <row r="18" spans="1:17" ht="15" customHeight="1">
      <c r="A18" s="1067" t="s">
        <v>1194</v>
      </c>
      <c r="B18" s="1121">
        <v>92272</v>
      </c>
      <c r="C18" s="1121">
        <v>2397256</v>
      </c>
      <c r="D18" s="1121">
        <v>12753912</v>
      </c>
      <c r="E18" s="1121">
        <v>115926</v>
      </c>
      <c r="F18" s="1121">
        <v>3274045</v>
      </c>
      <c r="G18" s="1121">
        <v>17136665</v>
      </c>
      <c r="H18" s="1071"/>
      <c r="I18" s="1071"/>
      <c r="J18" s="1071"/>
      <c r="K18" s="1071"/>
      <c r="L18" s="1071"/>
      <c r="M18" s="1071"/>
      <c r="N18" s="1071"/>
      <c r="O18" s="1071"/>
      <c r="P18" s="1071"/>
      <c r="Q18" s="1071"/>
    </row>
    <row r="19" spans="1:17" ht="15" customHeight="1">
      <c r="A19" s="1067" t="s">
        <v>1195</v>
      </c>
      <c r="B19" s="1121">
        <v>1950</v>
      </c>
      <c r="C19" s="1121">
        <v>43369</v>
      </c>
      <c r="D19" s="1121">
        <v>215534</v>
      </c>
      <c r="E19" s="1121">
        <v>1461</v>
      </c>
      <c r="F19" s="1121">
        <v>25546</v>
      </c>
      <c r="G19" s="1121">
        <v>109133</v>
      </c>
      <c r="H19" s="1071"/>
      <c r="I19" s="1071"/>
      <c r="J19" s="1071"/>
      <c r="K19" s="1071"/>
      <c r="L19" s="1071"/>
      <c r="M19" s="1071"/>
      <c r="N19" s="1071"/>
      <c r="O19" s="1071"/>
      <c r="P19" s="1071"/>
      <c r="Q19" s="1071"/>
    </row>
    <row r="20" spans="1:17" ht="7.5" customHeight="1">
      <c r="A20" s="1067"/>
      <c r="B20" s="1790"/>
      <c r="C20" s="1790"/>
      <c r="D20" s="1790"/>
      <c r="E20" s="1790"/>
      <c r="F20" s="1790"/>
      <c r="G20" s="1790"/>
      <c r="H20" s="1071"/>
      <c r="I20" s="1071"/>
      <c r="J20" s="1071"/>
      <c r="K20" s="1071"/>
      <c r="L20" s="1071"/>
      <c r="M20" s="1071"/>
      <c r="N20" s="1071"/>
      <c r="O20" s="1071"/>
      <c r="P20" s="1071"/>
      <c r="Q20" s="1071"/>
    </row>
    <row r="21" spans="1:17" ht="15" customHeight="1">
      <c r="A21" s="1067" t="s">
        <v>1196</v>
      </c>
      <c r="B21" s="1781">
        <v>56440</v>
      </c>
      <c r="C21" s="1791">
        <v>1338839</v>
      </c>
      <c r="D21" s="1121">
        <v>7034050</v>
      </c>
      <c r="E21" s="1781">
        <v>31218</v>
      </c>
      <c r="F21" s="1791">
        <v>505864</v>
      </c>
      <c r="G21" s="1121">
        <v>2389027</v>
      </c>
      <c r="H21" s="1071"/>
      <c r="I21" s="1071"/>
      <c r="J21" s="1071"/>
      <c r="K21" s="1071"/>
      <c r="L21" s="1071"/>
      <c r="M21" s="1071"/>
      <c r="N21" s="1071"/>
      <c r="O21" s="1071"/>
      <c r="P21" s="1071"/>
      <c r="Q21" s="1071"/>
    </row>
    <row r="22" spans="1:17" ht="15" customHeight="1">
      <c r="A22" s="1034" t="s">
        <v>1197</v>
      </c>
      <c r="B22" s="1111">
        <v>3441</v>
      </c>
      <c r="C22" s="1111">
        <v>64598</v>
      </c>
      <c r="D22" s="1111">
        <v>291021</v>
      </c>
      <c r="E22" s="1111">
        <v>9240</v>
      </c>
      <c r="F22" s="1111">
        <v>118423</v>
      </c>
      <c r="G22" s="1111">
        <v>539312</v>
      </c>
      <c r="H22" s="1071"/>
      <c r="I22" s="1071"/>
      <c r="J22" s="1071"/>
      <c r="K22" s="1071"/>
      <c r="L22" s="1071"/>
      <c r="M22" s="1071"/>
      <c r="N22" s="1071"/>
      <c r="O22" s="1071"/>
      <c r="P22" s="1071"/>
      <c r="Q22" s="1071"/>
    </row>
    <row r="23" spans="1:17" ht="15" customHeight="1">
      <c r="A23" s="1034" t="s">
        <v>1198</v>
      </c>
      <c r="B23" s="1111">
        <v>9457</v>
      </c>
      <c r="C23" s="1111">
        <v>194258</v>
      </c>
      <c r="D23" s="1111">
        <v>983351</v>
      </c>
      <c r="E23" s="1111">
        <v>4904</v>
      </c>
      <c r="F23" s="1111">
        <v>66217</v>
      </c>
      <c r="G23" s="1111">
        <v>331461</v>
      </c>
      <c r="H23" s="1071"/>
      <c r="I23" s="1071"/>
      <c r="J23" s="1071"/>
      <c r="K23" s="1071"/>
      <c r="L23" s="1071"/>
      <c r="M23" s="1071"/>
      <c r="N23" s="1071"/>
      <c r="O23" s="1071"/>
      <c r="P23" s="1071"/>
      <c r="Q23" s="1071"/>
    </row>
    <row r="24" spans="1:17" ht="15" customHeight="1">
      <c r="A24" s="1034" t="s">
        <v>1199</v>
      </c>
      <c r="B24" s="1111">
        <f>+B21-B22-B23</f>
        <v>43542</v>
      </c>
      <c r="C24" s="1111">
        <f>+C21-C22-C23</f>
        <v>1079983</v>
      </c>
      <c r="D24" s="1111">
        <v>5759678</v>
      </c>
      <c r="E24" s="1111">
        <f t="shared" ref="E24:F24" si="1">+E21-E22-E23</f>
        <v>17074</v>
      </c>
      <c r="F24" s="1111">
        <f t="shared" si="1"/>
        <v>321224</v>
      </c>
      <c r="G24" s="1111">
        <v>1518254</v>
      </c>
      <c r="H24" s="1071"/>
      <c r="I24" s="1071"/>
      <c r="J24" s="1071"/>
      <c r="K24" s="1071"/>
      <c r="L24" s="1071"/>
      <c r="M24" s="1071"/>
      <c r="N24" s="1071"/>
      <c r="O24" s="1071"/>
      <c r="P24" s="1071"/>
      <c r="Q24" s="1071"/>
    </row>
    <row r="25" spans="1:17" ht="4.5" customHeight="1" thickBot="1">
      <c r="A25" s="1792"/>
      <c r="B25" s="1793"/>
      <c r="C25" s="1793"/>
      <c r="D25" s="1794"/>
      <c r="E25" s="1795"/>
      <c r="F25" s="1795"/>
      <c r="G25" s="1795"/>
      <c r="H25" s="1071"/>
      <c r="I25" s="1071"/>
      <c r="J25" s="1071"/>
      <c r="K25" s="1071"/>
      <c r="L25" s="1071"/>
      <c r="M25" s="1071"/>
      <c r="N25" s="1071"/>
      <c r="O25" s="1071"/>
      <c r="P25" s="1071"/>
      <c r="Q25" s="1071"/>
    </row>
    <row r="26" spans="1:17" ht="13.5" thickTop="1">
      <c r="A26" s="1071"/>
      <c r="B26" s="1071"/>
      <c r="C26" s="1071"/>
      <c r="D26" s="1071"/>
      <c r="E26" s="1071"/>
      <c r="F26" s="1071"/>
      <c r="G26" s="1071"/>
      <c r="H26" s="1071"/>
      <c r="I26" s="1071"/>
      <c r="J26" s="1071"/>
      <c r="K26" s="1071"/>
      <c r="L26" s="1071"/>
      <c r="M26" s="1071"/>
      <c r="N26" s="1071"/>
      <c r="O26" s="1071"/>
      <c r="P26" s="1071"/>
      <c r="Q26" s="1071"/>
    </row>
    <row r="27" spans="1:17">
      <c r="A27" s="1071"/>
      <c r="B27" s="1071"/>
      <c r="C27" s="1071"/>
      <c r="D27" s="1071"/>
      <c r="E27" s="1071"/>
      <c r="F27" s="1071"/>
      <c r="G27" s="1071"/>
      <c r="H27" s="1071"/>
      <c r="I27" s="1071"/>
      <c r="J27" s="1071"/>
      <c r="K27" s="1071"/>
      <c r="L27" s="1071"/>
      <c r="M27" s="1071"/>
      <c r="N27" s="1071"/>
      <c r="O27" s="1071"/>
      <c r="P27" s="1071"/>
      <c r="Q27" s="1071"/>
    </row>
    <row r="28" spans="1:17">
      <c r="A28" s="1071"/>
      <c r="B28" s="1071"/>
      <c r="C28" s="1071"/>
      <c r="D28" s="1071"/>
      <c r="E28" s="1071"/>
      <c r="F28" s="1071"/>
      <c r="G28" s="1071"/>
      <c r="H28" s="1071"/>
      <c r="I28" s="1071"/>
      <c r="J28" s="1071"/>
      <c r="K28" s="1071"/>
      <c r="L28" s="1071"/>
      <c r="M28" s="1071"/>
      <c r="N28" s="1071"/>
      <c r="O28" s="1071"/>
      <c r="P28" s="1071"/>
      <c r="Q28" s="1071"/>
    </row>
    <row r="29" spans="1:17">
      <c r="A29" s="1071"/>
      <c r="B29" s="1071"/>
      <c r="C29" s="1071"/>
      <c r="D29" s="1071"/>
      <c r="E29" s="1071"/>
      <c r="F29" s="1071"/>
      <c r="G29" s="1071"/>
      <c r="H29" s="1071"/>
      <c r="I29" s="1071"/>
      <c r="J29" s="1071"/>
      <c r="K29" s="1071"/>
      <c r="L29" s="1071"/>
      <c r="M29" s="1071"/>
      <c r="N29" s="1071"/>
      <c r="O29" s="1071"/>
      <c r="P29" s="1071"/>
      <c r="Q29" s="1071"/>
    </row>
    <row r="30" spans="1:17">
      <c r="A30" s="1071"/>
      <c r="B30" s="1071"/>
      <c r="C30" s="1071"/>
      <c r="D30" s="1071"/>
      <c r="E30" s="1071"/>
      <c r="F30" s="1071"/>
      <c r="G30" s="1071"/>
      <c r="H30" s="1071"/>
      <c r="I30" s="1071"/>
      <c r="J30" s="1071"/>
      <c r="K30" s="1071"/>
      <c r="L30" s="1071"/>
      <c r="M30" s="1071"/>
      <c r="N30" s="1071"/>
      <c r="O30" s="1071"/>
      <c r="P30" s="1071"/>
      <c r="Q30" s="1071"/>
    </row>
    <row r="31" spans="1:17">
      <c r="A31" s="1071"/>
      <c r="B31" s="1071"/>
      <c r="C31" s="1071"/>
      <c r="D31" s="1071"/>
      <c r="E31" s="1071"/>
      <c r="F31" s="1071"/>
      <c r="G31" s="1071"/>
      <c r="H31" s="1071"/>
      <c r="I31" s="1071"/>
      <c r="J31" s="1071"/>
      <c r="K31" s="1071"/>
      <c r="L31" s="1071"/>
      <c r="M31" s="1071"/>
      <c r="N31" s="1071"/>
      <c r="O31" s="1071"/>
      <c r="P31" s="1071"/>
      <c r="Q31" s="1071"/>
    </row>
    <row r="32" spans="1:17">
      <c r="A32" s="1071"/>
      <c r="B32" s="1071"/>
      <c r="C32" s="1071"/>
      <c r="D32" s="1071"/>
      <c r="E32" s="1071"/>
      <c r="F32" s="1071"/>
      <c r="G32" s="1071"/>
      <c r="H32" s="1071"/>
      <c r="I32" s="1071"/>
      <c r="J32" s="1071"/>
      <c r="K32" s="1071"/>
      <c r="L32" s="1071"/>
      <c r="M32" s="1071"/>
      <c r="N32" s="1071"/>
      <c r="O32" s="1071"/>
      <c r="P32" s="1071"/>
      <c r="Q32" s="1071"/>
    </row>
    <row r="33" spans="1:17">
      <c r="A33" s="1071"/>
      <c r="B33" s="1071"/>
      <c r="C33" s="1071"/>
      <c r="D33" s="1071"/>
      <c r="E33" s="1071"/>
      <c r="F33" s="1071"/>
      <c r="G33" s="1071"/>
      <c r="H33" s="1071"/>
      <c r="I33" s="1071"/>
      <c r="J33" s="1071"/>
      <c r="K33" s="1071"/>
      <c r="L33" s="1071"/>
      <c r="M33" s="1071"/>
      <c r="N33" s="1071"/>
      <c r="O33" s="1071"/>
      <c r="P33" s="1071"/>
      <c r="Q33" s="1071"/>
    </row>
    <row r="34" spans="1:17">
      <c r="A34" s="1071"/>
      <c r="B34" s="1071"/>
      <c r="C34" s="1071"/>
      <c r="D34" s="1071"/>
      <c r="E34" s="1071"/>
      <c r="F34" s="1071"/>
      <c r="G34" s="1071"/>
      <c r="H34" s="1071"/>
      <c r="I34" s="1071"/>
      <c r="J34" s="1071"/>
      <c r="K34" s="1071"/>
      <c r="L34" s="1071"/>
      <c r="M34" s="1071"/>
      <c r="N34" s="1071"/>
      <c r="O34" s="1071"/>
      <c r="P34" s="1071"/>
      <c r="Q34" s="1071"/>
    </row>
    <row r="35" spans="1:17">
      <c r="A35" s="1071"/>
      <c r="B35" s="1071"/>
      <c r="C35" s="1071"/>
      <c r="D35" s="1071"/>
      <c r="E35" s="1071"/>
      <c r="F35" s="1071"/>
      <c r="G35" s="1071"/>
      <c r="H35" s="1071"/>
      <c r="I35" s="1071"/>
      <c r="J35" s="1071"/>
      <c r="K35" s="1071"/>
      <c r="L35" s="1071"/>
      <c r="M35" s="1071"/>
      <c r="N35" s="1071"/>
      <c r="O35" s="1071"/>
      <c r="P35" s="1071"/>
      <c r="Q35" s="1071"/>
    </row>
    <row r="36" spans="1:17">
      <c r="A36" s="1071"/>
      <c r="B36" s="1071"/>
      <c r="C36" s="1071"/>
      <c r="D36" s="1071"/>
      <c r="E36" s="1071"/>
      <c r="F36" s="1071"/>
      <c r="G36" s="1071"/>
      <c r="H36" s="1071"/>
      <c r="I36" s="1071"/>
      <c r="J36" s="1071"/>
      <c r="K36" s="1071"/>
      <c r="L36" s="1071"/>
      <c r="M36" s="1071"/>
      <c r="N36" s="1071"/>
      <c r="O36" s="1071"/>
      <c r="P36" s="1071"/>
      <c r="Q36" s="1071"/>
    </row>
    <row r="37" spans="1:17">
      <c r="A37" s="1071"/>
      <c r="B37" s="1071"/>
      <c r="C37" s="1071"/>
      <c r="D37" s="1071"/>
      <c r="E37" s="1071"/>
      <c r="F37" s="1071"/>
      <c r="G37" s="1071"/>
      <c r="H37" s="1071"/>
      <c r="I37" s="1071"/>
      <c r="J37" s="1071"/>
      <c r="K37" s="1071"/>
      <c r="L37" s="1071"/>
      <c r="M37" s="1071"/>
      <c r="N37" s="1071"/>
      <c r="O37" s="1071"/>
      <c r="P37" s="1071"/>
      <c r="Q37" s="1071"/>
    </row>
    <row r="38" spans="1:17">
      <c r="A38" s="1071"/>
      <c r="B38" s="1071"/>
      <c r="C38" s="1071"/>
      <c r="D38" s="1071"/>
      <c r="E38" s="1071"/>
      <c r="F38" s="1071"/>
      <c r="G38" s="1071"/>
      <c r="H38" s="1071"/>
      <c r="I38" s="1071"/>
      <c r="J38" s="1071"/>
      <c r="K38" s="1071"/>
      <c r="L38" s="1071"/>
      <c r="M38" s="1071"/>
      <c r="N38" s="1071"/>
      <c r="O38" s="1071"/>
      <c r="P38" s="1071"/>
      <c r="Q38" s="1071"/>
    </row>
    <row r="39" spans="1:17">
      <c r="A39" s="1071"/>
      <c r="B39" s="1071"/>
      <c r="C39" s="1071"/>
      <c r="D39" s="1071"/>
      <c r="E39" s="1071"/>
      <c r="F39" s="1071"/>
      <c r="G39" s="1071"/>
      <c r="H39" s="1071"/>
      <c r="I39" s="1071"/>
      <c r="J39" s="1071"/>
      <c r="K39" s="1071"/>
      <c r="L39" s="1071"/>
      <c r="M39" s="1071"/>
      <c r="N39" s="1071"/>
      <c r="O39" s="1071"/>
      <c r="P39" s="1071"/>
      <c r="Q39" s="1071"/>
    </row>
    <row r="40" spans="1:17">
      <c r="A40" s="1071"/>
      <c r="B40" s="1071"/>
      <c r="C40" s="1071"/>
      <c r="D40" s="1071"/>
      <c r="E40" s="1071"/>
      <c r="F40" s="1071"/>
      <c r="G40" s="1071"/>
      <c r="H40" s="1071"/>
      <c r="I40" s="1071"/>
      <c r="J40" s="1071"/>
      <c r="K40" s="1071"/>
      <c r="L40" s="1071"/>
      <c r="M40" s="1071"/>
      <c r="N40" s="1071"/>
      <c r="O40" s="1071"/>
      <c r="P40" s="1071"/>
      <c r="Q40" s="1071"/>
    </row>
    <row r="41" spans="1:17">
      <c r="A41" s="1071"/>
      <c r="B41" s="1071"/>
      <c r="C41" s="1071"/>
      <c r="D41" s="1071"/>
      <c r="E41" s="1071"/>
      <c r="F41" s="1071"/>
      <c r="G41" s="1071"/>
      <c r="H41" s="1071"/>
      <c r="I41" s="1071"/>
      <c r="J41" s="1071"/>
      <c r="K41" s="1071"/>
      <c r="L41" s="1071"/>
      <c r="M41" s="1071"/>
      <c r="N41" s="1071"/>
      <c r="O41" s="1071"/>
      <c r="P41" s="1071"/>
      <c r="Q41" s="1071"/>
    </row>
    <row r="42" spans="1:17">
      <c r="A42" s="1071"/>
      <c r="B42" s="1071"/>
      <c r="C42" s="1071"/>
      <c r="D42" s="1071"/>
      <c r="E42" s="1071"/>
      <c r="F42" s="1071"/>
      <c r="G42" s="1071"/>
      <c r="H42" s="1071"/>
      <c r="I42" s="1071"/>
      <c r="J42" s="1071"/>
      <c r="K42" s="1071"/>
      <c r="L42" s="1071"/>
      <c r="M42" s="1071"/>
      <c r="N42" s="1071"/>
      <c r="O42" s="1071"/>
      <c r="P42" s="1071"/>
      <c r="Q42" s="1071"/>
    </row>
    <row r="43" spans="1:17">
      <c r="A43" s="1071"/>
      <c r="B43" s="1071"/>
      <c r="C43" s="1071"/>
      <c r="D43" s="1071"/>
      <c r="E43" s="1071"/>
      <c r="F43" s="1071"/>
      <c r="G43" s="1071"/>
      <c r="H43" s="1071"/>
      <c r="I43" s="1071"/>
      <c r="J43" s="1071"/>
      <c r="K43" s="1071"/>
      <c r="L43" s="1071"/>
      <c r="M43" s="1071"/>
      <c r="N43" s="1071"/>
      <c r="O43" s="1071"/>
      <c r="P43" s="1071"/>
      <c r="Q43" s="1071"/>
    </row>
    <row r="44" spans="1:17">
      <c r="A44" s="1071"/>
      <c r="B44" s="1071"/>
      <c r="C44" s="1071"/>
      <c r="D44" s="1071"/>
      <c r="E44" s="1071"/>
      <c r="F44" s="1071"/>
      <c r="G44" s="1071"/>
      <c r="H44" s="1071"/>
      <c r="I44" s="1071"/>
      <c r="J44" s="1071"/>
      <c r="K44" s="1071"/>
      <c r="L44" s="1071"/>
      <c r="M44" s="1071"/>
      <c r="N44" s="1071"/>
      <c r="O44" s="1071"/>
      <c r="P44" s="1071"/>
      <c r="Q44" s="1071"/>
    </row>
  </sheetData>
  <mergeCells count="13">
    <mergeCell ref="G5:G6"/>
    <mergeCell ref="B7:C7"/>
    <mergeCell ref="E7:F7"/>
    <mergeCell ref="A1:D1"/>
    <mergeCell ref="A2:G2"/>
    <mergeCell ref="A4:A7"/>
    <mergeCell ref="B4:D4"/>
    <mergeCell ref="E4:G4"/>
    <mergeCell ref="B5:B6"/>
    <mergeCell ref="C5:C6"/>
    <mergeCell ref="D5:D6"/>
    <mergeCell ref="E5:E6"/>
    <mergeCell ref="F5:F6"/>
  </mergeCells>
  <pageMargins left="0.78740157480314965" right="0.78740157480314965" top="1.1811023622047243" bottom="0.78740157480314965" header="0" footer="0"/>
  <pageSetup paperSize="9" orientation="portrait" verticalDpi="0" r:id="rId1"/>
</worksheet>
</file>

<file path=xl/worksheets/sheet97.xml><?xml version="1.0" encoding="utf-8"?>
<worksheet xmlns="http://schemas.openxmlformats.org/spreadsheetml/2006/main" xmlns:r="http://schemas.openxmlformats.org/officeDocument/2006/relationships">
  <sheetPr codeName="Sheet97"/>
  <dimension ref="A1:L73"/>
  <sheetViews>
    <sheetView workbookViewId="0">
      <selection sqref="A1:D1"/>
    </sheetView>
  </sheetViews>
  <sheetFormatPr defaultColWidth="7.85546875" defaultRowHeight="9"/>
  <cols>
    <col min="1" max="1" width="21.42578125" style="1100" customWidth="1"/>
    <col min="2" max="2" width="9.5703125" style="1100" customWidth="1"/>
    <col min="3" max="3" width="13.42578125" style="1100" customWidth="1"/>
    <col min="4" max="4" width="9.7109375" style="1100" customWidth="1"/>
    <col min="5" max="5" width="9.5703125" style="1100" customWidth="1"/>
    <col min="6" max="6" width="13.42578125" style="1100" customWidth="1"/>
    <col min="7" max="7" width="9.7109375" style="1100" customWidth="1"/>
    <col min="8" max="8" width="7.85546875" style="1091" customWidth="1"/>
    <col min="9" max="9" width="9" style="1091" customWidth="1"/>
    <col min="10" max="10" width="10.140625" style="1100" customWidth="1"/>
    <col min="11" max="11" width="11.42578125" style="1100" bestFit="1" customWidth="1"/>
    <col min="12" max="12" width="8.140625" style="1100" bestFit="1" customWidth="1"/>
    <col min="13" max="13" width="11.42578125" style="1100" bestFit="1" customWidth="1"/>
    <col min="14" max="16384" width="7.85546875" style="1100"/>
  </cols>
  <sheetData>
    <row r="1" spans="1:12" s="1102" customFormat="1" ht="17.25" customHeight="1">
      <c r="A1" s="2219" t="s">
        <v>1215</v>
      </c>
      <c r="B1" s="2219"/>
      <c r="C1" s="2219"/>
      <c r="D1" s="2219"/>
      <c r="E1" s="1034"/>
      <c r="F1" s="1034"/>
      <c r="G1" s="1034"/>
      <c r="H1" s="1146"/>
    </row>
    <row r="2" spans="1:12" s="1102" customFormat="1" ht="19.5" customHeight="1">
      <c r="A2" s="2214" t="s">
        <v>1617</v>
      </c>
      <c r="B2" s="2214"/>
      <c r="C2" s="2214"/>
      <c r="D2" s="2214"/>
      <c r="E2" s="2243"/>
      <c r="F2" s="2243"/>
      <c r="G2" s="2243"/>
      <c r="H2" s="1765"/>
    </row>
    <row r="3" spans="1:12" s="1102" customFormat="1" ht="13.5" customHeight="1">
      <c r="A3" s="1092">
        <v>2017</v>
      </c>
      <c r="B3" s="1151"/>
      <c r="C3" s="1151"/>
      <c r="D3" s="1134"/>
      <c r="E3" s="1151"/>
      <c r="F3" s="1151"/>
      <c r="G3" s="1151"/>
      <c r="H3" s="1765"/>
    </row>
    <row r="4" spans="1:12" s="1102" customFormat="1" ht="12" customHeight="1">
      <c r="A4" s="2181" t="s">
        <v>1183</v>
      </c>
      <c r="B4" s="2237" t="s">
        <v>1209</v>
      </c>
      <c r="C4" s="2237"/>
      <c r="D4" s="2237"/>
      <c r="E4" s="2237" t="s">
        <v>1210</v>
      </c>
      <c r="F4" s="2237"/>
      <c r="G4" s="2237"/>
      <c r="H4" s="1765"/>
    </row>
    <row r="5" spans="1:12" s="1102" customFormat="1" ht="12" customHeight="1">
      <c r="A5" s="2181"/>
      <c r="B5" s="2182" t="s">
        <v>1165</v>
      </c>
      <c r="C5" s="2230" t="s">
        <v>1166</v>
      </c>
      <c r="D5" s="2230" t="s">
        <v>1168</v>
      </c>
      <c r="E5" s="2182" t="s">
        <v>1165</v>
      </c>
      <c r="F5" s="2230" t="s">
        <v>1166</v>
      </c>
      <c r="G5" s="2230" t="s">
        <v>1168</v>
      </c>
      <c r="H5" s="1765"/>
    </row>
    <row r="6" spans="1:12" s="1102" customFormat="1" ht="12" customHeight="1">
      <c r="A6" s="2181"/>
      <c r="B6" s="2183"/>
      <c r="C6" s="2183"/>
      <c r="D6" s="2183"/>
      <c r="E6" s="2183"/>
      <c r="F6" s="2183"/>
      <c r="G6" s="2183"/>
      <c r="H6" s="1765"/>
    </row>
    <row r="7" spans="1:12" s="1102" customFormat="1" ht="12" customHeight="1">
      <c r="A7" s="2181"/>
      <c r="B7" s="2181" t="s">
        <v>82</v>
      </c>
      <c r="C7" s="2181"/>
      <c r="D7" s="1755" t="s">
        <v>1186</v>
      </c>
      <c r="E7" s="2181" t="s">
        <v>82</v>
      </c>
      <c r="F7" s="2181"/>
      <c r="G7" s="1755" t="s">
        <v>124</v>
      </c>
      <c r="H7" s="1146"/>
    </row>
    <row r="8" spans="1:12" s="1102" customFormat="1" ht="12" customHeight="1">
      <c r="A8" s="1067" t="s">
        <v>0</v>
      </c>
      <c r="B8" s="1154">
        <f t="shared" ref="B8:F8" si="0">SUM(B10,B18,B19,B21)</f>
        <v>180733</v>
      </c>
      <c r="C8" s="1154">
        <f t="shared" si="0"/>
        <v>4041326</v>
      </c>
      <c r="D8" s="1154">
        <v>20855227</v>
      </c>
      <c r="E8" s="1154">
        <f t="shared" si="0"/>
        <v>161390</v>
      </c>
      <c r="F8" s="1154">
        <f t="shared" si="0"/>
        <v>3624188</v>
      </c>
      <c r="G8" s="1154">
        <v>19427515</v>
      </c>
      <c r="H8" s="1786"/>
      <c r="I8" s="1158"/>
      <c r="J8" s="1159"/>
      <c r="K8" s="1159"/>
      <c r="L8" s="1160"/>
    </row>
    <row r="9" spans="1:12" s="1102" customFormat="1" ht="7.5" customHeight="1">
      <c r="A9" s="1067"/>
      <c r="B9" s="1124"/>
      <c r="C9" s="1124"/>
      <c r="D9" s="1124"/>
      <c r="E9" s="1124"/>
      <c r="F9" s="1124"/>
      <c r="G9" s="1124"/>
      <c r="H9" s="1146"/>
      <c r="J9" s="1159"/>
      <c r="K9" s="1159"/>
    </row>
    <row r="10" spans="1:12" s="1102" customFormat="1" ht="14.25" customHeight="1">
      <c r="A10" s="1161" t="s">
        <v>1187</v>
      </c>
      <c r="B10" s="1154">
        <v>7927</v>
      </c>
      <c r="C10" s="1154">
        <v>99369</v>
      </c>
      <c r="D10" s="1154">
        <v>499295</v>
      </c>
      <c r="E10" s="1154">
        <v>14693</v>
      </c>
      <c r="F10" s="1154">
        <v>220593</v>
      </c>
      <c r="G10" s="1154">
        <v>1136574</v>
      </c>
      <c r="H10" s="1786"/>
      <c r="I10" s="1158"/>
      <c r="J10" s="1159"/>
      <c r="K10" s="1159"/>
      <c r="L10" s="1160"/>
    </row>
    <row r="11" spans="1:12" s="1102" customFormat="1" ht="14.25" customHeight="1">
      <c r="A11" s="1092" t="s">
        <v>1188</v>
      </c>
      <c r="B11" s="1162">
        <v>1646</v>
      </c>
      <c r="C11" s="1162">
        <v>15873</v>
      </c>
      <c r="D11" s="1162">
        <v>65524</v>
      </c>
      <c r="E11" s="1162">
        <v>6042</v>
      </c>
      <c r="F11" s="1162">
        <v>114457</v>
      </c>
      <c r="G11" s="1162">
        <v>578089</v>
      </c>
      <c r="H11" s="1786"/>
      <c r="I11" s="1158"/>
      <c r="J11" s="1159"/>
      <c r="K11" s="1159"/>
      <c r="L11" s="1160"/>
    </row>
    <row r="12" spans="1:12" s="1102" customFormat="1" ht="14.25" customHeight="1">
      <c r="A12" s="1092" t="s">
        <v>1189</v>
      </c>
      <c r="B12" s="1162">
        <v>16</v>
      </c>
      <c r="C12" s="1162">
        <v>748</v>
      </c>
      <c r="D12" s="1162">
        <v>2053</v>
      </c>
      <c r="E12" s="1162">
        <v>131</v>
      </c>
      <c r="F12" s="1162">
        <v>1649</v>
      </c>
      <c r="G12" s="1162">
        <v>8382</v>
      </c>
      <c r="H12" s="1786"/>
      <c r="I12" s="1158"/>
      <c r="J12" s="1159"/>
      <c r="K12" s="1159"/>
      <c r="L12" s="1160"/>
    </row>
    <row r="13" spans="1:12" s="1102" customFormat="1" ht="14.25" customHeight="1">
      <c r="A13" s="1092" t="s">
        <v>1190</v>
      </c>
      <c r="B13" s="1162">
        <v>2327</v>
      </c>
      <c r="C13" s="1162">
        <v>27389</v>
      </c>
      <c r="D13" s="1162">
        <v>133308</v>
      </c>
      <c r="E13" s="1162">
        <v>1857</v>
      </c>
      <c r="F13" s="1162">
        <v>18672</v>
      </c>
      <c r="G13" s="1162">
        <v>85901</v>
      </c>
      <c r="H13" s="1786"/>
      <c r="I13" s="1158"/>
      <c r="J13" s="1159"/>
      <c r="K13" s="1159"/>
      <c r="L13" s="1160"/>
    </row>
    <row r="14" spans="1:12" s="1102" customFormat="1" ht="23.25" customHeight="1">
      <c r="A14" s="1796" t="s">
        <v>1191</v>
      </c>
      <c r="B14" s="1163">
        <v>3644</v>
      </c>
      <c r="C14" s="1163">
        <v>48970</v>
      </c>
      <c r="D14" s="1163">
        <v>265682</v>
      </c>
      <c r="E14" s="1163">
        <v>6432</v>
      </c>
      <c r="F14" s="1163">
        <v>81608</v>
      </c>
      <c r="G14" s="1163">
        <v>446575</v>
      </c>
      <c r="H14" s="1786"/>
      <c r="I14" s="1158"/>
      <c r="J14" s="1159"/>
      <c r="K14" s="1159"/>
      <c r="L14" s="1160"/>
    </row>
    <row r="15" spans="1:12" s="1102" customFormat="1" ht="14.25" customHeight="1">
      <c r="A15" s="1092" t="s">
        <v>1192</v>
      </c>
      <c r="B15" s="1162">
        <v>269</v>
      </c>
      <c r="C15" s="1162">
        <v>6209</v>
      </c>
      <c r="D15" s="1162">
        <v>32091</v>
      </c>
      <c r="E15" s="1162">
        <v>184</v>
      </c>
      <c r="F15" s="1162">
        <v>2638</v>
      </c>
      <c r="G15" s="1162">
        <v>10974</v>
      </c>
      <c r="H15" s="1786"/>
      <c r="I15" s="1158"/>
      <c r="J15" s="1159"/>
      <c r="K15" s="1159"/>
      <c r="L15" s="1160"/>
    </row>
    <row r="16" spans="1:12" s="1102" customFormat="1" ht="14.25" customHeight="1">
      <c r="A16" s="1092" t="s">
        <v>1193</v>
      </c>
      <c r="B16" s="1694">
        <v>25</v>
      </c>
      <c r="C16" s="1694">
        <v>180</v>
      </c>
      <c r="D16" s="1162">
        <v>638</v>
      </c>
      <c r="E16" s="1694">
        <v>47</v>
      </c>
      <c r="F16" s="1694">
        <v>1569</v>
      </c>
      <c r="G16" s="1162">
        <v>6654</v>
      </c>
      <c r="H16" s="1786"/>
      <c r="I16" s="1158"/>
      <c r="J16" s="1159"/>
      <c r="K16" s="1159"/>
      <c r="L16" s="1160"/>
    </row>
    <row r="17" spans="1:12" s="1102" customFormat="1" ht="7.5" customHeight="1">
      <c r="A17" s="1157"/>
      <c r="B17" s="992"/>
      <c r="C17" s="992"/>
      <c r="D17" s="992"/>
      <c r="E17" s="992"/>
      <c r="F17" s="992"/>
      <c r="G17" s="992"/>
      <c r="H17" s="1146"/>
      <c r="J17" s="1159"/>
      <c r="K17" s="1159"/>
    </row>
    <row r="18" spans="1:12" s="1102" customFormat="1" ht="15" customHeight="1">
      <c r="A18" s="1067" t="s">
        <v>1194</v>
      </c>
      <c r="B18" s="1121">
        <v>112263</v>
      </c>
      <c r="C18" s="1121">
        <v>2796985</v>
      </c>
      <c r="D18" s="1154">
        <v>14281566</v>
      </c>
      <c r="E18" s="1121">
        <v>79387</v>
      </c>
      <c r="F18" s="1121">
        <v>2128956</v>
      </c>
      <c r="G18" s="1154">
        <v>11598349</v>
      </c>
      <c r="H18" s="1786"/>
      <c r="I18" s="1158"/>
      <c r="J18" s="1159"/>
      <c r="K18" s="1159"/>
      <c r="L18" s="1160"/>
    </row>
    <row r="19" spans="1:12" s="1102" customFormat="1" ht="15" customHeight="1">
      <c r="A19" s="1067" t="s">
        <v>1195</v>
      </c>
      <c r="B19" s="1121">
        <v>719</v>
      </c>
      <c r="C19" s="1121">
        <v>8011</v>
      </c>
      <c r="D19" s="1154">
        <v>37048</v>
      </c>
      <c r="E19" s="1121">
        <v>625</v>
      </c>
      <c r="F19" s="1121">
        <v>12235</v>
      </c>
      <c r="G19" s="1154">
        <v>67660</v>
      </c>
      <c r="H19" s="1786"/>
      <c r="I19" s="1158"/>
      <c r="J19" s="1159"/>
      <c r="K19" s="1164"/>
      <c r="L19" s="1160"/>
    </row>
    <row r="20" spans="1:12" s="1102" customFormat="1" ht="7.5" customHeight="1">
      <c r="A20" s="1067"/>
      <c r="B20" s="1751"/>
      <c r="C20" s="1751"/>
      <c r="D20" s="1751"/>
      <c r="E20" s="1751"/>
      <c r="F20" s="1751"/>
      <c r="G20" s="1751"/>
      <c r="H20" s="1797"/>
      <c r="J20" s="1159"/>
      <c r="K20" s="1164"/>
    </row>
    <row r="21" spans="1:12" s="1102" customFormat="1" ht="15" customHeight="1">
      <c r="A21" s="1067" t="s">
        <v>1196</v>
      </c>
      <c r="B21" s="1781">
        <v>59824</v>
      </c>
      <c r="C21" s="1791">
        <v>1136961</v>
      </c>
      <c r="D21" s="1154">
        <v>6037318</v>
      </c>
      <c r="E21" s="1781">
        <v>66685</v>
      </c>
      <c r="F21" s="1791">
        <v>1262404</v>
      </c>
      <c r="G21" s="1154">
        <v>6624932</v>
      </c>
      <c r="H21" s="1786"/>
      <c r="I21" s="1158"/>
      <c r="J21" s="1159"/>
      <c r="K21" s="1164"/>
      <c r="L21" s="1160"/>
    </row>
    <row r="22" spans="1:12" s="1102" customFormat="1" ht="14.25" customHeight="1">
      <c r="A22" s="1034" t="s">
        <v>1197</v>
      </c>
      <c r="B22" s="1111">
        <v>12320</v>
      </c>
      <c r="C22" s="1111">
        <v>192795</v>
      </c>
      <c r="D22" s="1162">
        <v>975899</v>
      </c>
      <c r="E22" s="1111">
        <v>10390</v>
      </c>
      <c r="F22" s="1111">
        <v>169833</v>
      </c>
      <c r="G22" s="1162">
        <v>819863</v>
      </c>
      <c r="H22" s="1786"/>
      <c r="I22" s="1158"/>
      <c r="J22" s="1159"/>
      <c r="K22" s="1164"/>
      <c r="L22" s="1160"/>
    </row>
    <row r="23" spans="1:12" s="1102" customFormat="1" ht="14.25" customHeight="1">
      <c r="A23" s="1034" t="s">
        <v>1198</v>
      </c>
      <c r="B23" s="1111">
        <v>33963</v>
      </c>
      <c r="C23" s="1111">
        <v>689864</v>
      </c>
      <c r="D23" s="1162">
        <v>3721753</v>
      </c>
      <c r="E23" s="1111">
        <v>25830</v>
      </c>
      <c r="F23" s="1111">
        <v>541759</v>
      </c>
      <c r="G23" s="1162">
        <v>2848954</v>
      </c>
      <c r="H23" s="1786"/>
      <c r="I23" s="1158"/>
      <c r="J23" s="1159"/>
      <c r="K23" s="1164"/>
      <c r="L23" s="1160"/>
    </row>
    <row r="24" spans="1:12" s="1102" customFormat="1" ht="14.25" customHeight="1">
      <c r="A24" s="1034" t="s">
        <v>1199</v>
      </c>
      <c r="B24" s="1111">
        <f t="shared" ref="B24:C24" si="1">+B21-B22-B23</f>
        <v>13541</v>
      </c>
      <c r="C24" s="1111">
        <f t="shared" si="1"/>
        <v>254302</v>
      </c>
      <c r="D24" s="1162">
        <v>1339667</v>
      </c>
      <c r="E24" s="1111">
        <f t="shared" ref="E24:F24" si="2">+E21-E22-E23</f>
        <v>30465</v>
      </c>
      <c r="F24" s="1111">
        <f t="shared" si="2"/>
        <v>550812</v>
      </c>
      <c r="G24" s="1162">
        <v>2956115</v>
      </c>
      <c r="H24" s="1786"/>
      <c r="I24" s="1158"/>
      <c r="J24" s="1165"/>
      <c r="K24" s="1166"/>
      <c r="L24" s="1160"/>
    </row>
    <row r="25" spans="1:12" s="1102" customFormat="1" ht="4.5" customHeight="1" thickBot="1">
      <c r="A25" s="1678"/>
      <c r="B25" s="1721"/>
      <c r="C25" s="1721"/>
      <c r="D25" s="1761"/>
      <c r="E25" s="1789"/>
      <c r="F25" s="1789"/>
      <c r="G25" s="1789"/>
      <c r="H25" s="1146"/>
      <c r="I25" s="1146"/>
    </row>
    <row r="26" spans="1:12" s="1102" customFormat="1" ht="16.5" customHeight="1" thickTop="1">
      <c r="A26" s="2241" t="s">
        <v>1173</v>
      </c>
      <c r="B26" s="2242"/>
      <c r="C26" s="2242"/>
      <c r="D26" s="2242"/>
      <c r="E26" s="2242"/>
      <c r="F26" s="2242"/>
      <c r="G26" s="2242"/>
      <c r="H26" s="1167"/>
    </row>
    <row r="27" spans="1:12" s="1102" customFormat="1" ht="12.75">
      <c r="A27" s="2242"/>
      <c r="B27" s="2242"/>
      <c r="C27" s="2242"/>
      <c r="D27" s="2242"/>
      <c r="E27" s="2242"/>
      <c r="F27" s="2242"/>
      <c r="G27" s="2242"/>
      <c r="H27" s="1167"/>
    </row>
    <row r="28" spans="1:12" s="1102" customFormat="1" ht="10.5" customHeight="1">
      <c r="A28" s="1147" t="s">
        <v>1159</v>
      </c>
      <c r="B28" s="1034"/>
      <c r="C28" s="1034"/>
      <c r="D28" s="1034"/>
      <c r="E28" s="1094"/>
      <c r="F28" s="1094"/>
      <c r="G28" s="1094"/>
      <c r="H28" s="1149"/>
    </row>
    <row r="29" spans="1:12" s="1102" customFormat="1" ht="7.5" customHeight="1">
      <c r="A29" s="992"/>
      <c r="B29" s="992"/>
      <c r="C29" s="992"/>
      <c r="D29" s="992"/>
      <c r="E29" s="992"/>
      <c r="F29" s="992"/>
      <c r="G29" s="992"/>
    </row>
    <row r="30" spans="1:12" s="1102" customFormat="1" ht="12.75">
      <c r="A30" s="771" t="s">
        <v>564</v>
      </c>
      <c r="B30" s="771"/>
      <c r="C30" s="992"/>
      <c r="D30" s="992"/>
      <c r="E30" s="992"/>
      <c r="F30" s="992"/>
      <c r="G30" s="992"/>
    </row>
    <row r="31" spans="1:12" s="1102" customFormat="1" ht="12" customHeight="1">
      <c r="A31" s="1150" t="s">
        <v>1216</v>
      </c>
      <c r="B31" s="771"/>
      <c r="C31" s="992"/>
      <c r="D31" s="992"/>
      <c r="E31" s="992"/>
      <c r="F31" s="992"/>
      <c r="G31" s="992"/>
    </row>
    <row r="32" spans="1:12" s="1102" customFormat="1" ht="12" customHeight="1">
      <c r="A32" s="1150" t="s">
        <v>1217</v>
      </c>
      <c r="B32" s="1150"/>
      <c r="C32" s="992"/>
      <c r="D32" s="992"/>
      <c r="E32" s="992"/>
      <c r="F32" s="992"/>
      <c r="G32" s="992"/>
    </row>
    <row r="33" spans="1:7" s="1102" customFormat="1" ht="12" customHeight="1">
      <c r="A33" s="1150" t="s">
        <v>1218</v>
      </c>
      <c r="B33" s="1034"/>
      <c r="C33" s="992"/>
      <c r="D33" s="992"/>
      <c r="E33" s="992"/>
      <c r="F33" s="992"/>
      <c r="G33" s="992"/>
    </row>
    <row r="34" spans="1:7" s="1102" customFormat="1">
      <c r="A34" s="1146"/>
      <c r="B34" s="1146"/>
    </row>
    <row r="35" spans="1:7" s="1102" customFormat="1">
      <c r="B35" s="1146"/>
    </row>
    <row r="36" spans="1:7" s="1102" customFormat="1" ht="11.25">
      <c r="A36" s="1168"/>
      <c r="B36" s="1168"/>
    </row>
    <row r="37" spans="1:7" s="1102" customFormat="1" ht="11.25">
      <c r="A37" s="1168"/>
      <c r="B37" s="1168"/>
    </row>
    <row r="38" spans="1:7" s="1102" customFormat="1"/>
    <row r="39" spans="1:7" s="1102" customFormat="1"/>
    <row r="40" spans="1:7" s="1102" customFormat="1"/>
    <row r="41" spans="1:7" s="1102" customFormat="1"/>
    <row r="42" spans="1:7" s="1102" customFormat="1"/>
    <row r="43" spans="1:7" s="1102" customFormat="1"/>
    <row r="44" spans="1:7" s="1102" customFormat="1"/>
    <row r="45" spans="1:7" s="1102" customFormat="1"/>
    <row r="46" spans="1:7" s="1102" customFormat="1"/>
    <row r="47" spans="1:7" s="1102" customFormat="1"/>
    <row r="48" spans="1:7" s="1102" customFormat="1"/>
    <row r="49" s="1102" customFormat="1"/>
    <row r="50" s="1102" customFormat="1"/>
    <row r="51" s="1102" customFormat="1"/>
    <row r="52" s="1102" customFormat="1"/>
    <row r="53" s="1102" customFormat="1"/>
    <row r="54" s="1102" customFormat="1"/>
    <row r="55" s="1102" customFormat="1"/>
    <row r="56" s="1102" customFormat="1"/>
    <row r="57" s="1102" customFormat="1"/>
    <row r="58" s="1102" customFormat="1"/>
    <row r="59" s="1102" customFormat="1"/>
    <row r="60" s="1102" customFormat="1"/>
    <row r="61" s="1102" customFormat="1"/>
    <row r="62" s="1102" customFormat="1"/>
    <row r="63" s="1102" customFormat="1"/>
    <row r="64" s="1102" customFormat="1"/>
    <row r="65" s="1102" customFormat="1"/>
    <row r="66" s="1102" customFormat="1"/>
    <row r="67" s="1102" customFormat="1"/>
    <row r="68" s="1102" customFormat="1"/>
    <row r="69" s="1102" customFormat="1"/>
    <row r="70" s="1102" customFormat="1"/>
    <row r="71" s="1102" customFormat="1"/>
    <row r="72" s="1102" customFormat="1"/>
    <row r="73" s="1102" customFormat="1"/>
  </sheetData>
  <mergeCells count="14">
    <mergeCell ref="G5:G6"/>
    <mergeCell ref="B7:C7"/>
    <mergeCell ref="E7:F7"/>
    <mergeCell ref="A26:G27"/>
    <mergeCell ref="A1:D1"/>
    <mergeCell ref="A2:G2"/>
    <mergeCell ref="A4:A7"/>
    <mergeCell ref="B4:D4"/>
    <mergeCell ref="E4:G4"/>
    <mergeCell ref="B5:B6"/>
    <mergeCell ref="C5:C6"/>
    <mergeCell ref="D5:D6"/>
    <mergeCell ref="E5:E6"/>
    <mergeCell ref="F5:F6"/>
  </mergeCells>
  <hyperlinks>
    <hyperlink ref="A32" r:id="rId1"/>
    <hyperlink ref="A33" r:id="rId2"/>
    <hyperlink ref="A31" r:id="rId3"/>
  </hyperlinks>
  <pageMargins left="0.78740157480314965" right="0.78740157480314965" top="1.1811023622047243" bottom="0.78740157480314965" header="0" footer="0"/>
  <pageSetup paperSize="9" orientation="portrait" r:id="rId4"/>
  <headerFooter alignWithMargins="0"/>
</worksheet>
</file>

<file path=xl/worksheets/sheet98.xml><?xml version="1.0" encoding="utf-8"?>
<worksheet xmlns="http://schemas.openxmlformats.org/spreadsheetml/2006/main" xmlns:r="http://schemas.openxmlformats.org/officeDocument/2006/relationships">
  <sheetPr codeName="Sheet98"/>
  <dimension ref="A1:N52"/>
  <sheetViews>
    <sheetView showGridLines="0" zoomScaleNormal="100" zoomScaleSheetLayoutView="100" workbookViewId="0">
      <selection sqref="A1:G1"/>
    </sheetView>
  </sheetViews>
  <sheetFormatPr defaultRowHeight="12.75"/>
  <cols>
    <col min="1" max="1" width="21.5703125" style="1179" customWidth="1"/>
    <col min="2" max="2" width="8.42578125" style="1179" customWidth="1"/>
    <col min="3" max="3" width="10.7109375" style="1179" customWidth="1"/>
    <col min="4" max="4" width="10.28515625" style="1179" customWidth="1"/>
    <col min="5" max="5" width="12.7109375" style="1179" customWidth="1"/>
    <col min="6" max="6" width="11.42578125" style="1077" customWidth="1"/>
    <col min="7" max="7" width="11.85546875" style="1077" customWidth="1"/>
    <col min="8" max="8" width="8.7109375" style="1077" customWidth="1"/>
    <col min="9" max="16384" width="9.140625" style="1077"/>
  </cols>
  <sheetData>
    <row r="1" spans="1:13" s="1169" customFormat="1" ht="15" customHeight="1">
      <c r="A1" s="2178" t="s">
        <v>1232</v>
      </c>
      <c r="B1" s="2178"/>
      <c r="C1" s="2178"/>
      <c r="D1" s="2178"/>
      <c r="E1" s="2178"/>
      <c r="F1" s="2178"/>
      <c r="G1" s="2178"/>
    </row>
    <row r="2" spans="1:13" s="1169" customFormat="1" ht="33" customHeight="1">
      <c r="A2" s="2179" t="s">
        <v>1233</v>
      </c>
      <c r="B2" s="2179"/>
      <c r="C2" s="2179"/>
      <c r="D2" s="2179"/>
      <c r="E2" s="2179"/>
      <c r="F2" s="2179"/>
      <c r="G2" s="2179"/>
    </row>
    <row r="3" spans="1:13" s="1169" customFormat="1" ht="15" customHeight="1">
      <c r="A3" s="996"/>
      <c r="B3" s="843"/>
      <c r="C3" s="843"/>
      <c r="D3" s="843"/>
      <c r="E3" s="997"/>
      <c r="F3" s="843"/>
      <c r="G3" s="843"/>
      <c r="H3" s="1170"/>
    </row>
    <row r="4" spans="1:13" s="1169" customFormat="1" ht="13.5" customHeight="1">
      <c r="A4" s="2181" t="s">
        <v>573</v>
      </c>
      <c r="B4" s="2182" t="s">
        <v>1234</v>
      </c>
      <c r="C4" s="2230" t="s">
        <v>1235</v>
      </c>
      <c r="D4" s="2230" t="s">
        <v>1236</v>
      </c>
      <c r="E4" s="2230" t="s">
        <v>1237</v>
      </c>
      <c r="F4" s="2230" t="s">
        <v>1238</v>
      </c>
      <c r="G4" s="2230" t="s">
        <v>1239</v>
      </c>
    </row>
    <row r="5" spans="1:13" s="1169" customFormat="1" ht="13.5" customHeight="1">
      <c r="A5" s="2181"/>
      <c r="B5" s="2182"/>
      <c r="C5" s="2230"/>
      <c r="D5" s="2230"/>
      <c r="E5" s="2230"/>
      <c r="F5" s="2230"/>
      <c r="G5" s="2230"/>
    </row>
    <row r="6" spans="1:13" s="1169" customFormat="1" ht="13.5" customHeight="1">
      <c r="A6" s="2181"/>
      <c r="B6" s="2182"/>
      <c r="C6" s="2230"/>
      <c r="D6" s="2230"/>
      <c r="E6" s="2230"/>
      <c r="F6" s="2230"/>
      <c r="G6" s="2230"/>
    </row>
    <row r="7" spans="1:13" s="1169" customFormat="1" ht="13.5" customHeight="1">
      <c r="A7" s="2181"/>
      <c r="B7" s="2182"/>
      <c r="C7" s="2230"/>
      <c r="D7" s="2183"/>
      <c r="E7" s="2183"/>
      <c r="F7" s="2230"/>
      <c r="G7" s="2230"/>
    </row>
    <row r="8" spans="1:13" s="1169" customFormat="1" ht="13.5" customHeight="1">
      <c r="A8" s="2181"/>
      <c r="B8" s="2182"/>
      <c r="C8" s="2230"/>
      <c r="D8" s="2183"/>
      <c r="E8" s="2183"/>
      <c r="F8" s="2230"/>
      <c r="G8" s="2230"/>
    </row>
    <row r="9" spans="1:13" s="1169" customFormat="1" ht="13.5" customHeight="1">
      <c r="A9" s="2181"/>
      <c r="B9" s="2181" t="s">
        <v>347</v>
      </c>
      <c r="C9" s="2181"/>
      <c r="D9" s="2181"/>
      <c r="E9" s="2181"/>
      <c r="F9" s="2244" t="s">
        <v>1186</v>
      </c>
      <c r="G9" s="2244"/>
    </row>
    <row r="10" spans="1:13" s="1169" customFormat="1" ht="7.5" customHeight="1">
      <c r="A10" s="843"/>
      <c r="B10" s="1003"/>
      <c r="C10" s="1003"/>
      <c r="D10" s="1003"/>
      <c r="E10" s="1003"/>
      <c r="F10" s="1003"/>
      <c r="G10" s="1003"/>
      <c r="H10" s="1170"/>
      <c r="J10" s="1171"/>
      <c r="K10" s="1171"/>
      <c r="L10" s="1171"/>
      <c r="M10" s="1171"/>
    </row>
    <row r="11" spans="1:13" s="1169" customFormat="1" ht="15" customHeight="1">
      <c r="A11" s="1126">
        <v>2011</v>
      </c>
      <c r="B11" s="1003">
        <v>25871</v>
      </c>
      <c r="C11" s="1003">
        <v>3424615</v>
      </c>
      <c r="D11" s="1003">
        <v>5059680</v>
      </c>
      <c r="E11" s="1003">
        <v>8484295</v>
      </c>
      <c r="F11" s="1003">
        <v>55721268</v>
      </c>
      <c r="G11" s="1172">
        <v>16.3</v>
      </c>
      <c r="H11" s="1170"/>
      <c r="J11" s="1171"/>
      <c r="K11" s="1171"/>
      <c r="L11" s="1171"/>
      <c r="M11" s="1171"/>
    </row>
    <row r="12" spans="1:13" s="1169" customFormat="1" ht="15" customHeight="1">
      <c r="A12" s="1126">
        <v>2012</v>
      </c>
      <c r="B12" s="1003">
        <v>27566</v>
      </c>
      <c r="C12" s="1003">
        <v>3450148</v>
      </c>
      <c r="D12" s="1003">
        <v>5281141</v>
      </c>
      <c r="E12" s="1003">
        <v>8731289</v>
      </c>
      <c r="F12" s="1003">
        <v>65579424</v>
      </c>
      <c r="G12" s="1172">
        <v>19</v>
      </c>
      <c r="H12" s="1170"/>
      <c r="J12" s="1171"/>
      <c r="K12" s="1171"/>
      <c r="L12" s="1171"/>
      <c r="M12" s="1171"/>
    </row>
    <row r="13" spans="1:13" s="1169" customFormat="1" ht="13.5" customHeight="1">
      <c r="A13" s="1126">
        <v>2013</v>
      </c>
      <c r="B13" s="1003">
        <v>29385</v>
      </c>
      <c r="C13" s="1003">
        <v>3784874</v>
      </c>
      <c r="D13" s="1003">
        <v>5096097</v>
      </c>
      <c r="E13" s="1003">
        <v>8880971</v>
      </c>
      <c r="F13" s="1003">
        <v>60011339</v>
      </c>
      <c r="G13" s="1172">
        <v>15.9</v>
      </c>
      <c r="H13" s="1170"/>
      <c r="J13" s="1171"/>
      <c r="K13" s="1171"/>
      <c r="L13" s="1171"/>
      <c r="M13" s="1171"/>
    </row>
    <row r="14" spans="1:13" s="1169" customFormat="1" ht="13.5" customHeight="1">
      <c r="A14" s="1126">
        <v>2014</v>
      </c>
      <c r="B14" s="1003">
        <v>29666</v>
      </c>
      <c r="C14" s="1003">
        <v>4303051</v>
      </c>
      <c r="D14" s="1003">
        <v>6426529</v>
      </c>
      <c r="E14" s="1003">
        <v>10729580</v>
      </c>
      <c r="F14" s="1003">
        <v>70470309</v>
      </c>
      <c r="G14" s="1172">
        <v>16.399999999999999</v>
      </c>
      <c r="H14" s="1170"/>
      <c r="J14" s="1171"/>
      <c r="K14" s="1171"/>
      <c r="L14" s="1171"/>
      <c r="M14" s="1171"/>
    </row>
    <row r="15" spans="1:13" s="1169" customFormat="1" ht="13.5" customHeight="1">
      <c r="A15" s="1126">
        <v>2015</v>
      </c>
      <c r="B15" s="1003">
        <v>28466</v>
      </c>
      <c r="C15" s="1003">
        <v>3866197</v>
      </c>
      <c r="D15" s="1003">
        <v>8620327</v>
      </c>
      <c r="E15" s="1003">
        <v>12486524</v>
      </c>
      <c r="F15" s="1003">
        <v>59596129</v>
      </c>
      <c r="G15" s="1172">
        <v>15.4</v>
      </c>
      <c r="H15" s="1170"/>
      <c r="J15" s="1171"/>
      <c r="K15" s="1171"/>
      <c r="L15" s="1171"/>
      <c r="M15" s="1171"/>
    </row>
    <row r="16" spans="1:13" s="1169" customFormat="1" ht="13.5" customHeight="1">
      <c r="A16" s="1126">
        <v>2016</v>
      </c>
      <c r="B16" s="1003">
        <v>32182</v>
      </c>
      <c r="C16" s="1003">
        <v>4877528</v>
      </c>
      <c r="D16" s="1003">
        <v>9955317</v>
      </c>
      <c r="E16" s="1003">
        <v>14832845</v>
      </c>
      <c r="F16" s="1003">
        <v>84987511</v>
      </c>
      <c r="G16" s="1172">
        <v>17.399999999999999</v>
      </c>
      <c r="H16" s="1170"/>
      <c r="J16" s="1171"/>
      <c r="K16" s="1171"/>
      <c r="L16" s="1171"/>
      <c r="M16" s="1171"/>
    </row>
    <row r="17" spans="1:14" s="1169" customFormat="1" ht="13.5" customHeight="1">
      <c r="A17" s="1019">
        <v>2017</v>
      </c>
      <c r="B17" s="1003"/>
      <c r="C17" s="1003"/>
      <c r="D17" s="1003"/>
      <c r="E17" s="1003"/>
      <c r="F17" s="1003"/>
      <c r="G17" s="1003"/>
      <c r="H17" s="1170"/>
      <c r="J17" s="1171"/>
      <c r="K17" s="1171"/>
      <c r="L17" s="1171"/>
      <c r="M17" s="1171"/>
    </row>
    <row r="18" spans="1:14" s="1169" customFormat="1" ht="13.5" customHeight="1">
      <c r="A18" s="1117" t="s">
        <v>1240</v>
      </c>
      <c r="B18" s="1173">
        <v>33403.999999999985</v>
      </c>
      <c r="C18" s="1173">
        <v>4924983.0000000037</v>
      </c>
      <c r="D18" s="1173">
        <v>10482248.000000002</v>
      </c>
      <c r="E18" s="1173">
        <v>15407230.999999996</v>
      </c>
      <c r="F18" s="1173">
        <v>82910907.000000015</v>
      </c>
      <c r="G18" s="1117">
        <v>16.8</v>
      </c>
      <c r="H18" s="1000"/>
      <c r="I18" s="1000"/>
      <c r="J18" s="1000"/>
      <c r="K18" s="1000"/>
      <c r="L18" s="1000"/>
      <c r="M18" s="1000"/>
      <c r="N18" s="1174"/>
    </row>
    <row r="19" spans="1:14" s="1169" customFormat="1" ht="13.5" customHeight="1">
      <c r="A19" s="843"/>
      <c r="B19" s="1003"/>
      <c r="C19" s="1003"/>
      <c r="D19" s="1003"/>
      <c r="E19" s="1003"/>
      <c r="F19" s="1003"/>
      <c r="G19" s="1003">
        <v>0</v>
      </c>
      <c r="H19" s="1000"/>
      <c r="I19" s="1003"/>
      <c r="J19" s="1003"/>
      <c r="K19" s="1003"/>
      <c r="L19" s="1003"/>
      <c r="M19" s="1003"/>
      <c r="N19" s="1003"/>
    </row>
    <row r="20" spans="1:14" s="1169" customFormat="1" ht="13.5" customHeight="1">
      <c r="A20" s="841" t="s">
        <v>705</v>
      </c>
      <c r="B20" s="1000">
        <v>31411.999999999985</v>
      </c>
      <c r="C20" s="1000">
        <v>4790003.0000000037</v>
      </c>
      <c r="D20" s="1000">
        <v>10067201.000000002</v>
      </c>
      <c r="E20" s="1000">
        <v>14857203.999999996</v>
      </c>
      <c r="F20" s="1000">
        <v>81365678.000000015</v>
      </c>
      <c r="G20" s="1174">
        <v>17</v>
      </c>
      <c r="H20" s="1000"/>
      <c r="I20" s="1000"/>
      <c r="J20" s="1000"/>
      <c r="K20" s="1000"/>
      <c r="L20" s="1000"/>
      <c r="M20" s="1000"/>
      <c r="N20" s="1174"/>
    </row>
    <row r="21" spans="1:14" s="1169" customFormat="1" ht="13.5" customHeight="1">
      <c r="A21" s="843"/>
      <c r="B21" s="1003"/>
      <c r="C21" s="1003"/>
      <c r="D21" s="1003"/>
      <c r="E21" s="1003"/>
      <c r="F21" s="1003"/>
      <c r="G21" s="1174"/>
      <c r="H21" s="1000"/>
      <c r="I21" s="1003"/>
      <c r="J21" s="1003"/>
      <c r="K21" s="1003"/>
      <c r="L21" s="1003"/>
      <c r="M21" s="1003"/>
      <c r="N21" s="1003"/>
    </row>
    <row r="22" spans="1:14" s="1169" customFormat="1" ht="13.5" customHeight="1">
      <c r="A22" s="1126" t="s">
        <v>391</v>
      </c>
      <c r="B22" s="1175">
        <v>8436.9999999999964</v>
      </c>
      <c r="C22" s="1175">
        <v>1597914.0000000007</v>
      </c>
      <c r="D22" s="1176">
        <v>5207739</v>
      </c>
      <c r="E22" s="1176">
        <v>6805652.9999999944</v>
      </c>
      <c r="F22" s="1176">
        <v>21137668.000000015</v>
      </c>
      <c r="G22" s="1174">
        <v>13.2</v>
      </c>
      <c r="H22" s="1000"/>
      <c r="I22" s="1175"/>
      <c r="J22" s="1175"/>
      <c r="K22" s="1176"/>
      <c r="L22" s="1176"/>
      <c r="M22" s="1176"/>
      <c r="N22" s="1172"/>
    </row>
    <row r="23" spans="1:14" s="1169" customFormat="1" ht="13.5" customHeight="1">
      <c r="A23" s="1126" t="s">
        <v>392</v>
      </c>
      <c r="B23" s="1175">
        <v>6646.9999999999945</v>
      </c>
      <c r="C23" s="1175">
        <v>648748.00000000047</v>
      </c>
      <c r="D23" s="1176">
        <v>2566137.0000000009</v>
      </c>
      <c r="E23" s="1176">
        <v>3214885.0000000005</v>
      </c>
      <c r="F23" s="1176">
        <v>4888039.9999999963</v>
      </c>
      <c r="G23" s="1174">
        <v>7.5</v>
      </c>
      <c r="H23" s="1000"/>
      <c r="I23" s="1175"/>
      <c r="J23" s="1175"/>
      <c r="K23" s="1176"/>
      <c r="L23" s="1176"/>
      <c r="M23" s="1176"/>
      <c r="N23" s="1172"/>
    </row>
    <row r="24" spans="1:14" s="1169" customFormat="1" ht="13.5" customHeight="1">
      <c r="A24" s="1126" t="s">
        <v>953</v>
      </c>
      <c r="B24" s="1175">
        <v>12911.999999999996</v>
      </c>
      <c r="C24" s="1175">
        <v>2270636.0000000028</v>
      </c>
      <c r="D24" s="1176">
        <v>1369196.0000000009</v>
      </c>
      <c r="E24" s="1176">
        <v>3639832.0000000014</v>
      </c>
      <c r="F24" s="1176">
        <v>51563280</v>
      </c>
      <c r="G24" s="1174">
        <v>22.7</v>
      </c>
      <c r="H24" s="1000"/>
      <c r="I24" s="1175"/>
      <c r="J24" s="1175"/>
      <c r="K24" s="1176"/>
      <c r="L24" s="1176"/>
      <c r="M24" s="1176"/>
      <c r="N24" s="1172"/>
    </row>
    <row r="25" spans="1:14" s="1169" customFormat="1" ht="13.5" customHeight="1">
      <c r="A25" s="1126" t="s">
        <v>777</v>
      </c>
      <c r="B25" s="1175">
        <v>2056.9999999999991</v>
      </c>
      <c r="C25" s="1175">
        <v>144411</v>
      </c>
      <c r="D25" s="1176">
        <v>586516.00000000035</v>
      </c>
      <c r="E25" s="1176">
        <v>730926.99999999965</v>
      </c>
      <c r="F25" s="1176">
        <v>2336883.9999999977</v>
      </c>
      <c r="G25" s="1174">
        <v>16.2</v>
      </c>
      <c r="H25" s="1000"/>
      <c r="I25" s="1175"/>
      <c r="J25" s="1175"/>
      <c r="K25" s="1176"/>
      <c r="L25" s="1176"/>
      <c r="M25" s="1176"/>
      <c r="N25" s="1172"/>
    </row>
    <row r="26" spans="1:14" s="1169" customFormat="1" ht="13.5" customHeight="1">
      <c r="A26" s="1126" t="s">
        <v>783</v>
      </c>
      <c r="B26" s="1175">
        <v>1358.9999999999998</v>
      </c>
      <c r="C26" s="1175">
        <v>128294.00000000004</v>
      </c>
      <c r="D26" s="1175">
        <v>337613.00000000006</v>
      </c>
      <c r="E26" s="1175">
        <v>465907.00000000006</v>
      </c>
      <c r="F26" s="1175">
        <v>1439806.0000000009</v>
      </c>
      <c r="G26" s="1174">
        <v>11.2</v>
      </c>
      <c r="H26" s="1000"/>
      <c r="I26" s="1175"/>
      <c r="J26" s="1175"/>
      <c r="K26" s="1175"/>
      <c r="L26" s="1175"/>
      <c r="M26" s="1175"/>
      <c r="N26" s="1172"/>
    </row>
    <row r="27" spans="1:14" s="1169" customFormat="1" ht="13.5" customHeight="1">
      <c r="A27" s="1177"/>
      <c r="B27" s="1003"/>
      <c r="C27" s="1003"/>
      <c r="D27" s="1003"/>
      <c r="E27" s="1003"/>
      <c r="F27" s="1003"/>
      <c r="G27" s="1174"/>
      <c r="H27" s="1000"/>
      <c r="I27" s="1003"/>
      <c r="J27" s="1003"/>
      <c r="K27" s="1003"/>
      <c r="L27" s="1003"/>
      <c r="M27" s="1003"/>
      <c r="N27" s="1003"/>
    </row>
    <row r="28" spans="1:14" s="1169" customFormat="1" ht="13.5" customHeight="1">
      <c r="A28" s="841" t="s">
        <v>954</v>
      </c>
      <c r="B28" s="1000">
        <v>471.00000000000011</v>
      </c>
      <c r="C28" s="1000">
        <v>79815.000000000044</v>
      </c>
      <c r="D28" s="1000">
        <v>144963</v>
      </c>
      <c r="E28" s="1000">
        <v>224778.00000000009</v>
      </c>
      <c r="F28" s="1000">
        <v>941343</v>
      </c>
      <c r="G28" s="1174">
        <v>11.8</v>
      </c>
      <c r="H28" s="1000"/>
      <c r="I28" s="1000"/>
      <c r="J28" s="1000"/>
      <c r="K28" s="1000"/>
      <c r="L28" s="1000"/>
      <c r="M28" s="1000"/>
      <c r="N28" s="1174"/>
    </row>
    <row r="29" spans="1:14" s="1169" customFormat="1" ht="13.5" customHeight="1">
      <c r="A29" s="1177"/>
      <c r="G29" s="1174"/>
      <c r="H29" s="1000"/>
      <c r="N29" s="1003"/>
    </row>
    <row r="30" spans="1:14" s="1169" customFormat="1" ht="13.5" customHeight="1">
      <c r="A30" s="841" t="s">
        <v>733</v>
      </c>
      <c r="B30" s="1000">
        <v>1521.0000000000002</v>
      </c>
      <c r="C30" s="1000">
        <v>55165.000000000015</v>
      </c>
      <c r="D30" s="1027">
        <v>270084.00000000006</v>
      </c>
      <c r="E30" s="1027">
        <v>325249.00000000012</v>
      </c>
      <c r="F30" s="1027">
        <v>603886.00000000023</v>
      </c>
      <c r="G30" s="1174">
        <v>10.9</v>
      </c>
      <c r="H30" s="1000"/>
      <c r="I30" s="1027"/>
      <c r="J30" s="1027"/>
      <c r="K30" s="1027"/>
      <c r="L30" s="1027"/>
      <c r="M30" s="1027"/>
      <c r="N30" s="1174"/>
    </row>
    <row r="31" spans="1:14" s="1169" customFormat="1" ht="9.75" customHeight="1" thickBot="1">
      <c r="A31" s="1792"/>
      <c r="B31" s="1798"/>
      <c r="C31" s="1798"/>
      <c r="D31" s="1798"/>
      <c r="E31" s="1798"/>
      <c r="F31" s="1798"/>
      <c r="G31" s="1798"/>
      <c r="H31" s="1170"/>
    </row>
    <row r="32" spans="1:14" s="1169" customFormat="1" ht="4.5" customHeight="1" thickTop="1">
      <c r="A32" s="1019"/>
      <c r="B32" s="850"/>
      <c r="C32" s="850"/>
      <c r="D32" s="850"/>
      <c r="E32" s="850"/>
      <c r="F32" s="850"/>
      <c r="G32" s="850"/>
      <c r="H32" s="1170"/>
    </row>
    <row r="33" spans="1:11" s="993" customFormat="1" ht="12.75" customHeight="1">
      <c r="A33" s="2164" t="s">
        <v>1241</v>
      </c>
      <c r="B33" s="2164"/>
      <c r="C33" s="2164"/>
      <c r="D33" s="2164"/>
      <c r="E33" s="2164"/>
      <c r="K33" s="1178"/>
    </row>
    <row r="34" spans="1:11" ht="7.5" customHeight="1"/>
    <row r="35" spans="1:11" ht="13.5" customHeight="1">
      <c r="A35" s="1179" t="s">
        <v>564</v>
      </c>
    </row>
    <row r="36" spans="1:11" ht="13.5" customHeight="1">
      <c r="A36" s="1180" t="s">
        <v>1242</v>
      </c>
    </row>
    <row r="37" spans="1:11" ht="13.5" customHeight="1">
      <c r="A37" s="1180" t="s">
        <v>1243</v>
      </c>
    </row>
    <row r="38" spans="1:11" ht="13.5" customHeight="1">
      <c r="A38" s="1180" t="s">
        <v>1244</v>
      </c>
    </row>
    <row r="39" spans="1:11" ht="13.5" customHeight="1">
      <c r="A39" s="1180" t="s">
        <v>1245</v>
      </c>
    </row>
    <row r="40" spans="1:11" ht="13.5" customHeight="1"/>
    <row r="41" spans="1:11" ht="13.5" customHeight="1"/>
    <row r="42" spans="1:11" ht="13.5" customHeight="1"/>
    <row r="43" spans="1:11" ht="13.5" customHeight="1"/>
    <row r="44" spans="1:11" ht="13.5" customHeight="1"/>
    <row r="45" spans="1:11" ht="13.5" customHeight="1"/>
    <row r="46" spans="1:11" ht="13.5" customHeight="1"/>
    <row r="47" spans="1:11" ht="13.5" customHeight="1"/>
    <row r="48" spans="1:11" ht="13.5" customHeight="1"/>
    <row r="49" ht="13.5" customHeight="1"/>
    <row r="50" ht="13.5" customHeight="1"/>
    <row r="52" ht="10.5" customHeight="1"/>
  </sheetData>
  <mergeCells count="12">
    <mergeCell ref="F9:G9"/>
    <mergeCell ref="A33:E33"/>
    <mergeCell ref="A1:G1"/>
    <mergeCell ref="A2:G2"/>
    <mergeCell ref="A4:A9"/>
    <mergeCell ref="B4:B8"/>
    <mergeCell ref="C4:C8"/>
    <mergeCell ref="D4:D8"/>
    <mergeCell ref="E4:E8"/>
    <mergeCell ref="F4:F8"/>
    <mergeCell ref="G4:G8"/>
    <mergeCell ref="B9:E9"/>
  </mergeCells>
  <hyperlinks>
    <hyperlink ref="A36" r:id="rId1" location="_Hlk529443456_x0009_1,10661,10796,0,,_x0013_HYPERLINK &quot;http://www.ine.pt/xu"/>
    <hyperlink ref="A37" r:id="rId2" location="_Hlk529443465_x0009_1,10796,10941,0,,_x0013_HYPERLINK &quot;http://www.ine.pt/xu"/>
    <hyperlink ref="A38" r:id="rId3" location="_Hlk529443474_x0009_1,10941,11081,0,,_x0013_HYPERLINK &quot;http://www.ine.pt/xu"/>
    <hyperlink ref="A39" r:id="rId4" location="OLE_LINK3_x0009_1,11081,11215,0,,_x0013_HYPERLINK &quot;http://www.ine.pt/xu"/>
  </hyperlinks>
  <pageMargins left="0.78740157480314965" right="0.78740157480314965" top="1.1811023622047243" bottom="0.78740157480314965" header="0" footer="0"/>
  <pageSetup paperSize="9" orientation="portrait" verticalDpi="2400" r:id="rId5"/>
  <headerFooter alignWithMargins="0"/>
</worksheet>
</file>

<file path=xl/worksheets/sheet99.xml><?xml version="1.0" encoding="utf-8"?>
<worksheet xmlns="http://schemas.openxmlformats.org/spreadsheetml/2006/main" xmlns:r="http://schemas.openxmlformats.org/officeDocument/2006/relationships">
  <sheetPr codeName="Sheet99"/>
  <dimension ref="A1:N52"/>
  <sheetViews>
    <sheetView showGridLines="0" zoomScaleNormal="100" zoomScaleSheetLayoutView="100" workbookViewId="0">
      <selection sqref="A1:G1"/>
    </sheetView>
  </sheetViews>
  <sheetFormatPr defaultRowHeight="12.75"/>
  <cols>
    <col min="1" max="1" width="22.85546875" style="1179" customWidth="1"/>
    <col min="2" max="2" width="8.85546875" style="1179" customWidth="1"/>
    <col min="3" max="3" width="10.7109375" style="1179" customWidth="1"/>
    <col min="4" max="4" width="11.140625" style="1179" customWidth="1"/>
    <col min="5" max="5" width="11.28515625" style="1179" customWidth="1"/>
    <col min="6" max="6" width="11.140625" style="1077" customWidth="1"/>
    <col min="7" max="7" width="11" style="1077" customWidth="1"/>
    <col min="8" max="8" width="8.7109375" style="1077" customWidth="1"/>
    <col min="9" max="16384" width="9.140625" style="1077"/>
  </cols>
  <sheetData>
    <row r="1" spans="1:14" s="1169" customFormat="1" ht="15" customHeight="1">
      <c r="A1" s="2178" t="s">
        <v>1246</v>
      </c>
      <c r="B1" s="2178"/>
      <c r="C1" s="2178"/>
      <c r="D1" s="2178"/>
      <c r="E1" s="2178"/>
      <c r="F1" s="2178"/>
      <c r="G1" s="2178"/>
    </row>
    <row r="2" spans="1:14" s="1169" customFormat="1" ht="33" customHeight="1">
      <c r="A2" s="2179" t="s">
        <v>1247</v>
      </c>
      <c r="B2" s="2179"/>
      <c r="C2" s="2179"/>
      <c r="D2" s="2179"/>
      <c r="E2" s="2179"/>
      <c r="F2" s="2179"/>
      <c r="G2" s="2179"/>
    </row>
    <row r="3" spans="1:14" s="1169" customFormat="1" ht="15" customHeight="1">
      <c r="A3" s="996">
        <v>2017</v>
      </c>
      <c r="B3" s="843"/>
      <c r="C3" s="843"/>
      <c r="D3" s="843"/>
      <c r="E3" s="997"/>
      <c r="F3" s="843"/>
      <c r="G3" s="843"/>
      <c r="H3" s="1170"/>
    </row>
    <row r="4" spans="1:14" s="1169" customFormat="1" ht="13.5" customHeight="1">
      <c r="A4" s="2223" t="s">
        <v>573</v>
      </c>
      <c r="B4" s="2182" t="s">
        <v>1248</v>
      </c>
      <c r="C4" s="2230" t="s">
        <v>1249</v>
      </c>
      <c r="D4" s="2230" t="s">
        <v>1250</v>
      </c>
      <c r="E4" s="2230" t="s">
        <v>1251</v>
      </c>
      <c r="F4" s="2230" t="s">
        <v>1252</v>
      </c>
      <c r="G4" s="2230" t="s">
        <v>1253</v>
      </c>
    </row>
    <row r="5" spans="1:14" s="1169" customFormat="1" ht="13.5" customHeight="1">
      <c r="A5" s="2223"/>
      <c r="B5" s="2182"/>
      <c r="C5" s="2230"/>
      <c r="D5" s="2230"/>
      <c r="E5" s="2230"/>
      <c r="F5" s="2230"/>
      <c r="G5" s="2230"/>
    </row>
    <row r="6" spans="1:14" s="1169" customFormat="1" ht="13.5" customHeight="1">
      <c r="A6" s="2223"/>
      <c r="B6" s="2182"/>
      <c r="C6" s="2230"/>
      <c r="D6" s="2230"/>
      <c r="E6" s="2230"/>
      <c r="F6" s="2230"/>
      <c r="G6" s="2230"/>
    </row>
    <row r="7" spans="1:14" s="1169" customFormat="1" ht="13.5" customHeight="1">
      <c r="A7" s="2223"/>
      <c r="B7" s="2182"/>
      <c r="C7" s="2230"/>
      <c r="D7" s="2183"/>
      <c r="E7" s="2183"/>
      <c r="F7" s="2230"/>
      <c r="G7" s="2230"/>
    </row>
    <row r="8" spans="1:14" s="1169" customFormat="1" ht="13.5" customHeight="1">
      <c r="A8" s="2223"/>
      <c r="B8" s="2182"/>
      <c r="C8" s="2230"/>
      <c r="D8" s="2183"/>
      <c r="E8" s="2183"/>
      <c r="F8" s="2230"/>
      <c r="G8" s="2230"/>
    </row>
    <row r="9" spans="1:14" s="1169" customFormat="1" ht="13.5" customHeight="1">
      <c r="A9" s="2223"/>
      <c r="B9" s="2181" t="s">
        <v>347</v>
      </c>
      <c r="C9" s="2181"/>
      <c r="D9" s="2181"/>
      <c r="E9" s="2181"/>
      <c r="F9" s="2244" t="s">
        <v>1186</v>
      </c>
      <c r="G9" s="2244"/>
    </row>
    <row r="10" spans="1:14" s="1169" customFormat="1" ht="7.5" customHeight="1">
      <c r="A10" s="843"/>
      <c r="B10" s="1003"/>
      <c r="C10" s="1003"/>
      <c r="D10" s="1003"/>
      <c r="E10" s="1003"/>
      <c r="F10" s="1003"/>
      <c r="G10" s="1003"/>
      <c r="H10" s="1170"/>
    </row>
    <row r="11" spans="1:14" s="1169" customFormat="1" ht="15" customHeight="1">
      <c r="A11" s="841" t="s">
        <v>1240</v>
      </c>
      <c r="B11" s="1000">
        <v>12984.000000000002</v>
      </c>
      <c r="C11" s="1000">
        <v>1676536.0000000019</v>
      </c>
      <c r="D11" s="1000">
        <v>3145665.0000000037</v>
      </c>
      <c r="E11" s="1000">
        <v>4822201</v>
      </c>
      <c r="F11" s="1000">
        <v>19857361</v>
      </c>
      <c r="G11" s="1174">
        <v>11.8</v>
      </c>
      <c r="H11" s="1000"/>
      <c r="I11" s="1000"/>
      <c r="J11" s="1000"/>
      <c r="K11" s="1000"/>
      <c r="L11" s="1000"/>
      <c r="M11" s="1000"/>
      <c r="N11" s="1174"/>
    </row>
    <row r="12" spans="1:14" s="1169" customFormat="1" ht="11.25" customHeight="1">
      <c r="A12" s="843"/>
      <c r="B12" s="1003"/>
      <c r="C12" s="1003"/>
      <c r="D12" s="1003"/>
      <c r="E12" s="1003"/>
      <c r="F12" s="1003"/>
      <c r="G12" s="1003">
        <v>0</v>
      </c>
      <c r="H12" s="1000"/>
      <c r="I12" s="1003"/>
      <c r="J12" s="1003"/>
      <c r="K12" s="1003"/>
      <c r="L12" s="1003"/>
      <c r="M12" s="1003"/>
      <c r="N12" s="1003"/>
    </row>
    <row r="13" spans="1:14" s="1169" customFormat="1" ht="13.5" customHeight="1">
      <c r="A13" s="841" t="s">
        <v>705</v>
      </c>
      <c r="B13" s="1000">
        <v>12386.000000000002</v>
      </c>
      <c r="C13" s="1000">
        <v>1653303.0000000019</v>
      </c>
      <c r="D13" s="1000">
        <v>3063960.0000000037</v>
      </c>
      <c r="E13" s="1000">
        <v>4717263</v>
      </c>
      <c r="F13" s="1000">
        <v>19696279</v>
      </c>
      <c r="G13" s="1174">
        <v>11.9</v>
      </c>
      <c r="H13" s="1000"/>
      <c r="I13" s="1000"/>
      <c r="J13" s="1000"/>
      <c r="K13" s="1000"/>
      <c r="L13" s="1000"/>
      <c r="M13" s="1000"/>
      <c r="N13" s="1174"/>
    </row>
    <row r="14" spans="1:14" s="1169" customFormat="1" ht="13.5" customHeight="1">
      <c r="A14" s="843"/>
      <c r="B14" s="1003"/>
      <c r="C14" s="1003"/>
      <c r="D14" s="1003"/>
      <c r="E14" s="1003"/>
      <c r="F14" s="1003"/>
      <c r="G14" s="1003">
        <v>0</v>
      </c>
      <c r="H14" s="1000"/>
      <c r="I14" s="1003"/>
      <c r="J14" s="1003"/>
      <c r="K14" s="1003"/>
      <c r="L14" s="1003"/>
      <c r="M14" s="1003"/>
      <c r="N14" s="1003"/>
    </row>
    <row r="15" spans="1:14" s="1169" customFormat="1" ht="13.5" customHeight="1">
      <c r="A15" s="1126" t="s">
        <v>391</v>
      </c>
      <c r="B15" s="1003">
        <v>3671.9999999999995</v>
      </c>
      <c r="C15" s="1003">
        <v>662692.00000000081</v>
      </c>
      <c r="D15" s="1181">
        <v>1923580.000000003</v>
      </c>
      <c r="E15" s="1181">
        <v>2586271.9999999986</v>
      </c>
      <c r="F15" s="1181">
        <v>3547266.9999999977</v>
      </c>
      <c r="G15" s="1172">
        <v>5.4</v>
      </c>
      <c r="H15" s="1000"/>
      <c r="I15" s="1003"/>
      <c r="J15" s="1003"/>
      <c r="K15" s="1181"/>
      <c r="L15" s="1181"/>
      <c r="M15" s="1181"/>
      <c r="N15" s="1172"/>
    </row>
    <row r="16" spans="1:14" s="1169" customFormat="1" ht="13.5" customHeight="1">
      <c r="A16" s="1126" t="s">
        <v>392</v>
      </c>
      <c r="B16" s="1003">
        <v>2694.0000000000005</v>
      </c>
      <c r="C16" s="1003">
        <v>159869.99999999997</v>
      </c>
      <c r="D16" s="1181">
        <v>494007.99999999994</v>
      </c>
      <c r="E16" s="1181">
        <v>653878</v>
      </c>
      <c r="F16" s="1181">
        <v>1905485.0000000002</v>
      </c>
      <c r="G16" s="1172">
        <v>11.9</v>
      </c>
      <c r="H16" s="1000"/>
      <c r="I16" s="1003"/>
      <c r="J16" s="1003"/>
      <c r="K16" s="1181"/>
      <c r="L16" s="1181"/>
      <c r="M16" s="1181"/>
      <c r="N16" s="1172"/>
    </row>
    <row r="17" spans="1:14" s="1169" customFormat="1" ht="13.5" customHeight="1">
      <c r="A17" s="1126" t="s">
        <v>953</v>
      </c>
      <c r="B17" s="1003">
        <v>4883.0000000000018</v>
      </c>
      <c r="C17" s="1003">
        <v>791935.00000000105</v>
      </c>
      <c r="D17" s="1181">
        <v>484271.00000000076</v>
      </c>
      <c r="E17" s="1181">
        <v>1276206.0000000016</v>
      </c>
      <c r="F17" s="1181">
        <v>13854716.000000004</v>
      </c>
      <c r="G17" s="1172">
        <v>17.5</v>
      </c>
      <c r="H17" s="1000"/>
      <c r="I17" s="1003"/>
      <c r="J17" s="1003"/>
      <c r="K17" s="1181"/>
      <c r="L17" s="1181"/>
      <c r="M17" s="1181"/>
      <c r="N17" s="1172"/>
    </row>
    <row r="18" spans="1:14" s="1169" customFormat="1" ht="13.5" customHeight="1">
      <c r="A18" s="1126" t="s">
        <v>777</v>
      </c>
      <c r="B18" s="1003">
        <v>669.00000000000023</v>
      </c>
      <c r="C18" s="1003">
        <v>11450.999999999989</v>
      </c>
      <c r="D18" s="1181">
        <v>125933.99999999993</v>
      </c>
      <c r="E18" s="1181">
        <v>137385.00000000009</v>
      </c>
      <c r="F18" s="1181">
        <v>126431.99999999991</v>
      </c>
      <c r="G18" s="1172">
        <v>11</v>
      </c>
      <c r="H18" s="1000"/>
      <c r="I18" s="1003"/>
      <c r="J18" s="1003"/>
      <c r="K18" s="1181"/>
      <c r="L18" s="1181"/>
      <c r="M18" s="1181"/>
      <c r="N18" s="1172"/>
    </row>
    <row r="19" spans="1:14" s="1169" customFormat="1" ht="13.5" customHeight="1">
      <c r="A19" s="1126" t="s">
        <v>783</v>
      </c>
      <c r="B19" s="1003">
        <v>468.00000000000011</v>
      </c>
      <c r="C19" s="1003">
        <v>27355.000000000015</v>
      </c>
      <c r="D19" s="1181">
        <v>36167</v>
      </c>
      <c r="E19" s="1181">
        <v>63522</v>
      </c>
      <c r="F19" s="1181">
        <v>262379.00000000006</v>
      </c>
      <c r="G19" s="1172">
        <v>9.6</v>
      </c>
      <c r="H19" s="1000"/>
      <c r="I19" s="1003"/>
      <c r="J19" s="1003"/>
      <c r="K19" s="1181"/>
      <c r="L19" s="1181"/>
      <c r="M19" s="1181"/>
      <c r="N19" s="1172"/>
    </row>
    <row r="20" spans="1:14" s="1169" customFormat="1" ht="13.5" customHeight="1">
      <c r="A20" s="1177"/>
      <c r="C20" s="1003"/>
      <c r="D20" s="1003"/>
      <c r="E20" s="1003"/>
      <c r="F20" s="1003"/>
      <c r="G20" s="1003">
        <v>0</v>
      </c>
      <c r="H20" s="1000"/>
      <c r="J20" s="1003"/>
      <c r="K20" s="1003"/>
      <c r="L20" s="1003"/>
      <c r="M20" s="1003"/>
      <c r="N20" s="1003"/>
    </row>
    <row r="21" spans="1:14" s="1169" customFormat="1" ht="13.5" customHeight="1">
      <c r="A21" s="841" t="s">
        <v>954</v>
      </c>
      <c r="B21" s="1000">
        <v>55.000000000000007</v>
      </c>
      <c r="C21" s="1000">
        <v>1810.9999999999998</v>
      </c>
      <c r="D21" s="1182">
        <v>10580.000000000005</v>
      </c>
      <c r="E21" s="1182">
        <v>12390.999999999998</v>
      </c>
      <c r="F21" s="1182">
        <v>9447.0000000000018</v>
      </c>
      <c r="G21" s="1174">
        <v>5.2</v>
      </c>
      <c r="H21" s="1000"/>
      <c r="I21" s="1000"/>
      <c r="J21" s="1000"/>
      <c r="K21" s="1182"/>
      <c r="L21" s="1182"/>
      <c r="M21" s="1182"/>
      <c r="N21" s="1174"/>
    </row>
    <row r="22" spans="1:14" s="1169" customFormat="1" ht="13.5" customHeight="1">
      <c r="A22" s="1177"/>
      <c r="B22" s="1000"/>
      <c r="C22" s="1000"/>
      <c r="D22" s="1182"/>
      <c r="E22" s="1182"/>
      <c r="F22" s="1182"/>
      <c r="G22" s="1003">
        <v>0</v>
      </c>
      <c r="H22" s="1000"/>
      <c r="I22" s="1000"/>
      <c r="J22" s="1000"/>
      <c r="K22" s="1182"/>
      <c r="L22" s="1182"/>
      <c r="M22" s="1182"/>
      <c r="N22" s="1003"/>
    </row>
    <row r="23" spans="1:14" s="1169" customFormat="1" ht="13.5" customHeight="1">
      <c r="A23" s="841" t="s">
        <v>733</v>
      </c>
      <c r="B23" s="1000">
        <v>543</v>
      </c>
      <c r="C23" s="1000">
        <v>21421.999999999989</v>
      </c>
      <c r="D23" s="1182">
        <v>71125.000000000015</v>
      </c>
      <c r="E23" s="1182">
        <v>92547.000000000029</v>
      </c>
      <c r="F23" s="1182">
        <v>151635.00000000003</v>
      </c>
      <c r="G23" s="1174">
        <v>7.1</v>
      </c>
      <c r="H23" s="1000"/>
      <c r="I23" s="1000"/>
      <c r="J23" s="1000"/>
      <c r="K23" s="1182"/>
      <c r="L23" s="1182"/>
      <c r="M23" s="1182"/>
      <c r="N23" s="1174"/>
    </row>
    <row r="24" spans="1:14" s="1169" customFormat="1" ht="7.5" customHeight="1" thickBot="1">
      <c r="A24" s="1792"/>
      <c r="B24" s="1798"/>
      <c r="C24" s="1798"/>
      <c r="D24" s="1798"/>
      <c r="E24" s="1798"/>
      <c r="F24" s="1798"/>
      <c r="G24" s="1798"/>
      <c r="H24" s="1170"/>
    </row>
    <row r="25" spans="1:14" s="1169" customFormat="1" ht="8.25" customHeight="1" thickTop="1">
      <c r="A25" s="1019"/>
      <c r="B25" s="850"/>
      <c r="C25" s="850"/>
      <c r="D25" s="850"/>
      <c r="E25" s="850"/>
      <c r="F25" s="850"/>
      <c r="G25" s="850"/>
      <c r="H25" s="1170"/>
    </row>
    <row r="26" spans="1:14" s="993" customFormat="1" ht="12" customHeight="1">
      <c r="A26" s="2164" t="s">
        <v>1241</v>
      </c>
      <c r="B26" s="2164"/>
      <c r="C26" s="2164"/>
      <c r="D26" s="2164"/>
      <c r="E26" s="2164"/>
    </row>
    <row r="27" spans="1:14" ht="7.5" customHeight="1"/>
    <row r="28" spans="1:14" ht="13.5" customHeight="1">
      <c r="A28" s="1179" t="s">
        <v>564</v>
      </c>
    </row>
    <row r="29" spans="1:14" ht="7.5" customHeight="1"/>
    <row r="30" spans="1:14" ht="13.5" customHeight="1">
      <c r="A30" s="1180" t="s">
        <v>1254</v>
      </c>
    </row>
    <row r="31" spans="1:14" ht="12.75" customHeight="1">
      <c r="A31" s="1180" t="s">
        <v>1255</v>
      </c>
    </row>
    <row r="32" spans="1:14">
      <c r="A32" s="1180" t="s">
        <v>1256</v>
      </c>
    </row>
    <row r="33" spans="1:1" ht="13.5" customHeight="1">
      <c r="A33" s="1180" t="s">
        <v>1257</v>
      </c>
    </row>
    <row r="34" spans="1:1" ht="13.5" customHeight="1">
      <c r="A34" s="1180" t="s">
        <v>1258</v>
      </c>
    </row>
    <row r="35" spans="1:1" ht="13.5" customHeight="1"/>
    <row r="36" spans="1:1" ht="13.5" customHeight="1"/>
    <row r="37" spans="1:1" ht="13.5" customHeight="1"/>
    <row r="38" spans="1:1" ht="13.5" customHeight="1"/>
    <row r="39" spans="1:1" ht="13.5" customHeight="1"/>
    <row r="40" spans="1:1" ht="13.5" customHeight="1"/>
    <row r="41" spans="1:1" ht="13.5" customHeight="1"/>
    <row r="42" spans="1:1" ht="13.5" customHeight="1"/>
    <row r="43" spans="1:1" ht="13.5" customHeight="1"/>
    <row r="44" spans="1:1" ht="13.5" customHeight="1"/>
    <row r="45" spans="1:1" ht="13.5" customHeight="1"/>
    <row r="46" spans="1:1" ht="13.5" customHeight="1"/>
    <row r="47" spans="1:1" ht="13.5" customHeight="1"/>
    <row r="48" spans="1:1" ht="13.5" customHeight="1"/>
    <row r="49" ht="13.5" customHeight="1"/>
    <row r="50" ht="13.5" customHeight="1"/>
    <row r="52" ht="10.5" customHeight="1"/>
  </sheetData>
  <mergeCells count="12">
    <mergeCell ref="F9:G9"/>
    <mergeCell ref="A26:E26"/>
    <mergeCell ref="A1:G1"/>
    <mergeCell ref="A2:G2"/>
    <mergeCell ref="A4:A9"/>
    <mergeCell ref="B4:B8"/>
    <mergeCell ref="C4:C8"/>
    <mergeCell ref="D4:D8"/>
    <mergeCell ref="E4:E8"/>
    <mergeCell ref="F4:F8"/>
    <mergeCell ref="G4:G8"/>
    <mergeCell ref="B9:E9"/>
  </mergeCells>
  <hyperlinks>
    <hyperlink ref="A30" r:id="rId1" location="_Hlk529443364_x0009_1,11253,11401,0,,_x0013_HYPERLINK &quot;http://www.ine.pt/xu"/>
    <hyperlink ref="A31" r:id="rId2" location="_Hlk529443373_x0009_1,11401,11559,0,,_x0013_HYPERLINK &quot;http://www.ine.pt/xu"/>
    <hyperlink ref="A32" r:id="rId3" location="_Hlk529443381_x0009_1,11559,11719,0,,_x0013_HYPERLINK &quot;http://www.ine.pt/xu"/>
    <hyperlink ref="A33" r:id="rId4" location="_Hlk529443391_x0009_1,11719,11872,0,,_x0013_HYPERLINK &quot;http://www.ine.pt/xu"/>
    <hyperlink ref="A34" r:id="rId5" location="_Hlk529443400_x0009_1,11872,12019,0,,_x0013_HYPERLINK &quot;http://www.ine.pt/xu"/>
  </hyperlinks>
  <pageMargins left="0.78740157480314965" right="0.78740157480314965" top="1.1811023622047243" bottom="0.78740157480314965" header="0" footer="0"/>
  <pageSetup paperSize="9" orientation="portrait" horizontalDpi="2400" verticalDpi="2400" r:id="rId6"/>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136</vt:i4>
      </vt:variant>
      <vt:variant>
        <vt:lpstr>Named Ranges</vt:lpstr>
      </vt:variant>
      <vt:variant>
        <vt:i4>142</vt:i4>
      </vt:variant>
    </vt:vector>
  </HeadingPairs>
  <TitlesOfParts>
    <vt:vector size="278" baseType="lpstr">
      <vt:lpstr>Indice</vt:lpstr>
      <vt:lpstr>QuadroResumo_Dados Gerais</vt:lpstr>
      <vt:lpstr>2.1.1</vt:lpstr>
      <vt:lpstr>2.1.2</vt:lpstr>
      <vt:lpstr>2.2.1</vt:lpstr>
      <vt:lpstr>3.1.1AtividadesCulturaisCri</vt:lpstr>
      <vt:lpstr>3.1.2AtividadesCulturaisCri</vt:lpstr>
      <vt:lpstr>3.2.1Comercio_npes</vt:lpstr>
      <vt:lpstr>3.2.2Comercio_Nuts</vt:lpstr>
      <vt:lpstr>3.3.1Edição_npes</vt:lpstr>
      <vt:lpstr>3.3.2A_Edição_Nuts </vt:lpstr>
      <vt:lpstr>3.3.2B_Edição_Nuts</vt:lpstr>
      <vt:lpstr>3.4.1_ActCinema_npes</vt:lpstr>
      <vt:lpstr>3.4.2A_ActCinema_Nuts</vt:lpstr>
      <vt:lpstr>3.4.2B_ActCinema_Nuts(Cont)</vt:lpstr>
      <vt:lpstr>3.5.1RadioTelevisão_npes</vt:lpstr>
      <vt:lpstr>3.5.2.RadioTelevisão_NuTS</vt:lpstr>
      <vt:lpstr>3.6.1_npes</vt:lpstr>
      <vt:lpstr>3.6.2A_ArqDesignFoto_NuTS</vt:lpstr>
      <vt:lpstr>3.6.2B Nuts_Cont</vt:lpstr>
      <vt:lpstr>3.71.Esino_npes</vt:lpstr>
      <vt:lpstr>3.7.2Ensino_NUTS</vt:lpstr>
      <vt:lpstr>3.81.ActArtisTeatroDança_npes2</vt:lpstr>
      <vt:lpstr>3.8.2ActArtistTeatroDança_Nuts</vt:lpstr>
      <vt:lpstr>3.8.2B_ActArtistTeatroDança_</vt:lpstr>
      <vt:lpstr>3.9.1BibliotecasMuseus_npes</vt:lpstr>
      <vt:lpstr>3.9.2_BibliotecasMuseus_Nuts</vt:lpstr>
      <vt:lpstr>3.10.1 Royalties</vt:lpstr>
      <vt:lpstr>4.1</vt:lpstr>
      <vt:lpstr>4.2</vt:lpstr>
      <vt:lpstr>4.3</vt:lpstr>
      <vt:lpstr>4.4</vt:lpstr>
      <vt:lpstr>4.5</vt:lpstr>
      <vt:lpstr>4.5.1</vt:lpstr>
      <vt:lpstr>4.5.2</vt:lpstr>
      <vt:lpstr>5.1.1</vt:lpstr>
      <vt:lpstr>5.1.2</vt:lpstr>
      <vt:lpstr>5.1.3</vt:lpstr>
      <vt:lpstr>5.1.4</vt:lpstr>
      <vt:lpstr>5.1.5</vt:lpstr>
      <vt:lpstr>5.1.6</vt:lpstr>
      <vt:lpstr>5.1.7</vt:lpstr>
      <vt:lpstr>5.1.8(A)</vt:lpstr>
      <vt:lpstr>5.1.8(B)</vt:lpstr>
      <vt:lpstr>5.1.9</vt:lpstr>
      <vt:lpstr>5.1.10</vt:lpstr>
      <vt:lpstr>5.1.11(A)</vt:lpstr>
      <vt:lpstr>5.1.11(B)</vt:lpstr>
      <vt:lpstr>5.1.12(A)</vt:lpstr>
      <vt:lpstr>5.1.12(B)</vt:lpstr>
      <vt:lpstr>5.1.13</vt:lpstr>
      <vt:lpstr>5.1.14</vt:lpstr>
      <vt:lpstr>5.1.15</vt:lpstr>
      <vt:lpstr>5.1.16(A)</vt:lpstr>
      <vt:lpstr>5.1.16(B)</vt:lpstr>
      <vt:lpstr>5.2.1</vt:lpstr>
      <vt:lpstr>5.2.2</vt:lpstr>
      <vt:lpstr>5.2.3</vt:lpstr>
      <vt:lpstr>5.2.4</vt:lpstr>
      <vt:lpstr>6.1.1</vt:lpstr>
      <vt:lpstr>6.1.2A</vt:lpstr>
      <vt:lpstr>6.1.2B</vt:lpstr>
      <vt:lpstr>6.1.3</vt:lpstr>
      <vt:lpstr>6.1.4</vt:lpstr>
      <vt:lpstr>6.1.5</vt:lpstr>
      <vt:lpstr>6.1.6</vt:lpstr>
      <vt:lpstr>7.1.1</vt:lpstr>
      <vt:lpstr>7.1.2</vt:lpstr>
      <vt:lpstr>7.1.3</vt:lpstr>
      <vt:lpstr>7.1.4</vt:lpstr>
      <vt:lpstr>7.1.5</vt:lpstr>
      <vt:lpstr>7.1.6</vt:lpstr>
      <vt:lpstr>7.1.7</vt:lpstr>
      <vt:lpstr>7.1.8</vt:lpstr>
      <vt:lpstr>7.1.9</vt:lpstr>
      <vt:lpstr>7.1.10</vt:lpstr>
      <vt:lpstr>7.1.11</vt:lpstr>
      <vt:lpstr>7.1.12</vt:lpstr>
      <vt:lpstr>7.1.12 (CONT)</vt:lpstr>
      <vt:lpstr>7.1.13(A)</vt:lpstr>
      <vt:lpstr>7.1.13(B)</vt:lpstr>
      <vt:lpstr>7.1.14(A)</vt:lpstr>
      <vt:lpstr>7.1.14(B)</vt:lpstr>
      <vt:lpstr>7.1.15</vt:lpstr>
      <vt:lpstr>7.1.16</vt:lpstr>
      <vt:lpstr>7.1.17</vt:lpstr>
      <vt:lpstr>7.1.18</vt:lpstr>
      <vt:lpstr>7.1.19</vt:lpstr>
      <vt:lpstr>7.1.20</vt:lpstr>
      <vt:lpstr>7.1.21</vt:lpstr>
      <vt:lpstr>7.1.22</vt:lpstr>
      <vt:lpstr>8.1.1</vt:lpstr>
      <vt:lpstr>8.2.1</vt:lpstr>
      <vt:lpstr>8.2.2</vt:lpstr>
      <vt:lpstr>8.2.3 </vt:lpstr>
      <vt:lpstr>8.2.4 (A)</vt:lpstr>
      <vt:lpstr>8.2.4 (B)</vt:lpstr>
      <vt:lpstr>9.1.1</vt:lpstr>
      <vt:lpstr>9.1.2</vt:lpstr>
      <vt:lpstr>9.1.3</vt:lpstr>
      <vt:lpstr>9.1.4(A)</vt:lpstr>
      <vt:lpstr>9.1.4(B)</vt:lpstr>
      <vt:lpstr>9.1.4 (C)</vt:lpstr>
      <vt:lpstr>9.1.4 (D)</vt:lpstr>
      <vt:lpstr>9.1.5</vt:lpstr>
      <vt:lpstr>9.1.6</vt:lpstr>
      <vt:lpstr>9.2.1</vt:lpstr>
      <vt:lpstr>9.2.2</vt:lpstr>
      <vt:lpstr>9.2.3</vt:lpstr>
      <vt:lpstr>9.2.4</vt:lpstr>
      <vt:lpstr>9.2.5</vt:lpstr>
      <vt:lpstr>Q10.1.1</vt:lpstr>
      <vt:lpstr>Q10.1.2 </vt:lpstr>
      <vt:lpstr>Q10.2.1</vt:lpstr>
      <vt:lpstr>Q10.2.2</vt:lpstr>
      <vt:lpstr>Q10.2.3</vt:lpstr>
      <vt:lpstr>Q10.2.4</vt:lpstr>
      <vt:lpstr>Q10.2.5</vt:lpstr>
      <vt:lpstr>Q11.1.1_2017_2016</vt:lpstr>
      <vt:lpstr>Q11.1.1_2015 </vt:lpstr>
      <vt:lpstr>Q11.2.1</vt:lpstr>
      <vt:lpstr>Q11.2.2</vt:lpstr>
      <vt:lpstr>Q11.2.3A</vt:lpstr>
      <vt:lpstr>Q11.2.3B</vt:lpstr>
      <vt:lpstr>Q11.2.4</vt:lpstr>
      <vt:lpstr>Q11.2.5</vt:lpstr>
      <vt:lpstr>Q11.2.6A</vt:lpstr>
      <vt:lpstr>Q11.2.6B</vt:lpstr>
      <vt:lpstr>Q11.2.7A</vt:lpstr>
      <vt:lpstr>Q11.2.7B</vt:lpstr>
      <vt:lpstr>Q11.2.8A</vt:lpstr>
      <vt:lpstr>Q11.2.8B</vt:lpstr>
      <vt:lpstr>Q11.2.9</vt:lpstr>
      <vt:lpstr>Q11.2.10</vt:lpstr>
      <vt:lpstr>Q11.2.11</vt:lpstr>
      <vt:lpstr>Q11.2.12</vt:lpstr>
      <vt:lpstr>'2.1.1'!Print_Area</vt:lpstr>
      <vt:lpstr>'2.1.2'!Print_Area</vt:lpstr>
      <vt:lpstr>'2.2.1'!Print_Area</vt:lpstr>
      <vt:lpstr>'3.1.1AtividadesCulturaisCri'!Print_Area</vt:lpstr>
      <vt:lpstr>'3.1.2AtividadesCulturaisCri'!Print_Area</vt:lpstr>
      <vt:lpstr>'3.10.1 Royalties'!Print_Area</vt:lpstr>
      <vt:lpstr>'3.2.1Comercio_npes'!Print_Area</vt:lpstr>
      <vt:lpstr>'3.2.2Comercio_Nuts'!Print_Area</vt:lpstr>
      <vt:lpstr>'3.3.1Edição_npes'!Print_Area</vt:lpstr>
      <vt:lpstr>'3.3.2A_Edição_Nuts '!Print_Area</vt:lpstr>
      <vt:lpstr>'3.3.2B_Edição_Nuts'!Print_Area</vt:lpstr>
      <vt:lpstr>'3.4.1_ActCinema_npes'!Print_Area</vt:lpstr>
      <vt:lpstr>'3.4.2A_ActCinema_Nuts'!Print_Area</vt:lpstr>
      <vt:lpstr>'3.4.2B_ActCinema_Nuts(Cont)'!Print_Area</vt:lpstr>
      <vt:lpstr>'3.5.1RadioTelevisão_npes'!Print_Area</vt:lpstr>
      <vt:lpstr>'3.5.2.RadioTelevisão_NuTS'!Print_Area</vt:lpstr>
      <vt:lpstr>'3.6.1_npes'!Print_Area</vt:lpstr>
      <vt:lpstr>'3.6.2A_ArqDesignFoto_NuTS'!Print_Area</vt:lpstr>
      <vt:lpstr>'3.6.2B Nuts_Cont'!Print_Area</vt:lpstr>
      <vt:lpstr>'3.7.2Ensino_NUTS'!Print_Area</vt:lpstr>
      <vt:lpstr>'3.71.Esino_npes'!Print_Area</vt:lpstr>
      <vt:lpstr>'3.8.2ActArtistTeatroDança_Nuts'!Print_Area</vt:lpstr>
      <vt:lpstr>'3.8.2B_ActArtistTeatroDança_'!Print_Area</vt:lpstr>
      <vt:lpstr>'3.81.ActArtisTeatroDança_npes2'!Print_Area</vt:lpstr>
      <vt:lpstr>'3.9.1BibliotecasMuseus_npes'!Print_Area</vt:lpstr>
      <vt:lpstr>'3.9.2_BibliotecasMuseus_Nuts'!Print_Area</vt:lpstr>
      <vt:lpstr>'4.1'!Print_Area</vt:lpstr>
      <vt:lpstr>'4.2'!Print_Area</vt:lpstr>
      <vt:lpstr>'4.3'!Print_Area</vt:lpstr>
      <vt:lpstr>'4.4'!Print_Area</vt:lpstr>
      <vt:lpstr>'4.5'!Print_Area</vt:lpstr>
      <vt:lpstr>'4.5.1'!Print_Area</vt:lpstr>
      <vt:lpstr>'4.5.2'!Print_Area</vt:lpstr>
      <vt:lpstr>'5.1.1'!Print_Area</vt:lpstr>
      <vt:lpstr>'5.1.10'!Print_Area</vt:lpstr>
      <vt:lpstr>'5.1.11(A)'!Print_Area</vt:lpstr>
      <vt:lpstr>'5.1.11(B)'!Print_Area</vt:lpstr>
      <vt:lpstr>'5.1.12(A)'!Print_Area</vt:lpstr>
      <vt:lpstr>'5.1.12(B)'!Print_Area</vt:lpstr>
      <vt:lpstr>'5.1.13'!Print_Area</vt:lpstr>
      <vt:lpstr>'5.1.14'!Print_Area</vt:lpstr>
      <vt:lpstr>'5.1.15'!Print_Area</vt:lpstr>
      <vt:lpstr>'5.1.16(A)'!Print_Area</vt:lpstr>
      <vt:lpstr>'5.1.16(B)'!Print_Area</vt:lpstr>
      <vt:lpstr>'5.1.2'!Print_Area</vt:lpstr>
      <vt:lpstr>'5.1.3'!Print_Area</vt:lpstr>
      <vt:lpstr>'5.1.4'!Print_Area</vt:lpstr>
      <vt:lpstr>'5.1.5'!Print_Area</vt:lpstr>
      <vt:lpstr>'5.1.6'!Print_Area</vt:lpstr>
      <vt:lpstr>'5.1.7'!Print_Area</vt:lpstr>
      <vt:lpstr>'5.1.8(A)'!Print_Area</vt:lpstr>
      <vt:lpstr>'5.1.8(B)'!Print_Area</vt:lpstr>
      <vt:lpstr>'5.1.9'!Print_Area</vt:lpstr>
      <vt:lpstr>'5.2.1'!Print_Area</vt:lpstr>
      <vt:lpstr>'5.2.2'!Print_Area</vt:lpstr>
      <vt:lpstr>'5.2.3'!Print_Area</vt:lpstr>
      <vt:lpstr>'5.2.4'!Print_Area</vt:lpstr>
      <vt:lpstr>'6.1.1'!Print_Area</vt:lpstr>
      <vt:lpstr>'6.1.2A'!Print_Area</vt:lpstr>
      <vt:lpstr>'6.1.2B'!Print_Area</vt:lpstr>
      <vt:lpstr>'6.1.3'!Print_Area</vt:lpstr>
      <vt:lpstr>'6.1.4'!Print_Area</vt:lpstr>
      <vt:lpstr>'6.1.5'!Print_Area</vt:lpstr>
      <vt:lpstr>'6.1.6'!Print_Area</vt:lpstr>
      <vt:lpstr>'7.1.1'!Print_Area</vt:lpstr>
      <vt:lpstr>'7.1.10'!Print_Area</vt:lpstr>
      <vt:lpstr>'7.1.11'!Print_Area</vt:lpstr>
      <vt:lpstr>'7.1.12'!Print_Area</vt:lpstr>
      <vt:lpstr>'7.1.12 (CONT)'!Print_Area</vt:lpstr>
      <vt:lpstr>'7.1.13(A)'!Print_Area</vt:lpstr>
      <vt:lpstr>'7.1.13(B)'!Print_Area</vt:lpstr>
      <vt:lpstr>'7.1.14(A)'!Print_Area</vt:lpstr>
      <vt:lpstr>'7.1.14(B)'!Print_Area</vt:lpstr>
      <vt:lpstr>'7.1.15'!Print_Area</vt:lpstr>
      <vt:lpstr>'7.1.16'!Print_Area</vt:lpstr>
      <vt:lpstr>'7.1.17'!Print_Area</vt:lpstr>
      <vt:lpstr>'7.1.18'!Print_Area</vt:lpstr>
      <vt:lpstr>'7.1.19'!Print_Area</vt:lpstr>
      <vt:lpstr>'7.1.2'!Print_Area</vt:lpstr>
      <vt:lpstr>'7.1.20'!Print_Area</vt:lpstr>
      <vt:lpstr>'7.1.21'!Print_Area</vt:lpstr>
      <vt:lpstr>'7.1.22'!Print_Area</vt:lpstr>
      <vt:lpstr>'7.1.3'!Print_Area</vt:lpstr>
      <vt:lpstr>'7.1.4'!Print_Area</vt:lpstr>
      <vt:lpstr>'7.1.5'!Print_Area</vt:lpstr>
      <vt:lpstr>'7.1.6'!Print_Area</vt:lpstr>
      <vt:lpstr>'7.1.7'!Print_Area</vt:lpstr>
      <vt:lpstr>'7.1.8'!Print_Area</vt:lpstr>
      <vt:lpstr>'7.1.9'!Print_Area</vt:lpstr>
      <vt:lpstr>'8.1.1'!Print_Area</vt:lpstr>
      <vt:lpstr>'8.2.1'!Print_Area</vt:lpstr>
      <vt:lpstr>'8.2.2'!Print_Area</vt:lpstr>
      <vt:lpstr>'8.2.3 '!Print_Area</vt:lpstr>
      <vt:lpstr>'8.2.4 (A)'!Print_Area</vt:lpstr>
      <vt:lpstr>'8.2.4 (B)'!Print_Area</vt:lpstr>
      <vt:lpstr>'9.1.1'!Print_Area</vt:lpstr>
      <vt:lpstr>'9.1.2'!Print_Area</vt:lpstr>
      <vt:lpstr>'9.1.3'!Print_Area</vt:lpstr>
      <vt:lpstr>'9.1.4 (C)'!Print_Area</vt:lpstr>
      <vt:lpstr>'9.1.4 (D)'!Print_Area</vt:lpstr>
      <vt:lpstr>'9.1.4(A)'!Print_Area</vt:lpstr>
      <vt:lpstr>'9.1.4(B)'!Print_Area</vt:lpstr>
      <vt:lpstr>'9.1.5'!Print_Area</vt:lpstr>
      <vt:lpstr>'9.1.6'!Print_Area</vt:lpstr>
      <vt:lpstr>'9.2.1'!Print_Area</vt:lpstr>
      <vt:lpstr>'9.2.2'!Print_Area</vt:lpstr>
      <vt:lpstr>'9.2.3'!Print_Area</vt:lpstr>
      <vt:lpstr>'9.2.4'!Print_Area</vt:lpstr>
      <vt:lpstr>'9.2.5'!Print_Area</vt:lpstr>
      <vt:lpstr>Q10.1.1!Print_Area</vt:lpstr>
      <vt:lpstr>'Q10.1.2 '!Print_Area</vt:lpstr>
      <vt:lpstr>Q10.2.1!Print_Area</vt:lpstr>
      <vt:lpstr>Q10.2.2!Print_Area</vt:lpstr>
      <vt:lpstr>Q10.2.3!Print_Area</vt:lpstr>
      <vt:lpstr>Q10.2.4!Print_Area</vt:lpstr>
      <vt:lpstr>Q10.2.5!Print_Area</vt:lpstr>
      <vt:lpstr>'Q11.1.1_2015 '!Print_Area</vt:lpstr>
      <vt:lpstr>Q11.1.1_2017_2016!Print_Area</vt:lpstr>
      <vt:lpstr>Q11.2.1!Print_Area</vt:lpstr>
      <vt:lpstr>Q11.2.10!Print_Area</vt:lpstr>
      <vt:lpstr>Q11.2.11!Print_Area</vt:lpstr>
      <vt:lpstr>Q11.2.12!Print_Area</vt:lpstr>
      <vt:lpstr>Q11.2.2!Print_Area</vt:lpstr>
      <vt:lpstr>Q11.2.3A!Print_Area</vt:lpstr>
      <vt:lpstr>Q11.2.3B!Print_Area</vt:lpstr>
      <vt:lpstr>Q11.2.4!Print_Area</vt:lpstr>
      <vt:lpstr>Q11.2.5!Print_Area</vt:lpstr>
      <vt:lpstr>Q11.2.6A!Print_Area</vt:lpstr>
      <vt:lpstr>Q11.2.6B!Print_Area</vt:lpstr>
      <vt:lpstr>Q11.2.7A!Print_Area</vt:lpstr>
      <vt:lpstr>Q11.2.7B!Print_Area</vt:lpstr>
      <vt:lpstr>Q11.2.8A!Print_Area</vt:lpstr>
      <vt:lpstr>Q11.2.8B!Print_Area</vt:lpstr>
      <vt:lpstr>Q11.2.9!Print_Area</vt:lpstr>
      <vt:lpstr>'QuadroResumo_Dados Gerais'!Print_Area</vt:lpstr>
      <vt:lpstr>'5.2.2'!Print_Area_MI</vt:lpstr>
      <vt:lpstr>'5.2.3'!Print_Area_MI</vt:lpstr>
      <vt:lpstr>'5.2.4'!Print_Area_MI</vt:lpstr>
      <vt:lpstr>'6.1.4'!Print_Area_MI</vt:lpstr>
      <vt:lpstr>'6.1.5'!Print_Area_MI</vt:lpstr>
      <vt:lpstr>'6.1.6'!Print_Area_MI</vt:lpstr>
      <vt:lpstr>'QuadroResumo_Dados Gerais'!Print_Titles</vt:lpstr>
    </vt:vector>
  </TitlesOfParts>
  <Company>INE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mteresa.sousa</dc:creator>
  <cp:lastModifiedBy>ricardo.alves</cp:lastModifiedBy>
  <cp:lastPrinted>2018-11-13T16:17:28Z</cp:lastPrinted>
  <dcterms:created xsi:type="dcterms:W3CDTF">2009-03-18T11:32:40Z</dcterms:created>
  <dcterms:modified xsi:type="dcterms:W3CDTF">2018-12-07T16:32:38Z</dcterms:modified>
</cp:coreProperties>
</file>