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'Q02'!$A$1:$I$8</definedName>
    <definedName name="_xlnm.Print_Area" localSheetId="3">'Q03'!$A$1:$I$10</definedName>
    <definedName name="_xlnm.Print_Area" localSheetId="4">'Q04'!$A$1:$I$9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'Q08'!$A$1:$O$22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'Q02'!$A$1:$I$8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25725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calcChain.xml><?xml version="1.0" encoding="utf-8"?>
<calcChain xmlns="http://schemas.openxmlformats.org/spreadsheetml/2006/main">
  <c r="O97" i="12"/>
  <c r="O95"/>
  <c r="O92"/>
  <c r="O90"/>
  <c r="O86"/>
  <c r="O84"/>
  <c r="O81"/>
  <c r="O79"/>
  <c r="O75"/>
  <c r="O73"/>
  <c r="O70"/>
  <c r="O68"/>
  <c r="O64"/>
  <c r="O62"/>
  <c r="O59"/>
  <c r="O57"/>
  <c r="O54"/>
  <c r="O52"/>
  <c r="O49"/>
  <c r="O47"/>
  <c r="O44"/>
  <c r="O42"/>
  <c r="O39"/>
  <c r="O37"/>
  <c r="O34"/>
  <c r="O32"/>
  <c r="O29"/>
  <c r="O27"/>
  <c r="O24"/>
  <c r="O22"/>
  <c r="O18"/>
  <c r="O16"/>
  <c r="O13"/>
  <c r="O11"/>
  <c r="O8"/>
  <c r="O6"/>
  <c r="O22" i="9"/>
  <c r="O20"/>
  <c r="O18"/>
  <c r="O16"/>
  <c r="O14"/>
  <c r="O12"/>
  <c r="O10"/>
  <c r="O8"/>
  <c r="O6"/>
  <c r="C22" i="8" l="1"/>
  <c r="O21"/>
  <c r="F20"/>
  <c r="D20"/>
  <c r="O19"/>
  <c r="O16"/>
  <c r="O14"/>
  <c r="D12"/>
  <c r="O11"/>
  <c r="O8"/>
  <c r="O6"/>
  <c r="O42" i="7"/>
  <c r="O40"/>
  <c r="O37"/>
  <c r="O35"/>
  <c r="O32"/>
  <c r="O30"/>
  <c r="O27"/>
  <c r="O25"/>
  <c r="O22"/>
  <c r="O20"/>
  <c r="O17"/>
  <c r="O15"/>
  <c r="O11"/>
  <c r="O9"/>
  <c r="O6"/>
  <c r="D32" i="6"/>
  <c r="O31"/>
  <c r="O29"/>
  <c r="D27"/>
  <c r="O26"/>
  <c r="O24"/>
  <c r="D22"/>
  <c r="O21"/>
  <c r="O19"/>
  <c r="O16"/>
  <c r="O14"/>
  <c r="O11"/>
  <c r="O9"/>
  <c r="O6"/>
</calcChain>
</file>

<file path=xl/sharedStrings.xml><?xml version="1.0" encoding="utf-8"?>
<sst xmlns="http://schemas.openxmlformats.org/spreadsheetml/2006/main" count="492" uniqueCount="211">
  <si>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</si>
  <si>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</si>
  <si>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</si>
  <si>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</si>
  <si>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</si>
  <si>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</si>
  <si>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</si>
  <si>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</si>
  <si>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</si>
  <si>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</si>
  <si>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Área - 1 000 ha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</si>
  <si>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</si>
  <si>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</si>
  <si>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</si>
  <si>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</si>
  <si>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</si>
  <si>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</si>
  <si>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</si>
  <si>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</si>
  <si>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</si>
  <si>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</si>
  <si>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</si>
  <si>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</si>
  <si>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</si>
  <si>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</si>
  <si>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</si>
  <si>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</si>
  <si>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</si>
  <si>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</si>
  <si>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</si>
  <si>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</si>
  <si>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</si>
  <si>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</si>
  <si>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</si>
  <si>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</si>
  <si>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</si>
  <si>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</si>
  <si>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</si>
  <si>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</si>
  <si>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</si>
  <si>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</si>
  <si>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</si>
  <si>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</si>
  <si>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</si>
  <si>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</si>
  <si>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</si>
  <si>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</si>
  <si>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</si>
  <si>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</si>
  <si>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</si>
  <si>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</si>
  <si>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</si>
  <si>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</si>
  <si>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</si>
  <si>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</si>
  <si>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Vinho de qualidade  </t>
  </si>
  <si>
    <t xml:space="preserve">  Azeite  </t>
  </si>
  <si>
    <t xml:space="preserve">  Bovinos</t>
  </si>
  <si>
    <t xml:space="preserve">  Suínos  </t>
  </si>
  <si>
    <t xml:space="preserve">  Ovinos e caprinos</t>
  </si>
  <si>
    <t xml:space="preserve">  Leite em natureza  </t>
  </si>
  <si>
    <t xml:space="preserve">  Ovos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</si>
  <si>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</si>
  <si>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</si>
  <si>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</si>
  <si>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</si>
  <si>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</si>
  <si>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</si>
  <si>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</si>
  <si>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</si>
  <si>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</si>
  <si>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</si>
  <si>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</si>
  <si>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</si>
  <si>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</si>
  <si>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</si>
  <si>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</si>
  <si>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</si>
  <si>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</si>
  <si>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Pescadas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</si>
  <si>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</si>
  <si>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</si>
  <si>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</si>
  <si>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</si>
  <si>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</si>
  <si>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</si>
  <si>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</si>
  <si>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</si>
  <si>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</si>
  <si>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x</t>
  </si>
  <si>
    <t>Produção vegetal</t>
  </si>
  <si>
    <t xml:space="preserve">  Batata </t>
  </si>
  <si>
    <t xml:space="preserve">  Frutos </t>
  </si>
  <si>
    <t xml:space="preserve">  Hortícolas frescos   </t>
  </si>
  <si>
    <t xml:space="preserve">  Plantas e flores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</si>
  <si>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</si>
  <si>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</si>
  <si>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</si>
  <si>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</si>
  <si>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</si>
  <si>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</si>
  <si>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</si>
  <si>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</si>
  <si>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</si>
  <si>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</si>
  <si>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</si>
  <si>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</si>
  <si>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</si>
  <si>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</si>
  <si>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</si>
  <si>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r>
      <t xml:space="preserve">Índice de preços dos meios de produção na agricultura </t>
    </r>
    <r>
      <rPr>
        <b/>
        <vertAlign val="superscript"/>
        <sz val="11"/>
        <color indexed="9"/>
        <rFont val="Arial"/>
        <family val="2"/>
      </rPr>
      <t>1</t>
    </r>
  </si>
  <si>
    <t>Capturas nominais</t>
  </si>
  <si>
    <t xml:space="preserve">  Aves de capoeira</t>
  </si>
  <si>
    <t xml:space="preserve">        Cavala</t>
  </si>
  <si>
    <t>ə</t>
  </si>
  <si>
    <r>
      <t>Bens e serviços de consumo corrente (</t>
    </r>
    <r>
      <rPr>
        <i/>
        <sz val="7"/>
        <color indexed="8"/>
        <rFont val="Arial"/>
        <family val="2"/>
      </rPr>
      <t>input I</t>
    </r>
    <r>
      <rPr>
        <sz val="7"/>
        <color indexed="8"/>
        <rFont val="Arial"/>
        <family val="2"/>
      </rPr>
      <t>)</t>
    </r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</si>
  <si>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</si>
  <si>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</si>
  <si>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</si>
  <si>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</si>
  <si>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</si>
  <si>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</si>
  <si>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</si>
  <si>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</si>
  <si>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</si>
  <si>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</si>
  <si>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</si>
  <si>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</si>
  <si>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</si>
  <si>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</si>
  <si>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</si>
  <si>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</si>
  <si>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</si>
  <si>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</si>
  <si>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</si>
  <si>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</si>
  <si>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</si>
  <si>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</si>
  <si>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</si>
  <si>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</si>
  <si>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</si>
  <si>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</si>
  <si>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</si>
  <si>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>2010=100</t>
  </si>
  <si>
    <t xml:space="preserve">  Vinho regional e vinho   </t>
  </si>
  <si>
    <t xml:space="preserve">   Cabeças (nº)</t>
  </si>
  <si>
    <t xml:space="preserve">   Cabeças (1 000 nº)</t>
  </si>
  <si>
    <t xml:space="preserve">            Cabeças (1 000 nº)</t>
  </si>
  <si>
    <t>Índice</t>
  </si>
  <si>
    <r>
      <t xml:space="preserve">Bens e serviços de investimento </t>
    </r>
    <r>
      <rPr>
        <i/>
        <sz val="7"/>
        <color indexed="8"/>
        <rFont val="Arial"/>
        <family val="2"/>
      </rPr>
      <t>(input II)</t>
    </r>
  </si>
  <si>
    <t>Produção de bens agrícolas</t>
  </si>
  <si>
    <t>(output)</t>
  </si>
  <si>
    <t>2018 f</t>
  </si>
  <si>
    <t>Produtividade</t>
  </si>
  <si>
    <t>Produtividade - kg/ha</t>
  </si>
  <si>
    <t>2018 Po</t>
  </si>
  <si>
    <r>
      <t>1</t>
    </r>
    <r>
      <rPr>
        <sz val="6"/>
        <color indexed="8"/>
        <rFont val="Arial"/>
        <family val="2"/>
      </rPr>
      <t xml:space="preserve"> Informação mensal recolhida trimestralmente. </t>
    </r>
  </si>
  <si>
    <t>CULTURAS SACHADAS</t>
  </si>
  <si>
    <t>Batata de regadio</t>
  </si>
  <si>
    <t>(Média 2013/17=100)</t>
  </si>
  <si>
    <t>(2017 =100)</t>
  </si>
  <si>
    <t>Milho de sequeiro</t>
  </si>
  <si>
    <t>Arroz</t>
  </si>
  <si>
    <t>CULTURAS INDUSTRIAIS</t>
  </si>
  <si>
    <t>(2017=100)</t>
  </si>
  <si>
    <t>FRUTOS</t>
  </si>
  <si>
    <t>Milho de regadio</t>
  </si>
  <si>
    <t>Pêssego</t>
  </si>
  <si>
    <t>2017</t>
  </si>
  <si>
    <t>Maçã</t>
  </si>
  <si>
    <t>Pera</t>
  </si>
  <si>
    <t>Área - 1 000 t</t>
  </si>
  <si>
    <t>Superfície cultivada</t>
  </si>
  <si>
    <t>Amêndoa</t>
  </si>
  <si>
    <t>VINHA</t>
  </si>
  <si>
    <t>Uva de mesa</t>
  </si>
  <si>
    <t>Produção</t>
  </si>
  <si>
    <t>Kiwi</t>
  </si>
  <si>
    <t>Castanha</t>
  </si>
  <si>
    <t>Tomate para a industria</t>
  </si>
  <si>
    <t>Vinho (1 000 hl)</t>
  </si>
  <si>
    <r>
      <t xml:space="preserve">       Valor (10</t>
    </r>
    <r>
      <rPr>
        <vertAlign val="superscript"/>
        <sz val="7"/>
        <color theme="1"/>
        <rFont val="Arial"/>
        <family val="2"/>
      </rPr>
      <t>3</t>
    </r>
    <r>
      <rPr>
        <sz val="7"/>
        <color theme="1"/>
        <rFont val="Arial"/>
        <family val="2"/>
      </rPr>
      <t xml:space="preserve"> €)</t>
    </r>
  </si>
  <si>
    <t>30 112 Rv</t>
  </si>
  <si>
    <t>34 335 Rv</t>
  </si>
  <si>
    <t>10 916 Rv</t>
  </si>
  <si>
    <t>14 775 Rv</t>
  </si>
  <si>
    <t>21 733 Rv</t>
  </si>
  <si>
    <t>25 475 Rv</t>
  </si>
  <si>
    <t>1 770 Rv</t>
  </si>
  <si>
    <t>1 840 Rv</t>
  </si>
  <si>
    <t>2 118 Rv</t>
  </si>
  <si>
    <t>3 047 Rv</t>
  </si>
  <si>
    <t>2 962 Rv</t>
  </si>
  <si>
    <t>21 10 Rv</t>
  </si>
  <si>
    <t>5 882 Rv</t>
  </si>
  <si>
    <t>6 468 Rv</t>
  </si>
  <si>
    <t>400 Rv</t>
  </si>
  <si>
    <t>389 Rv</t>
  </si>
  <si>
    <t>1 384 Rv</t>
  </si>
  <si>
    <t>1 352 Rv</t>
  </si>
  <si>
    <t>6 532 Rv</t>
  </si>
  <si>
    <t>6 987 Rv</t>
  </si>
  <si>
    <t>9 178 Rv</t>
  </si>
  <si>
    <t>12 782 Rv</t>
  </si>
  <si>
    <t>22 062 Rv</t>
  </si>
  <si>
    <t>26 138 Rv</t>
  </si>
  <si>
    <t>2 961 Rv</t>
  </si>
  <si>
    <t>2 109 Rv</t>
  </si>
  <si>
    <t>5 879 Rv</t>
  </si>
  <si>
    <t>6 466 Rv</t>
  </si>
  <si>
    <t>Rv dados revistos</t>
  </si>
</sst>
</file>

<file path=xl/styles.xml><?xml version="1.0" encoding="utf-8"?>
<styleSheet xmlns="http://schemas.openxmlformats.org/spreadsheetml/2006/main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b/>
      <vertAlign val="superscript"/>
      <sz val="11"/>
      <color indexed="9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theme="1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color theme="1"/>
      <name val="Arial"/>
      <family val="2"/>
    </font>
    <font>
      <vertAlign val="superscript"/>
      <sz val="7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</cellStyleXfs>
  <cellXfs count="212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166" fontId="8" fillId="0" borderId="0" xfId="0" applyNumberFormat="1" applyFont="1" applyFill="1" applyBorder="1" applyAlignment="1"/>
    <xf numFmtId="0" fontId="8" fillId="2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/>
    </xf>
    <xf numFmtId="0" fontId="13" fillId="0" borderId="0" xfId="0" applyFont="1" applyFill="1" applyBorder="1" applyAlignment="1">
      <alignment vertical="top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9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Border="1" applyAlignment="1"/>
    <xf numFmtId="165" fontId="22" fillId="0" borderId="0" xfId="0" applyNumberFormat="1" applyFont="1" applyFill="1" applyBorder="1" applyAlignment="1">
      <alignment horizontal="right"/>
    </xf>
    <xf numFmtId="0" fontId="18" fillId="0" borderId="0" xfId="0" applyFont="1" applyAlignment="1"/>
    <xf numFmtId="0" fontId="0" fillId="0" borderId="0" xfId="0" applyBorder="1" applyAlignment="1"/>
    <xf numFmtId="165" fontId="21" fillId="0" borderId="0" xfId="0" applyNumberFormat="1" applyFont="1" applyFill="1" applyBorder="1" applyAlignment="1">
      <alignment horizontal="center"/>
    </xf>
    <xf numFmtId="165" fontId="22" fillId="0" borderId="0" xfId="0" applyNumberFormat="1" applyFont="1" applyFill="1" applyBorder="1" applyAlignment="1">
      <alignment horizontal="center"/>
    </xf>
    <xf numFmtId="165" fontId="21" fillId="0" borderId="0" xfId="0" applyNumberFormat="1" applyFont="1" applyFill="1" applyBorder="1" applyAlignment="1">
      <alignment horizontal="right"/>
    </xf>
    <xf numFmtId="165" fontId="21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3" fillId="0" borderId="0" xfId="0" applyFont="1" applyFill="1" applyAlignment="1"/>
    <xf numFmtId="0" fontId="5" fillId="3" borderId="1" xfId="0" applyFont="1" applyFill="1" applyBorder="1" applyAlignment="1"/>
    <xf numFmtId="3" fontId="3" fillId="0" borderId="0" xfId="0" applyNumberFormat="1" applyFont="1" applyFill="1" applyAlignment="1"/>
    <xf numFmtId="0" fontId="5" fillId="3" borderId="0" xfId="0" applyFont="1" applyFill="1" applyBorder="1" applyAlignment="1"/>
    <xf numFmtId="0" fontId="8" fillId="2" borderId="0" xfId="0" applyFont="1" applyFill="1" applyBorder="1" applyAlignment="1"/>
    <xf numFmtId="166" fontId="8" fillId="2" borderId="0" xfId="0" applyNumberFormat="1" applyFont="1" applyFill="1" applyBorder="1" applyAlignment="1"/>
    <xf numFmtId="0" fontId="8" fillId="0" borderId="2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0" fillId="0" borderId="11" xfId="0" applyFill="1" applyBorder="1" applyAlignment="1"/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4" fillId="0" borderId="0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0" fontId="25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23" fillId="0" borderId="0" xfId="0" applyFont="1" applyAlignment="1">
      <alignment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8" fillId="2" borderId="12" xfId="0" applyNumberFormat="1" applyFont="1" applyFill="1" applyBorder="1" applyAlignment="1">
      <alignment vertical="center"/>
    </xf>
    <xf numFmtId="0" fontId="26" fillId="2" borderId="0" xfId="0" applyFont="1" applyFill="1" applyBorder="1" applyAlignment="1">
      <alignment horizontal="center" vertical="center"/>
    </xf>
    <xf numFmtId="0" fontId="27" fillId="4" borderId="0" xfId="0" applyFont="1" applyFill="1" applyBorder="1" applyAlignment="1">
      <alignment horizontal="centerContinuous" vertical="center"/>
    </xf>
    <xf numFmtId="0" fontId="28" fillId="0" borderId="0" xfId="0" applyFont="1" applyFill="1" applyBorder="1" applyAlignment="1">
      <alignment vertical="center"/>
    </xf>
    <xf numFmtId="0" fontId="29" fillId="3" borderId="4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165" fontId="28" fillId="0" borderId="2" xfId="0" applyNumberFormat="1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7" fillId="0" borderId="0" xfId="0" applyFont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0" borderId="6" xfId="0" applyFont="1" applyFill="1" applyBorder="1" applyAlignment="1"/>
    <xf numFmtId="0" fontId="3" fillId="0" borderId="11" xfId="0" applyFont="1" applyFill="1" applyBorder="1" applyAlignment="1"/>
    <xf numFmtId="0" fontId="3" fillId="0" borderId="0" xfId="0" applyFont="1" applyAlignment="1">
      <alignment vertical="center"/>
    </xf>
    <xf numFmtId="3" fontId="8" fillId="5" borderId="12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30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left"/>
    </xf>
    <xf numFmtId="166" fontId="8" fillId="2" borderId="12" xfId="0" applyNumberFormat="1" applyFont="1" applyFill="1" applyBorder="1" applyAlignment="1"/>
    <xf numFmtId="49" fontId="8" fillId="0" borderId="0" xfId="0" applyNumberFormat="1" applyFont="1" applyFill="1" applyBorder="1" applyAlignment="1">
      <alignment horizontal="left"/>
    </xf>
    <xf numFmtId="165" fontId="26" fillId="2" borderId="0" xfId="0" applyNumberFormat="1" applyFont="1" applyFill="1" applyBorder="1" applyAlignment="1" applyProtection="1">
      <alignment horizontal="right" vertical="center"/>
      <protection locked="0"/>
    </xf>
    <xf numFmtId="165" fontId="26" fillId="0" borderId="0" xfId="0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>
      <alignment vertical="center"/>
    </xf>
    <xf numFmtId="3" fontId="26" fillId="2" borderId="0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165" fontId="26" fillId="2" borderId="12" xfId="0" applyNumberFormat="1" applyFont="1" applyFill="1" applyBorder="1" applyAlignment="1" applyProtection="1">
      <alignment horizontal="right" vertical="center"/>
      <protection locked="0"/>
    </xf>
    <xf numFmtId="0" fontId="8" fillId="5" borderId="0" xfId="0" applyFont="1" applyFill="1" applyBorder="1" applyAlignment="1">
      <alignment horizontal="right" vertical="center"/>
    </xf>
    <xf numFmtId="165" fontId="3" fillId="2" borderId="12" xfId="0" applyNumberFormat="1" applyFont="1" applyFill="1" applyBorder="1" applyAlignment="1" applyProtection="1">
      <alignment horizontal="right" vertical="center"/>
      <protection locked="0"/>
    </xf>
    <xf numFmtId="165" fontId="8" fillId="2" borderId="12" xfId="0" applyNumberFormat="1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3" fillId="0" borderId="0" xfId="0" applyFont="1" applyFill="1" applyAlignment="1"/>
    <xf numFmtId="3" fontId="3" fillId="2" borderId="0" xfId="0" applyNumberFormat="1" applyFont="1" applyFill="1" applyBorder="1" applyAlignment="1">
      <alignment horizontal="left"/>
    </xf>
    <xf numFmtId="3" fontId="3" fillId="2" borderId="0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left" indent="1"/>
    </xf>
    <xf numFmtId="3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center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5" fontId="3" fillId="2" borderId="0" xfId="0" applyNumberFormat="1" applyFont="1" applyFill="1" applyBorder="1" applyAlignment="1" applyProtection="1">
      <alignment horizontal="right" vertical="center"/>
      <protection locked="0"/>
    </xf>
    <xf numFmtId="165" fontId="8" fillId="2" borderId="0" xfId="0" applyNumberFormat="1" applyFont="1" applyFill="1" applyBorder="1" applyAlignment="1" applyProtection="1">
      <alignment horizontal="right" vertical="center"/>
      <protection locked="0"/>
    </xf>
    <xf numFmtId="165" fontId="8" fillId="0" borderId="0" xfId="0" applyNumberFormat="1" applyFont="1" applyFill="1" applyBorder="1" applyAlignment="1" applyProtection="1">
      <alignment horizontal="right" vertical="center"/>
      <protection locked="0"/>
    </xf>
    <xf numFmtId="0" fontId="3" fillId="2" borderId="12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top" indent="1"/>
    </xf>
    <xf numFmtId="0" fontId="3" fillId="2" borderId="0" xfId="0" applyFont="1" applyFill="1" applyBorder="1" applyAlignment="1">
      <alignment horizontal="left" vertical="top" indent="1"/>
    </xf>
    <xf numFmtId="0" fontId="23" fillId="0" borderId="0" xfId="0" applyFont="1" applyBorder="1" applyAlignment="1">
      <alignment vertical="center"/>
    </xf>
    <xf numFmtId="3" fontId="3" fillId="2" borderId="0" xfId="0" applyNumberFormat="1" applyFont="1" applyFill="1" applyBorder="1" applyAlignment="1">
      <alignment horizontal="left" indent="1"/>
    </xf>
    <xf numFmtId="0" fontId="18" fillId="0" borderId="0" xfId="0" applyFont="1" applyAlignment="1">
      <alignment horizontal="left"/>
    </xf>
    <xf numFmtId="165" fontId="3" fillId="2" borderId="12" xfId="0" applyNumberFormat="1" applyFont="1" applyFill="1" applyBorder="1" applyAlignment="1">
      <alignment horizontal="right" vertical="center"/>
    </xf>
    <xf numFmtId="0" fontId="8" fillId="2" borderId="12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3" fontId="3" fillId="5" borderId="12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left" vertical="center"/>
    </xf>
    <xf numFmtId="3" fontId="3" fillId="2" borderId="0" xfId="0" applyNumberFormat="1" applyFont="1" applyFill="1" applyBorder="1" applyAlignment="1">
      <alignment horizontal="left" vertical="center" indent="1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left" vertical="center"/>
    </xf>
    <xf numFmtId="0" fontId="26" fillId="5" borderId="0" xfId="0" applyFont="1" applyFill="1" applyBorder="1" applyAlignment="1">
      <alignment vertical="center"/>
    </xf>
    <xf numFmtId="3" fontId="26" fillId="2" borderId="12" xfId="0" applyNumberFormat="1" applyFont="1" applyFill="1" applyBorder="1" applyAlignment="1">
      <alignment horizontal="right" vertical="center"/>
    </xf>
    <xf numFmtId="0" fontId="26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3" fontId="26" fillId="0" borderId="0" xfId="0" applyNumberFormat="1" applyFont="1" applyFill="1" applyBorder="1" applyAlignment="1">
      <alignment horizontal="right" vertical="center"/>
    </xf>
    <xf numFmtId="0" fontId="26" fillId="2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/>
    </xf>
    <xf numFmtId="0" fontId="26" fillId="5" borderId="0" xfId="0" applyFont="1" applyFill="1" applyBorder="1" applyAlignment="1">
      <alignment horizontal="center" vertical="center"/>
    </xf>
    <xf numFmtId="3" fontId="26" fillId="5" borderId="0" xfId="0" applyNumberFormat="1" applyFont="1" applyFill="1" applyBorder="1" applyAlignment="1">
      <alignment horizontal="right" vertical="center"/>
    </xf>
    <xf numFmtId="0" fontId="26" fillId="2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right" vertical="center"/>
    </xf>
    <xf numFmtId="0" fontId="26" fillId="2" borderId="0" xfId="0" applyFont="1" applyFill="1" applyBorder="1" applyAlignment="1">
      <alignment horizontal="right" vertical="center"/>
    </xf>
    <xf numFmtId="0" fontId="31" fillId="0" borderId="0" xfId="0" applyFont="1" applyFill="1" applyBorder="1" applyAlignment="1">
      <alignment horizontal="left" vertical="center"/>
    </xf>
    <xf numFmtId="0" fontId="4" fillId="4" borderId="0" xfId="0" applyFont="1" applyFill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79133312"/>
        <c:axId val="84179584"/>
      </c:lineChart>
      <c:catAx>
        <c:axId val="791333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9584"/>
        <c:crosses val="autoZero"/>
        <c:lblAlgn val="ctr"/>
        <c:lblOffset val="100"/>
        <c:tickLblSkip val="1"/>
        <c:tickMarkSkip val="1"/>
      </c:catAx>
      <c:valAx>
        <c:axId val="8417958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7913331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755" r="0.75000000000000755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4891008"/>
        <c:axId val="96064640"/>
      </c:lineChart>
      <c:catAx>
        <c:axId val="948910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064640"/>
        <c:crosses val="autoZero"/>
        <c:lblAlgn val="ctr"/>
        <c:lblOffset val="100"/>
        <c:tickLblSkip val="1"/>
        <c:tickMarkSkip val="1"/>
      </c:catAx>
      <c:valAx>
        <c:axId val="9606464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891008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6121216"/>
        <c:axId val="96123136"/>
      </c:lineChart>
      <c:catAx>
        <c:axId val="9612121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123136"/>
        <c:crosses val="autoZero"/>
        <c:lblAlgn val="ctr"/>
        <c:lblOffset val="100"/>
        <c:tickLblSkip val="1"/>
        <c:tickMarkSkip val="1"/>
      </c:catAx>
      <c:valAx>
        <c:axId val="96123136"/>
        <c:scaling>
          <c:orientation val="minMax"/>
          <c:min val="100000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12121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6138752"/>
        <c:axId val="96140672"/>
      </c:lineChart>
      <c:catAx>
        <c:axId val="961387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140672"/>
        <c:crosses val="autoZero"/>
        <c:lblAlgn val="ctr"/>
        <c:lblOffset val="100"/>
        <c:tickLblSkip val="1"/>
        <c:tickMarkSkip val="1"/>
      </c:catAx>
      <c:valAx>
        <c:axId val="9614067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1387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755" r="0.75000000000000755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82016128"/>
        <c:axId val="82022400"/>
      </c:lineChart>
      <c:catAx>
        <c:axId val="820161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2022400"/>
        <c:crosses val="autoZero"/>
        <c:lblAlgn val="ctr"/>
        <c:lblOffset val="100"/>
        <c:tickLblSkip val="1"/>
        <c:tickMarkSkip val="1"/>
      </c:catAx>
      <c:valAx>
        <c:axId val="82022400"/>
        <c:scaling>
          <c:orientation val="minMax"/>
          <c:max val="70000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2016128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82037760"/>
        <c:axId val="82048128"/>
      </c:lineChart>
      <c:catAx>
        <c:axId val="820377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2048128"/>
        <c:crosses val="autoZero"/>
        <c:lblAlgn val="ctr"/>
        <c:lblOffset val="100"/>
        <c:tickLblSkip val="1"/>
        <c:tickMarkSkip val="1"/>
      </c:catAx>
      <c:valAx>
        <c:axId val="82048128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203776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2172288"/>
        <c:axId val="92174208"/>
      </c:lineChart>
      <c:catAx>
        <c:axId val="921722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2174208"/>
        <c:crosses val="autoZero"/>
        <c:lblAlgn val="ctr"/>
        <c:lblOffset val="100"/>
        <c:tickLblSkip val="1"/>
        <c:tickMarkSkip val="1"/>
      </c:catAx>
      <c:valAx>
        <c:axId val="92174208"/>
        <c:scaling>
          <c:orientation val="minMax"/>
          <c:min val="100000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2172288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2202112"/>
        <c:axId val="92204032"/>
      </c:lineChart>
      <c:catAx>
        <c:axId val="922021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2204032"/>
        <c:crosses val="autoZero"/>
        <c:lblAlgn val="ctr"/>
        <c:lblOffset val="100"/>
        <c:tickLblSkip val="1"/>
        <c:tickMarkSkip val="1"/>
      </c:catAx>
      <c:valAx>
        <c:axId val="9220403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220211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755" r="0.75000000000000755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2170496"/>
        <c:axId val="94810496"/>
      </c:lineChart>
      <c:catAx>
        <c:axId val="921704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810496"/>
        <c:crosses val="autoZero"/>
        <c:lblAlgn val="ctr"/>
        <c:lblOffset val="100"/>
        <c:tickLblSkip val="1"/>
        <c:tickMarkSkip val="1"/>
      </c:catAx>
      <c:valAx>
        <c:axId val="94810496"/>
        <c:scaling>
          <c:orientation val="minMax"/>
          <c:max val="70000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217049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4794112"/>
        <c:axId val="94795648"/>
      </c:lineChart>
      <c:catAx>
        <c:axId val="947941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795648"/>
        <c:crosses val="autoZero"/>
        <c:lblAlgn val="ctr"/>
        <c:lblOffset val="100"/>
        <c:tickLblSkip val="1"/>
        <c:tickMarkSkip val="1"/>
      </c:catAx>
      <c:valAx>
        <c:axId val="94795648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794112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6069120"/>
        <c:axId val="96070656"/>
      </c:lineChart>
      <c:catAx>
        <c:axId val="960691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070656"/>
        <c:crosses val="autoZero"/>
        <c:lblAlgn val="ctr"/>
        <c:lblOffset val="100"/>
        <c:tickLblSkip val="1"/>
        <c:tickMarkSkip val="1"/>
      </c:catAx>
      <c:valAx>
        <c:axId val="96070656"/>
        <c:scaling>
          <c:orientation val="minMax"/>
          <c:min val="100000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06912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94877568"/>
        <c:axId val="94883840"/>
      </c:lineChart>
      <c:catAx>
        <c:axId val="948775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883840"/>
        <c:crosses val="autoZero"/>
        <c:lblAlgn val="ctr"/>
        <c:lblOffset val="100"/>
        <c:tickLblSkip val="1"/>
        <c:tickMarkSkip val="1"/>
      </c:catAx>
      <c:valAx>
        <c:axId val="9488384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87756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755" r="0.75000000000000755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'Indice '!A1"/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'Indice '!A1"/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'Indice '!A1"/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Indice '!A1"/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2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2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24</xdr:row>
      <xdr:rowOff>0</xdr:rowOff>
    </xdr:from>
    <xdr:to>
      <xdr:col>0</xdr:col>
      <xdr:colOff>762000</xdr:colOff>
      <xdr:row>24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2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2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B15"/>
  <sheetViews>
    <sheetView showGridLines="0" tabSelected="1" zoomScaleNormal="100" workbookViewId="0"/>
  </sheetViews>
  <sheetFormatPr defaultRowHeight="12.75"/>
  <cols>
    <col min="1" max="1" width="10.28515625" customWidth="1"/>
    <col min="2" max="2" width="84" customWidth="1"/>
  </cols>
  <sheetData>
    <row r="1" spans="1:2">
      <c r="A1" s="57" t="s">
        <v>96</v>
      </c>
      <c r="B1" s="57"/>
    </row>
    <row r="2" spans="1:2" ht="4.9000000000000004" customHeight="1">
      <c r="A2" s="58"/>
    </row>
    <row r="3" spans="1:2">
      <c r="A3" s="59" t="s">
        <v>97</v>
      </c>
      <c r="B3" s="60" t="s">
        <v>0</v>
      </c>
    </row>
    <row r="4" spans="1:2">
      <c r="A4" s="59" t="s">
        <v>98</v>
      </c>
      <c r="B4" s="60" t="s">
        <v>9</v>
      </c>
    </row>
    <row r="5" spans="1:2">
      <c r="A5" s="59" t="s">
        <v>99</v>
      </c>
      <c r="B5" s="60" t="s">
        <v>14</v>
      </c>
    </row>
    <row r="6" spans="1:2">
      <c r="A6" s="59" t="s">
        <v>100</v>
      </c>
      <c r="B6" s="169" t="s">
        <v>15</v>
      </c>
    </row>
    <row r="7" spans="1:2">
      <c r="A7" s="59" t="s">
        <v>101</v>
      </c>
      <c r="B7" s="60" t="s">
        <v>16</v>
      </c>
    </row>
    <row r="8" spans="1:2">
      <c r="A8" s="59" t="s">
        <v>102</v>
      </c>
      <c r="B8" s="60" t="s">
        <v>25</v>
      </c>
    </row>
    <row r="9" spans="1:2">
      <c r="A9" s="59" t="s">
        <v>103</v>
      </c>
      <c r="B9" s="60" t="s">
        <v>35</v>
      </c>
    </row>
    <row r="10" spans="1:2">
      <c r="A10" s="59" t="s">
        <v>104</v>
      </c>
      <c r="B10" s="60" t="s">
        <v>42</v>
      </c>
    </row>
    <row r="11" spans="1:2">
      <c r="A11" s="59" t="s">
        <v>105</v>
      </c>
      <c r="B11" s="60" t="s">
        <v>53</v>
      </c>
    </row>
    <row r="12" spans="1:2">
      <c r="A12" s="59" t="s">
        <v>106</v>
      </c>
      <c r="B12" s="61" t="s">
        <v>107</v>
      </c>
    </row>
    <row r="13" spans="1:2">
      <c r="A13" s="59" t="s">
        <v>108</v>
      </c>
      <c r="B13" s="61" t="s">
        <v>72</v>
      </c>
    </row>
    <row r="15" spans="1:2">
      <c r="A15" s="167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W101"/>
  <sheetViews>
    <sheetView showGridLines="0" zoomScaleNormal="100" workbookViewId="0"/>
  </sheetViews>
  <sheetFormatPr defaultRowHeight="9"/>
  <cols>
    <col min="1" max="1" width="21.85546875" style="34" customWidth="1"/>
    <col min="2" max="2" width="5.42578125" style="42" customWidth="1"/>
    <col min="3" max="15" width="4.85546875" style="34" customWidth="1"/>
    <col min="16" max="16" width="9.140625" style="34"/>
    <col min="17" max="17" width="12" style="11" customWidth="1"/>
    <col min="18" max="16384" width="9.140625" style="34"/>
  </cols>
  <sheetData>
    <row r="1" spans="1:23" s="11" customFormat="1" ht="12" customHeight="1">
      <c r="A1" s="9" t="s">
        <v>53</v>
      </c>
      <c r="B1" s="9"/>
      <c r="C1" s="9"/>
      <c r="D1" s="9"/>
      <c r="E1" s="116"/>
      <c r="F1" s="9"/>
      <c r="G1" s="9"/>
      <c r="H1" s="9"/>
      <c r="I1" s="9"/>
      <c r="J1" s="9"/>
      <c r="K1" s="9"/>
      <c r="L1" s="9"/>
      <c r="M1" s="9"/>
      <c r="N1" s="9"/>
      <c r="O1" s="9"/>
      <c r="Q1" s="134" t="s">
        <v>148</v>
      </c>
    </row>
    <row r="2" spans="1:23" s="11" customFormat="1" ht="9" customHeight="1">
      <c r="A2" s="11" t="s">
        <v>1</v>
      </c>
      <c r="B2" s="25"/>
      <c r="E2" s="117"/>
      <c r="O2" s="26" t="s">
        <v>143</v>
      </c>
    </row>
    <row r="3" spans="1:23" s="11" customFormat="1" ht="9.9499999999999993" customHeight="1">
      <c r="A3" s="173"/>
      <c r="B3" s="174" t="s">
        <v>116</v>
      </c>
      <c r="C3" s="178" t="s">
        <v>118</v>
      </c>
      <c r="D3" s="178" t="s">
        <v>119</v>
      </c>
      <c r="E3" s="118" t="s">
        <v>120</v>
      </c>
      <c r="F3" s="178" t="s">
        <v>121</v>
      </c>
      <c r="G3" s="178" t="s">
        <v>122</v>
      </c>
      <c r="H3" s="178" t="s">
        <v>123</v>
      </c>
      <c r="I3" s="178" t="s">
        <v>124</v>
      </c>
      <c r="J3" s="178" t="s">
        <v>125</v>
      </c>
      <c r="K3" s="178" t="s">
        <v>126</v>
      </c>
      <c r="L3" s="178" t="s">
        <v>127</v>
      </c>
      <c r="M3" s="178" t="s">
        <v>128</v>
      </c>
      <c r="N3" s="172" t="s">
        <v>129</v>
      </c>
      <c r="O3" s="172" t="s">
        <v>117</v>
      </c>
    </row>
    <row r="4" spans="1:23" s="11" customFormat="1" ht="5.0999999999999996" customHeight="1">
      <c r="A4" s="13"/>
      <c r="B4" s="25"/>
      <c r="C4" s="13"/>
      <c r="D4" s="13"/>
      <c r="E4" s="119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23" s="11" customFormat="1" ht="9" customHeight="1">
      <c r="A5" s="1" t="s">
        <v>150</v>
      </c>
      <c r="B5" s="27">
        <v>2017</v>
      </c>
      <c r="C5" s="139">
        <v>109.9</v>
      </c>
      <c r="D5" s="139">
        <v>109</v>
      </c>
      <c r="E5" s="139">
        <v>103.2</v>
      </c>
      <c r="F5" s="139">
        <v>105.6</v>
      </c>
      <c r="G5" s="139">
        <v>102.5</v>
      </c>
      <c r="H5" s="139">
        <v>97.6</v>
      </c>
      <c r="I5" s="139">
        <v>99.8</v>
      </c>
      <c r="J5" s="147">
        <v>106.4</v>
      </c>
      <c r="K5" s="139">
        <v>110.4</v>
      </c>
      <c r="L5" s="139">
        <v>114.2</v>
      </c>
      <c r="M5" s="139">
        <v>118.9</v>
      </c>
      <c r="N5" s="139">
        <v>117.9</v>
      </c>
      <c r="O5" s="161">
        <v>108.5</v>
      </c>
      <c r="T5" s="65"/>
      <c r="U5" s="65"/>
      <c r="V5" s="65"/>
      <c r="W5" s="65"/>
    </row>
    <row r="6" spans="1:23" s="11" customFormat="1" ht="9" customHeight="1">
      <c r="A6" s="11" t="s">
        <v>151</v>
      </c>
      <c r="B6" s="25" t="s">
        <v>155</v>
      </c>
      <c r="C6" s="140">
        <v>108.3</v>
      </c>
      <c r="D6" s="140">
        <v>104.6</v>
      </c>
      <c r="E6" s="140">
        <v>104.1</v>
      </c>
      <c r="F6" s="140" t="s">
        <v>89</v>
      </c>
      <c r="G6" s="140" t="s">
        <v>89</v>
      </c>
      <c r="H6" s="140" t="s">
        <v>89</v>
      </c>
      <c r="I6" s="140" t="s">
        <v>89</v>
      </c>
      <c r="J6" s="145" t="s">
        <v>89</v>
      </c>
      <c r="K6" s="140"/>
      <c r="L6" s="140"/>
      <c r="M6" s="140"/>
      <c r="N6" s="140"/>
      <c r="O6" s="140"/>
      <c r="T6" s="65"/>
      <c r="U6" s="65"/>
      <c r="V6" s="65"/>
      <c r="W6" s="65"/>
    </row>
    <row r="7" spans="1:23" s="11" customFormat="1" ht="9" customHeight="1">
      <c r="A7" s="12" t="s">
        <v>90</v>
      </c>
      <c r="B7" s="27">
        <v>2017</v>
      </c>
      <c r="C7" s="139">
        <v>121.4</v>
      </c>
      <c r="D7" s="139">
        <v>118.9</v>
      </c>
      <c r="E7" s="139">
        <v>104.7</v>
      </c>
      <c r="F7" s="139">
        <v>106.4</v>
      </c>
      <c r="G7" s="139">
        <v>100.3</v>
      </c>
      <c r="H7" s="139">
        <v>88.8</v>
      </c>
      <c r="I7" s="139">
        <v>92.8</v>
      </c>
      <c r="J7" s="148">
        <v>103.5</v>
      </c>
      <c r="K7" s="139">
        <v>110.8</v>
      </c>
      <c r="L7" s="139">
        <v>118.9</v>
      </c>
      <c r="M7" s="139">
        <v>127.8</v>
      </c>
      <c r="N7" s="139">
        <v>127.4</v>
      </c>
      <c r="O7" s="162">
        <v>111.2</v>
      </c>
      <c r="T7" s="65"/>
      <c r="U7" s="65"/>
      <c r="V7" s="65"/>
      <c r="W7" s="65"/>
    </row>
    <row r="8" spans="1:23" s="11" customFormat="1" ht="9" customHeight="1">
      <c r="B8" s="25" t="s">
        <v>155</v>
      </c>
      <c r="C8" s="140">
        <v>113</v>
      </c>
      <c r="D8" s="140">
        <v>107.1</v>
      </c>
      <c r="E8" s="140">
        <v>101.5</v>
      </c>
      <c r="F8" s="140" t="s">
        <v>89</v>
      </c>
      <c r="G8" s="140" t="s">
        <v>89</v>
      </c>
      <c r="H8" s="140" t="s">
        <v>89</v>
      </c>
      <c r="I8" s="140" t="s">
        <v>89</v>
      </c>
      <c r="J8" s="145" t="s">
        <v>89</v>
      </c>
      <c r="K8" s="140"/>
      <c r="L8" s="140"/>
      <c r="M8" s="140"/>
      <c r="N8" s="140"/>
      <c r="O8" s="163"/>
      <c r="T8" s="65"/>
      <c r="U8" s="65"/>
      <c r="V8" s="65"/>
      <c r="W8" s="65"/>
    </row>
    <row r="9" spans="1:23" s="11" customFormat="1" ht="9" customHeight="1">
      <c r="A9" s="33" t="s">
        <v>54</v>
      </c>
      <c r="B9" s="27"/>
      <c r="C9" s="139"/>
      <c r="D9" s="139"/>
      <c r="E9" s="139"/>
      <c r="F9" s="139"/>
      <c r="G9" s="139"/>
      <c r="H9" s="139"/>
      <c r="I9" s="139"/>
      <c r="J9" s="148"/>
      <c r="K9" s="139"/>
      <c r="L9" s="139"/>
      <c r="M9" s="139"/>
      <c r="N9" s="139"/>
      <c r="O9" s="162"/>
      <c r="T9" s="65"/>
      <c r="U9" s="65"/>
      <c r="V9" s="65"/>
      <c r="W9" s="65"/>
    </row>
    <row r="10" spans="1:23" s="11" customFormat="1" ht="9" customHeight="1">
      <c r="A10" s="11" t="s">
        <v>91</v>
      </c>
      <c r="B10" s="25">
        <v>2017</v>
      </c>
      <c r="C10" s="140">
        <v>160.19999999999999</v>
      </c>
      <c r="D10" s="140">
        <v>155.4</v>
      </c>
      <c r="E10" s="140">
        <v>156.69999999999999</v>
      </c>
      <c r="F10" s="140">
        <v>154.69999999999999</v>
      </c>
      <c r="G10" s="140">
        <v>116.8</v>
      </c>
      <c r="H10" s="140">
        <v>51.2</v>
      </c>
      <c r="I10" s="140">
        <v>38.5</v>
      </c>
      <c r="J10" s="148">
        <v>63.5</v>
      </c>
      <c r="K10" s="140">
        <v>74.7</v>
      </c>
      <c r="L10" s="140">
        <v>66.3</v>
      </c>
      <c r="M10" s="140">
        <v>62.5</v>
      </c>
      <c r="N10" s="140">
        <v>65.8</v>
      </c>
      <c r="O10" s="163">
        <v>93.52</v>
      </c>
      <c r="T10" s="65"/>
      <c r="U10" s="65"/>
      <c r="V10" s="65"/>
      <c r="W10" s="65"/>
    </row>
    <row r="11" spans="1:23" s="11" customFormat="1" ht="9" customHeight="1">
      <c r="A11" s="12"/>
      <c r="B11" s="27" t="s">
        <v>155</v>
      </c>
      <c r="C11" s="139">
        <v>65.2</v>
      </c>
      <c r="D11" s="139">
        <v>65.099999999999994</v>
      </c>
      <c r="E11" s="139">
        <v>77.400000000000006</v>
      </c>
      <c r="F11" s="139">
        <v>79.3</v>
      </c>
      <c r="G11" s="139">
        <v>95.3</v>
      </c>
      <c r="H11" s="139">
        <v>115.6</v>
      </c>
      <c r="I11" s="139">
        <v>117.2</v>
      </c>
      <c r="J11" s="148">
        <v>131.1</v>
      </c>
      <c r="K11" s="139"/>
      <c r="L11" s="139"/>
      <c r="M11" s="139"/>
      <c r="N11" s="139"/>
      <c r="O11" s="162"/>
      <c r="T11" s="65"/>
      <c r="U11" s="65"/>
      <c r="V11" s="65"/>
      <c r="W11" s="65"/>
    </row>
    <row r="12" spans="1:23" s="11" customFormat="1" ht="9" customHeight="1">
      <c r="A12" s="11" t="s">
        <v>92</v>
      </c>
      <c r="B12" s="25">
        <v>2017</v>
      </c>
      <c r="C12" s="140">
        <v>139.6</v>
      </c>
      <c r="D12" s="140">
        <v>134.30000000000001</v>
      </c>
      <c r="E12" s="140">
        <v>115.4</v>
      </c>
      <c r="F12" s="140">
        <v>117.5</v>
      </c>
      <c r="G12" s="140">
        <v>114</v>
      </c>
      <c r="H12" s="140">
        <v>95.4</v>
      </c>
      <c r="I12" s="140">
        <v>104.7</v>
      </c>
      <c r="J12" s="148">
        <v>117.1</v>
      </c>
      <c r="K12" s="140">
        <v>120.9</v>
      </c>
      <c r="L12" s="140">
        <v>132.19999999999999</v>
      </c>
      <c r="M12" s="140">
        <v>160.5</v>
      </c>
      <c r="N12" s="140">
        <v>157.6</v>
      </c>
      <c r="O12" s="163">
        <v>129</v>
      </c>
      <c r="T12" s="65"/>
      <c r="U12" s="65"/>
      <c r="V12" s="65"/>
      <c r="W12" s="65"/>
    </row>
    <row r="13" spans="1:23" s="11" customFormat="1" ht="9" customHeight="1">
      <c r="A13" s="12"/>
      <c r="B13" s="27" t="s">
        <v>155</v>
      </c>
      <c r="C13" s="139">
        <v>133.1</v>
      </c>
      <c r="D13" s="139">
        <v>123.4</v>
      </c>
      <c r="E13" s="139">
        <v>111.8</v>
      </c>
      <c r="F13" s="139">
        <v>114.2</v>
      </c>
      <c r="G13" s="139">
        <v>113.4</v>
      </c>
      <c r="H13" s="139">
        <v>112.8</v>
      </c>
      <c r="I13" s="139">
        <v>134.5</v>
      </c>
      <c r="J13" s="148">
        <v>154</v>
      </c>
      <c r="K13" s="139"/>
      <c r="L13" s="139"/>
      <c r="M13" s="139"/>
      <c r="N13" s="139"/>
      <c r="O13" s="162"/>
      <c r="R13" s="82"/>
      <c r="T13" s="65"/>
      <c r="U13" s="65"/>
      <c r="V13" s="65"/>
      <c r="W13" s="65"/>
    </row>
    <row r="14" spans="1:23" s="11" customFormat="1" ht="9" customHeight="1">
      <c r="A14" s="11" t="s">
        <v>93</v>
      </c>
      <c r="B14" s="25">
        <v>2017</v>
      </c>
      <c r="C14" s="140">
        <v>98.8</v>
      </c>
      <c r="D14" s="140">
        <v>101.3</v>
      </c>
      <c r="E14" s="140">
        <v>83.4</v>
      </c>
      <c r="F14" s="140">
        <v>89.7</v>
      </c>
      <c r="G14" s="140">
        <v>77.599999999999994</v>
      </c>
      <c r="H14" s="140">
        <v>81.8</v>
      </c>
      <c r="I14" s="140">
        <v>89.8</v>
      </c>
      <c r="J14" s="148">
        <v>93.8</v>
      </c>
      <c r="K14" s="140">
        <v>94.7</v>
      </c>
      <c r="L14" s="140">
        <v>92.8</v>
      </c>
      <c r="M14" s="140">
        <v>91.8</v>
      </c>
      <c r="N14" s="140">
        <v>91</v>
      </c>
      <c r="O14" s="163">
        <v>91.2</v>
      </c>
      <c r="T14" s="65"/>
      <c r="U14" s="65"/>
      <c r="V14" s="65"/>
      <c r="W14" s="65"/>
    </row>
    <row r="15" spans="1:23" s="11" customFormat="1" ht="9" customHeight="1">
      <c r="A15" s="12"/>
      <c r="B15" s="27" t="s">
        <v>155</v>
      </c>
      <c r="C15" s="139">
        <v>88.2</v>
      </c>
      <c r="D15" s="139">
        <v>93.6</v>
      </c>
      <c r="E15" s="139">
        <v>83.8</v>
      </c>
      <c r="F15" s="139">
        <v>97</v>
      </c>
      <c r="G15" s="139">
        <v>110.6</v>
      </c>
      <c r="H15" s="139">
        <v>116.1</v>
      </c>
      <c r="I15" s="139">
        <v>114.9</v>
      </c>
      <c r="J15" s="148">
        <v>94.7</v>
      </c>
      <c r="K15" s="139"/>
      <c r="L15" s="139"/>
      <c r="M15" s="139"/>
      <c r="N15" s="139"/>
      <c r="O15" s="162"/>
      <c r="T15" s="65"/>
      <c r="U15" s="65"/>
      <c r="V15" s="65"/>
      <c r="W15" s="65"/>
    </row>
    <row r="16" spans="1:23" s="11" customFormat="1" ht="9" customHeight="1">
      <c r="A16" s="11" t="s">
        <v>144</v>
      </c>
      <c r="B16" s="25">
        <v>2017</v>
      </c>
      <c r="C16" s="140">
        <v>98</v>
      </c>
      <c r="D16" s="140">
        <v>96.3</v>
      </c>
      <c r="E16" s="140">
        <v>92.6</v>
      </c>
      <c r="F16" s="140">
        <v>92.1</v>
      </c>
      <c r="G16" s="140">
        <v>94.3</v>
      </c>
      <c r="H16" s="140">
        <v>93.1</v>
      </c>
      <c r="I16" s="140">
        <v>93.3</v>
      </c>
      <c r="J16" s="148">
        <v>89</v>
      </c>
      <c r="K16" s="140">
        <v>85.6</v>
      </c>
      <c r="L16" s="140">
        <v>93.6</v>
      </c>
      <c r="M16" s="140">
        <v>94.8</v>
      </c>
      <c r="N16" s="140">
        <v>97</v>
      </c>
      <c r="O16" s="163">
        <v>93.2</v>
      </c>
      <c r="T16" s="65"/>
      <c r="U16" s="65"/>
      <c r="V16" s="65"/>
      <c r="W16" s="65"/>
    </row>
    <row r="17" spans="1:23" s="11" customFormat="1" ht="9" customHeight="1">
      <c r="A17" s="12"/>
      <c r="B17" s="27" t="s">
        <v>155</v>
      </c>
      <c r="C17" s="139">
        <v>100</v>
      </c>
      <c r="D17" s="139">
        <v>91.7</v>
      </c>
      <c r="E17" s="139">
        <v>98</v>
      </c>
      <c r="F17" s="139" t="s">
        <v>89</v>
      </c>
      <c r="G17" s="139" t="s">
        <v>89</v>
      </c>
      <c r="H17" s="139" t="s">
        <v>89</v>
      </c>
      <c r="I17" s="139" t="s">
        <v>89</v>
      </c>
      <c r="J17" s="139" t="s">
        <v>89</v>
      </c>
      <c r="K17" s="139"/>
      <c r="L17" s="139"/>
      <c r="M17" s="139"/>
      <c r="N17" s="139"/>
      <c r="O17" s="139"/>
      <c r="T17" s="65"/>
      <c r="U17" s="65"/>
      <c r="V17" s="65"/>
      <c r="W17" s="65"/>
    </row>
    <row r="18" spans="1:23" s="11" customFormat="1" ht="9" customHeight="1">
      <c r="A18" s="11" t="s">
        <v>55</v>
      </c>
      <c r="B18" s="25">
        <v>2017</v>
      </c>
      <c r="C18" s="140">
        <v>92</v>
      </c>
      <c r="D18" s="140">
        <v>92.5</v>
      </c>
      <c r="E18" s="140">
        <v>94</v>
      </c>
      <c r="F18" s="140">
        <v>90.5</v>
      </c>
      <c r="G18" s="140">
        <v>92.5</v>
      </c>
      <c r="H18" s="140">
        <v>91.1</v>
      </c>
      <c r="I18" s="140">
        <v>90.2</v>
      </c>
      <c r="J18" s="148">
        <v>95.3</v>
      </c>
      <c r="K18" s="140">
        <v>95.4</v>
      </c>
      <c r="L18" s="140">
        <v>105.1</v>
      </c>
      <c r="M18" s="140">
        <v>102.5</v>
      </c>
      <c r="N18" s="140">
        <v>94</v>
      </c>
      <c r="O18" s="163">
        <v>94.6</v>
      </c>
      <c r="T18" s="65"/>
      <c r="U18" s="65"/>
      <c r="V18" s="65"/>
      <c r="W18" s="65"/>
    </row>
    <row r="19" spans="1:23" s="11" customFormat="1" ht="9" customHeight="1">
      <c r="A19" s="12"/>
      <c r="B19" s="27" t="s">
        <v>155</v>
      </c>
      <c r="C19" s="139">
        <v>93.9</v>
      </c>
      <c r="D19" s="139">
        <v>88.1</v>
      </c>
      <c r="E19" s="139">
        <v>99.6</v>
      </c>
      <c r="F19" s="139" t="s">
        <v>89</v>
      </c>
      <c r="G19" s="139" t="s">
        <v>89</v>
      </c>
      <c r="H19" s="139" t="s">
        <v>89</v>
      </c>
      <c r="I19" s="139" t="s">
        <v>89</v>
      </c>
      <c r="J19" s="139" t="s">
        <v>89</v>
      </c>
      <c r="K19" s="139"/>
      <c r="L19" s="139"/>
      <c r="M19" s="139"/>
      <c r="N19" s="139"/>
      <c r="O19" s="162"/>
      <c r="T19" s="65"/>
      <c r="U19" s="65"/>
      <c r="V19" s="65"/>
      <c r="W19" s="65"/>
    </row>
    <row r="20" spans="1:23" s="11" customFormat="1" ht="9" customHeight="1">
      <c r="A20" s="11" t="s">
        <v>56</v>
      </c>
      <c r="B20" s="25">
        <v>2017</v>
      </c>
      <c r="C20" s="140">
        <v>185.9</v>
      </c>
      <c r="D20" s="140">
        <v>182.4</v>
      </c>
      <c r="E20" s="140">
        <v>180.9</v>
      </c>
      <c r="F20" s="140">
        <v>180</v>
      </c>
      <c r="G20" s="140">
        <v>179.3</v>
      </c>
      <c r="H20" s="140">
        <v>203.2</v>
      </c>
      <c r="I20" s="140">
        <v>176.6</v>
      </c>
      <c r="J20" s="148">
        <v>180.3</v>
      </c>
      <c r="K20" s="140">
        <v>183</v>
      </c>
      <c r="L20" s="140">
        <v>181.1</v>
      </c>
      <c r="M20" s="140">
        <v>173.8</v>
      </c>
      <c r="N20" s="140">
        <v>173.3</v>
      </c>
      <c r="O20" s="163">
        <v>180.4</v>
      </c>
      <c r="T20" s="65"/>
      <c r="U20" s="65"/>
      <c r="V20" s="65"/>
      <c r="W20" s="65"/>
    </row>
    <row r="21" spans="1:23" s="11" customFormat="1" ht="9" customHeight="1">
      <c r="A21" s="12"/>
      <c r="B21" s="27" t="s">
        <v>155</v>
      </c>
      <c r="C21" s="139">
        <v>176.5</v>
      </c>
      <c r="D21" s="139">
        <v>170.3</v>
      </c>
      <c r="E21" s="139">
        <v>176.8</v>
      </c>
      <c r="F21" s="139">
        <v>170.9</v>
      </c>
      <c r="G21" s="139">
        <v>167.7</v>
      </c>
      <c r="H21" s="139">
        <v>147.80000000000001</v>
      </c>
      <c r="I21" s="139">
        <v>130.1</v>
      </c>
      <c r="J21" s="148">
        <v>129.4</v>
      </c>
      <c r="K21" s="139"/>
      <c r="L21" s="139"/>
      <c r="M21" s="139"/>
      <c r="N21" s="139"/>
      <c r="O21" s="162"/>
      <c r="T21" s="65"/>
      <c r="U21" s="65"/>
      <c r="V21" s="65"/>
      <c r="W21" s="65"/>
    </row>
    <row r="22" spans="1:23" s="11" customFormat="1" ht="9" customHeight="1">
      <c r="A22" s="11" t="s">
        <v>94</v>
      </c>
      <c r="B22" s="25">
        <v>2017</v>
      </c>
      <c r="C22" s="140">
        <v>119.3</v>
      </c>
      <c r="D22" s="140">
        <v>124.2</v>
      </c>
      <c r="E22" s="140">
        <v>112.8</v>
      </c>
      <c r="F22" s="140">
        <v>112.3</v>
      </c>
      <c r="G22" s="140">
        <v>97.7</v>
      </c>
      <c r="H22" s="140">
        <v>92.4</v>
      </c>
      <c r="I22" s="140">
        <v>93.8</v>
      </c>
      <c r="J22" s="148">
        <v>106.2</v>
      </c>
      <c r="K22" s="140">
        <v>104.3</v>
      </c>
      <c r="L22" s="140">
        <v>123.1</v>
      </c>
      <c r="M22" s="140">
        <v>112.5</v>
      </c>
      <c r="N22" s="140">
        <v>119.1</v>
      </c>
      <c r="O22" s="163">
        <v>108.4</v>
      </c>
      <c r="T22" s="65"/>
      <c r="U22" s="65"/>
      <c r="V22" s="65"/>
      <c r="W22" s="65"/>
    </row>
    <row r="23" spans="1:23" s="11" customFormat="1" ht="9" customHeight="1">
      <c r="A23" s="12"/>
      <c r="B23" s="27" t="s">
        <v>155</v>
      </c>
      <c r="C23" s="139">
        <v>126.3</v>
      </c>
      <c r="D23" s="139">
        <v>123.3</v>
      </c>
      <c r="E23" s="139">
        <v>122.7</v>
      </c>
      <c r="F23" s="139">
        <v>107.1</v>
      </c>
      <c r="G23" s="139">
        <v>101.8</v>
      </c>
      <c r="H23" s="139">
        <v>99</v>
      </c>
      <c r="I23" s="139">
        <v>94.7</v>
      </c>
      <c r="J23" s="148">
        <v>104.6</v>
      </c>
      <c r="K23" s="139"/>
      <c r="L23" s="139"/>
      <c r="M23" s="139"/>
      <c r="N23" s="139"/>
      <c r="O23" s="162"/>
      <c r="T23" s="65"/>
      <c r="U23" s="65"/>
      <c r="V23" s="65"/>
      <c r="W23" s="65"/>
    </row>
    <row r="24" spans="1:23" s="11" customFormat="1" ht="9" customHeight="1">
      <c r="A24" s="2" t="s">
        <v>95</v>
      </c>
      <c r="B24" s="25">
        <v>2017</v>
      </c>
      <c r="C24" s="140">
        <v>98.3</v>
      </c>
      <c r="D24" s="140">
        <v>99</v>
      </c>
      <c r="E24" s="140">
        <v>101.9</v>
      </c>
      <c r="F24" s="140">
        <v>104.9</v>
      </c>
      <c r="G24" s="140">
        <v>104.8</v>
      </c>
      <c r="H24" s="140">
        <v>106.4</v>
      </c>
      <c r="I24" s="140">
        <v>107.5</v>
      </c>
      <c r="J24" s="148">
        <v>110.6</v>
      </c>
      <c r="K24" s="140">
        <v>109.5</v>
      </c>
      <c r="L24" s="140">
        <v>106</v>
      </c>
      <c r="M24" s="140">
        <v>105.7</v>
      </c>
      <c r="N24" s="140">
        <v>106.3</v>
      </c>
      <c r="O24" s="163">
        <v>105.1</v>
      </c>
      <c r="T24" s="65"/>
      <c r="U24" s="65"/>
      <c r="V24" s="65"/>
      <c r="W24" s="65"/>
    </row>
    <row r="25" spans="1:23" s="11" customFormat="1" ht="9" customHeight="1">
      <c r="A25" s="12"/>
      <c r="B25" s="27" t="s">
        <v>155</v>
      </c>
      <c r="C25" s="139">
        <v>103.5</v>
      </c>
      <c r="D25" s="139">
        <v>102</v>
      </c>
      <c r="E25" s="139">
        <v>106.3</v>
      </c>
      <c r="F25" s="139">
        <v>105.3</v>
      </c>
      <c r="G25" s="139">
        <v>105.4</v>
      </c>
      <c r="H25" s="139">
        <v>107.6</v>
      </c>
      <c r="I25" s="139">
        <v>106.8</v>
      </c>
      <c r="J25" s="145" t="s">
        <v>89</v>
      </c>
      <c r="K25" s="139"/>
      <c r="L25" s="139"/>
      <c r="M25" s="139"/>
      <c r="N25" s="139"/>
      <c r="O25" s="162"/>
      <c r="T25" s="65"/>
      <c r="U25" s="65"/>
      <c r="V25" s="65"/>
      <c r="W25" s="65"/>
    </row>
    <row r="26" spans="1:23" s="11" customFormat="1" ht="9" customHeight="1">
      <c r="A26" s="26" t="s">
        <v>54</v>
      </c>
      <c r="B26" s="25"/>
      <c r="C26" s="140"/>
      <c r="D26" s="140"/>
      <c r="E26" s="140"/>
      <c r="F26" s="140"/>
      <c r="G26" s="140"/>
      <c r="H26" s="140"/>
      <c r="I26" s="140"/>
      <c r="J26" s="148"/>
      <c r="K26" s="140"/>
      <c r="L26" s="140"/>
      <c r="M26" s="140"/>
      <c r="N26" s="140"/>
      <c r="O26" s="163"/>
      <c r="T26" s="65"/>
      <c r="U26" s="65"/>
      <c r="V26" s="65"/>
      <c r="W26" s="65"/>
    </row>
    <row r="27" spans="1:23" s="11" customFormat="1" ht="9" customHeight="1">
      <c r="A27" s="12" t="s">
        <v>57</v>
      </c>
      <c r="B27" s="27">
        <v>2017</v>
      </c>
      <c r="C27" s="139">
        <v>110.8</v>
      </c>
      <c r="D27" s="139">
        <v>111.3</v>
      </c>
      <c r="E27" s="139">
        <v>112</v>
      </c>
      <c r="F27" s="139">
        <v>112.3</v>
      </c>
      <c r="G27" s="139">
        <v>112.1</v>
      </c>
      <c r="H27" s="139">
        <v>111.7</v>
      </c>
      <c r="I27" s="139">
        <v>111.2</v>
      </c>
      <c r="J27" s="148">
        <v>111.3</v>
      </c>
      <c r="K27" s="139">
        <v>111.4</v>
      </c>
      <c r="L27" s="139">
        <v>112.2</v>
      </c>
      <c r="M27" s="139">
        <v>111.7</v>
      </c>
      <c r="N27" s="139">
        <v>113.6</v>
      </c>
      <c r="O27" s="162">
        <v>111.8</v>
      </c>
      <c r="T27" s="65"/>
      <c r="U27" s="65"/>
      <c r="V27" s="65"/>
      <c r="W27" s="65"/>
    </row>
    <row r="28" spans="1:23" s="11" customFormat="1" ht="9" customHeight="1">
      <c r="B28" s="25" t="s">
        <v>155</v>
      </c>
      <c r="C28" s="140">
        <v>114.8</v>
      </c>
      <c r="D28" s="140">
        <v>115.3</v>
      </c>
      <c r="E28" s="140">
        <v>115.9</v>
      </c>
      <c r="F28" s="140">
        <v>116.1</v>
      </c>
      <c r="G28" s="140">
        <v>115.5</v>
      </c>
      <c r="H28" s="140">
        <v>115.7</v>
      </c>
      <c r="I28" s="140">
        <v>115.6</v>
      </c>
      <c r="J28" s="148">
        <v>115.5</v>
      </c>
      <c r="K28" s="140"/>
      <c r="L28" s="140"/>
      <c r="M28" s="140"/>
      <c r="N28" s="140"/>
      <c r="O28" s="163"/>
      <c r="T28" s="65"/>
      <c r="U28" s="65"/>
      <c r="V28" s="65"/>
      <c r="W28" s="65"/>
    </row>
    <row r="29" spans="1:23" s="11" customFormat="1" ht="9" customHeight="1">
      <c r="A29" s="12" t="s">
        <v>58</v>
      </c>
      <c r="B29" s="27">
        <v>2017</v>
      </c>
      <c r="C29" s="139">
        <v>95.2</v>
      </c>
      <c r="D29" s="139">
        <v>95.5</v>
      </c>
      <c r="E29" s="139">
        <v>103</v>
      </c>
      <c r="F29" s="139">
        <v>112.4</v>
      </c>
      <c r="G29" s="139">
        <v>113.4</v>
      </c>
      <c r="H29" s="139">
        <v>118.8</v>
      </c>
      <c r="I29" s="139">
        <v>122.8</v>
      </c>
      <c r="J29" s="148">
        <v>124.2</v>
      </c>
      <c r="K29" s="139">
        <v>116.7</v>
      </c>
      <c r="L29" s="139">
        <v>100.7</v>
      </c>
      <c r="M29" s="139">
        <v>90.2</v>
      </c>
      <c r="N29" s="139">
        <v>90.3</v>
      </c>
      <c r="O29" s="162">
        <v>106.8</v>
      </c>
      <c r="T29" s="65"/>
      <c r="U29" s="65"/>
      <c r="V29" s="65"/>
      <c r="W29" s="65"/>
    </row>
    <row r="30" spans="1:23" s="11" customFormat="1" ht="9" customHeight="1">
      <c r="B30" s="25" t="s">
        <v>155</v>
      </c>
      <c r="C30" s="140">
        <v>90.3</v>
      </c>
      <c r="D30" s="140">
        <v>92.4</v>
      </c>
      <c r="E30" s="140">
        <v>102.7</v>
      </c>
      <c r="F30" s="140">
        <v>103.9</v>
      </c>
      <c r="G30" s="140">
        <v>104.2</v>
      </c>
      <c r="H30" s="140">
        <v>109</v>
      </c>
      <c r="I30" s="140">
        <v>110.3</v>
      </c>
      <c r="J30" s="148">
        <v>110.3</v>
      </c>
      <c r="K30" s="140"/>
      <c r="L30" s="140"/>
      <c r="M30" s="140"/>
      <c r="N30" s="140"/>
      <c r="O30" s="163"/>
      <c r="T30" s="65"/>
      <c r="U30" s="65"/>
      <c r="V30" s="65"/>
      <c r="W30" s="65"/>
    </row>
    <row r="31" spans="1:23" s="11" customFormat="1" ht="9" customHeight="1">
      <c r="A31" s="12" t="s">
        <v>59</v>
      </c>
      <c r="B31" s="27">
        <v>2017</v>
      </c>
      <c r="C31" s="139">
        <v>104.3</v>
      </c>
      <c r="D31" s="139">
        <v>98.4</v>
      </c>
      <c r="E31" s="139">
        <v>99.1</v>
      </c>
      <c r="F31" s="139">
        <v>102.8</v>
      </c>
      <c r="G31" s="139">
        <v>101.3</v>
      </c>
      <c r="H31" s="139">
        <v>102</v>
      </c>
      <c r="I31" s="139">
        <v>101.4</v>
      </c>
      <c r="J31" s="148">
        <v>104.9</v>
      </c>
      <c r="K31" s="139">
        <v>112.2</v>
      </c>
      <c r="L31" s="139">
        <v>118.9</v>
      </c>
      <c r="M31" s="139">
        <v>119.8</v>
      </c>
      <c r="N31" s="139">
        <v>125.5</v>
      </c>
      <c r="O31" s="162">
        <v>108</v>
      </c>
      <c r="T31" s="65"/>
      <c r="U31" s="65"/>
      <c r="V31" s="65"/>
      <c r="W31" s="65"/>
    </row>
    <row r="32" spans="1:23" s="11" customFormat="1" ht="9" customHeight="1">
      <c r="B32" s="25" t="s">
        <v>155</v>
      </c>
      <c r="C32" s="140">
        <v>120.6</v>
      </c>
      <c r="D32" s="140">
        <v>116.7</v>
      </c>
      <c r="E32" s="140">
        <v>119.9</v>
      </c>
      <c r="F32" s="140">
        <v>118.5</v>
      </c>
      <c r="G32" s="140">
        <v>115.6</v>
      </c>
      <c r="H32" s="140">
        <v>115.6</v>
      </c>
      <c r="I32" s="140">
        <v>113.1</v>
      </c>
      <c r="J32" s="148">
        <v>117.2</v>
      </c>
      <c r="K32" s="140"/>
      <c r="L32" s="140"/>
      <c r="M32" s="140"/>
      <c r="N32" s="140"/>
      <c r="O32" s="163"/>
      <c r="T32" s="65"/>
      <c r="U32" s="65"/>
      <c r="V32" s="65"/>
      <c r="W32" s="65"/>
    </row>
    <row r="33" spans="1:23" s="11" customFormat="1" ht="9" customHeight="1">
      <c r="A33" s="12" t="s">
        <v>112</v>
      </c>
      <c r="B33" s="27">
        <v>2017</v>
      </c>
      <c r="C33" s="139">
        <v>90</v>
      </c>
      <c r="D33" s="139">
        <v>93.4</v>
      </c>
      <c r="E33" s="139">
        <v>91.3</v>
      </c>
      <c r="F33" s="139">
        <v>92.6</v>
      </c>
      <c r="G33" s="139">
        <v>96.4</v>
      </c>
      <c r="H33" s="139">
        <v>98.5</v>
      </c>
      <c r="I33" s="139">
        <v>98.5</v>
      </c>
      <c r="J33" s="148">
        <v>98.6</v>
      </c>
      <c r="K33" s="139">
        <v>97.1</v>
      </c>
      <c r="L33" s="139">
        <v>90.8</v>
      </c>
      <c r="M33" s="139">
        <v>96</v>
      </c>
      <c r="N33" s="139">
        <v>97.6</v>
      </c>
      <c r="O33" s="162">
        <v>95.3</v>
      </c>
      <c r="T33" s="65"/>
      <c r="U33" s="65"/>
      <c r="V33" s="65"/>
      <c r="W33" s="65"/>
    </row>
    <row r="34" spans="1:23" s="11" customFormat="1" ht="9" customHeight="1">
      <c r="B34" s="25" t="s">
        <v>155</v>
      </c>
      <c r="C34" s="140">
        <v>93.1</v>
      </c>
      <c r="D34" s="140">
        <v>92.6</v>
      </c>
      <c r="E34" s="140">
        <v>93.1</v>
      </c>
      <c r="F34" s="140">
        <v>92</v>
      </c>
      <c r="G34" s="140">
        <v>96.5</v>
      </c>
      <c r="H34" s="140">
        <v>100.9</v>
      </c>
      <c r="I34" s="140">
        <v>97.6</v>
      </c>
      <c r="J34" s="148">
        <v>97.3</v>
      </c>
      <c r="K34" s="140"/>
      <c r="L34" s="140"/>
      <c r="M34" s="140"/>
      <c r="N34" s="140"/>
      <c r="O34" s="163"/>
      <c r="T34" s="65"/>
      <c r="U34" s="65"/>
      <c r="V34" s="65"/>
      <c r="W34" s="65"/>
    </row>
    <row r="35" spans="1:23" ht="9" customHeight="1">
      <c r="A35" s="1" t="s">
        <v>60</v>
      </c>
      <c r="B35" s="27">
        <v>2017</v>
      </c>
      <c r="C35" s="139">
        <v>97.2</v>
      </c>
      <c r="D35" s="139">
        <v>97.9</v>
      </c>
      <c r="E35" s="139">
        <v>99.9</v>
      </c>
      <c r="F35" s="139">
        <v>99.4</v>
      </c>
      <c r="G35" s="139">
        <v>98.7</v>
      </c>
      <c r="H35" s="139">
        <v>98.9</v>
      </c>
      <c r="I35" s="139">
        <v>97.6</v>
      </c>
      <c r="J35" s="148">
        <v>104.3</v>
      </c>
      <c r="K35" s="139">
        <v>106.7</v>
      </c>
      <c r="L35" s="139">
        <v>109.3</v>
      </c>
      <c r="M35" s="139">
        <v>111.5</v>
      </c>
      <c r="N35" s="139">
        <v>111.5</v>
      </c>
      <c r="O35" s="161">
        <v>102.5</v>
      </c>
      <c r="T35" s="65"/>
      <c r="U35" s="65"/>
      <c r="V35" s="65"/>
      <c r="W35" s="65"/>
    </row>
    <row r="36" spans="1:23" ht="9" customHeight="1">
      <c r="A36" s="11"/>
      <c r="B36" s="25" t="s">
        <v>155</v>
      </c>
      <c r="C36" s="140">
        <v>107.4</v>
      </c>
      <c r="D36" s="140">
        <v>107.6</v>
      </c>
      <c r="E36" s="140">
        <v>103.8</v>
      </c>
      <c r="F36" s="140">
        <v>107.3</v>
      </c>
      <c r="G36" s="140">
        <v>104.7</v>
      </c>
      <c r="H36" s="140">
        <v>104.5</v>
      </c>
      <c r="I36" s="140">
        <v>103.2</v>
      </c>
      <c r="J36" s="145" t="s">
        <v>89</v>
      </c>
      <c r="K36" s="140"/>
      <c r="L36" s="140"/>
      <c r="M36" s="140"/>
      <c r="N36" s="140"/>
      <c r="O36" s="163"/>
      <c r="T36" s="65"/>
      <c r="U36" s="65"/>
      <c r="V36" s="65"/>
      <c r="W36" s="65"/>
    </row>
    <row r="37" spans="1:23" ht="9" customHeight="1">
      <c r="A37" s="12" t="s">
        <v>61</v>
      </c>
      <c r="B37" s="27">
        <v>2017</v>
      </c>
      <c r="C37" s="139">
        <v>111.4</v>
      </c>
      <c r="D37" s="139">
        <v>108.7</v>
      </c>
      <c r="E37" s="139">
        <v>119.9</v>
      </c>
      <c r="F37" s="139">
        <v>123.9</v>
      </c>
      <c r="G37" s="139">
        <v>107.7</v>
      </c>
      <c r="H37" s="139">
        <v>103.8</v>
      </c>
      <c r="I37" s="139">
        <v>106.1</v>
      </c>
      <c r="J37" s="148">
        <v>120.7</v>
      </c>
      <c r="K37" s="139">
        <v>124.5</v>
      </c>
      <c r="L37" s="139">
        <v>143.9</v>
      </c>
      <c r="M37" s="139">
        <v>164.6</v>
      </c>
      <c r="N37" s="139">
        <v>165.9</v>
      </c>
      <c r="O37" s="162">
        <v>125.8</v>
      </c>
      <c r="T37" s="65"/>
      <c r="U37" s="65"/>
      <c r="V37" s="65"/>
      <c r="W37" s="65"/>
    </row>
    <row r="38" spans="1:23" ht="9" customHeight="1">
      <c r="A38" s="11"/>
      <c r="B38" s="25" t="s">
        <v>155</v>
      </c>
      <c r="C38" s="140">
        <v>157.6</v>
      </c>
      <c r="D38" s="140">
        <v>124.5</v>
      </c>
      <c r="E38" s="140">
        <v>146.1</v>
      </c>
      <c r="F38" s="140">
        <v>125.3</v>
      </c>
      <c r="G38" s="140">
        <v>121.9</v>
      </c>
      <c r="H38" s="140">
        <v>116.8</v>
      </c>
      <c r="I38" s="140">
        <v>116.5</v>
      </c>
      <c r="J38" s="148">
        <v>111</v>
      </c>
      <c r="K38" s="140"/>
      <c r="L38" s="140"/>
      <c r="M38" s="140"/>
      <c r="N38" s="140"/>
      <c r="O38" s="163"/>
      <c r="T38" s="65"/>
      <c r="U38" s="65"/>
      <c r="V38" s="65"/>
      <c r="W38" s="65"/>
    </row>
    <row r="39" spans="1:23" ht="5.0999999999999996" customHeight="1" thickBot="1">
      <c r="A39" s="17"/>
      <c r="B39" s="62"/>
      <c r="C39" s="83"/>
      <c r="D39" s="83"/>
      <c r="E39" s="120"/>
      <c r="F39" s="83"/>
      <c r="G39" s="133"/>
      <c r="H39" s="133"/>
      <c r="I39" s="133"/>
      <c r="J39" s="83"/>
      <c r="K39" s="49"/>
      <c r="L39" s="83"/>
      <c r="M39" s="49"/>
      <c r="N39" s="49"/>
      <c r="O39" s="49"/>
    </row>
    <row r="40" spans="1:23" ht="9" customHeight="1" thickTop="1">
      <c r="A40" s="24"/>
      <c r="B40" s="36"/>
      <c r="C40" s="35"/>
      <c r="F40" s="36"/>
      <c r="H40" s="39"/>
      <c r="Q40" s="104"/>
    </row>
    <row r="41" spans="1:23" ht="9" customHeight="1">
      <c r="I41" s="40"/>
      <c r="J41" s="40"/>
    </row>
    <row r="42" spans="1:23" ht="9" customHeight="1">
      <c r="I42" s="40"/>
      <c r="J42" s="40"/>
    </row>
    <row r="43" spans="1:23" ht="9" customHeight="1">
      <c r="I43" s="40"/>
      <c r="J43" s="40"/>
    </row>
    <row r="44" spans="1:23" ht="9" customHeight="1">
      <c r="I44" s="40"/>
      <c r="J44" s="40"/>
    </row>
    <row r="45" spans="1:23" ht="9" customHeight="1">
      <c r="I45" s="40"/>
      <c r="J45" s="40"/>
    </row>
    <row r="46" spans="1:23" ht="9" customHeight="1">
      <c r="I46" s="40"/>
      <c r="J46" s="40"/>
    </row>
    <row r="47" spans="1:23" ht="9" customHeight="1">
      <c r="I47" s="40"/>
      <c r="J47" s="40"/>
    </row>
    <row r="48" spans="1:23" ht="9" customHeight="1">
      <c r="I48" s="40"/>
      <c r="J48" s="40"/>
    </row>
    <row r="49" spans="9:10" ht="9" customHeight="1">
      <c r="I49" s="40"/>
      <c r="J49" s="40"/>
    </row>
    <row r="50" spans="9:10" ht="9" customHeight="1">
      <c r="I50" s="40"/>
      <c r="J50" s="40"/>
    </row>
    <row r="51" spans="9:10" ht="9" customHeight="1">
      <c r="I51" s="40"/>
      <c r="J51" s="40"/>
    </row>
    <row r="52" spans="9:10" ht="9" customHeight="1">
      <c r="I52" s="40"/>
      <c r="J52" s="40"/>
    </row>
    <row r="53" spans="9:10" ht="9" customHeight="1">
      <c r="I53" s="40"/>
      <c r="J53" s="40"/>
    </row>
    <row r="54" spans="9:10" ht="9" customHeight="1">
      <c r="I54" s="40"/>
      <c r="J54" s="40"/>
    </row>
    <row r="55" spans="9:10" ht="9" customHeight="1">
      <c r="I55" s="40"/>
      <c r="J55" s="40"/>
    </row>
    <row r="56" spans="9:10" ht="9" customHeight="1">
      <c r="I56" s="40"/>
      <c r="J56" s="40"/>
    </row>
    <row r="57" spans="9:10" ht="9" customHeight="1">
      <c r="I57" s="40"/>
      <c r="J57" s="40"/>
    </row>
    <row r="58" spans="9:10" ht="9" customHeight="1">
      <c r="I58" s="40"/>
      <c r="J58" s="40"/>
    </row>
    <row r="59" spans="9:10" ht="9" customHeight="1">
      <c r="I59" s="40"/>
      <c r="J59" s="40"/>
    </row>
    <row r="60" spans="9:10" ht="9" customHeight="1">
      <c r="I60" s="40"/>
      <c r="J60" s="40"/>
    </row>
    <row r="61" spans="9:10" ht="9" customHeight="1">
      <c r="I61" s="40"/>
      <c r="J61" s="40"/>
    </row>
    <row r="62" spans="9:10" ht="9" customHeight="1">
      <c r="I62" s="40"/>
      <c r="J62" s="40"/>
    </row>
    <row r="63" spans="9:10" ht="9" customHeight="1">
      <c r="I63" s="40"/>
      <c r="J63" s="40"/>
    </row>
    <row r="64" spans="9:10" ht="9" customHeight="1">
      <c r="I64" s="40"/>
      <c r="J64" s="40"/>
    </row>
    <row r="65" spans="9:17" ht="9" customHeight="1">
      <c r="I65" s="40"/>
      <c r="J65" s="40"/>
    </row>
    <row r="66" spans="9:17" ht="9" customHeight="1">
      <c r="I66" s="40"/>
      <c r="J66" s="40"/>
    </row>
    <row r="67" spans="9:17" ht="9" customHeight="1">
      <c r="I67" s="40"/>
      <c r="J67" s="40"/>
    </row>
    <row r="68" spans="9:17" ht="9" customHeight="1">
      <c r="I68" s="40"/>
      <c r="J68" s="40"/>
    </row>
    <row r="69" spans="9:17" ht="9" customHeight="1">
      <c r="I69" s="40"/>
      <c r="J69" s="40"/>
    </row>
    <row r="70" spans="9:17" ht="9" customHeight="1"/>
    <row r="71" spans="9:17" ht="9" customHeight="1"/>
    <row r="72" spans="9:17" ht="9" customHeight="1">
      <c r="Q72" s="26"/>
    </row>
    <row r="73" spans="9:17" ht="9" customHeight="1"/>
    <row r="74" spans="9:17" ht="9" customHeight="1"/>
    <row r="75" spans="9:17" ht="9" customHeight="1"/>
    <row r="76" spans="9:17" ht="9" customHeight="1"/>
    <row r="77" spans="9:17" ht="9" customHeight="1"/>
    <row r="78" spans="9:17" ht="9" customHeight="1"/>
    <row r="79" spans="9:17" ht="9" customHeight="1"/>
    <row r="80" spans="9:17" ht="9" customHeight="1"/>
    <row r="81" ht="9" customHeight="1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customHeight="1"/>
    <row r="94" ht="9" customHeight="1"/>
    <row r="95" ht="9" customHeight="1"/>
    <row r="96" ht="9" customHeight="1"/>
    <row r="97" ht="9" customHeight="1"/>
    <row r="98" ht="9" customHeight="1"/>
    <row r="99" ht="9" customHeight="1"/>
    <row r="100" ht="9" customHeight="1"/>
    <row r="101" ht="9" customHeight="1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Q70"/>
  <sheetViews>
    <sheetView showGridLines="0" zoomScaleNormal="100" workbookViewId="0"/>
  </sheetViews>
  <sheetFormatPr defaultRowHeight="9"/>
  <cols>
    <col min="1" max="1" width="27.28515625" style="34" customWidth="1"/>
    <col min="2" max="2" width="6" style="38" customWidth="1"/>
    <col min="3" max="15" width="3.85546875" style="34" customWidth="1"/>
    <col min="16" max="16" width="9.140625" style="34"/>
    <col min="17" max="17" width="12" style="11" customWidth="1"/>
    <col min="18" max="16384" width="9.140625" style="34"/>
  </cols>
  <sheetData>
    <row r="1" spans="1:17" ht="15.95" customHeight="1">
      <c r="A1" s="9" t="s">
        <v>110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Q1" s="134" t="s">
        <v>148</v>
      </c>
    </row>
    <row r="2" spans="1:17" ht="9" customHeight="1">
      <c r="A2" s="34" t="s">
        <v>1</v>
      </c>
      <c r="O2" s="39" t="s">
        <v>143</v>
      </c>
    </row>
    <row r="3" spans="1:17" ht="9.9499999999999993" customHeight="1">
      <c r="A3" s="90"/>
      <c r="B3" s="174" t="s">
        <v>116</v>
      </c>
      <c r="C3" s="178" t="s">
        <v>118</v>
      </c>
      <c r="D3" s="178" t="s">
        <v>119</v>
      </c>
      <c r="E3" s="178" t="s">
        <v>120</v>
      </c>
      <c r="F3" s="178" t="s">
        <v>121</v>
      </c>
      <c r="G3" s="178" t="s">
        <v>122</v>
      </c>
      <c r="H3" s="178" t="s">
        <v>123</v>
      </c>
      <c r="I3" s="178" t="s">
        <v>124</v>
      </c>
      <c r="J3" s="178" t="s">
        <v>125</v>
      </c>
      <c r="K3" s="178" t="s">
        <v>126</v>
      </c>
      <c r="L3" s="178" t="s">
        <v>127</v>
      </c>
      <c r="M3" s="178" t="s">
        <v>128</v>
      </c>
      <c r="N3" s="172" t="s">
        <v>129</v>
      </c>
      <c r="O3" s="172" t="s">
        <v>117</v>
      </c>
    </row>
    <row r="4" spans="1:17" ht="5.0999999999999996" customHeight="1"/>
    <row r="5" spans="1:17" ht="9" customHeight="1">
      <c r="A5" s="91" t="s">
        <v>115</v>
      </c>
      <c r="B5" s="136" t="s">
        <v>168</v>
      </c>
      <c r="C5" s="92">
        <v>112.8</v>
      </c>
      <c r="D5" s="92">
        <v>112.9</v>
      </c>
      <c r="E5" s="137">
        <v>113.1</v>
      </c>
      <c r="F5" s="92">
        <v>112.7</v>
      </c>
      <c r="G5" s="92">
        <v>112.3</v>
      </c>
      <c r="H5" s="92">
        <v>112.1</v>
      </c>
      <c r="I5" s="92">
        <v>111.1</v>
      </c>
      <c r="J5" s="92">
        <v>110.7</v>
      </c>
      <c r="K5" s="92">
        <v>111.1</v>
      </c>
      <c r="L5" s="92">
        <v>111.6</v>
      </c>
      <c r="M5" s="92">
        <v>111.6</v>
      </c>
      <c r="N5" s="92">
        <v>112.2</v>
      </c>
      <c r="O5" s="92">
        <v>112</v>
      </c>
      <c r="P5" s="40"/>
    </row>
    <row r="6" spans="1:17" ht="9" customHeight="1">
      <c r="B6" s="25" t="s">
        <v>155</v>
      </c>
      <c r="C6" s="40">
        <v>112</v>
      </c>
      <c r="D6" s="40">
        <v>111.9</v>
      </c>
      <c r="E6" s="137">
        <v>111.7</v>
      </c>
      <c r="F6" s="40"/>
      <c r="G6" s="40"/>
      <c r="H6" s="40"/>
      <c r="I6" s="40"/>
      <c r="J6" s="40"/>
      <c r="K6" s="40"/>
      <c r="L6" s="40"/>
      <c r="M6" s="40"/>
      <c r="N6" s="40"/>
      <c r="O6" s="40"/>
    </row>
    <row r="7" spans="1:17" ht="9" customHeight="1">
      <c r="A7" s="41" t="s">
        <v>54</v>
      </c>
      <c r="B7" s="136"/>
      <c r="C7" s="92"/>
      <c r="D7" s="92"/>
      <c r="E7" s="137"/>
      <c r="F7" s="92"/>
      <c r="G7" s="92"/>
      <c r="H7" s="92"/>
      <c r="I7" s="92"/>
      <c r="J7" s="92"/>
      <c r="K7" s="92"/>
      <c r="L7" s="92"/>
      <c r="M7" s="92"/>
      <c r="N7" s="92"/>
      <c r="O7" s="92"/>
    </row>
    <row r="8" spans="1:17" ht="9" customHeight="1">
      <c r="A8" s="34" t="s">
        <v>62</v>
      </c>
      <c r="B8" s="138">
        <v>2017</v>
      </c>
      <c r="C8" s="40">
        <v>139</v>
      </c>
      <c r="D8" s="40">
        <v>141.4</v>
      </c>
      <c r="E8" s="137">
        <v>146.80000000000001</v>
      </c>
      <c r="F8" s="40">
        <v>138.80000000000001</v>
      </c>
      <c r="G8" s="40">
        <v>136</v>
      </c>
      <c r="H8" s="40">
        <v>134.30000000000001</v>
      </c>
      <c r="I8" s="40">
        <v>130.69999999999999</v>
      </c>
      <c r="J8" s="40">
        <v>131.6</v>
      </c>
      <c r="K8" s="40">
        <v>132.69999999999999</v>
      </c>
      <c r="L8" s="40">
        <v>135.4</v>
      </c>
      <c r="M8" s="40">
        <v>132.19999999999999</v>
      </c>
      <c r="N8" s="40">
        <v>131.6</v>
      </c>
      <c r="O8" s="40">
        <v>135.9</v>
      </c>
    </row>
    <row r="9" spans="1:17" ht="9" customHeight="1">
      <c r="A9" s="91"/>
      <c r="B9" s="27" t="s">
        <v>155</v>
      </c>
      <c r="C9" s="92">
        <v>130.6</v>
      </c>
      <c r="D9" s="92">
        <v>130.6</v>
      </c>
      <c r="E9" s="137">
        <v>130.6</v>
      </c>
      <c r="F9" s="92"/>
      <c r="G9" s="92"/>
      <c r="H9" s="92"/>
      <c r="I9" s="92"/>
      <c r="J9" s="92"/>
      <c r="K9" s="92"/>
      <c r="L9" s="92"/>
      <c r="M9" s="92"/>
      <c r="N9" s="92"/>
      <c r="O9" s="92"/>
    </row>
    <row r="10" spans="1:17" ht="9" customHeight="1">
      <c r="A10" s="34" t="s">
        <v>63</v>
      </c>
      <c r="B10" s="138">
        <v>2017</v>
      </c>
      <c r="C10" s="40">
        <v>102.3</v>
      </c>
      <c r="D10" s="40">
        <v>101.9</v>
      </c>
      <c r="E10" s="137">
        <v>101.3</v>
      </c>
      <c r="F10" s="40">
        <v>100</v>
      </c>
      <c r="G10" s="40">
        <v>97.8</v>
      </c>
      <c r="H10" s="40">
        <v>95.8</v>
      </c>
      <c r="I10" s="40">
        <v>94.9</v>
      </c>
      <c r="J10" s="40">
        <v>96.1</v>
      </c>
      <c r="K10" s="40">
        <v>97.7</v>
      </c>
      <c r="L10" s="40">
        <v>99.9</v>
      </c>
      <c r="M10" s="40">
        <v>101.8</v>
      </c>
      <c r="N10" s="40">
        <v>102.3</v>
      </c>
      <c r="O10" s="40">
        <v>99.3</v>
      </c>
    </row>
    <row r="11" spans="1:17" ht="9" customHeight="1">
      <c r="A11" s="91"/>
      <c r="B11" s="27" t="s">
        <v>155</v>
      </c>
      <c r="C11" s="92">
        <v>106.3</v>
      </c>
      <c r="D11" s="92">
        <v>105.1</v>
      </c>
      <c r="E11" s="137">
        <v>103.5</v>
      </c>
      <c r="F11" s="92"/>
      <c r="G11" s="92"/>
      <c r="H11" s="92"/>
      <c r="I11" s="92"/>
      <c r="J11" s="92"/>
      <c r="K11" s="92"/>
      <c r="L11" s="92"/>
      <c r="M11" s="92"/>
      <c r="N11" s="92"/>
      <c r="O11" s="92"/>
    </row>
    <row r="12" spans="1:17" ht="9" customHeight="1">
      <c r="A12" s="34" t="s">
        <v>131</v>
      </c>
      <c r="B12" s="138">
        <v>2017</v>
      </c>
      <c r="C12" s="40">
        <v>129.19999999999999</v>
      </c>
      <c r="D12" s="40">
        <v>131.5</v>
      </c>
      <c r="E12" s="137">
        <v>133.80000000000001</v>
      </c>
      <c r="F12" s="40">
        <v>133.80000000000001</v>
      </c>
      <c r="G12" s="40">
        <v>133.80000000000001</v>
      </c>
      <c r="H12" s="40">
        <v>133.80000000000001</v>
      </c>
      <c r="I12" s="40">
        <v>131.5</v>
      </c>
      <c r="J12" s="40">
        <v>121.9</v>
      </c>
      <c r="K12" s="40">
        <v>124.7</v>
      </c>
      <c r="L12" s="40">
        <v>130.19999999999999</v>
      </c>
      <c r="M12" s="40">
        <v>130.69999999999999</v>
      </c>
      <c r="N12" s="40">
        <v>131.19999999999999</v>
      </c>
      <c r="O12" s="40">
        <v>130.5</v>
      </c>
    </row>
    <row r="13" spans="1:17" ht="9" customHeight="1">
      <c r="A13" s="91"/>
      <c r="B13" s="27" t="s">
        <v>155</v>
      </c>
      <c r="C13" s="92">
        <v>130.80000000000001</v>
      </c>
      <c r="D13" s="92">
        <v>130.4</v>
      </c>
      <c r="E13" s="137">
        <v>130.4</v>
      </c>
      <c r="F13" s="92"/>
      <c r="G13" s="92"/>
      <c r="H13" s="92"/>
      <c r="I13" s="92"/>
      <c r="J13" s="92"/>
      <c r="K13" s="92"/>
      <c r="L13" s="92"/>
      <c r="M13" s="92"/>
      <c r="N13" s="92"/>
      <c r="O13" s="92"/>
    </row>
    <row r="14" spans="1:17" ht="9" customHeight="1">
      <c r="A14" s="34" t="s">
        <v>64</v>
      </c>
      <c r="B14" s="138">
        <v>2017</v>
      </c>
      <c r="C14" s="40">
        <v>118.3</v>
      </c>
      <c r="D14" s="40">
        <v>118</v>
      </c>
      <c r="E14" s="137">
        <v>117.9</v>
      </c>
      <c r="F14" s="40">
        <v>118.1</v>
      </c>
      <c r="G14" s="40">
        <v>117.9</v>
      </c>
      <c r="H14" s="40">
        <v>118</v>
      </c>
      <c r="I14" s="40">
        <v>116.5</v>
      </c>
      <c r="J14" s="40">
        <v>116.3</v>
      </c>
      <c r="K14" s="40">
        <v>116.4</v>
      </c>
      <c r="L14" s="40">
        <v>116.4</v>
      </c>
      <c r="M14" s="40">
        <v>116.2</v>
      </c>
      <c r="N14" s="40">
        <v>117.4</v>
      </c>
      <c r="O14" s="40">
        <v>117.3</v>
      </c>
    </row>
    <row r="15" spans="1:17" ht="9" customHeight="1">
      <c r="A15" s="91"/>
      <c r="B15" s="27" t="s">
        <v>155</v>
      </c>
      <c r="C15" s="92">
        <v>116.2</v>
      </c>
      <c r="D15" s="92">
        <v>116.2</v>
      </c>
      <c r="E15" s="137">
        <v>116.2</v>
      </c>
      <c r="F15" s="92"/>
      <c r="G15" s="92"/>
      <c r="H15" s="92"/>
      <c r="I15" s="92"/>
      <c r="J15" s="92"/>
      <c r="K15" s="92"/>
      <c r="L15" s="92"/>
      <c r="M15" s="92"/>
      <c r="N15" s="92"/>
      <c r="O15" s="92"/>
    </row>
    <row r="16" spans="1:17" ht="9" customHeight="1">
      <c r="A16" s="34" t="s">
        <v>65</v>
      </c>
      <c r="B16" s="138">
        <v>2017</v>
      </c>
      <c r="C16" s="40">
        <v>100.6</v>
      </c>
      <c r="D16" s="40">
        <v>100.5</v>
      </c>
      <c r="E16" s="137">
        <v>100.5</v>
      </c>
      <c r="F16" s="40">
        <v>101.3</v>
      </c>
      <c r="G16" s="40">
        <v>101.3</v>
      </c>
      <c r="H16" s="40">
        <v>101.3</v>
      </c>
      <c r="I16" s="40">
        <v>101.7</v>
      </c>
      <c r="J16" s="40">
        <v>101.7</v>
      </c>
      <c r="K16" s="40">
        <v>101.7</v>
      </c>
      <c r="L16" s="40">
        <v>102.4</v>
      </c>
      <c r="M16" s="40">
        <v>102.5</v>
      </c>
      <c r="N16" s="40">
        <v>102.4</v>
      </c>
      <c r="O16" s="40">
        <v>101.5</v>
      </c>
    </row>
    <row r="17" spans="1:15" ht="9" customHeight="1">
      <c r="A17" s="91"/>
      <c r="B17" s="27" t="s">
        <v>155</v>
      </c>
      <c r="C17" s="92">
        <v>101.4</v>
      </c>
      <c r="D17" s="92">
        <v>100.9</v>
      </c>
      <c r="E17" s="137">
        <v>102.6</v>
      </c>
      <c r="F17" s="92"/>
      <c r="G17" s="92"/>
      <c r="H17" s="92"/>
      <c r="I17" s="92"/>
      <c r="J17" s="92"/>
      <c r="K17" s="92"/>
      <c r="L17" s="92"/>
      <c r="M17" s="92"/>
      <c r="N17" s="92"/>
      <c r="O17" s="92"/>
    </row>
    <row r="18" spans="1:15" ht="9" customHeight="1">
      <c r="A18" s="34" t="s">
        <v>66</v>
      </c>
      <c r="B18" s="138">
        <v>2017</v>
      </c>
      <c r="C18" s="40">
        <v>98.6</v>
      </c>
      <c r="D18" s="40">
        <v>98.9</v>
      </c>
      <c r="E18" s="137">
        <v>98.8</v>
      </c>
      <c r="F18" s="40">
        <v>96.6</v>
      </c>
      <c r="G18" s="40">
        <v>97.6</v>
      </c>
      <c r="H18" s="40">
        <v>96.6</v>
      </c>
      <c r="I18" s="40">
        <v>96.9</v>
      </c>
      <c r="J18" s="40">
        <v>96.9</v>
      </c>
      <c r="K18" s="40">
        <v>96.5</v>
      </c>
      <c r="L18" s="40">
        <v>96.6</v>
      </c>
      <c r="M18" s="40">
        <v>96.2</v>
      </c>
      <c r="N18" s="40">
        <v>95.6</v>
      </c>
      <c r="O18" s="40">
        <v>97.2</v>
      </c>
    </row>
    <row r="19" spans="1:15" ht="9" customHeight="1">
      <c r="A19" s="91"/>
      <c r="B19" s="27" t="s">
        <v>155</v>
      </c>
      <c r="C19" s="92">
        <v>94.2</v>
      </c>
      <c r="D19" s="92">
        <v>97.1</v>
      </c>
      <c r="E19" s="137">
        <v>95.6</v>
      </c>
      <c r="F19" s="92"/>
      <c r="G19" s="92"/>
      <c r="H19" s="92"/>
      <c r="I19" s="92"/>
      <c r="J19" s="92"/>
      <c r="K19" s="92"/>
      <c r="L19" s="92"/>
      <c r="M19" s="92"/>
      <c r="N19" s="92"/>
      <c r="O19" s="92"/>
    </row>
    <row r="20" spans="1:15" ht="9" customHeight="1">
      <c r="A20" s="34" t="s">
        <v>67</v>
      </c>
      <c r="B20" s="138">
        <v>2017</v>
      </c>
      <c r="C20" s="40">
        <v>100.8</v>
      </c>
      <c r="D20" s="40">
        <v>101</v>
      </c>
      <c r="E20" s="137">
        <v>101</v>
      </c>
      <c r="F20" s="40">
        <v>101.1</v>
      </c>
      <c r="G20" s="40">
        <v>101.1</v>
      </c>
      <c r="H20" s="40">
        <v>101.1</v>
      </c>
      <c r="I20" s="40">
        <v>101</v>
      </c>
      <c r="J20" s="40">
        <v>101.1</v>
      </c>
      <c r="K20" s="40">
        <v>101.1</v>
      </c>
      <c r="L20" s="40">
        <v>100.6</v>
      </c>
      <c r="M20" s="40">
        <v>100.6</v>
      </c>
      <c r="N20" s="40">
        <v>100.7</v>
      </c>
      <c r="O20" s="40">
        <v>100.9</v>
      </c>
    </row>
    <row r="21" spans="1:15" ht="9" customHeight="1">
      <c r="A21" s="91"/>
      <c r="B21" s="27" t="s">
        <v>155</v>
      </c>
      <c r="C21" s="92">
        <v>100.7</v>
      </c>
      <c r="D21" s="92">
        <v>100.8</v>
      </c>
      <c r="E21" s="137">
        <v>100.7</v>
      </c>
      <c r="F21" s="92"/>
      <c r="G21" s="92"/>
      <c r="H21" s="92"/>
      <c r="I21" s="92"/>
      <c r="J21" s="92"/>
      <c r="K21" s="92"/>
      <c r="L21" s="92"/>
      <c r="M21" s="92"/>
      <c r="N21" s="92"/>
      <c r="O21" s="92"/>
    </row>
    <row r="22" spans="1:15" ht="9" customHeight="1">
      <c r="A22" s="42" t="s">
        <v>149</v>
      </c>
      <c r="B22" s="138">
        <v>2017</v>
      </c>
      <c r="C22" s="40">
        <v>109.3</v>
      </c>
      <c r="D22" s="40">
        <v>109.6</v>
      </c>
      <c r="E22" s="137">
        <v>109.6</v>
      </c>
      <c r="F22" s="40">
        <v>109.7</v>
      </c>
      <c r="G22" s="40">
        <v>109.7</v>
      </c>
      <c r="H22" s="40">
        <v>109.7</v>
      </c>
      <c r="I22" s="40">
        <v>110.3</v>
      </c>
      <c r="J22" s="40">
        <v>110.4</v>
      </c>
      <c r="K22" s="40">
        <v>110.5</v>
      </c>
      <c r="L22" s="40">
        <v>110.9</v>
      </c>
      <c r="M22" s="40">
        <v>111.1</v>
      </c>
      <c r="N22" s="40">
        <v>111.1</v>
      </c>
      <c r="O22" s="40">
        <v>110.4</v>
      </c>
    </row>
    <row r="23" spans="1:15" ht="9" customHeight="1">
      <c r="A23" s="91"/>
      <c r="B23" s="27" t="s">
        <v>155</v>
      </c>
      <c r="C23" s="92">
        <v>111.5</v>
      </c>
      <c r="D23" s="92">
        <v>111.6</v>
      </c>
      <c r="E23" s="137">
        <v>111.6</v>
      </c>
      <c r="F23" s="92"/>
      <c r="G23" s="92"/>
      <c r="H23" s="92"/>
      <c r="I23" s="92"/>
      <c r="J23" s="92"/>
      <c r="K23" s="92"/>
      <c r="L23" s="92"/>
      <c r="M23" s="92"/>
      <c r="N23" s="92"/>
      <c r="O23" s="92"/>
    </row>
    <row r="24" spans="1:15" ht="9" customHeight="1">
      <c r="A24" s="39" t="s">
        <v>54</v>
      </c>
      <c r="B24" s="138"/>
      <c r="C24" s="40"/>
      <c r="D24" s="40"/>
      <c r="E24" s="137"/>
      <c r="F24" s="40"/>
      <c r="G24" s="40"/>
      <c r="H24" s="40"/>
      <c r="I24" s="40"/>
      <c r="J24" s="40"/>
      <c r="K24" s="40"/>
      <c r="L24" s="40"/>
      <c r="M24" s="40"/>
      <c r="N24" s="40"/>
      <c r="O24" s="40"/>
    </row>
    <row r="25" spans="1:15" ht="9" customHeight="1">
      <c r="A25" s="91" t="s">
        <v>68</v>
      </c>
      <c r="B25" s="136">
        <v>2017</v>
      </c>
      <c r="C25" s="92">
        <v>112.2</v>
      </c>
      <c r="D25" s="92">
        <v>112.2</v>
      </c>
      <c r="E25" s="137">
        <v>112.2</v>
      </c>
      <c r="F25" s="92">
        <v>112.7</v>
      </c>
      <c r="G25" s="92">
        <v>112.7</v>
      </c>
      <c r="H25" s="92">
        <v>113</v>
      </c>
      <c r="I25" s="92">
        <v>114</v>
      </c>
      <c r="J25" s="92">
        <v>114.1</v>
      </c>
      <c r="K25" s="92">
        <v>114.3</v>
      </c>
      <c r="L25" s="92">
        <v>114.6</v>
      </c>
      <c r="M25" s="92">
        <v>115</v>
      </c>
      <c r="N25" s="92">
        <v>115</v>
      </c>
      <c r="O25" s="92">
        <v>113.5</v>
      </c>
    </row>
    <row r="26" spans="1:15" ht="9" customHeight="1">
      <c r="A26" s="34" t="s">
        <v>136</v>
      </c>
      <c r="B26" s="25" t="s">
        <v>155</v>
      </c>
      <c r="C26" s="40">
        <v>115.3</v>
      </c>
      <c r="D26" s="40">
        <v>115.3</v>
      </c>
      <c r="E26" s="137">
        <v>115.3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</row>
    <row r="27" spans="1:15" ht="9" customHeight="1">
      <c r="A27" s="91" t="s">
        <v>69</v>
      </c>
      <c r="B27" s="136">
        <v>2017</v>
      </c>
      <c r="C27" s="92">
        <v>106.6</v>
      </c>
      <c r="D27" s="92">
        <v>107.6</v>
      </c>
      <c r="E27" s="137">
        <v>107.6</v>
      </c>
      <c r="F27" s="92">
        <v>107.7</v>
      </c>
      <c r="G27" s="92">
        <v>107.7</v>
      </c>
      <c r="H27" s="92">
        <v>107.7</v>
      </c>
      <c r="I27" s="92">
        <v>108.1</v>
      </c>
      <c r="J27" s="92">
        <v>108.3</v>
      </c>
      <c r="K27" s="92">
        <v>108.3</v>
      </c>
      <c r="L27" s="92">
        <v>108.6</v>
      </c>
      <c r="M27" s="92">
        <v>108.6</v>
      </c>
      <c r="N27" s="92">
        <v>108.6</v>
      </c>
      <c r="O27" s="92">
        <v>108.6</v>
      </c>
    </row>
    <row r="28" spans="1:15" ht="9" customHeight="1">
      <c r="A28" s="34" t="s">
        <v>70</v>
      </c>
      <c r="B28" s="25" t="s">
        <v>155</v>
      </c>
      <c r="C28" s="40">
        <v>109</v>
      </c>
      <c r="D28" s="40">
        <v>109</v>
      </c>
      <c r="E28" s="137">
        <v>109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pans="1:15" ht="9" customHeight="1">
      <c r="A29" s="91" t="s">
        <v>69</v>
      </c>
      <c r="B29" s="136">
        <v>2017</v>
      </c>
      <c r="C29" s="92">
        <v>113.7</v>
      </c>
      <c r="D29" s="92">
        <v>113.7</v>
      </c>
      <c r="E29" s="137">
        <v>113.7</v>
      </c>
      <c r="F29" s="92">
        <v>113.7</v>
      </c>
      <c r="G29" s="92">
        <v>113.7</v>
      </c>
      <c r="H29" s="92">
        <v>113.8</v>
      </c>
      <c r="I29" s="92">
        <v>115.4</v>
      </c>
      <c r="J29" s="92">
        <v>115.6</v>
      </c>
      <c r="K29" s="92">
        <v>115.6</v>
      </c>
      <c r="L29" s="92">
        <v>117.2</v>
      </c>
      <c r="M29" s="92">
        <v>117.2</v>
      </c>
      <c r="N29" s="92">
        <v>117.2</v>
      </c>
      <c r="O29" s="92">
        <v>115</v>
      </c>
    </row>
    <row r="30" spans="1:15" ht="9" customHeight="1">
      <c r="A30" s="34" t="s">
        <v>71</v>
      </c>
      <c r="B30" s="25" t="s">
        <v>155</v>
      </c>
      <c r="C30" s="40">
        <v>117.2</v>
      </c>
      <c r="D30" s="40">
        <v>117.2</v>
      </c>
      <c r="E30" s="137">
        <v>117.2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</row>
    <row r="31" spans="1:15" ht="9" customHeight="1">
      <c r="A31" s="91" t="s">
        <v>132</v>
      </c>
      <c r="B31" s="136">
        <v>2017</v>
      </c>
      <c r="C31" s="92">
        <v>110.25940932556964</v>
      </c>
      <c r="D31" s="92">
        <v>110.25373380081599</v>
      </c>
      <c r="E31" s="137">
        <v>110.25373637591797</v>
      </c>
      <c r="F31" s="92">
        <v>110.37626064146725</v>
      </c>
      <c r="G31" s="92">
        <v>110.37626064146725</v>
      </c>
      <c r="H31" s="92">
        <v>110.37626064146725</v>
      </c>
      <c r="I31" s="92">
        <v>110.9</v>
      </c>
      <c r="J31" s="92">
        <v>110.9</v>
      </c>
      <c r="K31" s="92">
        <v>110.9</v>
      </c>
      <c r="L31" s="92">
        <v>111.11071000000001</v>
      </c>
      <c r="M31" s="92">
        <v>111.2</v>
      </c>
      <c r="N31" s="92">
        <v>111.2</v>
      </c>
      <c r="O31" s="92">
        <v>110.7</v>
      </c>
    </row>
    <row r="32" spans="1:15" ht="9" customHeight="1">
      <c r="B32" s="25" t="s">
        <v>155</v>
      </c>
      <c r="C32" s="40">
        <v>111.9</v>
      </c>
      <c r="D32" s="40">
        <v>111.9</v>
      </c>
      <c r="E32" s="137">
        <v>111.9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</row>
    <row r="33" spans="1:15" ht="5.0999999999999996" customHeight="1" thickBot="1">
      <c r="A33" s="93"/>
      <c r="B33" s="4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</row>
    <row r="34" spans="1:15" ht="9" customHeight="1" thickTop="1">
      <c r="A34" s="44" t="s">
        <v>156</v>
      </c>
      <c r="C34" s="35"/>
      <c r="G34" s="36"/>
    </row>
    <row r="70" spans="17:17">
      <c r="Q70" s="26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/>
  <cols>
    <col min="1" max="1" width="16.7109375" style="11" customWidth="1"/>
    <col min="2" max="2" width="5.28515625" style="11" customWidth="1"/>
    <col min="3" max="3" width="5.7109375" style="11" customWidth="1"/>
    <col min="4" max="6" width="5.7109375" style="26" customWidth="1"/>
    <col min="7" max="11" width="5.7109375" style="11" customWidth="1"/>
    <col min="12" max="12" width="5.7109375" style="26" customWidth="1"/>
    <col min="13" max="13" width="5.7109375" style="11" customWidth="1"/>
    <col min="14" max="14" width="5.7109375" style="26" customWidth="1"/>
    <col min="15" max="15" width="7.28515625" style="26" bestFit="1" customWidth="1"/>
    <col min="16" max="16" width="9.140625" style="11"/>
    <col min="17" max="17" width="12" style="11" customWidth="1"/>
    <col min="18" max="16384" width="9.140625" style="11"/>
  </cols>
  <sheetData>
    <row r="1" spans="1:17" ht="12" customHeight="1">
      <c r="A1" s="211" t="s">
        <v>111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Q1" s="134" t="s">
        <v>148</v>
      </c>
    </row>
    <row r="2" spans="1:17" ht="4.1500000000000004" customHeight="1">
      <c r="A2" s="110"/>
      <c r="B2" s="110"/>
      <c r="C2" s="110"/>
      <c r="D2" s="111"/>
      <c r="E2" s="111"/>
      <c r="F2" s="111"/>
      <c r="G2" s="110"/>
      <c r="H2" s="110"/>
      <c r="I2" s="110"/>
      <c r="J2" s="110"/>
      <c r="K2" s="110"/>
      <c r="L2" s="111"/>
      <c r="M2" s="110"/>
      <c r="N2" s="111"/>
      <c r="O2" s="111"/>
    </row>
    <row r="3" spans="1:17" ht="9" customHeight="1">
      <c r="A3" s="173"/>
      <c r="B3" s="174" t="s">
        <v>116</v>
      </c>
      <c r="C3" s="179" t="s">
        <v>118</v>
      </c>
      <c r="D3" s="179" t="s">
        <v>119</v>
      </c>
      <c r="E3" s="179" t="s">
        <v>120</v>
      </c>
      <c r="F3" s="179" t="s">
        <v>121</v>
      </c>
      <c r="G3" s="179" t="s">
        <v>122</v>
      </c>
      <c r="H3" s="179" t="s">
        <v>123</v>
      </c>
      <c r="I3" s="179" t="s">
        <v>124</v>
      </c>
      <c r="J3" s="179" t="s">
        <v>125</v>
      </c>
      <c r="K3" s="179" t="s">
        <v>126</v>
      </c>
      <c r="L3" s="179" t="s">
        <v>130</v>
      </c>
      <c r="M3" s="179" t="s">
        <v>128</v>
      </c>
      <c r="N3" s="179" t="s">
        <v>129</v>
      </c>
      <c r="O3" s="179" t="s">
        <v>18</v>
      </c>
    </row>
    <row r="4" spans="1:17" ht="4.1500000000000004" customHeight="1">
      <c r="A4" s="13"/>
      <c r="B4" s="13"/>
      <c r="C4" s="46"/>
      <c r="D4" s="45"/>
      <c r="E4" s="46"/>
      <c r="F4" s="46"/>
      <c r="G4" s="46"/>
      <c r="H4" s="46"/>
      <c r="I4" s="46"/>
      <c r="J4" s="45"/>
      <c r="K4" s="45"/>
      <c r="L4" s="45"/>
      <c r="M4" s="45"/>
      <c r="N4" s="45"/>
      <c r="O4" s="22"/>
    </row>
    <row r="5" spans="1:17" ht="7.35" customHeight="1">
      <c r="A5" s="184" t="s">
        <v>17</v>
      </c>
      <c r="B5" s="185"/>
      <c r="C5" s="142"/>
      <c r="D5" s="142"/>
      <c r="E5" s="142"/>
      <c r="F5" s="142"/>
      <c r="G5" s="142"/>
      <c r="H5" s="142"/>
      <c r="I5" s="142"/>
      <c r="J5" s="186"/>
      <c r="K5" s="142"/>
      <c r="L5" s="142"/>
      <c r="M5" s="142"/>
      <c r="N5" s="142"/>
      <c r="O5" s="142"/>
    </row>
    <row r="6" spans="1:17" ht="7.35" customHeight="1">
      <c r="A6" s="187" t="s">
        <v>73</v>
      </c>
      <c r="B6" s="188">
        <v>2017</v>
      </c>
      <c r="C6" s="189">
        <v>5497</v>
      </c>
      <c r="D6" s="189">
        <v>5424</v>
      </c>
      <c r="E6" s="189">
        <v>7949</v>
      </c>
      <c r="F6" s="189">
        <v>8943</v>
      </c>
      <c r="G6" s="189">
        <v>11753</v>
      </c>
      <c r="H6" s="189">
        <v>11360</v>
      </c>
      <c r="I6" s="189">
        <v>13890</v>
      </c>
      <c r="J6" s="186">
        <v>15956</v>
      </c>
      <c r="K6" s="189">
        <v>13299</v>
      </c>
      <c r="L6" s="189">
        <v>11965</v>
      </c>
      <c r="M6" s="189">
        <v>7863</v>
      </c>
      <c r="N6" s="189">
        <v>4466</v>
      </c>
      <c r="O6" s="189">
        <f>SUM(C6:N6)</f>
        <v>118365</v>
      </c>
      <c r="P6" s="14"/>
    </row>
    <row r="7" spans="1:17" ht="7.35" customHeight="1">
      <c r="A7" s="190"/>
      <c r="B7" s="115">
        <v>2018</v>
      </c>
      <c r="C7" s="142">
        <v>6851</v>
      </c>
      <c r="D7" s="142">
        <v>5820.5818899999995</v>
      </c>
      <c r="E7" s="142">
        <v>4271.9506100999979</v>
      </c>
      <c r="F7" s="142">
        <v>6184.8769500000026</v>
      </c>
      <c r="G7" s="142">
        <v>11988.235839999998</v>
      </c>
      <c r="H7" s="142">
        <v>12223.638102999997</v>
      </c>
      <c r="I7" s="142">
        <v>16333.719347000015</v>
      </c>
      <c r="J7" s="186">
        <v>19268.605789999998</v>
      </c>
      <c r="K7" s="142"/>
      <c r="L7" s="142"/>
      <c r="M7" s="142"/>
      <c r="N7" s="142"/>
      <c r="O7" s="142"/>
    </row>
    <row r="8" spans="1:17" ht="9" customHeight="1">
      <c r="A8" s="191" t="s">
        <v>181</v>
      </c>
      <c r="B8" s="188">
        <v>2017</v>
      </c>
      <c r="C8" s="189">
        <v>20423</v>
      </c>
      <c r="D8" s="189">
        <v>18699</v>
      </c>
      <c r="E8" s="189">
        <v>21278</v>
      </c>
      <c r="F8" s="189">
        <v>22416</v>
      </c>
      <c r="G8" s="189">
        <v>24437</v>
      </c>
      <c r="H8" s="189">
        <v>26876</v>
      </c>
      <c r="I8" s="189">
        <v>27956</v>
      </c>
      <c r="J8" s="186">
        <v>30870</v>
      </c>
      <c r="K8" s="189">
        <v>24313</v>
      </c>
      <c r="L8" s="189">
        <v>22718</v>
      </c>
      <c r="M8" s="189">
        <v>17736</v>
      </c>
      <c r="N8" s="189">
        <v>14581</v>
      </c>
      <c r="O8" s="189">
        <f>SUM(C8:N8)</f>
        <v>272303</v>
      </c>
    </row>
    <row r="9" spans="1:17" ht="7.35" customHeight="1">
      <c r="A9" s="190"/>
      <c r="B9" s="115">
        <v>2018</v>
      </c>
      <c r="C9" s="142">
        <v>18746</v>
      </c>
      <c r="D9" s="142">
        <v>16998.857959999998</v>
      </c>
      <c r="E9" s="142">
        <v>16509.790459999997</v>
      </c>
      <c r="F9" s="142">
        <v>19911.43605</v>
      </c>
      <c r="G9" s="142">
        <v>26707.782350000012</v>
      </c>
      <c r="H9" s="142" t="s">
        <v>182</v>
      </c>
      <c r="I9" s="142" t="s">
        <v>183</v>
      </c>
      <c r="J9" s="186">
        <v>33153.194619999987</v>
      </c>
      <c r="K9" s="142"/>
      <c r="L9" s="142"/>
      <c r="M9" s="142"/>
      <c r="N9" s="142"/>
      <c r="O9" s="142"/>
    </row>
    <row r="10" spans="1:17" ht="7.35" customHeight="1">
      <c r="A10" s="187" t="s">
        <v>74</v>
      </c>
      <c r="B10" s="188"/>
      <c r="C10" s="189"/>
      <c r="D10" s="189"/>
      <c r="E10" s="189"/>
      <c r="F10" s="189"/>
      <c r="G10" s="189"/>
      <c r="H10" s="189"/>
      <c r="I10" s="189"/>
      <c r="J10" s="186"/>
      <c r="K10" s="189"/>
      <c r="L10" s="189"/>
      <c r="M10" s="189"/>
      <c r="N10" s="189"/>
      <c r="O10" s="189"/>
    </row>
    <row r="11" spans="1:17" ht="7.35" customHeight="1">
      <c r="A11" s="190" t="s">
        <v>73</v>
      </c>
      <c r="B11" s="192">
        <v>2017</v>
      </c>
      <c r="C11" s="193">
        <v>17</v>
      </c>
      <c r="D11" s="193">
        <v>41</v>
      </c>
      <c r="E11" s="193">
        <v>73</v>
      </c>
      <c r="F11" s="193">
        <v>36</v>
      </c>
      <c r="G11" s="193">
        <v>10</v>
      </c>
      <c r="H11" s="193">
        <v>4</v>
      </c>
      <c r="I11" s="193">
        <v>2</v>
      </c>
      <c r="J11" s="186">
        <v>0</v>
      </c>
      <c r="K11" s="193">
        <v>1</v>
      </c>
      <c r="L11" s="193">
        <v>1</v>
      </c>
      <c r="M11" s="193">
        <v>2</v>
      </c>
      <c r="N11" s="193">
        <v>1</v>
      </c>
      <c r="O11" s="142">
        <f>SUM(C11:N11)</f>
        <v>188</v>
      </c>
    </row>
    <row r="12" spans="1:17" ht="7.35" customHeight="1">
      <c r="A12" s="187"/>
      <c r="B12" s="188">
        <v>2018</v>
      </c>
      <c r="C12" s="189">
        <v>19</v>
      </c>
      <c r="D12" s="189">
        <v>42.958979999999997</v>
      </c>
      <c r="E12" s="189">
        <v>46.137039999999992</v>
      </c>
      <c r="F12" s="189">
        <v>30.123529999999999</v>
      </c>
      <c r="G12" s="189">
        <v>17.080399999999997</v>
      </c>
      <c r="H12" s="189">
        <v>5.5431700000000008</v>
      </c>
      <c r="I12" s="189">
        <v>2.8022999999999998</v>
      </c>
      <c r="J12" s="186">
        <v>0.88617000000000001</v>
      </c>
      <c r="K12" s="189"/>
      <c r="L12" s="189"/>
      <c r="M12" s="189"/>
      <c r="N12" s="189"/>
      <c r="O12" s="189"/>
    </row>
    <row r="13" spans="1:17" ht="9" customHeight="1">
      <c r="A13" s="194" t="s">
        <v>181</v>
      </c>
      <c r="B13" s="192">
        <v>2017</v>
      </c>
      <c r="C13" s="193">
        <v>332</v>
      </c>
      <c r="D13" s="193">
        <v>408</v>
      </c>
      <c r="E13" s="193">
        <v>555</v>
      </c>
      <c r="F13" s="193">
        <v>205</v>
      </c>
      <c r="G13" s="193">
        <v>53</v>
      </c>
      <c r="H13" s="193">
        <v>29</v>
      </c>
      <c r="I13" s="193">
        <v>13</v>
      </c>
      <c r="J13" s="186">
        <v>2</v>
      </c>
      <c r="K13" s="193">
        <v>3</v>
      </c>
      <c r="L13" s="193">
        <v>1</v>
      </c>
      <c r="M13" s="193">
        <v>116</v>
      </c>
      <c r="N13" s="193">
        <v>185</v>
      </c>
      <c r="O13" s="142">
        <f>SUM(C13:N13)</f>
        <v>1902</v>
      </c>
    </row>
    <row r="14" spans="1:17" ht="7.35" customHeight="1">
      <c r="A14" s="187"/>
      <c r="B14" s="188">
        <v>2018</v>
      </c>
      <c r="C14" s="189">
        <v>378</v>
      </c>
      <c r="D14" s="189">
        <v>400.31869999999998</v>
      </c>
      <c r="E14" s="189">
        <v>437.32791000000003</v>
      </c>
      <c r="F14" s="189">
        <v>211.25143000000003</v>
      </c>
      <c r="G14" s="189">
        <v>82.624740000000017</v>
      </c>
      <c r="H14" s="189">
        <v>38.868090000000002</v>
      </c>
      <c r="I14" s="189">
        <v>19.678969999999996</v>
      </c>
      <c r="J14" s="186">
        <v>4.2942099999999996</v>
      </c>
      <c r="K14" s="189"/>
      <c r="L14" s="189"/>
      <c r="M14" s="189"/>
      <c r="N14" s="189"/>
      <c r="O14" s="189"/>
    </row>
    <row r="15" spans="1:17" ht="7.35" customHeight="1">
      <c r="A15" s="190" t="s">
        <v>75</v>
      </c>
      <c r="B15" s="115"/>
      <c r="C15" s="142"/>
      <c r="D15" s="142"/>
      <c r="E15" s="142"/>
      <c r="F15" s="142"/>
      <c r="G15" s="142"/>
      <c r="H15" s="142"/>
      <c r="I15" s="142"/>
      <c r="J15" s="186"/>
      <c r="K15" s="142"/>
      <c r="L15" s="142"/>
      <c r="M15" s="142"/>
      <c r="N15" s="142"/>
      <c r="O15" s="142"/>
    </row>
    <row r="16" spans="1:17" ht="7.35" customHeight="1">
      <c r="A16" s="187" t="s">
        <v>73</v>
      </c>
      <c r="B16" s="188">
        <v>2017</v>
      </c>
      <c r="C16" s="189">
        <v>3932</v>
      </c>
      <c r="D16" s="189">
        <v>4127</v>
      </c>
      <c r="E16" s="189">
        <v>6013</v>
      </c>
      <c r="F16" s="189">
        <v>7215</v>
      </c>
      <c r="G16" s="189">
        <v>10512</v>
      </c>
      <c r="H16" s="189">
        <v>10063</v>
      </c>
      <c r="I16" s="189">
        <v>12439</v>
      </c>
      <c r="J16" s="186">
        <v>14284</v>
      </c>
      <c r="K16" s="189">
        <v>11447</v>
      </c>
      <c r="L16" s="189">
        <v>10303</v>
      </c>
      <c r="M16" s="189">
        <v>6202</v>
      </c>
      <c r="N16" s="189">
        <v>3336</v>
      </c>
      <c r="O16" s="189">
        <f>SUM(C16:N16)</f>
        <v>99873</v>
      </c>
    </row>
    <row r="17" spans="1:15" ht="7.35" customHeight="1">
      <c r="A17" s="190"/>
      <c r="B17" s="115">
        <v>2018</v>
      </c>
      <c r="C17" s="142">
        <v>5879</v>
      </c>
      <c r="D17" s="142">
        <v>4788.3084899999985</v>
      </c>
      <c r="E17" s="142">
        <v>3170.3832400999972</v>
      </c>
      <c r="F17" s="142">
        <v>4833.5654100000029</v>
      </c>
      <c r="G17" s="142">
        <v>10503.114089999999</v>
      </c>
      <c r="H17" s="142" t="s">
        <v>184</v>
      </c>
      <c r="I17" s="142" t="s">
        <v>185</v>
      </c>
      <c r="J17" s="186">
        <v>16554.993549999999</v>
      </c>
      <c r="K17" s="142"/>
      <c r="L17" s="142"/>
      <c r="M17" s="142"/>
      <c r="N17" s="142"/>
      <c r="O17" s="142"/>
    </row>
    <row r="18" spans="1:15" ht="9" customHeight="1">
      <c r="A18" s="191" t="s">
        <v>181</v>
      </c>
      <c r="B18" s="188">
        <v>2017</v>
      </c>
      <c r="C18" s="189">
        <v>12684</v>
      </c>
      <c r="D18" s="189">
        <v>11728</v>
      </c>
      <c r="E18" s="189">
        <v>12880</v>
      </c>
      <c r="F18" s="189">
        <v>14376</v>
      </c>
      <c r="G18" s="189">
        <v>16984</v>
      </c>
      <c r="H18" s="189">
        <v>19640</v>
      </c>
      <c r="I18" s="189">
        <v>21303</v>
      </c>
      <c r="J18" s="186">
        <v>24487</v>
      </c>
      <c r="K18" s="189">
        <v>19492</v>
      </c>
      <c r="L18" s="189">
        <v>17774</v>
      </c>
      <c r="M18" s="189">
        <v>11327</v>
      </c>
      <c r="N18" s="189">
        <v>9147</v>
      </c>
      <c r="O18" s="189">
        <f>SUM(C18:N18)</f>
        <v>191822</v>
      </c>
    </row>
    <row r="19" spans="1:15" ht="7.35" customHeight="1">
      <c r="A19" s="190"/>
      <c r="B19" s="115">
        <v>2018</v>
      </c>
      <c r="C19" s="142">
        <v>14052</v>
      </c>
      <c r="D19" s="142">
        <v>11241.563020000001</v>
      </c>
      <c r="E19" s="142">
        <v>10165.588139999996</v>
      </c>
      <c r="F19" s="142">
        <v>11958.220059999996</v>
      </c>
      <c r="G19" s="142">
        <v>17237.49902000001</v>
      </c>
      <c r="H19" s="142" t="s">
        <v>186</v>
      </c>
      <c r="I19" s="142" t="s">
        <v>187</v>
      </c>
      <c r="J19" s="186">
        <v>22964.526569999991</v>
      </c>
      <c r="K19" s="142"/>
      <c r="L19" s="142"/>
      <c r="M19" s="142"/>
      <c r="N19" s="142"/>
      <c r="O19" s="142"/>
    </row>
    <row r="20" spans="1:15" ht="7.35" customHeight="1">
      <c r="A20" s="195" t="s">
        <v>76</v>
      </c>
      <c r="B20" s="188"/>
      <c r="C20" s="189"/>
      <c r="D20" s="189"/>
      <c r="E20" s="189"/>
      <c r="F20" s="189"/>
      <c r="G20" s="189"/>
      <c r="H20" s="189"/>
      <c r="I20" s="189"/>
      <c r="J20" s="186"/>
      <c r="K20" s="189"/>
      <c r="L20" s="189"/>
      <c r="M20" s="189"/>
      <c r="N20" s="189"/>
      <c r="O20" s="189"/>
    </row>
    <row r="21" spans="1:15" ht="7.35" customHeight="1">
      <c r="A21" s="190" t="s">
        <v>77</v>
      </c>
      <c r="B21" s="115"/>
      <c r="C21" s="142"/>
      <c r="D21" s="142"/>
      <c r="E21" s="142"/>
      <c r="F21" s="142"/>
      <c r="G21" s="142"/>
      <c r="H21" s="142"/>
      <c r="I21" s="142"/>
      <c r="J21" s="186"/>
      <c r="K21" s="142"/>
      <c r="L21" s="142"/>
      <c r="M21" s="142"/>
      <c r="N21" s="142"/>
      <c r="O21" s="142"/>
    </row>
    <row r="22" spans="1:15" ht="7.35" customHeight="1">
      <c r="A22" s="187" t="s">
        <v>78</v>
      </c>
      <c r="B22" s="188">
        <v>2017</v>
      </c>
      <c r="C22" s="189">
        <v>1181</v>
      </c>
      <c r="D22" s="189">
        <v>1477</v>
      </c>
      <c r="E22" s="189">
        <v>2561</v>
      </c>
      <c r="F22" s="189">
        <v>2213</v>
      </c>
      <c r="G22" s="189">
        <v>2528</v>
      </c>
      <c r="H22" s="189">
        <v>1997</v>
      </c>
      <c r="I22" s="189">
        <v>2369</v>
      </c>
      <c r="J22" s="186">
        <v>2098</v>
      </c>
      <c r="K22" s="189">
        <v>2469</v>
      </c>
      <c r="L22" s="189">
        <v>2014</v>
      </c>
      <c r="M22" s="189">
        <v>1629</v>
      </c>
      <c r="N22" s="189">
        <v>1089</v>
      </c>
      <c r="O22" s="189">
        <f>SUM(C22:N22)</f>
        <v>23625</v>
      </c>
    </row>
    <row r="23" spans="1:15" ht="7.35" customHeight="1">
      <c r="A23" s="194"/>
      <c r="B23" s="115">
        <v>2018</v>
      </c>
      <c r="C23" s="142">
        <v>1395</v>
      </c>
      <c r="D23" s="142">
        <v>1204.8351500000001</v>
      </c>
      <c r="E23" s="142">
        <v>955.96094999999991</v>
      </c>
      <c r="F23" s="142">
        <v>1804.6945499999999</v>
      </c>
      <c r="G23" s="142">
        <v>2187.53746</v>
      </c>
      <c r="H23" s="142" t="s">
        <v>188</v>
      </c>
      <c r="I23" s="142" t="s">
        <v>189</v>
      </c>
      <c r="J23" s="186">
        <v>1414.05114</v>
      </c>
      <c r="K23" s="142"/>
      <c r="L23" s="142"/>
      <c r="M23" s="142"/>
      <c r="N23" s="142"/>
      <c r="O23" s="142"/>
    </row>
    <row r="24" spans="1:15" ht="9" customHeight="1">
      <c r="A24" s="191" t="s">
        <v>181</v>
      </c>
      <c r="B24" s="188">
        <v>2017</v>
      </c>
      <c r="C24" s="189">
        <v>1396</v>
      </c>
      <c r="D24" s="189">
        <v>1450</v>
      </c>
      <c r="E24" s="189">
        <v>2071</v>
      </c>
      <c r="F24" s="189">
        <v>1690</v>
      </c>
      <c r="G24" s="189">
        <v>1808</v>
      </c>
      <c r="H24" s="189">
        <v>1700</v>
      </c>
      <c r="I24" s="189">
        <v>1953</v>
      </c>
      <c r="J24" s="186">
        <v>1845</v>
      </c>
      <c r="K24" s="189">
        <v>1765</v>
      </c>
      <c r="L24" s="189">
        <v>1360</v>
      </c>
      <c r="M24" s="189">
        <v>1296</v>
      </c>
      <c r="N24" s="189">
        <v>1003</v>
      </c>
      <c r="O24" s="189">
        <f>SUM(C24:N24)</f>
        <v>19337</v>
      </c>
    </row>
    <row r="25" spans="1:15" ht="7.35" customHeight="1">
      <c r="A25" s="190"/>
      <c r="B25" s="115">
        <v>2018</v>
      </c>
      <c r="C25" s="142">
        <v>1497</v>
      </c>
      <c r="D25" s="142">
        <v>1525.5544399999999</v>
      </c>
      <c r="E25" s="142">
        <v>1624.98359</v>
      </c>
      <c r="F25" s="142">
        <v>1881.03845</v>
      </c>
      <c r="G25" s="142">
        <v>1870.3750400000001</v>
      </c>
      <c r="H25" s="142" t="s">
        <v>190</v>
      </c>
      <c r="I25" s="142" t="s">
        <v>191</v>
      </c>
      <c r="J25" s="186">
        <v>1782.8448599999999</v>
      </c>
      <c r="K25" s="142"/>
      <c r="L25" s="142"/>
      <c r="M25" s="142"/>
      <c r="N25" s="142"/>
      <c r="O25" s="142"/>
    </row>
    <row r="26" spans="1:15" ht="7.35" customHeight="1">
      <c r="A26" s="187" t="s">
        <v>79</v>
      </c>
      <c r="B26" s="188"/>
      <c r="C26" s="189"/>
      <c r="D26" s="189"/>
      <c r="E26" s="189"/>
      <c r="F26" s="189"/>
      <c r="G26" s="189"/>
      <c r="H26" s="189"/>
      <c r="I26" s="189"/>
      <c r="J26" s="186"/>
      <c r="K26" s="189"/>
      <c r="L26" s="189"/>
      <c r="M26" s="189"/>
      <c r="N26" s="189"/>
      <c r="O26" s="189"/>
    </row>
    <row r="27" spans="1:15" ht="7.35" customHeight="1">
      <c r="A27" s="190" t="s">
        <v>78</v>
      </c>
      <c r="B27" s="192">
        <v>2017</v>
      </c>
      <c r="C27" s="193">
        <v>116</v>
      </c>
      <c r="D27" s="193">
        <v>120</v>
      </c>
      <c r="E27" s="193">
        <v>131</v>
      </c>
      <c r="F27" s="193">
        <v>121</v>
      </c>
      <c r="G27" s="193">
        <v>159</v>
      </c>
      <c r="H27" s="193">
        <v>136</v>
      </c>
      <c r="I27" s="193">
        <v>141</v>
      </c>
      <c r="J27" s="186">
        <v>148</v>
      </c>
      <c r="K27" s="193">
        <v>123</v>
      </c>
      <c r="L27" s="193">
        <v>133</v>
      </c>
      <c r="M27" s="193">
        <v>104</v>
      </c>
      <c r="N27" s="193">
        <v>63</v>
      </c>
      <c r="O27" s="142">
        <f>SUM(C27:N27)</f>
        <v>1495</v>
      </c>
    </row>
    <row r="28" spans="1:15" ht="7.35" customHeight="1">
      <c r="A28" s="187"/>
      <c r="B28" s="188">
        <v>2018</v>
      </c>
      <c r="C28" s="189">
        <v>99</v>
      </c>
      <c r="D28" s="189">
        <v>91.108550000000008</v>
      </c>
      <c r="E28" s="189">
        <v>47.266199999999998</v>
      </c>
      <c r="F28" s="189">
        <v>97.512899999999988</v>
      </c>
      <c r="G28" s="189">
        <v>152.70484999999999</v>
      </c>
      <c r="H28" s="189">
        <v>152.88770000000002</v>
      </c>
      <c r="I28" s="189">
        <v>199.51770000000002</v>
      </c>
      <c r="J28" s="186">
        <v>153.25057000000001</v>
      </c>
      <c r="K28" s="189"/>
      <c r="L28" s="189"/>
      <c r="M28" s="189"/>
      <c r="N28" s="189"/>
      <c r="O28" s="189"/>
    </row>
    <row r="29" spans="1:15" ht="9" customHeight="1">
      <c r="A29" s="194" t="s">
        <v>181</v>
      </c>
      <c r="B29" s="192">
        <v>2017</v>
      </c>
      <c r="C29" s="193">
        <v>403</v>
      </c>
      <c r="D29" s="193">
        <v>392</v>
      </c>
      <c r="E29" s="193">
        <v>454</v>
      </c>
      <c r="F29" s="193">
        <v>408</v>
      </c>
      <c r="G29" s="193">
        <v>480</v>
      </c>
      <c r="H29" s="193">
        <v>387</v>
      </c>
      <c r="I29" s="193">
        <v>453</v>
      </c>
      <c r="J29" s="186">
        <v>458</v>
      </c>
      <c r="K29" s="193">
        <v>440</v>
      </c>
      <c r="L29" s="193">
        <v>438</v>
      </c>
      <c r="M29" s="193">
        <v>346</v>
      </c>
      <c r="N29" s="193">
        <v>235</v>
      </c>
      <c r="O29" s="142">
        <f>SUM(C29:N29)</f>
        <v>4894</v>
      </c>
    </row>
    <row r="30" spans="1:15" ht="7.35" customHeight="1">
      <c r="A30" s="187"/>
      <c r="B30" s="188">
        <v>2018</v>
      </c>
      <c r="C30" s="189">
        <v>407</v>
      </c>
      <c r="D30" s="189">
        <v>354.60952000000003</v>
      </c>
      <c r="E30" s="189">
        <v>214.63561000000001</v>
      </c>
      <c r="F30" s="189">
        <v>346.85483999999997</v>
      </c>
      <c r="G30" s="189">
        <v>404.95850999999999</v>
      </c>
      <c r="H30" s="189">
        <v>373.74519999999995</v>
      </c>
      <c r="I30" s="189">
        <v>457.85250000000002</v>
      </c>
      <c r="J30" s="186">
        <v>381.50247000000002</v>
      </c>
      <c r="K30" s="189"/>
      <c r="L30" s="189"/>
      <c r="M30" s="189"/>
      <c r="N30" s="189"/>
      <c r="O30" s="189"/>
    </row>
    <row r="31" spans="1:15" ht="7.35" customHeight="1">
      <c r="A31" s="190" t="s">
        <v>80</v>
      </c>
      <c r="B31" s="115"/>
      <c r="C31" s="142"/>
      <c r="D31" s="142"/>
      <c r="E31" s="142"/>
      <c r="F31" s="142"/>
      <c r="G31" s="142"/>
      <c r="H31" s="142"/>
      <c r="I31" s="142"/>
      <c r="J31" s="186"/>
      <c r="K31" s="142"/>
      <c r="L31" s="142"/>
      <c r="M31" s="142"/>
      <c r="N31" s="142"/>
      <c r="O31" s="142"/>
    </row>
    <row r="32" spans="1:15" ht="7.35" customHeight="1">
      <c r="A32" s="187" t="s">
        <v>78</v>
      </c>
      <c r="B32" s="188">
        <v>2017</v>
      </c>
      <c r="C32" s="189">
        <v>12</v>
      </c>
      <c r="D32" s="189">
        <v>6</v>
      </c>
      <c r="E32" s="189">
        <v>20</v>
      </c>
      <c r="F32" s="189">
        <v>28</v>
      </c>
      <c r="G32" s="189">
        <v>2066</v>
      </c>
      <c r="H32" s="189">
        <v>3018</v>
      </c>
      <c r="I32" s="189">
        <v>3207</v>
      </c>
      <c r="J32" s="186">
        <v>2818</v>
      </c>
      <c r="K32" s="189">
        <v>2374</v>
      </c>
      <c r="L32" s="189">
        <v>1884</v>
      </c>
      <c r="M32" s="189">
        <v>20</v>
      </c>
      <c r="N32" s="189">
        <v>13</v>
      </c>
      <c r="O32" s="189">
        <f>SUM(C32:N32)</f>
        <v>15466</v>
      </c>
    </row>
    <row r="33" spans="1:15" ht="7.35" customHeight="1">
      <c r="A33" s="190"/>
      <c r="B33" s="115">
        <v>2018</v>
      </c>
      <c r="C33" s="142">
        <v>2</v>
      </c>
      <c r="D33" s="142">
        <v>8.748899999999999</v>
      </c>
      <c r="E33" s="142">
        <v>3.5198999999999998</v>
      </c>
      <c r="F33" s="142">
        <v>2.2389999999999999</v>
      </c>
      <c r="G33" s="142">
        <v>794.17059999999992</v>
      </c>
      <c r="H33" s="142" t="s">
        <v>192</v>
      </c>
      <c r="I33" s="142" t="s">
        <v>193</v>
      </c>
      <c r="J33" s="186">
        <v>2494.3119999999999</v>
      </c>
      <c r="K33" s="142"/>
      <c r="L33" s="142"/>
      <c r="M33" s="142"/>
      <c r="N33" s="142"/>
      <c r="O33" s="142"/>
    </row>
    <row r="34" spans="1:15" ht="9" customHeight="1">
      <c r="A34" s="191" t="s">
        <v>181</v>
      </c>
      <c r="B34" s="188">
        <v>2017</v>
      </c>
      <c r="C34" s="189">
        <v>16</v>
      </c>
      <c r="D34" s="189">
        <v>9</v>
      </c>
      <c r="E34" s="189">
        <v>30</v>
      </c>
      <c r="F34" s="189">
        <v>37</v>
      </c>
      <c r="G34" s="189">
        <v>1672</v>
      </c>
      <c r="H34" s="189">
        <v>5345</v>
      </c>
      <c r="I34" s="189">
        <v>5757</v>
      </c>
      <c r="J34" s="186">
        <v>5445</v>
      </c>
      <c r="K34" s="189">
        <v>4038</v>
      </c>
      <c r="L34" s="189">
        <v>2802</v>
      </c>
      <c r="M34" s="189">
        <v>24</v>
      </c>
      <c r="N34" s="189">
        <v>13</v>
      </c>
      <c r="O34" s="189">
        <f>SUM(C34:N34)</f>
        <v>25188</v>
      </c>
    </row>
    <row r="35" spans="1:15" ht="7.35" customHeight="1">
      <c r="A35" s="190"/>
      <c r="B35" s="115">
        <v>2018</v>
      </c>
      <c r="C35" s="142">
        <v>2</v>
      </c>
      <c r="D35" s="142">
        <v>10.70384</v>
      </c>
      <c r="E35" s="142">
        <v>5.8526000000000007</v>
      </c>
      <c r="F35" s="142">
        <v>5.8066300000000002</v>
      </c>
      <c r="G35" s="142">
        <v>1075.8564200000001</v>
      </c>
      <c r="H35" s="142" t="s">
        <v>194</v>
      </c>
      <c r="I35" s="142" t="s">
        <v>195</v>
      </c>
      <c r="J35" s="186">
        <v>5566.4621500000003</v>
      </c>
      <c r="K35" s="142"/>
      <c r="L35" s="142"/>
      <c r="M35" s="142"/>
      <c r="N35" s="142"/>
      <c r="O35" s="142"/>
    </row>
    <row r="36" spans="1:15" ht="7.35" customHeight="1">
      <c r="A36" s="187" t="s">
        <v>113</v>
      </c>
      <c r="B36" s="188"/>
      <c r="C36" s="189"/>
      <c r="D36" s="189"/>
      <c r="E36" s="189"/>
      <c r="F36" s="189"/>
      <c r="G36" s="189"/>
      <c r="H36" s="189"/>
      <c r="I36" s="189"/>
      <c r="J36" s="186"/>
      <c r="K36" s="189"/>
      <c r="L36" s="189"/>
      <c r="M36" s="189"/>
      <c r="N36" s="189"/>
      <c r="O36" s="189"/>
    </row>
    <row r="37" spans="1:15" ht="7.35" customHeight="1">
      <c r="A37" s="190" t="s">
        <v>78</v>
      </c>
      <c r="B37" s="115">
        <v>2017</v>
      </c>
      <c r="C37" s="142">
        <v>261</v>
      </c>
      <c r="D37" s="142">
        <v>313</v>
      </c>
      <c r="E37" s="142">
        <v>698</v>
      </c>
      <c r="F37" s="142">
        <v>1480</v>
      </c>
      <c r="G37" s="142">
        <v>2074</v>
      </c>
      <c r="H37" s="142">
        <v>1322</v>
      </c>
      <c r="I37" s="142">
        <v>2951</v>
      </c>
      <c r="J37" s="186">
        <v>3255</v>
      </c>
      <c r="K37" s="142">
        <v>2037</v>
      </c>
      <c r="L37" s="142">
        <v>1633</v>
      </c>
      <c r="M37" s="142">
        <v>1848</v>
      </c>
      <c r="N37" s="142">
        <v>655</v>
      </c>
      <c r="O37" s="142">
        <f>SUM(C37:N37)</f>
        <v>18527</v>
      </c>
    </row>
    <row r="38" spans="1:15" ht="7.35" customHeight="1">
      <c r="A38" s="187"/>
      <c r="B38" s="188">
        <v>2018</v>
      </c>
      <c r="C38" s="189">
        <v>762</v>
      </c>
      <c r="D38" s="189">
        <v>939.11479000000008</v>
      </c>
      <c r="E38" s="189">
        <v>410.87256999999994</v>
      </c>
      <c r="F38" s="189">
        <v>533.07586000000003</v>
      </c>
      <c r="G38" s="189">
        <v>3874.4864600000001</v>
      </c>
      <c r="H38" s="189">
        <v>1885.72416</v>
      </c>
      <c r="I38" s="189">
        <v>5437.5293099999999</v>
      </c>
      <c r="J38" s="186">
        <v>7408.2170400000005</v>
      </c>
      <c r="K38" s="189"/>
      <c r="L38" s="189"/>
      <c r="M38" s="189"/>
      <c r="N38" s="189"/>
      <c r="O38" s="189"/>
    </row>
    <row r="39" spans="1:15" ht="9" customHeight="1">
      <c r="A39" s="194" t="s">
        <v>181</v>
      </c>
      <c r="B39" s="115">
        <v>2017</v>
      </c>
      <c r="C39" s="142">
        <v>158</v>
      </c>
      <c r="D39" s="142">
        <v>185</v>
      </c>
      <c r="E39" s="142">
        <v>340</v>
      </c>
      <c r="F39" s="142">
        <v>675</v>
      </c>
      <c r="G39" s="142">
        <v>875</v>
      </c>
      <c r="H39" s="142">
        <v>506</v>
      </c>
      <c r="I39" s="142">
        <v>949</v>
      </c>
      <c r="J39" s="186">
        <v>952</v>
      </c>
      <c r="K39" s="142">
        <v>678</v>
      </c>
      <c r="L39" s="142">
        <v>642</v>
      </c>
      <c r="M39" s="142">
        <v>667</v>
      </c>
      <c r="N39" s="142">
        <v>270</v>
      </c>
      <c r="O39" s="142">
        <f>SUM(C39:N39)</f>
        <v>6897</v>
      </c>
    </row>
    <row r="40" spans="1:15" ht="7.35" customHeight="1">
      <c r="A40" s="187"/>
      <c r="B40" s="188">
        <v>2018</v>
      </c>
      <c r="C40" s="189">
        <v>324</v>
      </c>
      <c r="D40" s="189">
        <v>324.49459999999999</v>
      </c>
      <c r="E40" s="189">
        <v>192.85986000000003</v>
      </c>
      <c r="F40" s="189">
        <v>213.39785000000001</v>
      </c>
      <c r="G40" s="189">
        <v>1233.1185599999999</v>
      </c>
      <c r="H40" s="189">
        <v>642.8467599999999</v>
      </c>
      <c r="I40" s="189">
        <v>1614.8744799999999</v>
      </c>
      <c r="J40" s="186">
        <v>2172.1163300000003</v>
      </c>
      <c r="K40" s="189"/>
      <c r="L40" s="189"/>
      <c r="M40" s="189"/>
      <c r="N40" s="189"/>
      <c r="O40" s="189"/>
    </row>
    <row r="41" spans="1:15" s="104" customFormat="1" ht="7.35" customHeight="1">
      <c r="A41" s="190" t="s">
        <v>81</v>
      </c>
      <c r="B41" s="115"/>
      <c r="C41" s="142"/>
      <c r="D41" s="142"/>
      <c r="E41" s="142"/>
      <c r="F41" s="142"/>
      <c r="G41" s="142"/>
      <c r="H41" s="142"/>
      <c r="I41" s="142"/>
      <c r="J41" s="186"/>
      <c r="K41" s="142"/>
      <c r="L41" s="142"/>
      <c r="M41" s="142"/>
      <c r="N41" s="142"/>
      <c r="O41" s="142"/>
    </row>
    <row r="42" spans="1:15" ht="7.35" customHeight="1">
      <c r="A42" s="187" t="s">
        <v>78</v>
      </c>
      <c r="B42" s="188">
        <v>2017</v>
      </c>
      <c r="C42" s="189">
        <v>119</v>
      </c>
      <c r="D42" s="189">
        <v>130</v>
      </c>
      <c r="E42" s="189">
        <v>117</v>
      </c>
      <c r="F42" s="189">
        <v>1164</v>
      </c>
      <c r="G42" s="189">
        <v>1263</v>
      </c>
      <c r="H42" s="189">
        <v>1581</v>
      </c>
      <c r="I42" s="189">
        <v>1159</v>
      </c>
      <c r="J42" s="186">
        <v>1147</v>
      </c>
      <c r="K42" s="189">
        <v>550</v>
      </c>
      <c r="L42" s="189">
        <v>692</v>
      </c>
      <c r="M42" s="189">
        <v>175</v>
      </c>
      <c r="N42" s="189">
        <v>138</v>
      </c>
      <c r="O42" s="189">
        <f>SUM(C42:N42)</f>
        <v>8235</v>
      </c>
    </row>
    <row r="43" spans="1:15" ht="7.35" customHeight="1">
      <c r="A43" s="190"/>
      <c r="B43" s="115">
        <v>2018</v>
      </c>
      <c r="C43" s="142">
        <v>125</v>
      </c>
      <c r="D43" s="142">
        <v>138.07136</v>
      </c>
      <c r="E43" s="142">
        <v>167.01967000000002</v>
      </c>
      <c r="F43" s="142">
        <v>486.06317999999999</v>
      </c>
      <c r="G43" s="142">
        <v>1267.8353500000001</v>
      </c>
      <c r="H43" s="142">
        <v>2205.8068200000002</v>
      </c>
      <c r="I43" s="142">
        <v>2799.1629800000005</v>
      </c>
      <c r="J43" s="186">
        <v>2522.9343200000003</v>
      </c>
      <c r="K43" s="142"/>
      <c r="L43" s="142"/>
      <c r="M43" s="142"/>
      <c r="N43" s="142"/>
      <c r="O43" s="142"/>
    </row>
    <row r="44" spans="1:15" ht="9" customHeight="1">
      <c r="A44" s="191" t="s">
        <v>181</v>
      </c>
      <c r="B44" s="188">
        <v>2017</v>
      </c>
      <c r="C44" s="189">
        <v>880</v>
      </c>
      <c r="D44" s="189">
        <v>768</v>
      </c>
      <c r="E44" s="189">
        <v>717</v>
      </c>
      <c r="F44" s="189">
        <v>3042</v>
      </c>
      <c r="G44" s="189">
        <v>3081</v>
      </c>
      <c r="H44" s="189">
        <v>3348</v>
      </c>
      <c r="I44" s="189">
        <v>2340</v>
      </c>
      <c r="J44" s="186">
        <v>2699</v>
      </c>
      <c r="K44" s="189">
        <v>1530</v>
      </c>
      <c r="L44" s="189">
        <v>2093</v>
      </c>
      <c r="M44" s="189">
        <v>734</v>
      </c>
      <c r="N44" s="189">
        <v>610</v>
      </c>
      <c r="O44" s="189">
        <f>SUM(C44:N44)</f>
        <v>21842</v>
      </c>
    </row>
    <row r="45" spans="1:15" ht="7.35" customHeight="1">
      <c r="A45" s="190"/>
      <c r="B45" s="115">
        <v>2018</v>
      </c>
      <c r="C45" s="142">
        <v>859</v>
      </c>
      <c r="D45" s="142">
        <v>813.44113000000004</v>
      </c>
      <c r="E45" s="142">
        <v>1030.01054</v>
      </c>
      <c r="F45" s="142">
        <v>1760.6325900000002</v>
      </c>
      <c r="G45" s="142">
        <v>3555.0217299999999</v>
      </c>
      <c r="H45" s="142">
        <v>4590.5732199999993</v>
      </c>
      <c r="I45" s="142">
        <v>4623.7012500000001</v>
      </c>
      <c r="J45" s="186">
        <v>3419.3822999999993</v>
      </c>
      <c r="K45" s="142"/>
      <c r="L45" s="142"/>
      <c r="M45" s="142"/>
      <c r="N45" s="142"/>
      <c r="O45" s="142"/>
    </row>
    <row r="46" spans="1:15" ht="7.35" customHeight="1">
      <c r="A46" s="187" t="s">
        <v>82</v>
      </c>
      <c r="B46" s="188"/>
      <c r="C46" s="189"/>
      <c r="D46" s="189"/>
      <c r="E46" s="189"/>
      <c r="F46" s="189"/>
      <c r="G46" s="189"/>
      <c r="H46" s="189"/>
      <c r="I46" s="189"/>
      <c r="J46" s="186"/>
      <c r="K46" s="189"/>
      <c r="L46" s="189"/>
      <c r="M46" s="189"/>
      <c r="N46" s="189"/>
      <c r="O46" s="189"/>
    </row>
    <row r="47" spans="1:15" ht="7.35" customHeight="1">
      <c r="A47" s="190" t="s">
        <v>78</v>
      </c>
      <c r="B47" s="115">
        <v>2017</v>
      </c>
      <c r="C47" s="142">
        <v>470</v>
      </c>
      <c r="D47" s="142">
        <v>351</v>
      </c>
      <c r="E47" s="142">
        <v>378</v>
      </c>
      <c r="F47" s="142">
        <v>389</v>
      </c>
      <c r="G47" s="142">
        <v>408</v>
      </c>
      <c r="H47" s="142">
        <v>377</v>
      </c>
      <c r="I47" s="142">
        <v>284</v>
      </c>
      <c r="J47" s="186">
        <v>391</v>
      </c>
      <c r="K47" s="142">
        <v>398</v>
      </c>
      <c r="L47" s="142">
        <v>467</v>
      </c>
      <c r="M47" s="142">
        <v>340</v>
      </c>
      <c r="N47" s="142">
        <v>245</v>
      </c>
      <c r="O47" s="142">
        <f>SUM(C47:N47)</f>
        <v>4498</v>
      </c>
    </row>
    <row r="48" spans="1:15" ht="7.35" customHeight="1">
      <c r="A48" s="187"/>
      <c r="B48" s="188">
        <v>2018</v>
      </c>
      <c r="C48" s="189">
        <v>310</v>
      </c>
      <c r="D48" s="189">
        <v>298.83679000000006</v>
      </c>
      <c r="E48" s="189">
        <v>187.92217000000002</v>
      </c>
      <c r="F48" s="189">
        <v>211.89668</v>
      </c>
      <c r="G48" s="189">
        <v>368.62241000000006</v>
      </c>
      <c r="H48" s="189" t="s">
        <v>196</v>
      </c>
      <c r="I48" s="189" t="s">
        <v>197</v>
      </c>
      <c r="J48" s="186">
        <v>393.26671999999996</v>
      </c>
      <c r="K48" s="189"/>
      <c r="L48" s="189"/>
      <c r="M48" s="189"/>
      <c r="N48" s="189"/>
      <c r="O48" s="189"/>
    </row>
    <row r="49" spans="1:15" ht="9" customHeight="1">
      <c r="A49" s="194" t="s">
        <v>181</v>
      </c>
      <c r="B49" s="115">
        <v>2017</v>
      </c>
      <c r="C49" s="142">
        <v>1596</v>
      </c>
      <c r="D49" s="142">
        <v>1089</v>
      </c>
      <c r="E49" s="142">
        <v>1168</v>
      </c>
      <c r="F49" s="142">
        <v>1235</v>
      </c>
      <c r="G49" s="142">
        <v>1323</v>
      </c>
      <c r="H49" s="142">
        <v>1227</v>
      </c>
      <c r="I49" s="142">
        <v>963</v>
      </c>
      <c r="J49" s="186">
        <v>1313</v>
      </c>
      <c r="K49" s="142">
        <v>1340</v>
      </c>
      <c r="L49" s="142">
        <v>1528</v>
      </c>
      <c r="M49" s="142">
        <v>1190</v>
      </c>
      <c r="N49" s="142">
        <v>877</v>
      </c>
      <c r="O49" s="142">
        <f>SUM(C49:N49)</f>
        <v>14849</v>
      </c>
    </row>
    <row r="50" spans="1:15" ht="7.35" customHeight="1">
      <c r="A50" s="187"/>
      <c r="B50" s="188">
        <v>2017</v>
      </c>
      <c r="C50" s="189">
        <v>1142</v>
      </c>
      <c r="D50" s="189">
        <v>1035.3607099999999</v>
      </c>
      <c r="E50" s="189">
        <v>712.83783000000005</v>
      </c>
      <c r="F50" s="189">
        <v>792.36739999999986</v>
      </c>
      <c r="G50" s="189">
        <v>1314.6148700000001</v>
      </c>
      <c r="H50" s="189" t="s">
        <v>198</v>
      </c>
      <c r="I50" s="189" t="s">
        <v>199</v>
      </c>
      <c r="J50" s="186">
        <v>1390.7493999999999</v>
      </c>
      <c r="K50" s="189"/>
      <c r="L50" s="189"/>
      <c r="M50" s="189"/>
      <c r="N50" s="189"/>
      <c r="O50" s="189"/>
    </row>
    <row r="51" spans="1:15" ht="7.35" customHeight="1">
      <c r="A51" s="190" t="s">
        <v>83</v>
      </c>
      <c r="B51" s="115"/>
      <c r="C51" s="142"/>
      <c r="D51" s="142"/>
      <c r="E51" s="142"/>
      <c r="F51" s="142"/>
      <c r="G51" s="142"/>
      <c r="H51" s="142"/>
      <c r="I51" s="142"/>
      <c r="J51" s="186"/>
      <c r="K51" s="142"/>
      <c r="L51" s="142"/>
      <c r="M51" s="142"/>
      <c r="N51" s="142"/>
      <c r="O51" s="142"/>
    </row>
    <row r="52" spans="1:15" ht="7.35" customHeight="1">
      <c r="A52" s="187" t="s">
        <v>73</v>
      </c>
      <c r="B52" s="188">
        <v>2017</v>
      </c>
      <c r="C52" s="189">
        <v>25</v>
      </c>
      <c r="D52" s="189">
        <v>56</v>
      </c>
      <c r="E52" s="189">
        <v>85</v>
      </c>
      <c r="F52" s="189">
        <v>97</v>
      </c>
      <c r="G52" s="189">
        <v>116</v>
      </c>
      <c r="H52" s="189">
        <v>124</v>
      </c>
      <c r="I52" s="189">
        <v>104</v>
      </c>
      <c r="J52" s="186">
        <v>91</v>
      </c>
      <c r="K52" s="189">
        <v>45</v>
      </c>
      <c r="L52" s="189">
        <v>47</v>
      </c>
      <c r="M52" s="189">
        <v>70</v>
      </c>
      <c r="N52" s="189">
        <v>61</v>
      </c>
      <c r="O52" s="189">
        <f>SUM(C52:N52)</f>
        <v>921</v>
      </c>
    </row>
    <row r="53" spans="1:15" ht="7.35" customHeight="1">
      <c r="A53" s="190"/>
      <c r="B53" s="115">
        <v>2018</v>
      </c>
      <c r="C53" s="142">
        <v>20</v>
      </c>
      <c r="D53" s="142">
        <v>72.973449999999971</v>
      </c>
      <c r="E53" s="142">
        <v>86.102229999999977</v>
      </c>
      <c r="F53" s="142">
        <v>138.55289999999999</v>
      </c>
      <c r="G53" s="142">
        <v>173.01992999999996</v>
      </c>
      <c r="H53" s="142">
        <v>166.62145999999996</v>
      </c>
      <c r="I53" s="142">
        <v>159.12162999999995</v>
      </c>
      <c r="J53" s="186">
        <v>149.05153999999999</v>
      </c>
      <c r="K53" s="142"/>
      <c r="L53" s="142"/>
      <c r="M53" s="142"/>
      <c r="N53" s="142"/>
      <c r="O53" s="142"/>
    </row>
    <row r="54" spans="1:15" ht="9" customHeight="1">
      <c r="A54" s="191" t="s">
        <v>181</v>
      </c>
      <c r="B54" s="188">
        <v>2017</v>
      </c>
      <c r="C54" s="189">
        <v>175</v>
      </c>
      <c r="D54" s="189">
        <v>875</v>
      </c>
      <c r="E54" s="189">
        <v>1307</v>
      </c>
      <c r="F54" s="189">
        <v>1538</v>
      </c>
      <c r="G54" s="189">
        <v>1574</v>
      </c>
      <c r="H54" s="189">
        <v>1818</v>
      </c>
      <c r="I54" s="189">
        <v>1755</v>
      </c>
      <c r="J54" s="186">
        <v>1609</v>
      </c>
      <c r="K54" s="189">
        <v>766</v>
      </c>
      <c r="L54" s="189">
        <v>720</v>
      </c>
      <c r="M54" s="189">
        <v>1304</v>
      </c>
      <c r="N54" s="189">
        <v>1128</v>
      </c>
      <c r="O54" s="189">
        <f>SUM(C54:N54)</f>
        <v>14569</v>
      </c>
    </row>
    <row r="55" spans="1:15" ht="7.35" customHeight="1">
      <c r="A55" s="190"/>
      <c r="B55" s="115">
        <v>2018</v>
      </c>
      <c r="C55" s="142">
        <v>131</v>
      </c>
      <c r="D55" s="142">
        <v>987.0684500000001</v>
      </c>
      <c r="E55" s="142">
        <v>882.98464000000001</v>
      </c>
      <c r="F55" s="142">
        <v>1361.8746999999998</v>
      </c>
      <c r="G55" s="142">
        <v>1700.7317800000001</v>
      </c>
      <c r="H55" s="142">
        <v>1808.3971499999998</v>
      </c>
      <c r="I55" s="142">
        <v>1852.9496099999999</v>
      </c>
      <c r="J55" s="186">
        <v>1741.4315799999995</v>
      </c>
      <c r="K55" s="142"/>
      <c r="L55" s="142"/>
      <c r="M55" s="142"/>
      <c r="N55" s="142"/>
      <c r="O55" s="142"/>
    </row>
    <row r="56" spans="1:15" ht="7.35" customHeight="1">
      <c r="A56" s="187" t="s">
        <v>84</v>
      </c>
      <c r="B56" s="188"/>
      <c r="C56" s="189"/>
      <c r="D56" s="189"/>
      <c r="E56" s="189"/>
      <c r="F56" s="189"/>
      <c r="G56" s="189"/>
      <c r="H56" s="189"/>
      <c r="I56" s="189"/>
      <c r="J56" s="186"/>
      <c r="K56" s="189"/>
      <c r="L56" s="189"/>
      <c r="M56" s="189"/>
      <c r="N56" s="189"/>
      <c r="O56" s="189"/>
    </row>
    <row r="57" spans="1:15" ht="7.35" customHeight="1">
      <c r="A57" s="190" t="s">
        <v>73</v>
      </c>
      <c r="B57" s="115">
        <v>2017</v>
      </c>
      <c r="C57" s="142">
        <v>1523</v>
      </c>
      <c r="D57" s="142">
        <v>1200</v>
      </c>
      <c r="E57" s="142">
        <v>1778</v>
      </c>
      <c r="F57" s="142">
        <v>1594</v>
      </c>
      <c r="G57" s="142">
        <v>1116</v>
      </c>
      <c r="H57" s="142">
        <v>1169</v>
      </c>
      <c r="I57" s="142">
        <v>1346</v>
      </c>
      <c r="J57" s="186">
        <v>1581</v>
      </c>
      <c r="K57" s="142">
        <v>1806</v>
      </c>
      <c r="L57" s="142">
        <v>1614</v>
      </c>
      <c r="M57" s="142">
        <v>1589</v>
      </c>
      <c r="N57" s="142">
        <v>1068</v>
      </c>
      <c r="O57" s="142">
        <f>SUM(C57:N57)</f>
        <v>17384</v>
      </c>
    </row>
    <row r="58" spans="1:15" ht="7.35" customHeight="1">
      <c r="A58" s="187"/>
      <c r="B58" s="188">
        <v>2018</v>
      </c>
      <c r="C58" s="189">
        <v>932</v>
      </c>
      <c r="D58" s="189">
        <v>916.3409700000002</v>
      </c>
      <c r="E58" s="189">
        <v>969.32809999999995</v>
      </c>
      <c r="F58" s="189">
        <v>1182.6351099999999</v>
      </c>
      <c r="G58" s="189">
        <v>1295.0214199999998</v>
      </c>
      <c r="H58" s="189">
        <v>1136.0256700000002</v>
      </c>
      <c r="I58" s="189">
        <v>1397.1893200000002</v>
      </c>
      <c r="J58" s="186">
        <v>2563.6745300000002</v>
      </c>
      <c r="K58" s="189"/>
      <c r="L58" s="189"/>
      <c r="M58" s="189"/>
      <c r="N58" s="189"/>
      <c r="O58" s="189"/>
    </row>
    <row r="59" spans="1:15" ht="9" customHeight="1">
      <c r="A59" s="194" t="s">
        <v>181</v>
      </c>
      <c r="B59" s="115">
        <v>2017</v>
      </c>
      <c r="C59" s="142">
        <v>7232</v>
      </c>
      <c r="D59" s="142">
        <v>5687</v>
      </c>
      <c r="E59" s="142">
        <v>6536</v>
      </c>
      <c r="F59" s="142">
        <v>6297</v>
      </c>
      <c r="G59" s="142">
        <v>5826</v>
      </c>
      <c r="H59" s="142">
        <v>5389</v>
      </c>
      <c r="I59" s="142">
        <v>4885</v>
      </c>
      <c r="J59" s="186">
        <v>4772</v>
      </c>
      <c r="K59" s="142">
        <v>4052</v>
      </c>
      <c r="L59" s="142">
        <v>4223</v>
      </c>
      <c r="M59" s="142">
        <v>4989</v>
      </c>
      <c r="N59" s="142">
        <v>4121</v>
      </c>
      <c r="O59" s="142">
        <f>SUM(C59:N59)</f>
        <v>64009</v>
      </c>
    </row>
    <row r="60" spans="1:15" ht="7.35" customHeight="1">
      <c r="A60" s="187"/>
      <c r="B60" s="188">
        <v>2018</v>
      </c>
      <c r="C60" s="189">
        <v>4186</v>
      </c>
      <c r="D60" s="189">
        <v>4369.9077899999993</v>
      </c>
      <c r="E60" s="189">
        <v>5023.8897700000016</v>
      </c>
      <c r="F60" s="189">
        <v>6380.089860000001</v>
      </c>
      <c r="G60" s="189">
        <v>7686.9268099999999</v>
      </c>
      <c r="H60" s="189" t="s">
        <v>200</v>
      </c>
      <c r="I60" s="189" t="s">
        <v>201</v>
      </c>
      <c r="J60" s="186">
        <v>8442.9422599999998</v>
      </c>
      <c r="K60" s="189"/>
      <c r="L60" s="189"/>
      <c r="M60" s="189"/>
      <c r="N60" s="189"/>
      <c r="O60" s="189"/>
    </row>
    <row r="61" spans="1:15" ht="7.35" customHeight="1">
      <c r="A61" s="184" t="s">
        <v>85</v>
      </c>
      <c r="B61" s="115"/>
      <c r="C61" s="142"/>
      <c r="D61" s="142"/>
      <c r="E61" s="142"/>
      <c r="F61" s="142"/>
      <c r="G61" s="142"/>
      <c r="H61" s="142"/>
      <c r="I61" s="142"/>
      <c r="J61" s="186"/>
      <c r="K61" s="142"/>
      <c r="L61" s="142"/>
      <c r="M61" s="142"/>
      <c r="N61" s="142"/>
      <c r="O61" s="142"/>
    </row>
    <row r="62" spans="1:15" ht="7.35" customHeight="1">
      <c r="A62" s="187" t="s">
        <v>73</v>
      </c>
      <c r="B62" s="188">
        <v>2017</v>
      </c>
      <c r="C62" s="189">
        <v>5011</v>
      </c>
      <c r="D62" s="189">
        <v>4856</v>
      </c>
      <c r="E62" s="189">
        <v>7364</v>
      </c>
      <c r="F62" s="189">
        <v>7460</v>
      </c>
      <c r="G62" s="189">
        <v>9929</v>
      </c>
      <c r="H62" s="189">
        <v>8996</v>
      </c>
      <c r="I62" s="189">
        <v>11968</v>
      </c>
      <c r="J62" s="186">
        <v>14084</v>
      </c>
      <c r="K62" s="189">
        <v>12092</v>
      </c>
      <c r="L62" s="189">
        <v>10862</v>
      </c>
      <c r="M62" s="189">
        <v>7327</v>
      </c>
      <c r="N62" s="189">
        <v>4034</v>
      </c>
      <c r="O62" s="189">
        <f>SUM(C62:N62)</f>
        <v>103983</v>
      </c>
    </row>
    <row r="63" spans="1:15" ht="7.35" customHeight="1">
      <c r="A63" s="190"/>
      <c r="B63" s="115">
        <v>2018</v>
      </c>
      <c r="C63" s="142">
        <v>6308</v>
      </c>
      <c r="D63" s="142">
        <v>5331.7255999999988</v>
      </c>
      <c r="E63" s="142">
        <v>3769.7195099999976</v>
      </c>
      <c r="F63" s="142">
        <v>5368.3697900000025</v>
      </c>
      <c r="G63" s="142">
        <v>10083.110619999998</v>
      </c>
      <c r="H63" s="142" t="s">
        <v>202</v>
      </c>
      <c r="I63" s="142" t="s">
        <v>203</v>
      </c>
      <c r="J63" s="186">
        <v>15926.11922</v>
      </c>
      <c r="K63" s="142"/>
      <c r="L63" s="142"/>
      <c r="M63" s="142"/>
      <c r="N63" s="142"/>
      <c r="O63" s="142"/>
    </row>
    <row r="64" spans="1:15" ht="9" customHeight="1">
      <c r="A64" s="191" t="s">
        <v>181</v>
      </c>
      <c r="B64" s="188">
        <v>2017</v>
      </c>
      <c r="C64" s="189">
        <v>18390</v>
      </c>
      <c r="D64" s="189">
        <v>16150</v>
      </c>
      <c r="E64" s="189">
        <v>18547</v>
      </c>
      <c r="F64" s="189">
        <v>17490</v>
      </c>
      <c r="G64" s="189">
        <v>18725</v>
      </c>
      <c r="H64" s="189">
        <v>19865</v>
      </c>
      <c r="I64" s="189">
        <v>21908</v>
      </c>
      <c r="J64" s="186">
        <v>24467</v>
      </c>
      <c r="K64" s="189">
        <v>19909</v>
      </c>
      <c r="L64" s="189">
        <v>18681</v>
      </c>
      <c r="M64" s="189">
        <v>15213</v>
      </c>
      <c r="N64" s="189">
        <v>11845</v>
      </c>
      <c r="O64" s="189">
        <f>SUM(C64:N64)</f>
        <v>221190</v>
      </c>
    </row>
    <row r="65" spans="1:21" ht="7.35" customHeight="1">
      <c r="A65" s="196"/>
      <c r="B65" s="115">
        <v>2018</v>
      </c>
      <c r="C65" s="142">
        <v>16241</v>
      </c>
      <c r="D65" s="142">
        <v>14825.266889999997</v>
      </c>
      <c r="E65" s="142">
        <v>13666.286229999996</v>
      </c>
      <c r="F65" s="142">
        <v>16260.940769999999</v>
      </c>
      <c r="G65" s="142">
        <v>20167.934410000013</v>
      </c>
      <c r="H65" s="142" t="s">
        <v>204</v>
      </c>
      <c r="I65" s="142" t="s">
        <v>205</v>
      </c>
      <c r="J65" s="186">
        <v>25594.59098999999</v>
      </c>
      <c r="K65" s="142"/>
      <c r="L65" s="142"/>
      <c r="M65" s="142"/>
      <c r="N65" s="142"/>
      <c r="O65" s="142"/>
    </row>
    <row r="66" spans="1:21" ht="7.35" customHeight="1">
      <c r="A66" s="195" t="s">
        <v>76</v>
      </c>
      <c r="B66" s="188"/>
      <c r="C66" s="189"/>
      <c r="D66" s="189"/>
      <c r="E66" s="189"/>
      <c r="F66" s="189"/>
      <c r="G66" s="189"/>
      <c r="H66" s="189"/>
      <c r="I66" s="189"/>
      <c r="J66" s="186"/>
      <c r="K66" s="189"/>
      <c r="L66" s="189"/>
      <c r="M66" s="189"/>
      <c r="N66" s="189"/>
      <c r="O66" s="189"/>
    </row>
    <row r="67" spans="1:21" ht="7.35" customHeight="1">
      <c r="A67" s="190" t="s">
        <v>86</v>
      </c>
      <c r="B67" s="115"/>
      <c r="C67" s="142"/>
      <c r="D67" s="142"/>
      <c r="E67" s="142"/>
      <c r="F67" s="142"/>
      <c r="G67" s="142"/>
      <c r="H67" s="142"/>
      <c r="I67" s="142"/>
      <c r="J67" s="186"/>
      <c r="K67" s="142"/>
      <c r="L67" s="142"/>
      <c r="M67" s="142"/>
      <c r="N67" s="142"/>
      <c r="O67" s="142"/>
    </row>
    <row r="68" spans="1:21" ht="7.35" customHeight="1">
      <c r="A68" s="187" t="s">
        <v>73</v>
      </c>
      <c r="B68" s="188">
        <v>2017</v>
      </c>
      <c r="C68" s="189">
        <v>6</v>
      </c>
      <c r="D68" s="189">
        <v>3</v>
      </c>
      <c r="E68" s="189">
        <v>13</v>
      </c>
      <c r="F68" s="189">
        <v>22</v>
      </c>
      <c r="G68" s="189">
        <v>2060</v>
      </c>
      <c r="H68" s="189">
        <v>3015</v>
      </c>
      <c r="I68" s="189">
        <v>3205</v>
      </c>
      <c r="J68" s="186">
        <v>2818</v>
      </c>
      <c r="K68" s="189">
        <v>2374</v>
      </c>
      <c r="L68" s="189">
        <v>1882</v>
      </c>
      <c r="M68" s="189">
        <v>19</v>
      </c>
      <c r="N68" s="189">
        <v>10</v>
      </c>
      <c r="O68" s="189">
        <f>SUM(C68:N68)</f>
        <v>15427</v>
      </c>
    </row>
    <row r="69" spans="1:21" ht="7.35" customHeight="1">
      <c r="A69" s="190"/>
      <c r="B69" s="115">
        <v>2018</v>
      </c>
      <c r="C69" s="142">
        <v>1</v>
      </c>
      <c r="D69" s="142">
        <v>0</v>
      </c>
      <c r="E69" s="142">
        <v>0</v>
      </c>
      <c r="F69" s="142">
        <v>4.7E-2</v>
      </c>
      <c r="G69" s="142">
        <v>787.23490000000004</v>
      </c>
      <c r="H69" s="142" t="s">
        <v>206</v>
      </c>
      <c r="I69" s="142" t="s">
        <v>207</v>
      </c>
      <c r="J69" s="186">
        <v>2493.6651000000002</v>
      </c>
      <c r="K69" s="142"/>
      <c r="L69" s="142"/>
      <c r="M69" s="142"/>
      <c r="N69" s="142"/>
      <c r="O69" s="142"/>
    </row>
    <row r="70" spans="1:21" ht="9" customHeight="1">
      <c r="A70" s="191" t="s">
        <v>181</v>
      </c>
      <c r="B70" s="188">
        <v>2017</v>
      </c>
      <c r="C70" s="189">
        <v>6</v>
      </c>
      <c r="D70" s="189">
        <v>2</v>
      </c>
      <c r="E70" s="189">
        <v>11</v>
      </c>
      <c r="F70" s="189">
        <v>23</v>
      </c>
      <c r="G70" s="189">
        <v>1661</v>
      </c>
      <c r="H70" s="189">
        <v>5340</v>
      </c>
      <c r="I70" s="189">
        <v>5753</v>
      </c>
      <c r="J70" s="186">
        <v>5445</v>
      </c>
      <c r="K70" s="189">
        <v>4038</v>
      </c>
      <c r="L70" s="189">
        <v>2799</v>
      </c>
      <c r="M70" s="189">
        <v>23</v>
      </c>
      <c r="N70" s="189">
        <v>10</v>
      </c>
      <c r="O70" s="189">
        <f>SUM(C70:N70)</f>
        <v>25111</v>
      </c>
    </row>
    <row r="71" spans="1:21" ht="7.35" customHeight="1">
      <c r="A71" s="190"/>
      <c r="B71" s="115">
        <v>2018</v>
      </c>
      <c r="C71" s="142">
        <v>1</v>
      </c>
      <c r="D71" s="142">
        <v>0</v>
      </c>
      <c r="E71" s="142">
        <v>0</v>
      </c>
      <c r="F71" s="142">
        <v>2.3699999999999999E-2</v>
      </c>
      <c r="G71" s="142">
        <v>1068.79207</v>
      </c>
      <c r="H71" s="142" t="s">
        <v>208</v>
      </c>
      <c r="I71" s="142" t="s">
        <v>209</v>
      </c>
      <c r="J71" s="186">
        <v>5565.3251799999998</v>
      </c>
      <c r="K71" s="142"/>
      <c r="L71" s="142"/>
      <c r="M71" s="142"/>
      <c r="N71" s="142"/>
      <c r="O71" s="142"/>
    </row>
    <row r="72" spans="1:21" ht="7.35" customHeight="1">
      <c r="A72" s="197" t="s">
        <v>140</v>
      </c>
      <c r="B72" s="188"/>
      <c r="C72" s="189"/>
      <c r="D72" s="189"/>
      <c r="E72" s="189"/>
      <c r="F72" s="189"/>
      <c r="G72" s="189"/>
      <c r="H72" s="189"/>
      <c r="I72" s="189"/>
      <c r="J72" s="186"/>
      <c r="K72" s="189"/>
      <c r="L72" s="189"/>
      <c r="M72" s="189"/>
      <c r="N72" s="189"/>
      <c r="O72" s="189"/>
    </row>
    <row r="73" spans="1:21" ht="7.35" customHeight="1">
      <c r="A73" s="190" t="s">
        <v>73</v>
      </c>
      <c r="B73" s="192">
        <v>2017</v>
      </c>
      <c r="C73" s="193">
        <v>200</v>
      </c>
      <c r="D73" s="193">
        <v>282</v>
      </c>
      <c r="E73" s="193">
        <v>309</v>
      </c>
      <c r="F73" s="193">
        <v>247</v>
      </c>
      <c r="G73" s="193">
        <v>388</v>
      </c>
      <c r="H73" s="193">
        <v>1209</v>
      </c>
      <c r="I73" s="193">
        <v>1275</v>
      </c>
      <c r="J73" s="186">
        <v>749</v>
      </c>
      <c r="K73" s="193">
        <v>719</v>
      </c>
      <c r="L73" s="193">
        <v>440</v>
      </c>
      <c r="M73" s="193">
        <v>291</v>
      </c>
      <c r="N73" s="193">
        <v>285</v>
      </c>
      <c r="O73" s="142">
        <f>SUM(C73:N73)</f>
        <v>6394</v>
      </c>
    </row>
    <row r="74" spans="1:21" ht="7.35" customHeight="1">
      <c r="A74" s="187"/>
      <c r="B74" s="188">
        <v>2018</v>
      </c>
      <c r="C74" s="189">
        <v>350</v>
      </c>
      <c r="D74" s="189">
        <v>286.07339000000002</v>
      </c>
      <c r="E74" s="189">
        <v>256.6033000999999</v>
      </c>
      <c r="F74" s="189">
        <v>269.29896000000002</v>
      </c>
      <c r="G74" s="189">
        <v>1043.2919200000001</v>
      </c>
      <c r="H74" s="189">
        <v>2177.4763230000003</v>
      </c>
      <c r="I74" s="189">
        <v>2796.6685070000003</v>
      </c>
      <c r="J74" s="186">
        <v>2497.425369999999</v>
      </c>
      <c r="K74" s="189"/>
      <c r="L74" s="189"/>
      <c r="M74" s="189"/>
      <c r="N74" s="189"/>
      <c r="O74" s="189"/>
    </row>
    <row r="75" spans="1:21" ht="9" customHeight="1">
      <c r="A75" s="194" t="s">
        <v>181</v>
      </c>
      <c r="B75" s="192">
        <v>2017</v>
      </c>
      <c r="C75" s="193">
        <v>1061</v>
      </c>
      <c r="D75" s="193">
        <v>1660</v>
      </c>
      <c r="E75" s="193">
        <v>1900</v>
      </c>
      <c r="F75" s="193">
        <v>1814</v>
      </c>
      <c r="G75" s="193">
        <v>2185</v>
      </c>
      <c r="H75" s="193">
        <v>4070</v>
      </c>
      <c r="I75" s="193">
        <v>4315</v>
      </c>
      <c r="J75" s="186">
        <v>3529</v>
      </c>
      <c r="K75" s="193">
        <v>3055</v>
      </c>
      <c r="L75" s="193">
        <v>2021</v>
      </c>
      <c r="M75" s="193">
        <v>1681</v>
      </c>
      <c r="N75" s="193">
        <v>2185</v>
      </c>
      <c r="O75" s="142">
        <f>SUM(C75:N75)</f>
        <v>29476</v>
      </c>
    </row>
    <row r="76" spans="1:21" ht="7.35" customHeight="1">
      <c r="A76" s="195"/>
      <c r="B76" s="188">
        <v>2018</v>
      </c>
      <c r="C76" s="189">
        <v>1797</v>
      </c>
      <c r="D76" s="189">
        <v>1479.1662000000001</v>
      </c>
      <c r="E76" s="189">
        <v>1784.1563599999999</v>
      </c>
      <c r="F76" s="189">
        <v>1913.4343699999997</v>
      </c>
      <c r="G76" s="189">
        <v>3942.4760200000001</v>
      </c>
      <c r="H76" s="189">
        <v>5675.7820999999994</v>
      </c>
      <c r="I76" s="189">
        <v>6263.5699200000008</v>
      </c>
      <c r="J76" s="186">
        <v>5837.68822</v>
      </c>
      <c r="K76" s="189"/>
      <c r="L76" s="189"/>
      <c r="M76" s="189"/>
      <c r="N76" s="189"/>
      <c r="O76" s="189"/>
    </row>
    <row r="77" spans="1:21" ht="7.35" customHeight="1">
      <c r="A77" s="196" t="s">
        <v>76</v>
      </c>
      <c r="B77" s="115"/>
      <c r="C77" s="142"/>
      <c r="D77" s="142"/>
      <c r="E77" s="142"/>
      <c r="F77" s="142"/>
      <c r="G77" s="142"/>
      <c r="H77" s="142"/>
      <c r="I77" s="142"/>
      <c r="J77" s="186"/>
      <c r="K77" s="142"/>
      <c r="L77" s="142"/>
      <c r="M77" s="142"/>
      <c r="N77" s="142"/>
      <c r="O77" s="142"/>
    </row>
    <row r="78" spans="1:21" ht="7.35" customHeight="1">
      <c r="A78" s="187" t="s">
        <v>87</v>
      </c>
      <c r="B78" s="188"/>
      <c r="C78" s="189"/>
      <c r="D78" s="189"/>
      <c r="E78" s="189"/>
      <c r="F78" s="189"/>
      <c r="G78" s="189"/>
      <c r="H78" s="189"/>
      <c r="I78" s="189"/>
      <c r="J78" s="186"/>
      <c r="K78" s="189"/>
      <c r="L78" s="189"/>
      <c r="M78" s="189"/>
      <c r="N78" s="189"/>
      <c r="O78" s="189"/>
    </row>
    <row r="79" spans="1:21" ht="7.35" customHeight="1">
      <c r="A79" s="190" t="s">
        <v>73</v>
      </c>
      <c r="B79" s="192">
        <v>2017</v>
      </c>
      <c r="C79" s="193">
        <v>6</v>
      </c>
      <c r="D79" s="193">
        <v>2</v>
      </c>
      <c r="E79" s="193">
        <v>2</v>
      </c>
      <c r="F79" s="193">
        <v>2</v>
      </c>
      <c r="G79" s="193">
        <v>48</v>
      </c>
      <c r="H79" s="193">
        <v>679</v>
      </c>
      <c r="I79" s="193">
        <v>699</v>
      </c>
      <c r="J79" s="186">
        <v>221</v>
      </c>
      <c r="K79" s="193">
        <v>223</v>
      </c>
      <c r="L79" s="193">
        <v>151</v>
      </c>
      <c r="M79" s="193">
        <v>13</v>
      </c>
      <c r="N79" s="193">
        <v>5</v>
      </c>
      <c r="O79" s="142">
        <f>SUM(C79:N79)</f>
        <v>2051</v>
      </c>
      <c r="P79" s="26"/>
      <c r="Q79" s="26"/>
      <c r="R79" s="26"/>
      <c r="S79" s="26"/>
      <c r="T79" s="26"/>
      <c r="U79" s="26"/>
    </row>
    <row r="80" spans="1:21" ht="7.35" customHeight="1">
      <c r="A80" s="187"/>
      <c r="B80" s="188">
        <v>2018</v>
      </c>
      <c r="C80" s="189">
        <v>11</v>
      </c>
      <c r="D80" s="189">
        <v>7.0711500000000003</v>
      </c>
      <c r="E80" s="189">
        <v>3.7267499999999996</v>
      </c>
      <c r="F80" s="189">
        <v>6.0981000000000005</v>
      </c>
      <c r="G80" s="189">
        <v>571.97924999999998</v>
      </c>
      <c r="H80" s="189">
        <v>1650.2282500000003</v>
      </c>
      <c r="I80" s="189">
        <v>2307.7879500000004</v>
      </c>
      <c r="J80" s="186">
        <v>1928.0233500000002</v>
      </c>
      <c r="K80" s="189"/>
      <c r="L80" s="189"/>
      <c r="M80" s="189"/>
      <c r="N80" s="189"/>
      <c r="O80" s="189"/>
    </row>
    <row r="81" spans="1:15" ht="9" customHeight="1">
      <c r="A81" s="194" t="s">
        <v>181</v>
      </c>
      <c r="B81" s="192">
        <v>2017</v>
      </c>
      <c r="C81" s="193">
        <v>33</v>
      </c>
      <c r="D81" s="193">
        <v>10</v>
      </c>
      <c r="E81" s="193">
        <v>14</v>
      </c>
      <c r="F81" s="193">
        <v>12</v>
      </c>
      <c r="G81" s="193">
        <v>164</v>
      </c>
      <c r="H81" s="193">
        <v>1185</v>
      </c>
      <c r="I81" s="193">
        <v>1201</v>
      </c>
      <c r="J81" s="186">
        <v>549</v>
      </c>
      <c r="K81" s="193">
        <v>584</v>
      </c>
      <c r="L81" s="193">
        <v>457</v>
      </c>
      <c r="M81" s="193">
        <v>59</v>
      </c>
      <c r="N81" s="193">
        <v>27</v>
      </c>
      <c r="O81" s="142">
        <f>SUM(C81:N81)</f>
        <v>4295</v>
      </c>
    </row>
    <row r="82" spans="1:15" ht="7.15" customHeight="1">
      <c r="A82" s="187"/>
      <c r="B82" s="188">
        <v>2018</v>
      </c>
      <c r="C82" s="189">
        <v>55</v>
      </c>
      <c r="D82" s="189">
        <v>44.458280000000002</v>
      </c>
      <c r="E82" s="189">
        <v>24.6905</v>
      </c>
      <c r="F82" s="189">
        <v>41.955689999999997</v>
      </c>
      <c r="G82" s="189">
        <v>1456.0144399999999</v>
      </c>
      <c r="H82" s="189">
        <v>3294.3466100000001</v>
      </c>
      <c r="I82" s="189">
        <v>3654.0020799999998</v>
      </c>
      <c r="J82" s="186">
        <v>2588.2657299999996</v>
      </c>
      <c r="K82" s="189"/>
      <c r="L82" s="189"/>
      <c r="M82" s="189"/>
      <c r="N82" s="189"/>
      <c r="O82" s="189"/>
    </row>
    <row r="83" spans="1:15" ht="7.15" customHeight="1">
      <c r="A83" s="184" t="s">
        <v>141</v>
      </c>
      <c r="B83" s="115"/>
      <c r="C83" s="142"/>
      <c r="D83" s="142"/>
      <c r="E83" s="142"/>
      <c r="F83" s="142"/>
      <c r="G83" s="142"/>
      <c r="H83" s="142"/>
      <c r="I83" s="142"/>
      <c r="J83" s="186"/>
      <c r="K83" s="142"/>
      <c r="L83" s="142"/>
      <c r="M83" s="142"/>
      <c r="N83" s="142"/>
      <c r="O83" s="142"/>
    </row>
    <row r="84" spans="1:15" ht="7.15" customHeight="1">
      <c r="A84" s="187" t="s">
        <v>73</v>
      </c>
      <c r="B84" s="188">
        <v>2017</v>
      </c>
      <c r="C84" s="189">
        <v>287</v>
      </c>
      <c r="D84" s="189">
        <v>286</v>
      </c>
      <c r="E84" s="189">
        <v>276</v>
      </c>
      <c r="F84" s="189">
        <v>1237</v>
      </c>
      <c r="G84" s="189">
        <v>1436</v>
      </c>
      <c r="H84" s="189">
        <v>1156</v>
      </c>
      <c r="I84" s="189">
        <v>647</v>
      </c>
      <c r="J84" s="186">
        <v>1123</v>
      </c>
      <c r="K84" s="189">
        <v>487</v>
      </c>
      <c r="L84" s="189">
        <v>663</v>
      </c>
      <c r="M84" s="189">
        <v>244</v>
      </c>
      <c r="N84" s="189">
        <v>146</v>
      </c>
      <c r="O84" s="189">
        <f>SUM(C84:N84)</f>
        <v>7988</v>
      </c>
    </row>
    <row r="85" spans="1:15" ht="7.15" customHeight="1">
      <c r="A85" s="190"/>
      <c r="B85" s="115">
        <v>2018</v>
      </c>
      <c r="C85" s="142">
        <v>193</v>
      </c>
      <c r="D85" s="142">
        <v>202.78289999999998</v>
      </c>
      <c r="E85" s="142">
        <v>245.62779999999998</v>
      </c>
      <c r="F85" s="142">
        <v>547.20819999999992</v>
      </c>
      <c r="G85" s="142">
        <v>861.83330000000001</v>
      </c>
      <c r="H85" s="142">
        <v>868.83550000000002</v>
      </c>
      <c r="I85" s="142">
        <v>755.06280000000004</v>
      </c>
      <c r="J85" s="186">
        <v>845.06119999999999</v>
      </c>
      <c r="K85" s="142"/>
      <c r="L85" s="142"/>
      <c r="M85" s="142"/>
      <c r="N85" s="142"/>
      <c r="O85" s="142"/>
    </row>
    <row r="86" spans="1:15" ht="9" customHeight="1">
      <c r="A86" s="191" t="s">
        <v>181</v>
      </c>
      <c r="B86" s="188">
        <v>2017</v>
      </c>
      <c r="C86" s="189">
        <v>972</v>
      </c>
      <c r="D86" s="189">
        <v>889</v>
      </c>
      <c r="E86" s="189">
        <v>831</v>
      </c>
      <c r="F86" s="189">
        <v>3113</v>
      </c>
      <c r="G86" s="189">
        <v>3527</v>
      </c>
      <c r="H86" s="189">
        <v>2941</v>
      </c>
      <c r="I86" s="189">
        <v>1733</v>
      </c>
      <c r="J86" s="186">
        <v>2874</v>
      </c>
      <c r="K86" s="189">
        <v>1349</v>
      </c>
      <c r="L86" s="189">
        <v>2015</v>
      </c>
      <c r="M86" s="189">
        <v>842</v>
      </c>
      <c r="N86" s="189">
        <v>551</v>
      </c>
      <c r="O86" s="189">
        <f>SUM(C86:N86)</f>
        <v>21637</v>
      </c>
    </row>
    <row r="87" spans="1:15" ht="7.15" customHeight="1">
      <c r="A87" s="196"/>
      <c r="B87" s="115">
        <v>2018</v>
      </c>
      <c r="C87" s="142">
        <v>708</v>
      </c>
      <c r="D87" s="142">
        <v>694.42486999999994</v>
      </c>
      <c r="E87" s="142">
        <v>1059.3478700000001</v>
      </c>
      <c r="F87" s="142">
        <v>1737.0609099999999</v>
      </c>
      <c r="G87" s="142">
        <v>2597.37192</v>
      </c>
      <c r="H87" s="142">
        <v>2374.6092999999996</v>
      </c>
      <c r="I87" s="142">
        <v>1933.2554700000001</v>
      </c>
      <c r="J87" s="186">
        <v>1720.9154099999998</v>
      </c>
      <c r="K87" s="142"/>
      <c r="L87" s="142"/>
      <c r="M87" s="142"/>
      <c r="N87" s="142"/>
      <c r="O87" s="142"/>
    </row>
    <row r="88" spans="1:15" ht="7.15" customHeight="1">
      <c r="A88" s="195" t="s">
        <v>76</v>
      </c>
      <c r="B88" s="188"/>
      <c r="C88" s="189"/>
      <c r="D88" s="189"/>
      <c r="E88" s="189"/>
      <c r="F88" s="189"/>
      <c r="G88" s="189"/>
      <c r="H88" s="189"/>
      <c r="I88" s="189"/>
      <c r="J88" s="186"/>
      <c r="K88" s="189"/>
      <c r="L88" s="189"/>
      <c r="M88" s="189"/>
      <c r="N88" s="189"/>
      <c r="O88" s="189"/>
    </row>
    <row r="89" spans="1:15" ht="7.15" customHeight="1">
      <c r="A89" s="190" t="s">
        <v>88</v>
      </c>
      <c r="B89" s="115"/>
      <c r="C89" s="142"/>
      <c r="D89" s="142"/>
      <c r="E89" s="142"/>
      <c r="F89" s="142"/>
      <c r="G89" s="142"/>
      <c r="H89" s="142"/>
      <c r="I89" s="142"/>
      <c r="J89" s="186"/>
      <c r="K89" s="142"/>
      <c r="L89" s="142"/>
      <c r="M89" s="142"/>
      <c r="N89" s="142"/>
      <c r="O89" s="142"/>
    </row>
    <row r="90" spans="1:15" ht="7.15" customHeight="1">
      <c r="A90" s="187" t="s">
        <v>73</v>
      </c>
      <c r="B90" s="188">
        <v>2017</v>
      </c>
      <c r="C90" s="189">
        <v>246</v>
      </c>
      <c r="D90" s="189">
        <v>200</v>
      </c>
      <c r="E90" s="189">
        <v>170</v>
      </c>
      <c r="F90" s="189">
        <v>170</v>
      </c>
      <c r="G90" s="189">
        <v>205</v>
      </c>
      <c r="H90" s="189">
        <v>195</v>
      </c>
      <c r="I90" s="189">
        <v>123</v>
      </c>
      <c r="J90" s="186">
        <v>178</v>
      </c>
      <c r="K90" s="189">
        <v>177</v>
      </c>
      <c r="L90" s="189">
        <v>223</v>
      </c>
      <c r="M90" s="189">
        <v>164</v>
      </c>
      <c r="N90" s="189">
        <v>111</v>
      </c>
      <c r="O90" s="189">
        <f>SUM(C90:N90)</f>
        <v>2162</v>
      </c>
    </row>
    <row r="91" spans="1:15" ht="7.15" customHeight="1">
      <c r="A91" s="190"/>
      <c r="B91" s="115">
        <v>2018</v>
      </c>
      <c r="C91" s="142">
        <v>146</v>
      </c>
      <c r="D91" s="142">
        <v>155.93690000000004</v>
      </c>
      <c r="E91" s="142">
        <v>119.3323</v>
      </c>
      <c r="F91" s="142">
        <v>111.0869</v>
      </c>
      <c r="G91" s="142">
        <v>204.738</v>
      </c>
      <c r="H91" s="142">
        <v>235.02979999999999</v>
      </c>
      <c r="I91" s="142">
        <v>228.19110000000001</v>
      </c>
      <c r="J91" s="186">
        <v>232.78779999999998</v>
      </c>
      <c r="K91" s="142"/>
      <c r="L91" s="142"/>
      <c r="M91" s="142"/>
      <c r="N91" s="142"/>
      <c r="O91" s="142"/>
    </row>
    <row r="92" spans="1:15" ht="9" customHeight="1">
      <c r="A92" s="191" t="s">
        <v>181</v>
      </c>
      <c r="B92" s="188">
        <v>2017</v>
      </c>
      <c r="C92" s="189">
        <v>860</v>
      </c>
      <c r="D92" s="189">
        <v>640</v>
      </c>
      <c r="E92" s="189">
        <v>555</v>
      </c>
      <c r="F92" s="189">
        <v>578</v>
      </c>
      <c r="G92" s="189">
        <v>694</v>
      </c>
      <c r="H92" s="189">
        <v>665</v>
      </c>
      <c r="I92" s="189">
        <v>468</v>
      </c>
      <c r="J92" s="186">
        <v>659</v>
      </c>
      <c r="K92" s="189">
        <v>650</v>
      </c>
      <c r="L92" s="189">
        <v>787</v>
      </c>
      <c r="M92" s="189">
        <v>629</v>
      </c>
      <c r="N92" s="189">
        <v>454</v>
      </c>
      <c r="O92" s="189">
        <f>SUM(C92:N92)</f>
        <v>7639</v>
      </c>
    </row>
    <row r="93" spans="1:15" ht="7.15" customHeight="1">
      <c r="A93" s="190"/>
      <c r="B93" s="115">
        <v>2018</v>
      </c>
      <c r="C93" s="142">
        <v>600</v>
      </c>
      <c r="D93" s="142">
        <v>560.47591</v>
      </c>
      <c r="E93" s="142">
        <v>493.22126000000003</v>
      </c>
      <c r="F93" s="142">
        <v>461.23160999999999</v>
      </c>
      <c r="G93" s="142">
        <v>766.13598000000002</v>
      </c>
      <c r="H93" s="142">
        <v>837.01595999999995</v>
      </c>
      <c r="I93" s="142">
        <v>827.64427999999998</v>
      </c>
      <c r="J93" s="186">
        <v>833.62618999999995</v>
      </c>
      <c r="K93" s="142"/>
      <c r="L93" s="142"/>
      <c r="M93" s="142"/>
      <c r="N93" s="142"/>
      <c r="O93" s="142"/>
    </row>
    <row r="94" spans="1:15" ht="7.15" customHeight="1">
      <c r="A94" s="187" t="s">
        <v>87</v>
      </c>
      <c r="B94" s="188"/>
      <c r="C94" s="189"/>
      <c r="D94" s="189"/>
      <c r="E94" s="189"/>
      <c r="F94" s="189"/>
      <c r="G94" s="189"/>
      <c r="H94" s="189"/>
      <c r="I94" s="189"/>
      <c r="J94" s="186"/>
      <c r="K94" s="189"/>
      <c r="L94" s="189"/>
      <c r="M94" s="189"/>
      <c r="N94" s="189"/>
      <c r="O94" s="189"/>
    </row>
    <row r="95" spans="1:15" ht="7.15" customHeight="1">
      <c r="A95" s="190" t="s">
        <v>73</v>
      </c>
      <c r="B95" s="192">
        <v>2017</v>
      </c>
      <c r="C95" s="142">
        <v>13</v>
      </c>
      <c r="D95" s="142">
        <v>34</v>
      </c>
      <c r="E95" s="142">
        <v>26</v>
      </c>
      <c r="F95" s="142">
        <v>993</v>
      </c>
      <c r="G95" s="142">
        <v>1159</v>
      </c>
      <c r="H95" s="142">
        <v>892</v>
      </c>
      <c r="I95" s="142">
        <v>452</v>
      </c>
      <c r="J95" s="186">
        <v>894</v>
      </c>
      <c r="K95" s="142">
        <v>257</v>
      </c>
      <c r="L95" s="142">
        <v>383</v>
      </c>
      <c r="M95" s="142">
        <v>49</v>
      </c>
      <c r="N95" s="142">
        <v>2</v>
      </c>
      <c r="O95" s="142">
        <f>SUM(C95:N95)</f>
        <v>5154</v>
      </c>
    </row>
    <row r="96" spans="1:15" ht="7.15" customHeight="1">
      <c r="A96" s="187"/>
      <c r="B96" s="188">
        <v>2018</v>
      </c>
      <c r="C96" s="189">
        <v>1</v>
      </c>
      <c r="D96" s="189">
        <v>1.9998</v>
      </c>
      <c r="E96" s="189">
        <v>93.391400000000004</v>
      </c>
      <c r="F96" s="189">
        <v>395.48930000000001</v>
      </c>
      <c r="G96" s="189">
        <v>602.76880000000006</v>
      </c>
      <c r="H96" s="189">
        <v>549.19369999999992</v>
      </c>
      <c r="I96" s="189">
        <v>445.41359999999997</v>
      </c>
      <c r="J96" s="186">
        <v>545.81449999999995</v>
      </c>
      <c r="K96" s="189"/>
      <c r="L96" s="189"/>
      <c r="M96" s="189"/>
      <c r="N96" s="189"/>
      <c r="O96" s="189"/>
    </row>
    <row r="97" spans="1:15" ht="9" customHeight="1">
      <c r="A97" s="194" t="s">
        <v>181</v>
      </c>
      <c r="B97" s="192">
        <v>2017</v>
      </c>
      <c r="C97" s="142">
        <v>74</v>
      </c>
      <c r="D97" s="142">
        <v>195</v>
      </c>
      <c r="E97" s="142">
        <v>156</v>
      </c>
      <c r="F97" s="142">
        <v>2406</v>
      </c>
      <c r="G97" s="142">
        <v>2685</v>
      </c>
      <c r="H97" s="142">
        <v>2109</v>
      </c>
      <c r="I97" s="142">
        <v>1107</v>
      </c>
      <c r="J97" s="186">
        <v>2079</v>
      </c>
      <c r="K97" s="142">
        <v>584</v>
      </c>
      <c r="L97" s="142">
        <v>1110</v>
      </c>
      <c r="M97" s="142">
        <v>133</v>
      </c>
      <c r="N97" s="142">
        <v>6</v>
      </c>
      <c r="O97" s="142">
        <f>SUM(C97:N97)</f>
        <v>12644</v>
      </c>
    </row>
    <row r="98" spans="1:15" ht="7.35" customHeight="1">
      <c r="A98" s="187"/>
      <c r="B98" s="188">
        <v>2018</v>
      </c>
      <c r="C98" s="189">
        <v>5</v>
      </c>
      <c r="D98" s="189">
        <v>22.093589999999999</v>
      </c>
      <c r="E98" s="189">
        <v>486.70474000000002</v>
      </c>
      <c r="F98" s="189">
        <v>1173.15759</v>
      </c>
      <c r="G98" s="189">
        <v>1656.0123500000002</v>
      </c>
      <c r="H98" s="189">
        <v>1264.29575</v>
      </c>
      <c r="I98" s="189">
        <v>850.11428000000001</v>
      </c>
      <c r="J98" s="186">
        <v>708.23029000000008</v>
      </c>
      <c r="K98" s="189"/>
      <c r="L98" s="189"/>
      <c r="M98" s="189"/>
      <c r="N98" s="189"/>
      <c r="O98" s="189"/>
    </row>
    <row r="99" spans="1:15" ht="4.1500000000000004" customHeight="1" thickBot="1">
      <c r="A99" s="17"/>
      <c r="B99" s="17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</row>
    <row r="100" spans="1:15" ht="9" customHeight="1" thickTop="1">
      <c r="A100" s="2" t="s">
        <v>210</v>
      </c>
      <c r="G100" s="31"/>
      <c r="H100" s="31"/>
      <c r="I100" s="31"/>
    </row>
    <row r="101" spans="1:15" ht="9" customHeight="1"/>
    <row r="102" spans="1:15" ht="9" customHeight="1"/>
    <row r="103" spans="1:15" ht="9" customHeight="1"/>
    <row r="104" spans="1:15" ht="9" customHeight="1">
      <c r="F104" s="11"/>
      <c r="K104" s="26"/>
      <c r="L104" s="11"/>
      <c r="M104" s="26"/>
      <c r="O104" s="11"/>
    </row>
    <row r="105" spans="1:15" ht="9" customHeight="1"/>
    <row r="106" spans="1:15" ht="9" customHeight="1"/>
    <row r="107" spans="1:15" ht="9" customHeight="1"/>
    <row r="108" spans="1:15" ht="9" customHeight="1"/>
    <row r="109" spans="1:15" ht="9" customHeight="1"/>
    <row r="110" spans="1:15" ht="9" customHeight="1"/>
    <row r="111" spans="1:15" ht="9" customHeight="1"/>
    <row r="112" spans="1:15" ht="9" customHeight="1"/>
    <row r="113" spans="1:15" ht="9" customHeight="1"/>
    <row r="114" spans="1:15" ht="9" customHeight="1"/>
    <row r="115" spans="1:15" ht="9" customHeight="1"/>
    <row r="116" spans="1:15" ht="9" customHeight="1"/>
    <row r="117" spans="1:15" ht="9" customHeight="1"/>
    <row r="118" spans="1:15" ht="9" customHeight="1"/>
    <row r="119" spans="1:15" ht="9" customHeight="1"/>
    <row r="120" spans="1:15" ht="9" customHeight="1"/>
    <row r="121" spans="1:15" ht="9" customHeight="1">
      <c r="A121" s="25"/>
      <c r="B121" s="51"/>
      <c r="C121" s="51"/>
      <c r="D121" s="32"/>
      <c r="E121" s="32"/>
      <c r="F121" s="32"/>
      <c r="G121" s="51"/>
      <c r="H121" s="51"/>
      <c r="I121" s="51"/>
      <c r="J121" s="51"/>
      <c r="K121" s="51"/>
      <c r="L121" s="32"/>
      <c r="M121" s="51"/>
    </row>
    <row r="122" spans="1:15" ht="9" customHeight="1">
      <c r="A122" s="13"/>
      <c r="B122" s="52"/>
      <c r="C122" s="52"/>
      <c r="D122" s="53"/>
      <c r="E122" s="53"/>
      <c r="F122" s="53"/>
      <c r="G122" s="52"/>
      <c r="H122" s="54"/>
      <c r="I122" s="54"/>
      <c r="J122" s="54"/>
    </row>
    <row r="123" spans="1:15" ht="9" customHeight="1">
      <c r="A123" s="13"/>
      <c r="B123" s="55"/>
      <c r="C123" s="55"/>
      <c r="D123" s="55"/>
      <c r="E123" s="55"/>
      <c r="F123" s="55"/>
      <c r="G123" s="55"/>
      <c r="H123" s="54"/>
      <c r="I123" s="54"/>
      <c r="J123" s="54"/>
      <c r="K123" s="54"/>
    </row>
    <row r="124" spans="1:15" ht="9" customHeight="1">
      <c r="A124" s="13"/>
      <c r="B124" s="13"/>
      <c r="C124" s="54"/>
      <c r="D124" s="46"/>
      <c r="E124" s="46"/>
      <c r="F124" s="46"/>
      <c r="G124" s="54"/>
      <c r="H124" s="54"/>
      <c r="I124" s="54"/>
      <c r="J124" s="54"/>
      <c r="K124" s="54"/>
      <c r="L124" s="46"/>
      <c r="M124" s="54"/>
      <c r="N124" s="46"/>
      <c r="O124" s="46"/>
    </row>
    <row r="125" spans="1:15" ht="9" customHeight="1"/>
    <row r="126" spans="1:15" ht="9" customHeight="1"/>
    <row r="127" spans="1:15" ht="9" customHeight="1"/>
    <row r="128" spans="1:15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spans="3:14" ht="9" customHeight="1"/>
    <row r="146" spans="3:14" ht="9" customHeight="1"/>
    <row r="147" spans="3:14" ht="9" customHeight="1"/>
    <row r="148" spans="3:14" ht="9" customHeight="1"/>
    <row r="149" spans="3:14" ht="9" customHeight="1"/>
    <row r="150" spans="3:14" ht="9" customHeight="1">
      <c r="C150" s="31"/>
      <c r="D150" s="50"/>
      <c r="E150" s="50"/>
      <c r="F150" s="50"/>
      <c r="G150" s="31"/>
      <c r="H150" s="31"/>
      <c r="I150" s="31"/>
      <c r="J150" s="31"/>
      <c r="K150" s="31"/>
      <c r="L150" s="50"/>
      <c r="M150" s="31"/>
      <c r="N150" s="50"/>
    </row>
    <row r="151" spans="3:14" ht="9" customHeight="1">
      <c r="C151" s="31"/>
      <c r="D151" s="50"/>
      <c r="E151" s="50"/>
      <c r="F151" s="50"/>
      <c r="G151" s="31"/>
      <c r="H151" s="31"/>
      <c r="I151" s="31"/>
      <c r="J151" s="31"/>
      <c r="K151" s="31"/>
      <c r="L151" s="50"/>
      <c r="M151" s="31"/>
      <c r="N151" s="50"/>
    </row>
    <row r="152" spans="3:14" ht="9" customHeight="1"/>
    <row r="153" spans="3:14" ht="9" customHeight="1"/>
    <row r="154" spans="3:14" ht="9" customHeight="1"/>
    <row r="155" spans="3:14" ht="9" customHeight="1"/>
    <row r="156" spans="3:14" ht="9" customHeight="1"/>
    <row r="157" spans="3:14" ht="9" customHeight="1"/>
    <row r="158" spans="3:14" ht="9" customHeight="1"/>
    <row r="159" spans="3:14" ht="9" customHeight="1"/>
    <row r="160" spans="3:14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  <row r="436" ht="9" customHeight="1"/>
    <row r="437" ht="9" customHeight="1"/>
    <row r="438" ht="9" customHeight="1"/>
    <row r="439" ht="9" customHeight="1"/>
    <row r="440" ht="9" customHeight="1"/>
    <row r="441" ht="9" customHeight="1"/>
    <row r="442" ht="9" customHeight="1"/>
    <row r="443" ht="9" customHeight="1"/>
    <row r="444" ht="9" customHeight="1"/>
    <row r="445" ht="9" customHeight="1"/>
    <row r="446" ht="9" customHeight="1"/>
    <row r="447" ht="9" customHeight="1"/>
    <row r="448" ht="9" customHeight="1"/>
    <row r="449" ht="9" customHeight="1"/>
    <row r="450" ht="9" customHeight="1"/>
    <row r="451" ht="9" customHeight="1"/>
    <row r="452" ht="9" customHeight="1"/>
    <row r="453" ht="9" customHeight="1"/>
    <row r="454" ht="9" customHeight="1"/>
    <row r="455" ht="9" customHeight="1"/>
    <row r="456" ht="9" customHeight="1"/>
    <row r="457" ht="9" customHeight="1"/>
    <row r="458" ht="9" customHeight="1"/>
    <row r="459" ht="9" customHeight="1"/>
    <row r="460" ht="9" customHeight="1"/>
    <row r="461" ht="9" customHeight="1"/>
    <row r="462" ht="9" customHeight="1"/>
    <row r="463" ht="9" customHeight="1"/>
    <row r="464" ht="9" customHeight="1"/>
    <row r="465" ht="9" customHeight="1"/>
    <row r="466" ht="9" customHeight="1"/>
    <row r="467" ht="9" customHeight="1"/>
    <row r="468" ht="9" customHeight="1"/>
    <row r="469" ht="9" customHeight="1"/>
    <row r="470" ht="9" customHeight="1"/>
    <row r="471" ht="9" customHeight="1"/>
    <row r="472" ht="9" customHeight="1"/>
    <row r="473" ht="9" customHeight="1"/>
    <row r="474" ht="9" customHeight="1"/>
    <row r="475" ht="9" customHeight="1"/>
    <row r="476" ht="9" customHeight="1"/>
    <row r="477" ht="9" customHeight="1"/>
    <row r="478" ht="9" customHeight="1"/>
    <row r="479" ht="9" customHeight="1"/>
    <row r="480" ht="9" customHeight="1"/>
    <row r="481" ht="9" customHeight="1"/>
    <row r="482" ht="9" customHeight="1"/>
    <row r="483" ht="9" customHeight="1"/>
    <row r="484" ht="9" customHeight="1"/>
    <row r="485" ht="9" customHeight="1"/>
    <row r="486" ht="9" customHeight="1"/>
    <row r="487" ht="9" customHeight="1"/>
    <row r="488" ht="9" customHeight="1"/>
    <row r="489" ht="9" customHeight="1"/>
    <row r="490" ht="9" customHeight="1"/>
    <row r="491" ht="9" customHeight="1"/>
    <row r="492" ht="9" customHeight="1"/>
    <row r="493" ht="9" customHeight="1"/>
    <row r="494" ht="9" customHeight="1"/>
    <row r="495" ht="9" customHeight="1"/>
    <row r="496" ht="9" customHeight="1"/>
    <row r="497" ht="9" customHeight="1"/>
    <row r="498" ht="9" customHeight="1"/>
    <row r="499" ht="9" customHeight="1"/>
    <row r="500" ht="9" customHeight="1"/>
    <row r="501" ht="9" customHeight="1"/>
    <row r="502" ht="9" customHeight="1"/>
    <row r="503" ht="9" customHeight="1"/>
    <row r="504" ht="9" customHeight="1"/>
    <row r="505" ht="9" customHeight="1"/>
    <row r="506" ht="9" customHeight="1"/>
    <row r="507" ht="9" customHeight="1"/>
    <row r="508" ht="9" customHeight="1"/>
    <row r="509" ht="9" customHeight="1"/>
    <row r="510" ht="9" customHeight="1"/>
    <row r="511" ht="9" customHeight="1"/>
    <row r="512" ht="9" customHeight="1"/>
    <row r="513" ht="9" customHeight="1"/>
    <row r="514" ht="9" customHeight="1"/>
    <row r="515" ht="9" customHeight="1"/>
    <row r="516" ht="9" customHeight="1"/>
    <row r="517" ht="9" customHeight="1"/>
    <row r="518" ht="9" customHeight="1"/>
    <row r="519" ht="9" customHeight="1"/>
    <row r="520" ht="9" customHeight="1"/>
    <row r="521" ht="9" customHeight="1"/>
    <row r="522" ht="9" customHeight="1"/>
    <row r="523" ht="9" customHeight="1"/>
    <row r="524" ht="9" customHeight="1"/>
    <row r="525" ht="9" customHeight="1"/>
    <row r="526" ht="9" customHeight="1"/>
    <row r="527" ht="9" customHeight="1"/>
    <row r="528" ht="9" customHeight="1"/>
    <row r="529" ht="9" customHeight="1"/>
    <row r="530" ht="9" customHeight="1"/>
    <row r="531" ht="9" customHeight="1"/>
    <row r="532" ht="9" customHeight="1"/>
    <row r="533" ht="9" customHeight="1"/>
    <row r="534" ht="9" customHeight="1"/>
    <row r="535" ht="9" customHeight="1"/>
    <row r="536" ht="9" customHeight="1"/>
    <row r="537" ht="9" customHeight="1"/>
    <row r="538" ht="9" customHeight="1"/>
    <row r="539" ht="9" customHeight="1"/>
    <row r="540" ht="9" customHeight="1"/>
    <row r="541" ht="9" customHeight="1"/>
    <row r="542" ht="9" customHeight="1"/>
    <row r="543" ht="9" customHeight="1"/>
    <row r="544" ht="9" customHeight="1"/>
    <row r="545" ht="9" customHeight="1"/>
    <row r="546" ht="9" customHeight="1"/>
    <row r="547" ht="9" customHeight="1"/>
    <row r="548" ht="9" customHeight="1"/>
    <row r="549" ht="9" customHeight="1"/>
    <row r="550" ht="9" customHeight="1"/>
    <row r="551" ht="9" customHeight="1"/>
    <row r="552" ht="9" customHeight="1"/>
    <row r="553" ht="9" customHeight="1"/>
    <row r="554" ht="9" customHeight="1"/>
    <row r="555" ht="9" customHeight="1"/>
    <row r="556" ht="9" customHeight="1"/>
    <row r="557" ht="9" customHeight="1"/>
    <row r="558" ht="9" customHeight="1"/>
    <row r="559" ht="9" customHeight="1"/>
    <row r="560" ht="9" customHeight="1"/>
    <row r="561" ht="9" customHeight="1"/>
    <row r="562" ht="9" customHeight="1"/>
    <row r="563" ht="9" customHeight="1"/>
    <row r="564" ht="9" customHeight="1"/>
    <row r="565" ht="9" customHeight="1"/>
    <row r="566" ht="9" customHeight="1"/>
    <row r="567" ht="9" customHeight="1"/>
    <row r="568" ht="9" customHeight="1"/>
    <row r="569" ht="9" customHeight="1"/>
    <row r="570" ht="9" customHeight="1"/>
    <row r="571" ht="9" customHeight="1"/>
    <row r="572" ht="9" customHeight="1"/>
    <row r="573" ht="9" customHeight="1"/>
    <row r="574" ht="9" customHeight="1"/>
    <row r="575" ht="9" customHeight="1"/>
    <row r="576" ht="9" customHeight="1"/>
    <row r="577" ht="9" customHeight="1"/>
    <row r="578" ht="9" customHeight="1"/>
    <row r="579" ht="9" customHeight="1"/>
    <row r="580" ht="9" customHeight="1"/>
    <row r="581" ht="9" customHeight="1"/>
    <row r="582" ht="9" customHeight="1"/>
    <row r="583" ht="9" customHeight="1"/>
    <row r="584" ht="9" customHeight="1"/>
    <row r="585" ht="9" customHeight="1"/>
    <row r="586" ht="9" customHeight="1"/>
    <row r="587" ht="9" customHeight="1"/>
    <row r="588" ht="9" customHeight="1"/>
    <row r="589" ht="9" customHeight="1"/>
    <row r="590" ht="9" customHeight="1"/>
    <row r="591" ht="9" customHeight="1"/>
    <row r="592" ht="9" customHeight="1"/>
    <row r="593" ht="9" customHeight="1"/>
    <row r="594" ht="9" customHeight="1"/>
    <row r="595" ht="9" customHeight="1"/>
    <row r="596" ht="9" customHeight="1"/>
    <row r="597" ht="9" customHeight="1"/>
    <row r="598" ht="9" customHeight="1"/>
    <row r="599" ht="9" customHeight="1"/>
    <row r="600" ht="9" customHeight="1"/>
    <row r="601" ht="9" customHeight="1"/>
    <row r="602" ht="9" customHeight="1"/>
    <row r="603" ht="9" customHeight="1"/>
    <row r="604" ht="9" customHeight="1"/>
    <row r="605" ht="9" customHeight="1"/>
    <row r="606" ht="9" customHeight="1"/>
    <row r="607" ht="9" customHeight="1"/>
    <row r="608" ht="9" customHeight="1"/>
    <row r="609" ht="9" customHeight="1"/>
    <row r="610" ht="9" customHeight="1"/>
    <row r="611" ht="9" customHeight="1"/>
    <row r="612" ht="9" customHeight="1"/>
    <row r="613" ht="9" customHeight="1"/>
    <row r="614" ht="9" customHeight="1"/>
    <row r="615" ht="9" customHeight="1"/>
    <row r="616" ht="9" customHeight="1"/>
    <row r="617" ht="9" customHeight="1"/>
    <row r="618" ht="9" customHeight="1"/>
    <row r="619" ht="9" customHeight="1"/>
    <row r="620" ht="9" customHeight="1"/>
    <row r="621" ht="9" customHeight="1"/>
    <row r="622" ht="9" customHeight="1"/>
    <row r="623" ht="9" customHeight="1"/>
    <row r="624" ht="9" customHeight="1"/>
    <row r="625" ht="9" customHeight="1"/>
    <row r="626" ht="9" customHeight="1"/>
    <row r="627" ht="9" customHeight="1"/>
    <row r="628" ht="9" customHeight="1"/>
    <row r="629" ht="9" customHeight="1"/>
    <row r="630" ht="9" customHeight="1"/>
    <row r="631" ht="9" customHeight="1"/>
    <row r="632" ht="9" customHeight="1"/>
    <row r="633" ht="9" customHeight="1"/>
    <row r="634" ht="9" customHeight="1"/>
    <row r="635" ht="9" customHeight="1"/>
    <row r="636" ht="9" customHeight="1"/>
    <row r="637" ht="9" customHeight="1"/>
    <row r="638" ht="9" customHeight="1"/>
    <row r="639" ht="9" customHeight="1"/>
    <row r="640" ht="9" customHeight="1"/>
    <row r="641" ht="9" customHeight="1"/>
    <row r="642" ht="9" customHeight="1"/>
    <row r="643" ht="9" customHeight="1"/>
    <row r="644" ht="9" customHeight="1"/>
    <row r="645" ht="9" customHeight="1"/>
    <row r="646" ht="9" customHeight="1"/>
    <row r="647" ht="9" customHeight="1"/>
    <row r="648" ht="9" customHeight="1"/>
    <row r="649" ht="9" customHeight="1"/>
    <row r="650" ht="9" customHeight="1"/>
    <row r="651" ht="9" customHeight="1"/>
    <row r="652" ht="9" customHeight="1"/>
    <row r="653" ht="9" customHeight="1"/>
    <row r="654" ht="9" customHeight="1"/>
    <row r="655" ht="9" customHeight="1"/>
    <row r="656" ht="9" customHeight="1"/>
    <row r="657" ht="9" customHeight="1"/>
    <row r="658" ht="9" customHeight="1"/>
    <row r="659" ht="9" customHeight="1"/>
    <row r="660" ht="9" customHeight="1"/>
    <row r="661" ht="9" customHeight="1"/>
    <row r="662" ht="9" customHeight="1"/>
    <row r="663" ht="9" customHeight="1"/>
    <row r="664" ht="9" customHeight="1"/>
    <row r="665" ht="9" customHeight="1"/>
    <row r="666" ht="9" customHeight="1"/>
    <row r="667" ht="9" customHeight="1"/>
    <row r="668" ht="9" customHeight="1"/>
    <row r="669" ht="9" customHeight="1"/>
    <row r="670" ht="9" customHeight="1"/>
    <row r="671" ht="9" customHeight="1"/>
    <row r="672" ht="9" customHeight="1"/>
    <row r="673" ht="9" customHeight="1"/>
    <row r="674" ht="9" customHeight="1"/>
    <row r="675" ht="9" customHeight="1"/>
    <row r="676" ht="9" customHeight="1"/>
    <row r="677" ht="9" customHeight="1"/>
    <row r="678" ht="9" customHeight="1"/>
    <row r="679" ht="9" customHeight="1"/>
    <row r="680" ht="9" customHeight="1"/>
    <row r="681" ht="9" customHeight="1"/>
    <row r="682" ht="9" customHeight="1"/>
    <row r="683" ht="9" customHeight="1"/>
    <row r="684" ht="9" customHeight="1"/>
    <row r="685" ht="9" customHeight="1"/>
    <row r="686" ht="9" customHeight="1"/>
    <row r="687" ht="9" customHeight="1"/>
    <row r="688" ht="9" customHeight="1"/>
    <row r="689" ht="9" customHeight="1"/>
    <row r="690" ht="9" customHeight="1"/>
    <row r="691" ht="9" customHeight="1"/>
    <row r="692" ht="9" customHeight="1"/>
    <row r="693" ht="9" customHeight="1"/>
    <row r="694" ht="9" customHeight="1"/>
    <row r="695" ht="9" customHeight="1"/>
    <row r="696" ht="9" customHeight="1"/>
    <row r="697" ht="9" customHeight="1"/>
    <row r="698" ht="9" customHeight="1"/>
    <row r="699" ht="9" customHeight="1"/>
    <row r="700" ht="9" customHeight="1"/>
    <row r="701" ht="9" customHeight="1"/>
    <row r="702" ht="9" customHeight="1"/>
    <row r="703" ht="9" customHeight="1"/>
    <row r="704" ht="9" customHeight="1"/>
    <row r="705" ht="9" customHeight="1"/>
    <row r="706" ht="9" customHeight="1"/>
    <row r="707" ht="9" customHeight="1"/>
    <row r="708" ht="9" customHeight="1"/>
    <row r="709" ht="9" customHeight="1"/>
    <row r="710" ht="9" customHeight="1"/>
    <row r="711" ht="9" customHeight="1"/>
    <row r="712" ht="9" customHeight="1"/>
    <row r="713" ht="9" customHeight="1"/>
    <row r="714" ht="9" customHeight="1"/>
    <row r="715" ht="9" customHeight="1"/>
    <row r="716" ht="9" customHeight="1"/>
    <row r="717" ht="9" customHeight="1"/>
    <row r="718" ht="9" customHeight="1"/>
    <row r="719" ht="9" customHeight="1"/>
    <row r="720" ht="9" customHeight="1"/>
    <row r="721" ht="9" customHeight="1"/>
    <row r="722" ht="9" customHeight="1"/>
    <row r="723" ht="9" customHeight="1"/>
    <row r="724" ht="9" customHeight="1"/>
    <row r="725" ht="9" customHeight="1"/>
    <row r="726" ht="9" customHeight="1"/>
    <row r="727" ht="9" customHeight="1"/>
    <row r="728" ht="9" customHeight="1"/>
    <row r="729" ht="9" customHeight="1"/>
    <row r="730" ht="9" customHeight="1"/>
    <row r="731" ht="9" customHeight="1"/>
    <row r="732" ht="9" customHeight="1"/>
    <row r="733" ht="9" customHeight="1"/>
    <row r="734" ht="9" customHeight="1"/>
    <row r="735" ht="9" customHeight="1"/>
    <row r="736" ht="9" customHeight="1"/>
    <row r="737" ht="9" customHeight="1"/>
    <row r="738" ht="9" customHeight="1"/>
    <row r="739" ht="9" customHeight="1"/>
    <row r="740" ht="9" customHeight="1"/>
    <row r="741" ht="9" customHeight="1"/>
    <row r="742" ht="9" customHeight="1"/>
    <row r="743" ht="9" customHeight="1"/>
    <row r="744" ht="9" customHeight="1"/>
    <row r="745" ht="9" customHeight="1"/>
    <row r="746" ht="9" customHeight="1"/>
    <row r="747" ht="9" customHeight="1"/>
    <row r="748" ht="9" customHeight="1"/>
    <row r="749" ht="9" customHeight="1"/>
    <row r="750" ht="9" customHeight="1"/>
    <row r="751" ht="9" customHeight="1"/>
    <row r="752" ht="9" customHeight="1"/>
    <row r="753" ht="9" customHeight="1"/>
    <row r="754" ht="9" customHeight="1"/>
    <row r="755" ht="9" customHeight="1"/>
    <row r="756" ht="9" customHeight="1"/>
    <row r="757" ht="9" customHeight="1"/>
    <row r="758" ht="9" customHeight="1"/>
    <row r="759" ht="9" customHeight="1"/>
    <row r="760" ht="9" customHeight="1"/>
    <row r="761" ht="9" customHeight="1"/>
    <row r="762" ht="9" customHeight="1"/>
    <row r="763" ht="9" customHeight="1"/>
    <row r="764" ht="9" customHeight="1"/>
    <row r="765" ht="9" customHeight="1"/>
    <row r="766" ht="9" customHeight="1"/>
    <row r="767" ht="9" customHeight="1"/>
    <row r="768" ht="9" customHeight="1"/>
    <row r="769" ht="9" customHeight="1"/>
    <row r="770" ht="9" customHeight="1"/>
    <row r="771" ht="9" customHeight="1"/>
    <row r="772" ht="9" customHeight="1"/>
    <row r="773" ht="9" customHeight="1"/>
    <row r="774" ht="9" customHeight="1"/>
    <row r="775" ht="9" customHeight="1"/>
    <row r="776" ht="9" customHeight="1"/>
    <row r="777" ht="9" customHeight="1"/>
    <row r="778" ht="9" customHeight="1"/>
    <row r="779" ht="9" customHeight="1"/>
    <row r="780" ht="9" customHeight="1"/>
    <row r="781" ht="9" customHeight="1"/>
    <row r="782" ht="9" customHeight="1"/>
    <row r="783" ht="9" customHeight="1"/>
    <row r="784" ht="9" customHeight="1"/>
    <row r="785" ht="9" customHeight="1"/>
    <row r="786" ht="9" customHeight="1"/>
    <row r="787" ht="9" customHeight="1"/>
    <row r="788" ht="9" customHeight="1"/>
    <row r="789" ht="9" customHeight="1"/>
    <row r="790" ht="9" customHeight="1"/>
    <row r="791" ht="9" customHeight="1"/>
    <row r="792" ht="9" customHeight="1"/>
    <row r="793" ht="9" customHeight="1"/>
    <row r="794" ht="9" customHeight="1"/>
    <row r="795" ht="9" customHeight="1"/>
    <row r="796" ht="9" customHeight="1"/>
    <row r="797" ht="9" customHeight="1"/>
    <row r="798" ht="9" customHeight="1"/>
    <row r="799" ht="9" customHeight="1"/>
    <row r="800" ht="9" customHeight="1"/>
    <row r="801" ht="9" customHeight="1"/>
    <row r="802" ht="9" customHeight="1"/>
    <row r="803" ht="9" customHeight="1"/>
    <row r="804" ht="9" customHeight="1"/>
    <row r="805" ht="9" customHeight="1"/>
    <row r="806" ht="9" customHeight="1"/>
    <row r="807" ht="9" customHeight="1"/>
    <row r="808" ht="9" customHeight="1"/>
    <row r="809" ht="9" customHeight="1"/>
    <row r="810" ht="9" customHeight="1"/>
    <row r="811" ht="9" customHeight="1"/>
    <row r="812" ht="9" customHeight="1"/>
    <row r="813" ht="9" customHeight="1"/>
    <row r="814" ht="9" customHeight="1"/>
    <row r="815" ht="9" customHeight="1"/>
    <row r="816" ht="9" customHeight="1"/>
    <row r="817" ht="9" customHeight="1"/>
    <row r="818" ht="9" customHeight="1"/>
    <row r="819" ht="9" customHeight="1"/>
    <row r="820" ht="9" customHeight="1"/>
    <row r="821" ht="9" customHeight="1"/>
    <row r="822" ht="9" customHeight="1"/>
    <row r="823" ht="9" customHeight="1"/>
    <row r="824" ht="9" customHeight="1"/>
    <row r="825" ht="9" customHeight="1"/>
    <row r="826" ht="9" customHeight="1"/>
    <row r="827" ht="9" customHeight="1"/>
    <row r="828" ht="9" customHeight="1"/>
    <row r="829" ht="9" customHeight="1"/>
    <row r="830" ht="9" customHeight="1"/>
    <row r="831" ht="9" customHeight="1"/>
    <row r="832" ht="9" customHeight="1"/>
    <row r="833" ht="9" customHeight="1"/>
    <row r="834" ht="9" customHeight="1"/>
    <row r="835" ht="9" customHeight="1"/>
    <row r="836" ht="9" customHeight="1"/>
    <row r="837" ht="9" customHeight="1"/>
    <row r="838" ht="9" customHeight="1"/>
    <row r="839" ht="9" customHeight="1"/>
    <row r="840" ht="9" customHeight="1"/>
    <row r="841" ht="9" customHeight="1"/>
    <row r="842" ht="9" customHeight="1"/>
    <row r="843" ht="9" customHeight="1"/>
    <row r="844" ht="9" customHeight="1"/>
    <row r="845" ht="9" customHeight="1"/>
    <row r="846" ht="9" customHeight="1"/>
    <row r="847" ht="9" customHeight="1"/>
    <row r="848" ht="9" customHeight="1"/>
    <row r="849" ht="9" customHeight="1"/>
    <row r="850" ht="9" customHeight="1"/>
    <row r="851" ht="9" customHeight="1"/>
    <row r="852" ht="9" customHeight="1"/>
    <row r="853" ht="9" customHeight="1"/>
    <row r="854" ht="9" customHeight="1"/>
    <row r="855" ht="9" customHeight="1"/>
    <row r="856" ht="9" customHeight="1"/>
    <row r="857" ht="9" customHeight="1"/>
    <row r="858" ht="9" customHeight="1"/>
    <row r="859" ht="9" customHeight="1"/>
    <row r="860" ht="9" customHeight="1"/>
    <row r="861" ht="9" customHeight="1"/>
    <row r="862" ht="9" customHeight="1"/>
    <row r="863" ht="9" customHeight="1"/>
    <row r="864" ht="9" customHeight="1"/>
    <row r="865" ht="9" customHeight="1"/>
    <row r="866" ht="9" customHeight="1"/>
    <row r="867" ht="9" customHeight="1"/>
    <row r="868" ht="9" customHeight="1"/>
    <row r="869" ht="9" customHeight="1"/>
    <row r="870" ht="9" customHeight="1"/>
    <row r="871" ht="9" customHeight="1"/>
    <row r="872" ht="9" customHeight="1"/>
    <row r="873" ht="9" customHeight="1"/>
    <row r="874" ht="9" customHeight="1"/>
    <row r="875" ht="9" customHeight="1"/>
    <row r="876" ht="9" customHeight="1"/>
    <row r="877" ht="9" customHeight="1"/>
    <row r="878" ht="9" customHeight="1"/>
    <row r="879" ht="9" customHeight="1"/>
    <row r="880" ht="9" customHeight="1"/>
    <row r="881" ht="9" customHeight="1"/>
    <row r="882" ht="9" customHeight="1"/>
    <row r="883" ht="9" customHeight="1"/>
    <row r="884" ht="9" customHeight="1"/>
    <row r="885" ht="9" customHeight="1"/>
    <row r="886" ht="9" customHeight="1"/>
    <row r="887" ht="9" customHeight="1"/>
    <row r="888" ht="9" customHeight="1"/>
    <row r="889" ht="9" customHeight="1"/>
    <row r="890" ht="9" customHeight="1"/>
    <row r="891" ht="9" customHeight="1"/>
    <row r="892" ht="9" customHeight="1"/>
    <row r="893" ht="9" customHeight="1"/>
    <row r="894" ht="9" customHeight="1"/>
    <row r="895" ht="9" customHeight="1"/>
    <row r="896" ht="9" customHeight="1"/>
    <row r="897" ht="9" customHeight="1"/>
    <row r="898" ht="9" customHeight="1"/>
    <row r="899" ht="9" customHeight="1"/>
    <row r="900" ht="9" customHeight="1"/>
    <row r="901" ht="9" customHeight="1"/>
    <row r="902" ht="9" customHeight="1"/>
    <row r="903" ht="9" customHeight="1"/>
    <row r="904" ht="9" customHeight="1"/>
    <row r="905" ht="9" customHeight="1"/>
    <row r="906" ht="9" customHeight="1"/>
    <row r="907" ht="9" customHeight="1"/>
    <row r="908" ht="9" customHeight="1"/>
    <row r="909" ht="9" customHeight="1"/>
    <row r="910" ht="9" customHeight="1"/>
    <row r="911" ht="9" customHeight="1"/>
    <row r="912" ht="9" customHeight="1"/>
    <row r="913" ht="9" customHeight="1"/>
    <row r="914" ht="9" customHeight="1"/>
    <row r="915" ht="9" customHeight="1"/>
    <row r="916" ht="9" customHeight="1"/>
    <row r="917" ht="9" customHeight="1"/>
    <row r="918" ht="9" customHeight="1"/>
    <row r="919" ht="9" customHeight="1"/>
    <row r="920" ht="9" customHeight="1"/>
    <row r="921" ht="9" customHeight="1"/>
    <row r="922" ht="9" customHeight="1"/>
    <row r="923" ht="9" customHeight="1"/>
    <row r="924" ht="9" customHeight="1"/>
    <row r="925" ht="9" customHeight="1"/>
    <row r="926" ht="9" customHeight="1"/>
    <row r="927" ht="9" customHeight="1"/>
    <row r="928" ht="9" customHeight="1"/>
    <row r="929" ht="9" customHeight="1"/>
    <row r="930" ht="9" customHeight="1"/>
    <row r="931" ht="9" customHeight="1"/>
    <row r="932" ht="9" customHeight="1"/>
    <row r="933" ht="9" customHeight="1"/>
    <row r="934" ht="9" customHeight="1"/>
    <row r="935" ht="9" customHeight="1"/>
    <row r="936" ht="9" customHeight="1"/>
    <row r="937" ht="9" customHeight="1"/>
    <row r="938" ht="9" customHeight="1"/>
    <row r="939" ht="9" customHeight="1"/>
    <row r="940" ht="9" customHeight="1"/>
    <row r="941" ht="9" customHeight="1"/>
    <row r="942" ht="9" customHeight="1"/>
    <row r="943" ht="9" customHeight="1"/>
    <row r="944" ht="9" customHeight="1"/>
    <row r="945" ht="9" customHeight="1"/>
    <row r="946" ht="9" customHeight="1"/>
    <row r="947" ht="9" customHeight="1"/>
    <row r="948" ht="9" customHeight="1"/>
    <row r="949" ht="9" customHeight="1"/>
    <row r="950" ht="9" customHeight="1"/>
    <row r="951" ht="9" customHeight="1"/>
    <row r="952" ht="9" customHeight="1"/>
    <row r="953" ht="9" customHeight="1"/>
    <row r="954" ht="9" customHeight="1"/>
    <row r="955" ht="9" customHeight="1"/>
    <row r="956" ht="9" customHeight="1"/>
    <row r="957" ht="9" customHeight="1"/>
    <row r="958" ht="9" customHeight="1"/>
    <row r="959" ht="9" customHeight="1"/>
    <row r="960" ht="9" customHeight="1"/>
    <row r="961" ht="9" customHeight="1"/>
    <row r="962" ht="9" customHeight="1"/>
    <row r="963" ht="9" customHeight="1"/>
    <row r="964" ht="9" customHeight="1"/>
    <row r="965" ht="9" customHeight="1"/>
    <row r="966" ht="9" customHeight="1"/>
    <row r="967" ht="9" customHeight="1"/>
    <row r="968" ht="9" customHeight="1"/>
    <row r="969" ht="9" customHeight="1"/>
    <row r="970" ht="9" customHeight="1"/>
    <row r="971" ht="9" customHeight="1"/>
    <row r="972" ht="9" customHeight="1"/>
    <row r="973" ht="9" customHeight="1"/>
    <row r="974" ht="9" customHeight="1"/>
    <row r="975" ht="9" customHeight="1"/>
    <row r="976" ht="9" customHeight="1"/>
    <row r="977" ht="9" customHeight="1"/>
    <row r="978" ht="9" customHeight="1"/>
    <row r="979" ht="9" customHeight="1"/>
    <row r="980" ht="9" customHeight="1"/>
    <row r="981" ht="9" customHeight="1"/>
    <row r="982" ht="9" customHeight="1"/>
    <row r="983" ht="9" customHeight="1"/>
    <row r="984" ht="9" customHeight="1"/>
    <row r="985" ht="9" customHeight="1"/>
    <row r="986" ht="9" customHeight="1"/>
    <row r="987" ht="9" customHeight="1"/>
    <row r="988" ht="9" customHeight="1"/>
    <row r="989" ht="9" customHeight="1"/>
    <row r="990" ht="9" customHeight="1"/>
    <row r="991" ht="9" customHeight="1"/>
    <row r="992" ht="9" customHeight="1"/>
    <row r="993" ht="9" customHeight="1"/>
    <row r="994" ht="9" customHeight="1"/>
    <row r="995" ht="9" customHeight="1"/>
    <row r="996" ht="9" customHeight="1"/>
    <row r="997" ht="9" customHeight="1"/>
    <row r="998" ht="9" customHeight="1"/>
    <row r="999" ht="9" customHeight="1"/>
    <row r="1000" ht="9" customHeight="1"/>
    <row r="1001" ht="9" customHeight="1"/>
    <row r="1002" ht="9" customHeight="1"/>
    <row r="1003" ht="9" customHeight="1"/>
    <row r="1004" ht="9" customHeight="1"/>
    <row r="1005" ht="9" customHeight="1"/>
    <row r="1006" ht="9" customHeight="1"/>
    <row r="1007" ht="9" customHeight="1"/>
    <row r="1008" ht="9" customHeight="1"/>
    <row r="1009" ht="9" customHeight="1"/>
    <row r="1010" ht="9" customHeight="1"/>
    <row r="1011" ht="9" customHeight="1"/>
    <row r="1012" ht="9" customHeight="1"/>
    <row r="1013" ht="9" customHeight="1"/>
    <row r="1014" ht="9" customHeight="1"/>
    <row r="1015" ht="9" customHeight="1"/>
    <row r="1016" ht="9" customHeight="1"/>
    <row r="1017" ht="9" customHeight="1"/>
    <row r="1018" ht="9" customHeight="1"/>
    <row r="1019" ht="9" customHeight="1"/>
    <row r="1020" ht="9" customHeight="1"/>
    <row r="1021" ht="9" customHeight="1"/>
    <row r="1022" ht="9" customHeight="1"/>
    <row r="1023" ht="9" customHeight="1"/>
    <row r="1024" ht="9" customHeight="1"/>
    <row r="1025" ht="9" customHeight="1"/>
    <row r="1026" ht="9" customHeight="1"/>
    <row r="1027" ht="9" customHeight="1"/>
    <row r="1028" ht="9" customHeight="1"/>
    <row r="1029" ht="9" customHeight="1"/>
    <row r="1030" ht="9" customHeight="1"/>
    <row r="1031" ht="9" customHeight="1"/>
    <row r="1032" ht="9" customHeight="1"/>
    <row r="1033" ht="9" customHeight="1"/>
    <row r="1034" ht="9" customHeight="1"/>
    <row r="1035" ht="9" customHeight="1"/>
    <row r="1036" ht="9" customHeight="1"/>
    <row r="1037" ht="9" customHeight="1"/>
    <row r="1038" ht="9" customHeight="1"/>
    <row r="1039" ht="9" customHeight="1"/>
    <row r="1040" ht="9" customHeight="1"/>
    <row r="1041" ht="9" customHeight="1"/>
    <row r="1042" ht="9" customHeight="1"/>
    <row r="1043" ht="9" customHeight="1"/>
    <row r="1044" ht="9" customHeight="1"/>
    <row r="1045" ht="9" customHeight="1"/>
    <row r="1046" ht="9" customHeight="1"/>
    <row r="1047" ht="9" customHeight="1"/>
    <row r="1048" ht="9" customHeight="1"/>
    <row r="1049" ht="9" customHeight="1"/>
    <row r="1050" ht="9" customHeight="1"/>
    <row r="1051" ht="9" customHeight="1"/>
    <row r="1052" ht="9" customHeight="1"/>
    <row r="1053" ht="9" customHeight="1"/>
    <row r="1054" ht="9" customHeight="1"/>
    <row r="1055" ht="9" customHeight="1"/>
    <row r="1056" ht="9" customHeight="1"/>
    <row r="1057" ht="9" customHeight="1"/>
    <row r="1058" ht="9" customHeight="1"/>
    <row r="1059" ht="9" customHeight="1"/>
    <row r="1060" ht="9" customHeight="1"/>
    <row r="1061" ht="9" customHeight="1"/>
    <row r="1062" ht="9" customHeight="1"/>
    <row r="1063" ht="9" customHeight="1"/>
    <row r="1064" ht="9" customHeight="1"/>
    <row r="1065" ht="9" customHeight="1"/>
    <row r="1066" ht="9" customHeight="1"/>
    <row r="1067" ht="9" customHeight="1"/>
    <row r="1068" ht="9" customHeight="1"/>
    <row r="1069" ht="9" customHeight="1"/>
    <row r="1070" ht="9" customHeight="1"/>
    <row r="1071" ht="9" customHeight="1"/>
    <row r="1072" ht="9" customHeight="1"/>
    <row r="1073" ht="9" customHeight="1"/>
    <row r="1074" ht="9" customHeight="1"/>
    <row r="1075" ht="9" customHeight="1"/>
    <row r="1076" ht="9" customHeight="1"/>
    <row r="1077" ht="9" customHeight="1"/>
    <row r="1078" ht="9" customHeight="1"/>
    <row r="1079" ht="9" customHeight="1"/>
    <row r="1080" ht="9" customHeight="1"/>
    <row r="1081" ht="9" customHeight="1"/>
    <row r="1082" ht="9" customHeight="1"/>
    <row r="1083" ht="9" customHeight="1"/>
    <row r="1084" ht="9" customHeight="1"/>
    <row r="1085" ht="9" customHeight="1"/>
    <row r="1086" ht="9" customHeight="1"/>
    <row r="1087" ht="9" customHeight="1"/>
    <row r="1088" ht="9" customHeight="1"/>
    <row r="1089" ht="9" customHeight="1"/>
    <row r="1090" ht="9" customHeight="1"/>
    <row r="1091" ht="9" customHeight="1"/>
    <row r="1092" ht="9" customHeight="1"/>
    <row r="1093" ht="9" customHeight="1"/>
    <row r="1094" ht="9" customHeight="1"/>
    <row r="1095" ht="9" customHeight="1"/>
    <row r="1096" ht="9" customHeight="1"/>
    <row r="1097" ht="9" customHeight="1"/>
    <row r="1098" ht="9" customHeight="1"/>
    <row r="1099" ht="9" customHeight="1"/>
    <row r="1100" ht="9" customHeight="1"/>
    <row r="1101" ht="9" customHeight="1"/>
    <row r="1102" ht="9" customHeight="1"/>
    <row r="1103" ht="9" customHeight="1"/>
    <row r="1104" ht="9" customHeight="1"/>
    <row r="1105" ht="9" customHeight="1"/>
    <row r="1106" ht="9" customHeight="1"/>
    <row r="1107" ht="9" customHeight="1"/>
    <row r="1108" ht="9" customHeight="1"/>
    <row r="1109" ht="9" customHeight="1"/>
    <row r="1110" ht="9" customHeight="1"/>
    <row r="1111" ht="9" customHeight="1"/>
    <row r="1112" ht="9" customHeight="1"/>
    <row r="1113" ht="9" customHeight="1"/>
    <row r="1114" ht="9" customHeight="1"/>
    <row r="1115" ht="9" customHeight="1"/>
    <row r="1116" ht="9" customHeight="1"/>
    <row r="1117" ht="9" customHeight="1"/>
    <row r="1118" ht="9" customHeight="1"/>
    <row r="1119" ht="9" customHeight="1"/>
    <row r="1120" ht="9" customHeight="1"/>
    <row r="1121" ht="9" customHeight="1"/>
    <row r="1122" ht="9" customHeight="1"/>
    <row r="1123" ht="9" customHeight="1"/>
    <row r="1124" ht="9" customHeight="1"/>
    <row r="1125" ht="9" customHeight="1"/>
    <row r="1126" ht="9" customHeight="1"/>
    <row r="1127" ht="9" customHeight="1"/>
    <row r="1128" ht="9" customHeight="1"/>
    <row r="1129" ht="9" customHeight="1"/>
    <row r="1130" ht="9" customHeight="1"/>
    <row r="1131" ht="9" customHeight="1"/>
    <row r="1132" ht="9" customHeight="1"/>
    <row r="1133" ht="9" customHeight="1"/>
    <row r="1134" ht="9" customHeight="1"/>
    <row r="1135" ht="9" customHeight="1"/>
    <row r="1136" ht="9" customHeight="1"/>
    <row r="1137" ht="9" customHeight="1"/>
    <row r="1138" ht="9" customHeight="1"/>
    <row r="1139" ht="9" customHeight="1"/>
    <row r="1140" ht="9" customHeight="1"/>
    <row r="1141" ht="9" customHeight="1"/>
    <row r="1142" ht="9" customHeight="1"/>
    <row r="1143" ht="9" customHeight="1"/>
    <row r="1144" ht="9" customHeight="1"/>
    <row r="1145" ht="9" customHeight="1"/>
    <row r="1146" ht="9" customHeight="1"/>
    <row r="1147" ht="9" customHeight="1"/>
    <row r="1148" ht="9" customHeight="1"/>
    <row r="1149" ht="9" customHeight="1"/>
    <row r="1150" ht="9" customHeight="1"/>
    <row r="1151" ht="9" customHeight="1"/>
    <row r="1152" ht="9" customHeight="1"/>
    <row r="1153" ht="9" customHeight="1"/>
    <row r="1154" ht="9" customHeight="1"/>
    <row r="1155" ht="9" customHeight="1"/>
    <row r="1156" ht="9" customHeight="1"/>
    <row r="1157" ht="9" customHeight="1"/>
    <row r="1158" ht="9" customHeight="1"/>
    <row r="1159" ht="9" customHeight="1"/>
    <row r="1160" ht="9" customHeight="1"/>
    <row r="1161" ht="9" customHeight="1"/>
    <row r="1162" ht="9" customHeight="1"/>
    <row r="1163" ht="9" customHeight="1"/>
    <row r="1164" ht="9" customHeight="1"/>
    <row r="1165" ht="9" customHeight="1"/>
    <row r="1166" ht="9" customHeight="1"/>
    <row r="1167" ht="9" customHeight="1"/>
    <row r="1168" ht="9" customHeight="1"/>
    <row r="1169" ht="9" customHeight="1"/>
    <row r="1170" ht="9" customHeight="1"/>
    <row r="1171" ht="9" customHeight="1"/>
    <row r="1172" ht="9" customHeight="1"/>
    <row r="1173" ht="9" customHeight="1"/>
    <row r="1174" ht="9" customHeight="1"/>
    <row r="1175" ht="9" customHeight="1"/>
    <row r="1176" ht="9" customHeight="1"/>
    <row r="1177" ht="9" customHeight="1"/>
    <row r="1178" ht="9" customHeight="1"/>
    <row r="1179" ht="9" customHeight="1"/>
    <row r="1180" ht="9" customHeight="1"/>
    <row r="1181" ht="9" customHeight="1"/>
    <row r="1182" ht="9" customHeight="1"/>
    <row r="1183" ht="9" customHeight="1"/>
    <row r="1184" ht="9" customHeight="1"/>
    <row r="1185" ht="9" customHeight="1"/>
    <row r="1186" ht="9" customHeight="1"/>
    <row r="1187" ht="9" customHeight="1"/>
    <row r="1188" ht="9" customHeight="1"/>
    <row r="1189" ht="9" customHeight="1"/>
    <row r="1190" ht="9" customHeight="1"/>
    <row r="1191" ht="9" customHeight="1"/>
    <row r="1192" ht="9" customHeight="1"/>
    <row r="1193" ht="9" customHeight="1"/>
    <row r="1194" ht="9" customHeight="1"/>
    <row r="1195" ht="9" customHeight="1"/>
    <row r="1196" ht="9" customHeight="1"/>
    <row r="1197" ht="9" customHeight="1"/>
    <row r="1198" ht="9" customHeight="1"/>
    <row r="1199" ht="9" customHeight="1"/>
    <row r="1200" ht="9" customHeight="1"/>
    <row r="1201" ht="9" customHeight="1"/>
    <row r="1202" ht="9" customHeight="1"/>
    <row r="1203" ht="9" customHeight="1"/>
    <row r="1204" ht="9" customHeight="1"/>
    <row r="1205" ht="9" customHeight="1"/>
    <row r="1206" ht="9" customHeight="1"/>
    <row r="1207" ht="9" customHeight="1"/>
    <row r="1208" ht="9" customHeight="1"/>
    <row r="1209" ht="9" customHeight="1"/>
    <row r="1210" ht="9" customHeight="1"/>
    <row r="1211" ht="9" customHeight="1"/>
    <row r="1212" ht="9" customHeight="1"/>
    <row r="1213" ht="9" customHeight="1"/>
    <row r="1214" ht="9" customHeight="1"/>
    <row r="1215" ht="9" customHeight="1"/>
    <row r="1216" ht="9" customHeight="1"/>
    <row r="1217" ht="9" customHeight="1"/>
    <row r="1218" ht="9" customHeight="1"/>
    <row r="1219" ht="9" customHeight="1"/>
    <row r="1220" ht="9" customHeight="1"/>
    <row r="1221" ht="9" customHeight="1"/>
    <row r="1222" ht="9" customHeight="1"/>
    <row r="1223" ht="9" customHeight="1"/>
    <row r="1224" ht="9" customHeight="1"/>
    <row r="1225" ht="9" customHeight="1"/>
    <row r="1226" ht="9" customHeight="1"/>
    <row r="1227" ht="9" customHeight="1"/>
    <row r="1228" ht="9" customHeight="1"/>
    <row r="1229" ht="9" customHeight="1"/>
    <row r="1230" ht="9" customHeight="1"/>
    <row r="1231" ht="9" customHeight="1"/>
    <row r="1232" ht="9" customHeight="1"/>
    <row r="1233" ht="9" customHeight="1"/>
    <row r="1234" ht="9" customHeight="1"/>
    <row r="1235" ht="9" customHeight="1"/>
    <row r="1236" ht="9" customHeight="1"/>
    <row r="1237" ht="9" customHeight="1"/>
    <row r="1238" ht="9" customHeight="1"/>
    <row r="1239" ht="9" customHeight="1"/>
    <row r="1240" ht="9" customHeight="1"/>
    <row r="1241" ht="9" customHeight="1"/>
    <row r="1242" ht="9" customHeight="1"/>
    <row r="1243" ht="9" customHeight="1"/>
    <row r="1244" ht="9" customHeight="1"/>
    <row r="1245" ht="9" customHeight="1"/>
    <row r="1246" ht="9" customHeight="1"/>
    <row r="1247" ht="9" customHeight="1"/>
    <row r="1248" ht="9" customHeight="1"/>
    <row r="1249" ht="9" customHeight="1"/>
    <row r="1250" ht="9" customHeight="1"/>
    <row r="1251" ht="9" customHeight="1"/>
    <row r="1252" ht="9" customHeight="1"/>
    <row r="1253" ht="9" customHeight="1"/>
    <row r="1254" ht="9" customHeight="1"/>
    <row r="1255" ht="9" customHeight="1"/>
    <row r="1256" ht="9" customHeight="1"/>
    <row r="1257" ht="9" customHeight="1"/>
    <row r="1258" ht="9" customHeight="1"/>
    <row r="1259" ht="9" customHeight="1"/>
    <row r="1260" ht="9" customHeight="1"/>
    <row r="1261" ht="9" customHeight="1"/>
    <row r="1262" ht="9" customHeight="1"/>
    <row r="1263" ht="9" customHeight="1"/>
    <row r="1264" ht="9" customHeight="1"/>
    <row r="1265" ht="9" customHeight="1"/>
    <row r="1266" ht="9" customHeight="1"/>
    <row r="1267" ht="9" customHeight="1"/>
    <row r="1268" ht="9" customHeight="1"/>
    <row r="1269" ht="9" customHeight="1"/>
    <row r="1270" ht="9" customHeight="1"/>
    <row r="1271" ht="9" customHeight="1"/>
    <row r="1272" ht="9" customHeight="1"/>
    <row r="1273" ht="9" customHeight="1"/>
    <row r="1274" ht="9" customHeight="1"/>
    <row r="1275" ht="9" customHeight="1"/>
    <row r="1276" ht="9" customHeight="1"/>
    <row r="1277" ht="9" customHeight="1"/>
    <row r="1278" ht="9" customHeight="1"/>
    <row r="1279" ht="9" customHeight="1"/>
    <row r="1280" ht="9" customHeight="1"/>
    <row r="1281" ht="9" customHeight="1"/>
    <row r="1282" ht="9" customHeight="1"/>
    <row r="1283" ht="9" customHeight="1"/>
    <row r="1284" ht="9" customHeight="1"/>
    <row r="1285" ht="9" customHeight="1"/>
    <row r="1286" ht="9" customHeight="1"/>
    <row r="1287" ht="9" customHeight="1"/>
    <row r="1288" ht="9" customHeight="1"/>
    <row r="1289" ht="9" customHeight="1"/>
    <row r="1290" ht="9" customHeight="1"/>
    <row r="1291" ht="9" customHeight="1"/>
    <row r="1292" ht="9" customHeight="1"/>
    <row r="1293" ht="9" customHeight="1"/>
    <row r="1294" ht="9" customHeight="1"/>
    <row r="1295" ht="9" customHeight="1"/>
    <row r="1296" ht="9" customHeight="1"/>
    <row r="1297" ht="9" customHeight="1"/>
    <row r="1298" ht="9" customHeight="1"/>
    <row r="1299" ht="9" customHeight="1"/>
    <row r="1300" ht="9" customHeight="1"/>
    <row r="1301" ht="9" customHeight="1"/>
    <row r="1302" ht="9" customHeight="1"/>
    <row r="1303" ht="9" customHeight="1"/>
    <row r="1304" ht="9" customHeight="1"/>
    <row r="1305" ht="9" customHeight="1"/>
    <row r="1306" ht="9" customHeight="1"/>
    <row r="1307" ht="9" customHeight="1"/>
    <row r="1308" ht="9" customHeight="1"/>
    <row r="1309" ht="9" customHeight="1"/>
    <row r="1310" ht="9" customHeight="1"/>
    <row r="1311" ht="9" customHeight="1"/>
    <row r="1312" ht="9" customHeight="1"/>
    <row r="1313" ht="9" customHeight="1"/>
    <row r="1314" ht="9" customHeight="1"/>
    <row r="1315" ht="9" customHeight="1"/>
    <row r="1316" ht="9" customHeight="1"/>
    <row r="1317" ht="9" customHeight="1"/>
    <row r="1318" ht="9" customHeight="1"/>
    <row r="1319" ht="9" customHeight="1"/>
    <row r="1320" ht="9" customHeight="1"/>
    <row r="1321" ht="9" customHeight="1"/>
    <row r="1322" ht="9" customHeight="1"/>
    <row r="1323" ht="9" customHeight="1"/>
    <row r="1324" ht="9" customHeight="1"/>
    <row r="1325" ht="9" customHeight="1"/>
    <row r="1326" ht="9" customHeight="1"/>
    <row r="1327" ht="9" customHeight="1"/>
    <row r="1328" ht="9" customHeight="1"/>
    <row r="1329" ht="9" customHeight="1"/>
    <row r="1330" ht="9" customHeight="1"/>
    <row r="1331" ht="9" customHeight="1"/>
    <row r="1332" ht="9" customHeight="1"/>
    <row r="1333" ht="9" customHeight="1"/>
    <row r="1334" ht="9" customHeight="1"/>
    <row r="1335" ht="9" customHeight="1"/>
    <row r="1336" ht="9" customHeight="1"/>
    <row r="1337" ht="9" customHeight="1"/>
    <row r="1338" ht="9" customHeight="1"/>
    <row r="1339" ht="9" customHeight="1"/>
    <row r="1340" ht="9" customHeight="1"/>
    <row r="1341" ht="9" customHeight="1"/>
    <row r="1342" ht="9" customHeight="1"/>
    <row r="1343" ht="9" customHeight="1"/>
    <row r="1344" ht="9" customHeight="1"/>
    <row r="1345" ht="9" customHeight="1"/>
    <row r="1346" ht="9" customHeight="1"/>
    <row r="1347" ht="9" customHeight="1"/>
    <row r="1348" ht="9" customHeight="1"/>
    <row r="1349" ht="9" customHeight="1"/>
    <row r="1350" ht="9" customHeight="1"/>
    <row r="1351" ht="9" customHeight="1"/>
    <row r="1352" ht="9" customHeight="1"/>
    <row r="1353" ht="9" customHeight="1"/>
    <row r="1354" ht="9" customHeight="1"/>
    <row r="1355" ht="9" customHeight="1"/>
    <row r="1356" ht="9" customHeight="1"/>
    <row r="1357" ht="9" customHeight="1"/>
    <row r="1358" ht="9" customHeight="1"/>
    <row r="1359" ht="9" customHeight="1"/>
    <row r="1360" ht="9" customHeight="1"/>
    <row r="1361" ht="9" customHeight="1"/>
    <row r="1362" ht="9" customHeight="1"/>
    <row r="1363" ht="9" customHeight="1"/>
    <row r="1364" ht="9" customHeight="1"/>
    <row r="1365" ht="9" customHeight="1"/>
    <row r="1366" ht="9" customHeight="1"/>
    <row r="1367" ht="9" customHeight="1"/>
    <row r="1368" ht="9" customHeight="1"/>
    <row r="1369" ht="9" customHeight="1"/>
    <row r="1370" ht="9" customHeight="1"/>
    <row r="1371" ht="9" customHeight="1"/>
    <row r="1372" ht="9" customHeight="1"/>
    <row r="1373" ht="9" customHeight="1"/>
    <row r="1374" ht="9" customHeight="1"/>
    <row r="1375" ht="9" customHeight="1"/>
    <row r="1376" ht="9" customHeight="1"/>
    <row r="1377" ht="9" customHeight="1"/>
    <row r="1378" ht="9" customHeight="1"/>
    <row r="1379" ht="9" customHeight="1"/>
    <row r="1380" ht="9" customHeight="1"/>
    <row r="1381" ht="9" customHeight="1"/>
    <row r="1382" ht="9" customHeight="1"/>
    <row r="1383" ht="9" customHeight="1"/>
    <row r="1384" ht="9" customHeight="1"/>
    <row r="1385" ht="9" customHeight="1"/>
    <row r="1386" ht="9" customHeight="1"/>
    <row r="1387" ht="9" customHeight="1"/>
    <row r="1388" ht="9" customHeight="1"/>
    <row r="1389" ht="9" customHeight="1"/>
    <row r="1390" ht="9" customHeight="1"/>
    <row r="1391" ht="9" customHeight="1"/>
    <row r="1392" ht="9" customHeight="1"/>
    <row r="1393" ht="9" customHeight="1"/>
    <row r="1394" ht="9" customHeight="1"/>
    <row r="1395" ht="9" customHeight="1"/>
    <row r="1396" ht="9" customHeight="1"/>
    <row r="1397" ht="9" customHeight="1"/>
    <row r="1398" ht="9" customHeight="1"/>
    <row r="1399" ht="9" customHeight="1"/>
    <row r="1400" ht="9" customHeight="1"/>
    <row r="1401" ht="9" customHeight="1"/>
    <row r="1402" ht="9" customHeight="1"/>
    <row r="1403" ht="9" customHeight="1"/>
    <row r="1404" ht="9" customHeight="1"/>
    <row r="1405" ht="9" customHeight="1"/>
    <row r="1406" ht="9" customHeight="1"/>
    <row r="1407" ht="9" customHeight="1"/>
    <row r="1408" ht="9" customHeight="1"/>
    <row r="1409" ht="9" customHeight="1"/>
    <row r="1410" ht="9" customHeight="1"/>
    <row r="1411" ht="9" customHeight="1"/>
    <row r="1412" ht="9" customHeight="1"/>
    <row r="1413" ht="9" customHeight="1"/>
    <row r="1414" ht="9" customHeight="1"/>
    <row r="1415" ht="9" customHeight="1"/>
    <row r="1416" ht="9" customHeight="1"/>
    <row r="1417" ht="9" customHeight="1"/>
    <row r="1418" ht="9" customHeight="1"/>
    <row r="1419" ht="9" customHeight="1"/>
    <row r="1420" ht="9" customHeight="1"/>
    <row r="1421" ht="9" customHeight="1"/>
    <row r="1422" ht="9" customHeight="1"/>
    <row r="1423" ht="9" customHeight="1"/>
    <row r="1424" ht="9" customHeight="1"/>
    <row r="1425" ht="9" customHeight="1"/>
    <row r="1426" ht="9" customHeight="1"/>
    <row r="1427" ht="9" customHeight="1"/>
    <row r="1428" ht="9" customHeight="1"/>
    <row r="1429" ht="9" customHeight="1"/>
    <row r="1430" ht="9" customHeight="1"/>
    <row r="1431" ht="9" customHeight="1"/>
    <row r="1432" ht="9" customHeight="1"/>
    <row r="1433" ht="9" customHeight="1"/>
    <row r="1434" ht="9" customHeight="1"/>
    <row r="1435" ht="9" customHeight="1"/>
    <row r="1436" ht="9" customHeight="1"/>
    <row r="1437" ht="9" customHeight="1"/>
    <row r="1438" ht="9" customHeight="1"/>
    <row r="1439" ht="9" customHeight="1"/>
    <row r="1440" ht="9" customHeight="1"/>
    <row r="1441" ht="9" customHeight="1"/>
    <row r="1442" ht="9" customHeight="1"/>
    <row r="1443" ht="9" customHeight="1"/>
    <row r="1444" ht="9" customHeight="1"/>
    <row r="1445" ht="9" customHeight="1"/>
    <row r="1446" ht="9" customHeight="1"/>
    <row r="1447" ht="9" customHeight="1"/>
    <row r="1448" ht="9" customHeight="1"/>
    <row r="1449" ht="9" customHeight="1"/>
    <row r="1450" ht="9" customHeight="1"/>
    <row r="1451" ht="9" customHeight="1"/>
    <row r="1452" ht="9" customHeight="1"/>
    <row r="1453" ht="9" customHeight="1"/>
    <row r="1454" ht="9" customHeight="1"/>
    <row r="1455" ht="9" customHeight="1"/>
    <row r="1456" ht="9" customHeight="1"/>
    <row r="1457" ht="9" customHeight="1"/>
    <row r="1458" ht="9" customHeight="1"/>
    <row r="1459" ht="9" customHeight="1"/>
    <row r="1460" ht="9" customHeight="1"/>
    <row r="1461" ht="9" customHeight="1"/>
    <row r="1462" ht="9" customHeight="1"/>
    <row r="1463" ht="9" customHeight="1"/>
    <row r="1464" ht="9" customHeight="1"/>
    <row r="1465" ht="9" customHeight="1"/>
    <row r="1466" ht="9" customHeight="1"/>
    <row r="1467" ht="9" customHeight="1"/>
    <row r="1468" ht="9" customHeight="1"/>
    <row r="1469" ht="9" customHeight="1"/>
    <row r="1470" ht="9" customHeight="1"/>
    <row r="1471" ht="9" customHeight="1"/>
    <row r="1472" ht="9" customHeight="1"/>
    <row r="1473" ht="9" customHeight="1"/>
    <row r="1474" ht="9" customHeight="1"/>
    <row r="1475" ht="9" customHeight="1"/>
    <row r="1476" ht="9" customHeight="1"/>
    <row r="1477" ht="9" customHeight="1"/>
    <row r="1478" ht="9" customHeight="1"/>
    <row r="1479" ht="9" customHeight="1"/>
    <row r="1480" ht="9" customHeight="1"/>
    <row r="1481" ht="9" customHeight="1"/>
    <row r="1482" ht="9" customHeight="1"/>
    <row r="1483" ht="9" customHeight="1"/>
    <row r="1484" ht="9" customHeight="1"/>
    <row r="1485" ht="9" customHeight="1"/>
    <row r="1486" ht="9" customHeight="1"/>
    <row r="1487" ht="9" customHeight="1"/>
    <row r="1488" ht="9" customHeight="1"/>
    <row r="1489" ht="9" customHeight="1"/>
    <row r="1490" ht="9" customHeight="1"/>
    <row r="1491" ht="9" customHeight="1"/>
    <row r="1492" ht="9" customHeight="1"/>
    <row r="1493" ht="9" customHeight="1"/>
    <row r="1494" ht="9" customHeight="1"/>
    <row r="1495" ht="9" customHeight="1"/>
    <row r="1496" ht="9" customHeight="1"/>
    <row r="1497" ht="9" customHeight="1"/>
    <row r="1498" ht="9" customHeight="1"/>
    <row r="1499" ht="9" customHeight="1"/>
    <row r="1500" ht="9" customHeight="1"/>
    <row r="1501" ht="9" customHeight="1"/>
    <row r="1502" ht="9" customHeight="1"/>
    <row r="1503" ht="9" customHeight="1"/>
    <row r="1504" ht="9" customHeight="1"/>
    <row r="1505" ht="9" customHeight="1"/>
    <row r="1506" ht="9" customHeight="1"/>
    <row r="1507" ht="9" customHeight="1"/>
    <row r="1508" ht="9" customHeight="1"/>
    <row r="1509" ht="9" customHeight="1"/>
    <row r="1510" ht="9" customHeight="1"/>
    <row r="1511" ht="9" customHeight="1"/>
    <row r="1512" ht="9" customHeight="1"/>
    <row r="1513" ht="9" customHeight="1"/>
    <row r="1514" ht="9" customHeight="1"/>
    <row r="1515" ht="9" customHeight="1"/>
    <row r="1516" ht="9" customHeight="1"/>
    <row r="1517" ht="9" customHeight="1"/>
    <row r="1518" ht="9" customHeight="1"/>
    <row r="1519" ht="9" customHeight="1"/>
    <row r="1520" ht="9" customHeight="1"/>
    <row r="1521" ht="9" customHeight="1"/>
    <row r="1522" ht="9" customHeight="1"/>
    <row r="1523" ht="9" customHeight="1"/>
    <row r="1524" ht="9" customHeight="1"/>
    <row r="1525" ht="9" customHeight="1"/>
    <row r="1526" ht="9" customHeight="1"/>
    <row r="1527" ht="9" customHeight="1"/>
    <row r="1528" ht="9" customHeight="1"/>
    <row r="1529" ht="9" customHeight="1"/>
    <row r="1530" ht="9" customHeight="1"/>
    <row r="1531" ht="9" customHeight="1"/>
    <row r="1532" ht="9" customHeight="1"/>
    <row r="1533" ht="9" customHeight="1"/>
    <row r="1534" ht="9" customHeight="1"/>
    <row r="1535" ht="9" customHeight="1"/>
    <row r="1536" ht="9" customHeight="1"/>
    <row r="1537" ht="9" customHeight="1"/>
    <row r="1538" ht="9" customHeight="1"/>
    <row r="1539" ht="9" customHeight="1"/>
    <row r="1540" ht="9" customHeight="1"/>
    <row r="1541" ht="9" customHeight="1"/>
    <row r="1542" ht="9" customHeight="1"/>
    <row r="1543" ht="9" customHeight="1"/>
    <row r="1544" ht="9" customHeight="1"/>
    <row r="1545" ht="9" customHeight="1"/>
    <row r="1546" ht="9" customHeight="1"/>
    <row r="1547" ht="9" customHeight="1"/>
    <row r="1548" ht="9" customHeight="1"/>
    <row r="1549" ht="9" customHeight="1"/>
    <row r="1550" ht="9" customHeight="1"/>
    <row r="1551" ht="9" customHeight="1"/>
    <row r="1552" ht="9" customHeight="1"/>
    <row r="1553" ht="9" customHeight="1"/>
    <row r="1554" ht="9" customHeight="1"/>
    <row r="1555" ht="9" customHeight="1"/>
    <row r="1556" ht="9" customHeight="1"/>
    <row r="1557" ht="9" customHeight="1"/>
    <row r="1558" ht="9" customHeight="1"/>
    <row r="1559" ht="9" customHeight="1"/>
    <row r="1560" ht="9" customHeight="1"/>
    <row r="1561" ht="9" customHeight="1"/>
    <row r="1562" ht="9" customHeight="1"/>
    <row r="1563" ht="9" customHeight="1"/>
    <row r="1564" ht="9" customHeight="1"/>
    <row r="1565" ht="9" customHeight="1"/>
    <row r="1566" ht="9" customHeight="1"/>
    <row r="1567" ht="9" customHeight="1"/>
    <row r="1568" ht="9" customHeight="1"/>
    <row r="1569" ht="9" customHeight="1"/>
    <row r="1570" ht="9" customHeight="1"/>
    <row r="1571" ht="9" customHeight="1"/>
    <row r="1572" ht="9" customHeight="1"/>
    <row r="1573" ht="9" customHeight="1"/>
    <row r="1574" ht="9" customHeight="1"/>
    <row r="1575" ht="9" customHeight="1"/>
    <row r="1576" ht="9" customHeight="1"/>
    <row r="1577" ht="9" customHeight="1"/>
    <row r="1578" ht="9" customHeight="1"/>
    <row r="1579" ht="9" customHeight="1"/>
    <row r="1580" ht="9" customHeight="1"/>
    <row r="1581" ht="9" customHeight="1"/>
    <row r="1582" ht="9" customHeight="1"/>
    <row r="1583" ht="9" customHeight="1"/>
    <row r="1584" ht="9" customHeight="1"/>
    <row r="1585" ht="9" customHeight="1"/>
    <row r="1586" ht="9" customHeight="1"/>
    <row r="1587" ht="9" customHeight="1"/>
    <row r="1588" ht="9" customHeight="1"/>
    <row r="1589" ht="9" customHeight="1"/>
    <row r="1590" ht="9" customHeight="1"/>
    <row r="1591" ht="9" customHeight="1"/>
    <row r="1592" ht="9" customHeight="1"/>
    <row r="1593" ht="9" customHeight="1"/>
    <row r="1594" ht="9" customHeight="1"/>
    <row r="1595" ht="9" customHeight="1"/>
    <row r="1596" ht="9" customHeight="1"/>
    <row r="1597" ht="9" customHeight="1"/>
    <row r="1598" ht="9" customHeight="1"/>
    <row r="1599" ht="9" customHeight="1"/>
    <row r="1600" ht="9" customHeight="1"/>
    <row r="1601" ht="9" customHeight="1"/>
    <row r="1602" ht="9" customHeight="1"/>
    <row r="1603" ht="9" customHeight="1"/>
    <row r="1604" ht="9" customHeight="1"/>
    <row r="1605" ht="9" customHeight="1"/>
    <row r="1606" ht="9" customHeight="1"/>
    <row r="1607" ht="9" customHeight="1"/>
    <row r="1608" ht="9" customHeight="1"/>
    <row r="1609" ht="9" customHeight="1"/>
    <row r="1610" ht="9" customHeight="1"/>
    <row r="1611" ht="9" customHeight="1"/>
    <row r="1612" ht="9" customHeight="1"/>
    <row r="1613" ht="9" customHeight="1"/>
    <row r="1614" ht="9" customHeight="1"/>
    <row r="1615" ht="9" customHeight="1"/>
    <row r="1616" ht="9" customHeight="1"/>
    <row r="1617" ht="9" customHeight="1"/>
    <row r="1618" ht="9" customHeight="1"/>
    <row r="1619" ht="9" customHeight="1"/>
    <row r="1620" ht="9" customHeight="1"/>
    <row r="1621" ht="9" customHeight="1"/>
    <row r="1622" ht="9" customHeight="1"/>
    <row r="1623" ht="9" customHeight="1"/>
    <row r="1624" ht="9" customHeight="1"/>
    <row r="1625" ht="9" customHeight="1"/>
    <row r="1626" ht="9" customHeight="1"/>
    <row r="1627" ht="9" customHeight="1"/>
    <row r="1628" ht="9" customHeight="1"/>
    <row r="1629" ht="9" customHeight="1"/>
    <row r="1630" ht="9" customHeight="1"/>
    <row r="1631" ht="9" customHeight="1"/>
    <row r="1632" ht="9" customHeight="1"/>
    <row r="1633" ht="9" customHeight="1"/>
    <row r="1634" ht="9" customHeight="1"/>
    <row r="1635" ht="9" customHeight="1"/>
    <row r="1636" ht="9" customHeight="1"/>
    <row r="1637" ht="9" customHeight="1"/>
    <row r="1638" ht="9" customHeight="1"/>
    <row r="1639" ht="9" customHeight="1"/>
    <row r="1640" ht="9" customHeight="1"/>
    <row r="1641" ht="9" customHeight="1"/>
    <row r="1642" ht="9" customHeight="1"/>
    <row r="1643" ht="9" customHeight="1"/>
    <row r="1644" ht="9" customHeight="1"/>
    <row r="1645" ht="9" customHeight="1"/>
    <row r="1646" ht="9" customHeight="1"/>
    <row r="1647" ht="9" customHeight="1"/>
    <row r="1648" ht="9" customHeight="1"/>
    <row r="1649" ht="9" customHeight="1"/>
    <row r="1650" ht="9" customHeight="1"/>
    <row r="1651" ht="9" customHeight="1"/>
    <row r="1652" ht="9" customHeight="1"/>
    <row r="1653" ht="9" customHeight="1"/>
    <row r="1654" ht="9" customHeight="1"/>
    <row r="1655" ht="9" customHeight="1"/>
    <row r="1656" ht="9" customHeight="1"/>
    <row r="1657" ht="9" customHeight="1"/>
    <row r="1658" ht="9" customHeight="1"/>
    <row r="1659" ht="9" customHeight="1"/>
    <row r="1660" ht="9" customHeight="1"/>
    <row r="1661" ht="9" customHeight="1"/>
    <row r="1662" ht="9" customHeight="1"/>
    <row r="1663" ht="9" customHeight="1"/>
    <row r="1664" ht="9" customHeight="1"/>
    <row r="1665" ht="9" customHeight="1"/>
    <row r="1666" ht="9" customHeight="1"/>
    <row r="1667" ht="9" customHeight="1"/>
    <row r="1668" ht="9" customHeight="1"/>
    <row r="1669" ht="9" customHeight="1"/>
    <row r="1670" ht="9" customHeight="1"/>
    <row r="1671" ht="9" customHeight="1"/>
    <row r="1672" ht="9" customHeight="1"/>
    <row r="1673" ht="9" customHeight="1"/>
    <row r="1674" ht="9" customHeight="1"/>
    <row r="1675" ht="9" customHeight="1"/>
    <row r="1676" ht="9" customHeight="1"/>
    <row r="1677" ht="9" customHeight="1"/>
    <row r="1678" ht="9" customHeight="1"/>
    <row r="1679" ht="9" customHeight="1"/>
    <row r="1680" ht="9" customHeight="1"/>
    <row r="1681" ht="9" customHeight="1"/>
    <row r="1682" ht="9" customHeight="1"/>
    <row r="1683" ht="9" customHeight="1"/>
    <row r="1684" ht="9" customHeight="1"/>
    <row r="1685" ht="9" customHeight="1"/>
    <row r="1686" ht="9" customHeight="1"/>
    <row r="1687" ht="9" customHeight="1"/>
    <row r="1688" ht="9" customHeight="1"/>
    <row r="1689" ht="9" customHeight="1"/>
    <row r="1690" ht="9" customHeight="1"/>
    <row r="1691" ht="9" customHeight="1"/>
    <row r="1692" ht="9" customHeight="1"/>
    <row r="1693" ht="9" customHeight="1"/>
    <row r="1694" ht="9" customHeight="1"/>
    <row r="1695" ht="9" customHeight="1"/>
    <row r="1696" ht="9" customHeight="1"/>
    <row r="1697" ht="9" customHeight="1"/>
    <row r="1698" ht="9" customHeight="1"/>
    <row r="1699" ht="9" customHeight="1"/>
    <row r="1700" ht="9" customHeight="1"/>
    <row r="1701" ht="9" customHeight="1"/>
    <row r="1702" ht="9" customHeight="1"/>
    <row r="1703" ht="9" customHeight="1"/>
    <row r="1704" ht="9" customHeight="1"/>
    <row r="1705" ht="9" customHeight="1"/>
    <row r="1706" ht="9" customHeight="1"/>
    <row r="1707" ht="9" customHeight="1"/>
    <row r="1708" ht="9" customHeight="1"/>
    <row r="1709" ht="9" customHeight="1"/>
    <row r="1710" ht="9" customHeight="1"/>
    <row r="1711" ht="9" customHeight="1"/>
    <row r="1712" ht="9" customHeight="1"/>
    <row r="1713" ht="9" customHeight="1"/>
    <row r="1714" ht="9" customHeight="1"/>
    <row r="1715" ht="9" customHeight="1"/>
    <row r="1716" ht="9" customHeight="1"/>
    <row r="1717" ht="9" customHeight="1"/>
    <row r="1718" ht="9" customHeight="1"/>
    <row r="1719" ht="9" customHeight="1"/>
    <row r="1720" ht="9" customHeight="1"/>
    <row r="1721" ht="9" customHeight="1"/>
    <row r="1722" ht="9" customHeight="1"/>
    <row r="1723" ht="9" customHeight="1"/>
    <row r="1724" ht="9" customHeight="1"/>
    <row r="1725" ht="9" customHeight="1"/>
    <row r="1726" ht="9" customHeight="1"/>
    <row r="1727" ht="9" customHeight="1"/>
    <row r="1728" ht="9" customHeight="1"/>
    <row r="1729" ht="9" customHeight="1"/>
    <row r="1730" ht="9" customHeight="1"/>
    <row r="1731" ht="9" customHeight="1"/>
    <row r="1732" ht="9" customHeight="1"/>
    <row r="1733" ht="9" customHeight="1"/>
    <row r="1734" ht="9" customHeight="1"/>
    <row r="1735" ht="9" customHeight="1"/>
    <row r="1736" ht="9" customHeight="1"/>
    <row r="1737" ht="9" customHeight="1"/>
    <row r="1738" ht="9" customHeight="1"/>
    <row r="1739" ht="9" customHeight="1"/>
    <row r="1740" ht="9" customHeight="1"/>
    <row r="1741" ht="9" customHeight="1"/>
    <row r="1742" ht="9" customHeight="1"/>
    <row r="1743" ht="9" customHeight="1"/>
    <row r="1744" ht="9" customHeight="1"/>
    <row r="1745" ht="9" customHeight="1"/>
    <row r="1746" ht="9" customHeight="1"/>
    <row r="1747" ht="9" customHeight="1"/>
    <row r="1748" ht="9" customHeight="1"/>
    <row r="1749" ht="9" customHeight="1"/>
    <row r="1750" ht="9" customHeight="1"/>
    <row r="1751" ht="9" customHeight="1"/>
    <row r="1752" ht="9" customHeight="1"/>
    <row r="1753" ht="9" customHeight="1"/>
    <row r="1754" ht="9" customHeight="1"/>
    <row r="1755" ht="9" customHeight="1"/>
    <row r="1756" ht="9" customHeight="1"/>
    <row r="1757" ht="9" customHeight="1"/>
    <row r="1758" ht="9" customHeight="1"/>
    <row r="1759" ht="9" customHeight="1"/>
    <row r="1760" ht="9" customHeight="1"/>
    <row r="1761" ht="9" customHeight="1"/>
    <row r="1762" ht="9" customHeight="1"/>
    <row r="1763" ht="9" customHeight="1"/>
    <row r="1764" ht="9" customHeight="1"/>
    <row r="1765" ht="9" customHeight="1"/>
    <row r="1766" ht="9" customHeight="1"/>
    <row r="1767" ht="9" customHeight="1"/>
    <row r="1768" ht="9" customHeight="1"/>
    <row r="1769" ht="9" customHeight="1"/>
    <row r="1770" ht="9" customHeight="1"/>
    <row r="1771" ht="9" customHeight="1"/>
    <row r="1772" ht="9" customHeight="1"/>
    <row r="1773" ht="9" customHeight="1"/>
    <row r="1774" ht="9" customHeight="1"/>
    <row r="1775" ht="9" customHeight="1"/>
    <row r="1776" ht="9" customHeight="1"/>
    <row r="1777" ht="9" customHeight="1"/>
    <row r="1778" ht="9" customHeight="1"/>
    <row r="1779" ht="9" customHeight="1"/>
    <row r="1780" ht="9" customHeight="1"/>
    <row r="1781" ht="9" customHeight="1"/>
    <row r="1782" ht="9" customHeight="1"/>
    <row r="1783" ht="9" customHeight="1"/>
    <row r="1784" ht="9" customHeight="1"/>
    <row r="1785" ht="9" customHeight="1"/>
    <row r="1786" ht="9" customHeight="1"/>
    <row r="1787" ht="9" customHeight="1"/>
    <row r="1788" ht="9" customHeight="1"/>
    <row r="1789" ht="9" customHeight="1"/>
    <row r="1790" ht="9" customHeight="1"/>
    <row r="1791" ht="9" customHeight="1"/>
    <row r="1792" ht="9" customHeight="1"/>
    <row r="1793" ht="9" customHeight="1"/>
    <row r="1794" ht="9" customHeight="1"/>
    <row r="1795" ht="9" customHeight="1"/>
    <row r="1796" ht="9" customHeight="1"/>
    <row r="1797" ht="9" customHeight="1"/>
    <row r="1798" ht="9" customHeight="1"/>
    <row r="1799" ht="9" customHeight="1"/>
    <row r="1800" ht="9" customHeight="1"/>
    <row r="1801" ht="9" customHeight="1"/>
    <row r="1802" ht="9" customHeight="1"/>
    <row r="1803" ht="9" customHeight="1"/>
    <row r="1804" ht="9" customHeight="1"/>
    <row r="1805" ht="9" customHeight="1"/>
    <row r="1806" ht="9" customHeight="1"/>
    <row r="1807" ht="9" customHeight="1"/>
    <row r="1808" ht="9" customHeight="1"/>
    <row r="1809" ht="9" customHeight="1"/>
    <row r="1810" ht="9" customHeight="1"/>
    <row r="1811" ht="9" customHeight="1"/>
    <row r="1812" ht="9" customHeight="1"/>
    <row r="1813" ht="9" customHeight="1"/>
    <row r="1814" ht="9" customHeight="1"/>
    <row r="1815" ht="9" customHeight="1"/>
    <row r="1816" ht="9" customHeight="1"/>
    <row r="1817" ht="9" customHeight="1"/>
    <row r="1818" ht="9" customHeight="1"/>
    <row r="1819" ht="9" customHeight="1"/>
    <row r="1820" ht="9" customHeight="1"/>
    <row r="1821" ht="9" customHeight="1"/>
    <row r="1822" ht="9" customHeight="1"/>
    <row r="1823" ht="9" customHeight="1"/>
    <row r="1824" ht="9" customHeight="1"/>
    <row r="1825" ht="9" customHeight="1"/>
    <row r="1826" ht="9" customHeight="1"/>
    <row r="1827" ht="9" customHeight="1"/>
    <row r="1828" ht="9" customHeight="1"/>
    <row r="1829" ht="9" customHeight="1"/>
    <row r="1830" ht="9" customHeight="1"/>
    <row r="1831" ht="9" customHeight="1"/>
    <row r="1832" ht="9" customHeight="1"/>
    <row r="1833" ht="9" customHeight="1"/>
    <row r="1834" ht="9" customHeight="1"/>
    <row r="1835" ht="9" customHeight="1"/>
    <row r="1836" ht="9" customHeight="1"/>
    <row r="1837" ht="9" customHeight="1"/>
    <row r="1838" ht="9" customHeight="1"/>
    <row r="1839" ht="9" customHeight="1"/>
    <row r="1840" ht="9" customHeight="1"/>
    <row r="1841" ht="9" customHeight="1"/>
    <row r="1842" ht="9" customHeight="1"/>
    <row r="1843" ht="9" customHeight="1"/>
    <row r="1844" ht="9" customHeight="1"/>
    <row r="1845" ht="9" customHeight="1"/>
    <row r="1846" ht="9" customHeight="1"/>
    <row r="1847" ht="9" customHeight="1"/>
    <row r="1848" ht="9" customHeight="1"/>
    <row r="1849" ht="9" customHeight="1"/>
    <row r="1850" ht="9" customHeight="1"/>
    <row r="1851" ht="9" customHeight="1"/>
    <row r="1852" ht="9" customHeight="1"/>
    <row r="1853" ht="9" customHeight="1"/>
    <row r="1854" ht="9" customHeight="1"/>
    <row r="1855" ht="9" customHeight="1"/>
    <row r="1856" ht="9" customHeight="1"/>
    <row r="1857" ht="9" customHeight="1"/>
    <row r="1858" ht="9" customHeight="1"/>
    <row r="1859" ht="9" customHeight="1"/>
    <row r="1860" ht="9" customHeight="1"/>
    <row r="1861" ht="9" customHeight="1"/>
    <row r="1862" ht="9" customHeight="1"/>
    <row r="1863" ht="9" customHeight="1"/>
    <row r="1864" ht="9" customHeight="1"/>
    <row r="1865" ht="9" customHeight="1"/>
    <row r="1866" ht="9" customHeight="1"/>
    <row r="1867" ht="9" customHeight="1"/>
    <row r="1868" ht="9" customHeight="1"/>
    <row r="1869" ht="9" customHeight="1"/>
    <row r="1870" ht="9" customHeight="1"/>
    <row r="1871" ht="9" customHeight="1"/>
    <row r="1872" ht="9" customHeight="1"/>
    <row r="1873" ht="9" customHeight="1"/>
    <row r="1874" ht="9" customHeight="1"/>
    <row r="1875" ht="9" customHeight="1"/>
    <row r="1876" ht="9" customHeight="1"/>
    <row r="1877" ht="9" customHeight="1"/>
    <row r="1878" ht="9" customHeight="1"/>
    <row r="1879" ht="9" customHeight="1"/>
    <row r="1880" ht="9" customHeight="1"/>
    <row r="1881" ht="9" customHeight="1"/>
    <row r="1882" ht="9" customHeight="1"/>
    <row r="1883" ht="9" customHeight="1"/>
    <row r="1884" ht="9" customHeight="1"/>
    <row r="1885" ht="9" customHeight="1"/>
    <row r="1886" ht="9" customHeight="1"/>
    <row r="1887" ht="9" customHeight="1"/>
    <row r="1888" ht="9" customHeight="1"/>
    <row r="1889" ht="9" customHeight="1"/>
    <row r="1890" ht="9" customHeight="1"/>
    <row r="1891" ht="9" customHeight="1"/>
    <row r="1892" ht="9" customHeight="1"/>
    <row r="1893" ht="9" customHeight="1"/>
    <row r="1894" ht="9" customHeight="1"/>
    <row r="1895" ht="9" customHeight="1"/>
    <row r="1896" ht="9" customHeight="1"/>
    <row r="1897" ht="9" customHeight="1"/>
    <row r="1898" ht="9" customHeight="1"/>
    <row r="1899" ht="9" customHeight="1"/>
    <row r="1900" ht="9" customHeight="1"/>
    <row r="1901" ht="9" customHeight="1"/>
    <row r="1902" ht="9" customHeight="1"/>
    <row r="1903" ht="9" customHeight="1"/>
    <row r="1904" ht="9" customHeight="1"/>
    <row r="1905" ht="9" customHeight="1"/>
    <row r="1906" ht="9" customHeight="1"/>
    <row r="1907" ht="9" customHeight="1"/>
    <row r="1908" ht="9" customHeight="1"/>
    <row r="1909" ht="9" customHeight="1"/>
    <row r="1910" ht="9" customHeight="1"/>
    <row r="1911" ht="9" customHeight="1"/>
    <row r="1912" ht="9" customHeight="1"/>
    <row r="1913" ht="9" customHeight="1"/>
    <row r="1914" ht="9" customHeight="1"/>
    <row r="1915" ht="9" customHeight="1"/>
    <row r="1916" ht="9" customHeight="1"/>
    <row r="1917" ht="9" customHeight="1"/>
    <row r="1918" ht="9" customHeight="1"/>
    <row r="1919" ht="9" customHeight="1"/>
    <row r="1920" ht="9" customHeight="1"/>
    <row r="1921" ht="9" customHeight="1"/>
    <row r="1922" ht="9" customHeight="1"/>
    <row r="1923" ht="9" customHeight="1"/>
    <row r="1924" ht="9" customHeight="1"/>
    <row r="1925" ht="9" customHeight="1"/>
    <row r="1926" ht="9" customHeight="1"/>
    <row r="1927" ht="9" customHeight="1"/>
    <row r="1928" ht="9" customHeight="1"/>
    <row r="1929" ht="9" customHeight="1"/>
    <row r="1930" ht="9" customHeight="1"/>
    <row r="1931" ht="9" customHeight="1"/>
    <row r="1932" ht="9" customHeight="1"/>
    <row r="1933" ht="9" customHeight="1"/>
    <row r="1934" ht="9" customHeight="1"/>
    <row r="1935" ht="9" customHeight="1"/>
    <row r="1936" ht="9" customHeight="1"/>
    <row r="1937" ht="9" customHeight="1"/>
    <row r="1938" ht="9" customHeight="1"/>
    <row r="1939" ht="9" customHeight="1"/>
    <row r="1940" ht="9" customHeight="1"/>
    <row r="1941" ht="9" customHeight="1"/>
    <row r="1942" ht="9" customHeight="1"/>
    <row r="1943" ht="9" customHeight="1"/>
    <row r="1944" ht="9" customHeight="1"/>
    <row r="1945" ht="9" customHeight="1"/>
    <row r="1946" ht="9" customHeight="1"/>
    <row r="1947" ht="9" customHeight="1"/>
    <row r="1948" ht="9" customHeight="1"/>
    <row r="1949" ht="9" customHeight="1"/>
    <row r="1950" ht="9" customHeight="1"/>
    <row r="1951" ht="9" customHeight="1"/>
    <row r="1952" ht="9" customHeight="1"/>
    <row r="1953" ht="9" customHeight="1"/>
    <row r="1954" ht="9" customHeight="1"/>
    <row r="1955" ht="9" customHeight="1"/>
    <row r="1956" ht="9" customHeight="1"/>
    <row r="1957" ht="9" customHeight="1"/>
    <row r="1958" ht="9" customHeight="1"/>
    <row r="1959" ht="9" customHeight="1"/>
    <row r="1960" ht="9" customHeight="1"/>
    <row r="1961" ht="9" customHeight="1"/>
    <row r="1962" ht="9" customHeight="1"/>
    <row r="1963" ht="9" customHeight="1"/>
    <row r="1964" ht="9" customHeight="1"/>
    <row r="1965" ht="9" customHeight="1"/>
    <row r="1966" ht="9" customHeight="1"/>
    <row r="1967" ht="9" customHeight="1"/>
    <row r="1968" ht="9" customHeight="1"/>
    <row r="1969" ht="9" customHeight="1"/>
    <row r="1970" ht="9" customHeight="1"/>
    <row r="1971" ht="9" customHeight="1"/>
    <row r="1972" ht="9" customHeight="1"/>
    <row r="1973" ht="9" customHeight="1"/>
    <row r="1974" ht="9" customHeight="1"/>
    <row r="1975" ht="9" customHeight="1"/>
    <row r="1976" ht="9" customHeight="1"/>
    <row r="1977" ht="9" customHeight="1"/>
    <row r="1978" ht="9" customHeight="1"/>
    <row r="1979" ht="9" customHeight="1"/>
    <row r="1980" ht="9" customHeight="1"/>
    <row r="1981" ht="9" customHeight="1"/>
    <row r="1982" ht="9" customHeight="1"/>
    <row r="1983" ht="9" customHeight="1"/>
    <row r="1984" ht="9" customHeight="1"/>
    <row r="1985" ht="9" customHeight="1"/>
    <row r="1986" ht="9" customHeight="1"/>
    <row r="1987" ht="9" customHeight="1"/>
    <row r="1988" ht="9" customHeight="1"/>
    <row r="1989" ht="9" customHeight="1"/>
    <row r="1990" ht="9" customHeight="1"/>
    <row r="1991" ht="9" customHeight="1"/>
    <row r="1992" ht="9" customHeight="1"/>
    <row r="1993" ht="9" customHeight="1"/>
    <row r="1994" ht="9" customHeight="1"/>
    <row r="1995" ht="9" customHeight="1"/>
    <row r="1996" ht="9" customHeight="1"/>
    <row r="1997" ht="9" customHeight="1"/>
    <row r="1998" ht="9" customHeight="1"/>
    <row r="1999" ht="9" customHeight="1"/>
    <row r="2000" ht="9" customHeight="1"/>
    <row r="2001" ht="9" customHeight="1"/>
    <row r="2002" ht="9" customHeight="1"/>
    <row r="2003" ht="9" customHeight="1"/>
    <row r="2004" ht="9" customHeight="1"/>
    <row r="2005" ht="9" customHeight="1"/>
    <row r="2006" ht="9" customHeight="1"/>
    <row r="2007" ht="9" customHeight="1"/>
    <row r="2008" ht="9" customHeight="1"/>
    <row r="2009" ht="9" customHeight="1"/>
    <row r="2010" ht="9" customHeight="1"/>
    <row r="2011" ht="9" customHeight="1"/>
    <row r="2012" ht="9" customHeight="1"/>
    <row r="2013" ht="9" customHeight="1"/>
    <row r="2014" ht="9" customHeight="1"/>
    <row r="2015" ht="9" customHeight="1"/>
    <row r="2016" ht="9" customHeight="1"/>
    <row r="2017" ht="9" customHeight="1"/>
    <row r="2018" ht="9" customHeight="1"/>
    <row r="2019" ht="9" customHeight="1"/>
    <row r="2020" ht="9" customHeight="1"/>
    <row r="2021" ht="9" customHeight="1"/>
    <row r="2022" ht="9" customHeight="1"/>
    <row r="2023" ht="9" customHeight="1"/>
    <row r="2024" ht="9" customHeight="1"/>
    <row r="2025" ht="9" customHeight="1"/>
    <row r="2026" ht="9" customHeight="1"/>
    <row r="2027" ht="9" customHeight="1"/>
    <row r="2028" ht="9" customHeight="1"/>
    <row r="2029" ht="9" customHeight="1"/>
    <row r="2030" ht="9" customHeight="1"/>
    <row r="2031" ht="9" customHeight="1"/>
    <row r="2032" ht="9" customHeight="1"/>
    <row r="2033" ht="9" customHeight="1"/>
    <row r="2034" ht="9" customHeight="1"/>
    <row r="2035" ht="9" customHeight="1"/>
    <row r="2036" ht="9" customHeight="1"/>
    <row r="2037" ht="9" customHeight="1"/>
    <row r="2038" ht="9" customHeight="1"/>
    <row r="2039" ht="9" customHeight="1"/>
    <row r="2040" ht="9" customHeight="1"/>
    <row r="2041" ht="9" customHeight="1"/>
    <row r="2042" ht="9" customHeight="1"/>
    <row r="2043" ht="9" customHeight="1"/>
    <row r="2044" ht="9" customHeight="1"/>
    <row r="2045" ht="9" customHeight="1"/>
    <row r="2046" ht="9" customHeight="1"/>
    <row r="2047" ht="9" customHeight="1"/>
    <row r="2048" ht="9" customHeight="1"/>
    <row r="2049" ht="9" customHeight="1"/>
    <row r="2050" ht="9" customHeight="1"/>
    <row r="2051" ht="9" customHeight="1"/>
    <row r="2052" ht="9" customHeight="1"/>
    <row r="2053" ht="9" customHeight="1"/>
    <row r="2054" ht="9" customHeight="1"/>
    <row r="2055" ht="9" customHeight="1"/>
    <row r="2056" ht="9" customHeight="1"/>
    <row r="2057" ht="9" customHeight="1"/>
    <row r="2058" ht="9" customHeight="1"/>
    <row r="2059" ht="9" customHeight="1"/>
    <row r="2060" ht="9" customHeight="1"/>
    <row r="2061" ht="9" customHeight="1"/>
    <row r="2062" ht="9" customHeight="1"/>
    <row r="2063" ht="9" customHeight="1"/>
    <row r="2064" ht="9" customHeight="1"/>
    <row r="2065" ht="9" customHeight="1"/>
    <row r="2066" ht="9" customHeight="1"/>
    <row r="2067" ht="9" customHeight="1"/>
    <row r="2068" ht="9" customHeight="1"/>
    <row r="2069" ht="9" customHeight="1"/>
    <row r="2070" ht="9" customHeight="1"/>
    <row r="2071" ht="9" customHeight="1"/>
    <row r="2072" ht="9" customHeight="1"/>
    <row r="2073" ht="9" customHeight="1"/>
    <row r="2074" ht="9" customHeight="1"/>
    <row r="2075" ht="9" customHeight="1"/>
    <row r="2076" ht="9" customHeight="1"/>
    <row r="2077" ht="9" customHeight="1"/>
    <row r="2078" ht="9" customHeight="1"/>
    <row r="2079" ht="9" customHeight="1"/>
    <row r="2080" ht="9" customHeight="1"/>
    <row r="2081" ht="9" customHeight="1"/>
    <row r="2082" ht="9" customHeight="1"/>
    <row r="2083" ht="9" customHeight="1"/>
    <row r="2084" ht="9" customHeight="1"/>
    <row r="2085" ht="9" customHeight="1"/>
    <row r="2086" ht="9" customHeight="1"/>
    <row r="2087" ht="9" customHeight="1"/>
    <row r="2088" ht="9" customHeight="1"/>
    <row r="2089" ht="9" customHeight="1"/>
    <row r="2090" ht="9" customHeight="1"/>
    <row r="2091" ht="9" customHeight="1"/>
    <row r="2092" ht="9" customHeight="1"/>
    <row r="2093" ht="9" customHeight="1"/>
    <row r="2094" ht="9" customHeight="1"/>
    <row r="2095" ht="9" customHeight="1"/>
    <row r="2096" ht="9" customHeight="1"/>
    <row r="2097" ht="9" customHeight="1"/>
    <row r="2098" ht="9" customHeight="1"/>
    <row r="2099" ht="9" customHeight="1"/>
    <row r="2100" ht="9" customHeight="1"/>
    <row r="2101" ht="9" customHeight="1"/>
    <row r="2102" ht="9" customHeight="1"/>
    <row r="2103" ht="9" customHeight="1"/>
    <row r="2104" ht="9" customHeight="1"/>
    <row r="2105" ht="9" customHeight="1"/>
    <row r="2106" ht="9" customHeight="1"/>
    <row r="2107" ht="9" customHeight="1"/>
    <row r="2108" ht="9" customHeight="1"/>
    <row r="2109" ht="9" customHeight="1"/>
    <row r="2110" ht="9" customHeight="1"/>
    <row r="2111" ht="9" customHeight="1"/>
    <row r="2112" ht="9" customHeight="1"/>
    <row r="2113" ht="9" customHeight="1"/>
    <row r="2114" ht="9" customHeight="1"/>
    <row r="2115" ht="9" customHeight="1"/>
    <row r="2116" ht="9" customHeight="1"/>
    <row r="2117" ht="9" customHeight="1"/>
    <row r="2118" ht="9" customHeight="1"/>
    <row r="2119" ht="9" customHeight="1"/>
    <row r="2120" ht="9" customHeight="1"/>
    <row r="2121" ht="9" customHeight="1"/>
    <row r="2122" ht="9" customHeight="1"/>
    <row r="2123" ht="9" customHeight="1"/>
    <row r="2124" ht="9" customHeight="1"/>
    <row r="2125" ht="9" customHeight="1"/>
    <row r="2126" ht="9" customHeight="1"/>
    <row r="2127" ht="9" customHeight="1"/>
    <row r="2128" ht="9" customHeight="1"/>
    <row r="2129" ht="9" customHeight="1"/>
    <row r="2130" ht="9" customHeight="1"/>
    <row r="2131" ht="9" customHeight="1"/>
    <row r="2132" ht="9" customHeight="1"/>
    <row r="2133" ht="9" customHeight="1"/>
    <row r="2134" ht="9" customHeight="1"/>
    <row r="2135" ht="9" customHeight="1"/>
    <row r="2136" ht="9" customHeight="1"/>
    <row r="2137" ht="9" customHeight="1"/>
    <row r="2138" ht="9" customHeight="1"/>
    <row r="2139" ht="9" customHeight="1"/>
    <row r="2140" ht="9" customHeight="1"/>
    <row r="2141" ht="9" customHeight="1"/>
    <row r="2142" ht="9" customHeight="1"/>
    <row r="2143" ht="9" customHeight="1"/>
    <row r="2144" ht="9" customHeight="1"/>
    <row r="2145" ht="9" customHeight="1"/>
    <row r="2146" ht="9" customHeight="1"/>
    <row r="2147" ht="9" customHeight="1"/>
    <row r="2148" ht="9" customHeight="1"/>
    <row r="2149" ht="9" customHeight="1"/>
    <row r="2150" ht="9" customHeight="1"/>
    <row r="2151" ht="9" customHeight="1"/>
    <row r="2152" ht="9" customHeight="1"/>
    <row r="2153" ht="9" customHeight="1"/>
    <row r="2154" ht="9" customHeight="1"/>
    <row r="2155" ht="9" customHeight="1"/>
    <row r="2156" ht="9" customHeight="1"/>
    <row r="2157" ht="9" customHeight="1"/>
    <row r="2158" ht="9" customHeight="1"/>
    <row r="2159" ht="9" customHeight="1"/>
    <row r="2160" ht="9" customHeight="1"/>
    <row r="2161" ht="9" customHeight="1"/>
    <row r="2162" ht="9" customHeight="1"/>
    <row r="2163" ht="9" customHeight="1"/>
    <row r="2164" ht="9" customHeight="1"/>
    <row r="2165" ht="9" customHeight="1"/>
    <row r="2166" ht="9" customHeight="1"/>
    <row r="2167" ht="9" customHeight="1"/>
    <row r="2168" ht="9" customHeight="1"/>
    <row r="2169" ht="9" customHeight="1"/>
    <row r="2170" ht="9" customHeight="1"/>
    <row r="2171" ht="9" customHeight="1"/>
    <row r="2172" ht="9" customHeight="1"/>
    <row r="2173" ht="9" customHeight="1"/>
    <row r="2174" ht="9" customHeight="1"/>
    <row r="2175" ht="9" customHeight="1"/>
    <row r="2176" ht="9" customHeight="1"/>
    <row r="2177" ht="9" customHeight="1"/>
    <row r="2178" ht="9" customHeight="1"/>
    <row r="2179" ht="9" customHeight="1"/>
    <row r="2180" ht="9" customHeight="1"/>
    <row r="2181" ht="9" customHeight="1"/>
    <row r="2182" ht="9" customHeight="1"/>
    <row r="2183" ht="9" customHeight="1"/>
    <row r="2184" ht="9" customHeight="1"/>
    <row r="2185" ht="9" customHeight="1"/>
    <row r="2186" ht="9" customHeight="1"/>
    <row r="2187" ht="9" customHeight="1"/>
    <row r="2188" ht="9" customHeight="1"/>
    <row r="2189" ht="9" customHeight="1"/>
    <row r="2190" ht="9" customHeight="1"/>
    <row r="2191" ht="9" customHeight="1"/>
    <row r="2192" ht="9" customHeight="1"/>
    <row r="2193" ht="9" customHeight="1"/>
    <row r="2194" ht="9" customHeight="1"/>
    <row r="2195" ht="9" customHeight="1"/>
    <row r="2196" ht="9" customHeight="1"/>
    <row r="2197" ht="9" customHeight="1"/>
    <row r="2198" ht="9" customHeight="1"/>
    <row r="2199" ht="9" customHeight="1"/>
    <row r="2200" ht="9" customHeight="1"/>
    <row r="2201" ht="9" customHeight="1"/>
    <row r="2202" ht="9" customHeight="1"/>
    <row r="2203" ht="9" customHeight="1"/>
    <row r="2204" ht="9" customHeight="1"/>
    <row r="2205" ht="9" customHeight="1"/>
    <row r="2206" ht="9" customHeight="1"/>
    <row r="2207" ht="9" customHeight="1"/>
    <row r="2208" ht="9" customHeight="1"/>
    <row r="2209" ht="9" customHeight="1"/>
    <row r="2210" ht="9" customHeight="1"/>
    <row r="2211" ht="9" customHeight="1"/>
    <row r="2212" ht="9" customHeight="1"/>
    <row r="2213" ht="9" customHeight="1"/>
    <row r="2214" ht="9" customHeight="1"/>
    <row r="2215" ht="9" customHeight="1"/>
    <row r="2216" ht="9" customHeight="1"/>
    <row r="2217" ht="9" customHeight="1"/>
    <row r="2218" ht="9" customHeight="1"/>
    <row r="2219" ht="9" customHeight="1"/>
    <row r="2220" ht="9" customHeight="1"/>
    <row r="2221" ht="9" customHeight="1"/>
    <row r="2222" ht="9" customHeight="1"/>
    <row r="2223" ht="9" customHeight="1"/>
    <row r="2224" ht="9" customHeight="1"/>
    <row r="2225" ht="9" customHeight="1"/>
    <row r="2226" ht="9" customHeight="1"/>
    <row r="2227" ht="9" customHeight="1"/>
    <row r="2228" ht="9" customHeight="1"/>
    <row r="2229" ht="9" customHeight="1"/>
    <row r="2230" ht="9" customHeight="1"/>
    <row r="2231" ht="9" customHeight="1"/>
    <row r="2232" ht="9" customHeight="1"/>
    <row r="2233" ht="9" customHeight="1"/>
    <row r="2234" ht="9" customHeight="1"/>
    <row r="2235" ht="9" customHeight="1"/>
    <row r="2236" ht="9" customHeight="1"/>
    <row r="2237" ht="9" customHeight="1"/>
    <row r="2238" ht="9" customHeight="1"/>
    <row r="2239" ht="9" customHeight="1"/>
    <row r="2240" ht="9" customHeight="1"/>
    <row r="2241" ht="9" customHeight="1"/>
    <row r="2242" ht="9" customHeight="1"/>
    <row r="2243" ht="9" customHeight="1"/>
    <row r="2244" ht="9" customHeight="1"/>
    <row r="2245" ht="9" customHeight="1"/>
    <row r="2246" ht="9" customHeight="1"/>
    <row r="2247" ht="9" customHeight="1"/>
    <row r="2248" ht="9" customHeight="1"/>
    <row r="2249" ht="9" customHeight="1"/>
    <row r="2250" ht="9" customHeight="1"/>
    <row r="2251" ht="9" customHeight="1"/>
    <row r="2252" ht="9" customHeight="1"/>
    <row r="2253" ht="9" customHeight="1"/>
    <row r="2254" ht="9" customHeight="1"/>
    <row r="2255" ht="9" customHeight="1"/>
    <row r="2256" ht="9" customHeight="1"/>
    <row r="2257" ht="9" customHeight="1"/>
    <row r="2258" ht="9" customHeight="1"/>
    <row r="2259" ht="9" customHeight="1"/>
    <row r="2260" ht="9" customHeight="1"/>
    <row r="2261" ht="9" customHeight="1"/>
    <row r="2262" ht="9" customHeight="1"/>
    <row r="2263" ht="9" customHeight="1"/>
    <row r="2264" ht="9" customHeight="1"/>
    <row r="2265" ht="9" customHeight="1"/>
    <row r="2266" ht="9" customHeight="1"/>
    <row r="2267" ht="9" customHeight="1"/>
    <row r="2268" ht="9" customHeight="1"/>
    <row r="2269" ht="9" customHeight="1"/>
    <row r="2270" ht="9" customHeight="1"/>
    <row r="2271" ht="9" customHeight="1"/>
    <row r="2272" ht="9" customHeight="1"/>
    <row r="2273" ht="9" customHeight="1"/>
    <row r="2274" ht="9" customHeight="1"/>
    <row r="2275" ht="9" customHeight="1"/>
    <row r="2276" ht="9" customHeight="1"/>
    <row r="2277" ht="9" customHeight="1"/>
    <row r="2278" ht="9" customHeight="1"/>
    <row r="2279" ht="9" customHeight="1"/>
    <row r="2280" ht="9" customHeight="1"/>
    <row r="2281" ht="9" customHeight="1"/>
    <row r="2282" ht="9" customHeight="1"/>
    <row r="2283" ht="9" customHeight="1"/>
    <row r="2284" ht="9" customHeight="1"/>
    <row r="2285" ht="9" customHeight="1"/>
    <row r="2286" ht="9" customHeight="1"/>
    <row r="2287" ht="9" customHeight="1"/>
    <row r="2288" ht="9" customHeight="1"/>
    <row r="2289" ht="9" customHeight="1"/>
    <row r="2290" ht="9" customHeight="1"/>
    <row r="2291" ht="9" customHeight="1"/>
    <row r="2292" ht="9" customHeight="1"/>
    <row r="2293" ht="9" customHeight="1"/>
    <row r="2294" ht="9" customHeight="1"/>
    <row r="2295" ht="9" customHeight="1"/>
    <row r="2296" ht="9" customHeight="1"/>
    <row r="2297" ht="9" customHeight="1"/>
    <row r="2298" ht="9" customHeight="1"/>
    <row r="2299" ht="9" customHeight="1"/>
    <row r="2300" ht="9" customHeight="1"/>
    <row r="2301" ht="9" customHeight="1"/>
    <row r="2302" ht="9" customHeight="1"/>
    <row r="2303" ht="9" customHeight="1"/>
    <row r="2304" ht="9" customHeight="1"/>
    <row r="2305" ht="9" customHeight="1"/>
    <row r="2306" ht="9" customHeight="1"/>
    <row r="2307" ht="9" customHeight="1"/>
    <row r="2308" ht="9" customHeight="1"/>
    <row r="2309" ht="9" customHeight="1"/>
    <row r="2310" ht="9" customHeight="1"/>
    <row r="2311" ht="9" customHeight="1"/>
    <row r="2312" ht="9" customHeight="1"/>
    <row r="2313" ht="9" customHeight="1"/>
    <row r="2314" ht="9" customHeight="1"/>
    <row r="2315" ht="9" customHeight="1"/>
    <row r="2316" ht="9" customHeight="1"/>
    <row r="2317" ht="9" customHeight="1"/>
    <row r="2318" ht="9" customHeight="1"/>
    <row r="2319" ht="9" customHeight="1"/>
    <row r="2320" ht="9" customHeight="1"/>
    <row r="2321" ht="9" customHeight="1"/>
    <row r="2322" ht="9" customHeight="1"/>
    <row r="2323" ht="9" customHeight="1"/>
    <row r="2324" ht="9" customHeight="1"/>
    <row r="2325" ht="9" customHeight="1"/>
    <row r="2326" ht="9" customHeight="1"/>
    <row r="2327" ht="9" customHeight="1"/>
    <row r="2328" ht="9" customHeight="1"/>
    <row r="2329" ht="9" customHeight="1"/>
    <row r="2330" ht="9" customHeight="1"/>
    <row r="2331" ht="9" customHeight="1"/>
    <row r="2332" ht="9" customHeight="1"/>
    <row r="2333" ht="9" customHeight="1"/>
    <row r="2334" ht="9" customHeight="1"/>
    <row r="2335" ht="9" customHeight="1"/>
    <row r="2336" ht="9" customHeight="1"/>
    <row r="2337" ht="9" customHeight="1"/>
    <row r="2338" ht="9" customHeight="1"/>
    <row r="2339" ht="9" customHeight="1"/>
    <row r="2340" ht="9" customHeight="1"/>
    <row r="2341" ht="9" customHeight="1"/>
    <row r="2342" ht="9" customHeight="1"/>
    <row r="2343" ht="9" customHeight="1"/>
    <row r="2344" ht="9" customHeight="1"/>
    <row r="2345" ht="9" customHeight="1"/>
    <row r="2346" ht="9" customHeight="1"/>
    <row r="2347" ht="9" customHeight="1"/>
    <row r="2348" ht="9" customHeight="1"/>
    <row r="2349" ht="9" customHeight="1"/>
    <row r="2350" ht="9" customHeight="1"/>
    <row r="2351" ht="9" customHeight="1"/>
    <row r="2352" ht="9" customHeight="1"/>
    <row r="2353" ht="9" customHeight="1"/>
    <row r="2354" ht="9" customHeight="1"/>
    <row r="2355" ht="9" customHeight="1"/>
    <row r="2356" ht="9" customHeight="1"/>
    <row r="2357" ht="9" customHeight="1"/>
    <row r="2358" ht="9" customHeight="1"/>
    <row r="2359" ht="9" customHeight="1"/>
    <row r="2360" ht="9" customHeight="1"/>
    <row r="2361" ht="9" customHeight="1"/>
    <row r="2362" ht="9" customHeight="1"/>
    <row r="2363" ht="9" customHeight="1"/>
    <row r="2364" ht="9" customHeight="1"/>
    <row r="2365" ht="9" customHeight="1"/>
    <row r="2366" ht="9" customHeight="1"/>
    <row r="2367" ht="9" customHeight="1"/>
    <row r="2368" ht="9" customHeight="1"/>
    <row r="2369" ht="9" customHeight="1"/>
    <row r="2370" ht="9" customHeight="1"/>
    <row r="2371" ht="9" customHeight="1"/>
    <row r="2372" ht="9" customHeight="1"/>
    <row r="2373" ht="9" customHeight="1"/>
    <row r="2374" ht="9" customHeight="1"/>
    <row r="2375" ht="9" customHeight="1"/>
    <row r="2376" ht="9" customHeight="1"/>
    <row r="2377" ht="9" customHeight="1"/>
    <row r="2378" ht="9" customHeight="1"/>
    <row r="2379" ht="9" customHeight="1"/>
    <row r="2380" ht="9" customHeight="1"/>
    <row r="2381" ht="9" customHeight="1"/>
    <row r="2382" ht="9" customHeight="1"/>
    <row r="2383" ht="9" customHeight="1"/>
    <row r="2384" ht="9" customHeight="1"/>
    <row r="2385" ht="9" customHeight="1"/>
    <row r="2386" ht="9" customHeight="1"/>
    <row r="2387" ht="9" customHeight="1"/>
    <row r="2388" ht="9" customHeight="1"/>
    <row r="2389" ht="9" customHeight="1"/>
    <row r="2390" ht="9" customHeight="1"/>
    <row r="2391" ht="9" customHeight="1"/>
    <row r="2392" ht="9" customHeight="1"/>
    <row r="2393" ht="9" customHeight="1"/>
    <row r="2394" ht="9" customHeight="1"/>
    <row r="2395" ht="9" customHeight="1"/>
    <row r="2396" ht="9" customHeight="1"/>
    <row r="2397" ht="9" customHeight="1"/>
    <row r="2398" ht="9" customHeight="1"/>
    <row r="2399" ht="9" customHeight="1"/>
    <row r="2400" ht="9" customHeight="1"/>
    <row r="2401" ht="9" customHeight="1"/>
    <row r="2402" ht="9" customHeight="1"/>
    <row r="2403" ht="9" customHeight="1"/>
    <row r="2404" ht="9" customHeight="1"/>
    <row r="2405" ht="9" customHeight="1"/>
    <row r="2406" ht="9" customHeight="1"/>
    <row r="2407" ht="9" customHeight="1"/>
    <row r="2408" ht="9" customHeight="1"/>
    <row r="2409" ht="9" customHeight="1"/>
    <row r="2410" ht="9" customHeight="1"/>
    <row r="2411" ht="9" customHeight="1"/>
    <row r="2412" ht="9" customHeight="1"/>
    <row r="2413" ht="9" customHeight="1"/>
    <row r="2414" ht="9" customHeight="1"/>
    <row r="2415" ht="9" customHeight="1"/>
    <row r="2416" ht="9" customHeight="1"/>
    <row r="2417" ht="9" customHeight="1"/>
    <row r="2418" ht="9" customHeight="1"/>
    <row r="2419" ht="9" customHeight="1"/>
    <row r="2420" ht="9" customHeight="1"/>
    <row r="2421" ht="9" customHeight="1"/>
    <row r="2422" ht="9" customHeight="1"/>
    <row r="2423" ht="9" customHeight="1"/>
    <row r="2424" ht="9" customHeight="1"/>
    <row r="2425" ht="9" customHeight="1"/>
    <row r="2426" ht="9" customHeight="1"/>
    <row r="2427" ht="9" customHeight="1"/>
    <row r="2428" ht="9" customHeight="1"/>
    <row r="2429" ht="9" customHeight="1"/>
    <row r="2430" ht="9" customHeight="1"/>
    <row r="2431" ht="9" customHeight="1"/>
    <row r="2432" ht="9" customHeight="1"/>
    <row r="2433" ht="9" customHeight="1"/>
    <row r="2434" ht="9" customHeight="1"/>
    <row r="2435" ht="9" customHeight="1"/>
    <row r="2436" ht="9" customHeight="1"/>
    <row r="2437" ht="9" customHeight="1"/>
    <row r="2438" ht="9" customHeight="1"/>
    <row r="2439" ht="9" customHeight="1"/>
    <row r="2440" ht="9" customHeight="1"/>
    <row r="2441" ht="9" customHeight="1"/>
    <row r="2442" ht="9" customHeight="1"/>
    <row r="2443" ht="9" customHeight="1"/>
    <row r="2444" ht="9" customHeight="1"/>
    <row r="2445" ht="9" customHeight="1"/>
    <row r="2446" ht="9" customHeight="1"/>
    <row r="2447" ht="9" customHeight="1"/>
    <row r="2448" ht="9" customHeight="1"/>
    <row r="2449" ht="9" customHeight="1"/>
    <row r="2450" ht="9" customHeight="1"/>
    <row r="2451" ht="9" customHeight="1"/>
    <row r="2452" ht="9" customHeight="1"/>
    <row r="2453" ht="9" customHeight="1"/>
    <row r="2454" ht="9" customHeight="1"/>
    <row r="2455" ht="9" customHeight="1"/>
    <row r="2456" ht="9" customHeight="1"/>
    <row r="2457" ht="9" customHeight="1"/>
    <row r="2458" ht="9" customHeight="1"/>
    <row r="2459" ht="9" customHeight="1"/>
    <row r="2460" ht="9" customHeight="1"/>
    <row r="2461" ht="9" customHeight="1"/>
    <row r="2462" ht="9" customHeight="1"/>
    <row r="2463" ht="9" customHeight="1"/>
    <row r="2464" ht="9" customHeight="1"/>
    <row r="2465" ht="9" customHeight="1"/>
    <row r="2466" ht="9" customHeight="1"/>
    <row r="2467" ht="9" customHeight="1"/>
    <row r="2468" ht="9" customHeight="1"/>
    <row r="2469" ht="9" customHeight="1"/>
    <row r="2470" ht="9" customHeight="1"/>
    <row r="2471" ht="9" customHeight="1"/>
    <row r="2472" ht="9" customHeight="1"/>
    <row r="2473" ht="9" customHeight="1"/>
    <row r="2474" ht="9" customHeight="1"/>
    <row r="2475" ht="9" customHeight="1"/>
    <row r="2476" ht="9" customHeight="1"/>
    <row r="2477" ht="9" customHeight="1"/>
    <row r="2478" ht="9" customHeight="1"/>
    <row r="2479" ht="9" customHeight="1"/>
    <row r="2480" ht="9" customHeight="1"/>
    <row r="2481" ht="9" customHeight="1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P69"/>
  <sheetViews>
    <sheetView showGridLines="0" zoomScaleNormal="100" workbookViewId="0">
      <selection sqref="A1:N1"/>
    </sheetView>
  </sheetViews>
  <sheetFormatPr defaultRowHeight="12.75"/>
  <cols>
    <col min="1" max="1" width="18.85546875" customWidth="1"/>
    <col min="2" max="2" width="5.42578125" customWidth="1"/>
    <col min="3" max="10" width="5.5703125" customWidth="1"/>
    <col min="11" max="11" width="5.5703125" style="76" customWidth="1"/>
    <col min="12" max="14" width="5.5703125" customWidth="1"/>
    <col min="16" max="16" width="12" style="11" customWidth="1"/>
  </cols>
  <sheetData>
    <row r="1" spans="1:16" ht="12" customHeight="1">
      <c r="A1" s="198" t="s">
        <v>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P1" s="134" t="s">
        <v>148</v>
      </c>
    </row>
    <row r="2" spans="1:16" s="67" customFormat="1" ht="9" customHeight="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11"/>
    </row>
    <row r="3" spans="1:16" s="74" customFormat="1" ht="9.9499999999999993" customHeight="1">
      <c r="A3" s="4"/>
      <c r="B3" s="174" t="s">
        <v>116</v>
      </c>
      <c r="C3" s="183" t="s">
        <v>118</v>
      </c>
      <c r="D3" s="183" t="s">
        <v>119</v>
      </c>
      <c r="E3" s="183" t="s">
        <v>120</v>
      </c>
      <c r="F3" s="183" t="s">
        <v>121</v>
      </c>
      <c r="G3" s="183" t="s">
        <v>122</v>
      </c>
      <c r="H3" s="183" t="s">
        <v>123</v>
      </c>
      <c r="I3" s="183" t="s">
        <v>124</v>
      </c>
      <c r="J3" s="183" t="s">
        <v>125</v>
      </c>
      <c r="K3" s="183" t="s">
        <v>126</v>
      </c>
      <c r="L3" s="183" t="s">
        <v>127</v>
      </c>
      <c r="M3" s="183" t="s">
        <v>128</v>
      </c>
      <c r="N3" s="172" t="s">
        <v>129</v>
      </c>
      <c r="P3" s="11"/>
    </row>
    <row r="4" spans="1:16" s="67" customFormat="1" ht="5.0999999999999996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11"/>
    </row>
    <row r="5" spans="1:16" s="67" customFormat="1" ht="9" customHeight="1">
      <c r="A5" s="1" t="s">
        <v>2</v>
      </c>
      <c r="B5" s="1"/>
      <c r="C5" s="149"/>
      <c r="D5" s="149"/>
      <c r="E5" s="149"/>
      <c r="F5" s="149"/>
      <c r="G5" s="149"/>
      <c r="H5" s="149"/>
      <c r="I5" s="149"/>
      <c r="J5" s="149"/>
      <c r="K5" s="164"/>
      <c r="L5" s="149"/>
      <c r="M5" s="149"/>
      <c r="N5" s="149"/>
      <c r="P5" s="11"/>
    </row>
    <row r="6" spans="1:16" s="67" customFormat="1" ht="9" customHeight="1">
      <c r="A6" s="2" t="s">
        <v>3</v>
      </c>
      <c r="B6" s="2"/>
      <c r="C6" s="150"/>
      <c r="D6" s="150"/>
      <c r="E6" s="150"/>
      <c r="F6" s="150"/>
      <c r="G6" s="150"/>
      <c r="H6" s="150"/>
      <c r="I6" s="150"/>
      <c r="J6" s="150"/>
      <c r="K6" s="164"/>
      <c r="L6" s="150"/>
      <c r="M6" s="150"/>
      <c r="N6" s="150"/>
      <c r="P6" s="11"/>
    </row>
    <row r="7" spans="1:16" s="67" customFormat="1" ht="9" customHeight="1">
      <c r="A7" s="1" t="s">
        <v>4</v>
      </c>
      <c r="B7" s="63">
        <v>2017</v>
      </c>
      <c r="C7" s="143">
        <v>76</v>
      </c>
      <c r="D7" s="143">
        <v>162.30000000000001</v>
      </c>
      <c r="E7" s="143">
        <v>79.7</v>
      </c>
      <c r="F7" s="143">
        <v>14.9</v>
      </c>
      <c r="G7" s="143">
        <v>85.3</v>
      </c>
      <c r="H7" s="143">
        <v>15.4</v>
      </c>
      <c r="I7" s="143">
        <v>7.7</v>
      </c>
      <c r="J7" s="143">
        <v>11.6</v>
      </c>
      <c r="K7" s="164">
        <v>2.9</v>
      </c>
      <c r="L7" s="143">
        <v>33.799999999999997</v>
      </c>
      <c r="M7" s="143">
        <v>69</v>
      </c>
      <c r="N7" s="143">
        <v>126.6</v>
      </c>
      <c r="P7" s="11"/>
    </row>
    <row r="8" spans="1:16" s="67" customFormat="1" ht="9" customHeight="1">
      <c r="A8" s="2"/>
      <c r="B8" s="64">
        <v>2018</v>
      </c>
      <c r="C8" s="144">
        <v>93.3</v>
      </c>
      <c r="D8" s="144">
        <v>74.2</v>
      </c>
      <c r="E8" s="144">
        <v>319.39999999999998</v>
      </c>
      <c r="F8" s="144">
        <v>135.69999999999999</v>
      </c>
      <c r="G8" s="144">
        <v>46.2</v>
      </c>
      <c r="H8" s="144">
        <v>67.3</v>
      </c>
      <c r="I8" s="144">
        <v>12.3</v>
      </c>
      <c r="J8" s="144">
        <v>2</v>
      </c>
      <c r="K8" s="164">
        <v>10.199999999999999</v>
      </c>
      <c r="L8" s="144"/>
      <c r="M8" s="144"/>
      <c r="N8" s="144"/>
      <c r="P8" s="11"/>
    </row>
    <row r="9" spans="1:16" s="67" customFormat="1" ht="9" customHeight="1">
      <c r="A9" s="1" t="s">
        <v>5</v>
      </c>
      <c r="B9" s="63">
        <v>2017</v>
      </c>
      <c r="C9" s="143">
        <v>-40.299999999999997</v>
      </c>
      <c r="D9" s="143">
        <v>60.8</v>
      </c>
      <c r="E9" s="143">
        <v>20.9</v>
      </c>
      <c r="F9" s="143">
        <v>-66.900000000000006</v>
      </c>
      <c r="G9" s="143">
        <v>11.3</v>
      </c>
      <c r="H9" s="143">
        <v>-20.3</v>
      </c>
      <c r="I9" s="143">
        <v>-6.4</v>
      </c>
      <c r="J9" s="143">
        <v>-3.7</v>
      </c>
      <c r="K9" s="164">
        <v>-43.4</v>
      </c>
      <c r="L9" s="143">
        <v>-68.5</v>
      </c>
      <c r="M9" s="143">
        <v>-46.7</v>
      </c>
      <c r="N9" s="143">
        <v>-13.3</v>
      </c>
      <c r="P9" s="11"/>
    </row>
    <row r="10" spans="1:16" s="67" customFormat="1" ht="9" customHeight="1">
      <c r="A10" s="2"/>
      <c r="B10" s="64">
        <v>2018</v>
      </c>
      <c r="C10" s="144">
        <v>-23.1</v>
      </c>
      <c r="D10" s="144">
        <v>-22.1</v>
      </c>
      <c r="E10" s="144">
        <v>260.60000000000002</v>
      </c>
      <c r="F10" s="144">
        <v>53.8</v>
      </c>
      <c r="G10" s="144">
        <v>-27.8</v>
      </c>
      <c r="H10" s="144">
        <v>31.5</v>
      </c>
      <c r="I10" s="144">
        <v>-2</v>
      </c>
      <c r="J10" s="144">
        <v>-13.2</v>
      </c>
      <c r="K10" s="164">
        <v>-36.1</v>
      </c>
      <c r="L10" s="144"/>
      <c r="M10" s="144"/>
      <c r="N10" s="144"/>
      <c r="P10" s="11"/>
    </row>
    <row r="11" spans="1:16" s="67" customFormat="1" ht="9" customHeight="1">
      <c r="A11" s="1" t="s">
        <v>6</v>
      </c>
      <c r="B11" s="63"/>
      <c r="C11" s="143"/>
      <c r="D11" s="143"/>
      <c r="E11" s="143"/>
      <c r="F11" s="143"/>
      <c r="G11" s="143"/>
      <c r="H11" s="143"/>
      <c r="I11" s="143"/>
      <c r="J11" s="143"/>
      <c r="K11" s="164"/>
      <c r="L11" s="143"/>
      <c r="M11" s="143"/>
      <c r="N11" s="143"/>
      <c r="P11" s="11"/>
    </row>
    <row r="12" spans="1:16" s="67" customFormat="1" ht="9" customHeight="1">
      <c r="A12" s="2" t="s">
        <v>7</v>
      </c>
      <c r="B12" s="64">
        <v>2017</v>
      </c>
      <c r="C12" s="144">
        <v>6.8</v>
      </c>
      <c r="D12" s="144">
        <v>9.8000000000000007</v>
      </c>
      <c r="E12" s="144">
        <v>11.2</v>
      </c>
      <c r="F12" s="144">
        <v>14.9</v>
      </c>
      <c r="G12" s="144">
        <v>17.100000000000001</v>
      </c>
      <c r="H12" s="144">
        <v>21</v>
      </c>
      <c r="I12" s="144">
        <v>21.5</v>
      </c>
      <c r="J12" s="144">
        <v>21.4</v>
      </c>
      <c r="K12" s="164">
        <v>14.9</v>
      </c>
      <c r="L12" s="144">
        <v>17.600000000000001</v>
      </c>
      <c r="M12" s="144">
        <v>10.9</v>
      </c>
      <c r="N12" s="144">
        <v>8.1</v>
      </c>
      <c r="P12" s="11"/>
    </row>
    <row r="13" spans="1:16" s="67" customFormat="1" ht="9" customHeight="1">
      <c r="A13" s="1"/>
      <c r="B13" s="63">
        <v>2018</v>
      </c>
      <c r="C13" s="143">
        <v>8.1</v>
      </c>
      <c r="D13" s="143">
        <v>7.6</v>
      </c>
      <c r="E13" s="143">
        <v>9.1</v>
      </c>
      <c r="F13" s="143">
        <v>12.7</v>
      </c>
      <c r="G13" s="143">
        <v>15.6</v>
      </c>
      <c r="H13" s="143">
        <v>19</v>
      </c>
      <c r="I13" s="143">
        <v>20.7</v>
      </c>
      <c r="J13" s="143">
        <v>23.7</v>
      </c>
      <c r="K13" s="164">
        <v>22.3</v>
      </c>
      <c r="L13" s="143"/>
      <c r="M13" s="143"/>
      <c r="N13" s="143"/>
      <c r="P13" s="11"/>
    </row>
    <row r="14" spans="1:16" s="67" customFormat="1" ht="9" customHeight="1">
      <c r="A14" s="2" t="s">
        <v>5</v>
      </c>
      <c r="B14" s="64">
        <v>2017</v>
      </c>
      <c r="C14" s="144">
        <v>-1</v>
      </c>
      <c r="D14" s="144">
        <v>0.6</v>
      </c>
      <c r="E14" s="144">
        <v>0</v>
      </c>
      <c r="F14" s="144">
        <v>2.5</v>
      </c>
      <c r="G14" s="144">
        <v>2.1</v>
      </c>
      <c r="H14" s="144">
        <v>2.2999999999999998</v>
      </c>
      <c r="I14" s="144">
        <v>0.3</v>
      </c>
      <c r="J14" s="144">
        <v>0.1</v>
      </c>
      <c r="K14" s="170">
        <v>-1</v>
      </c>
      <c r="L14" s="144">
        <v>2.2999999999999998</v>
      </c>
      <c r="M14" s="144">
        <v>-0.4</v>
      </c>
      <c r="N14" s="144">
        <v>-0.9</v>
      </c>
      <c r="P14" s="11"/>
    </row>
    <row r="15" spans="1:16" s="67" customFormat="1" ht="9" customHeight="1">
      <c r="A15" s="1"/>
      <c r="B15" s="63">
        <v>2018</v>
      </c>
      <c r="C15" s="143">
        <v>0.3</v>
      </c>
      <c r="D15" s="143">
        <v>-1.7</v>
      </c>
      <c r="E15" s="143">
        <v>-2</v>
      </c>
      <c r="F15" s="143">
        <v>0.3</v>
      </c>
      <c r="G15" s="143">
        <v>0.6</v>
      </c>
      <c r="H15" s="143">
        <v>0.4</v>
      </c>
      <c r="I15" s="143">
        <v>-0.6</v>
      </c>
      <c r="J15" s="143">
        <v>2.5</v>
      </c>
      <c r="K15" s="170">
        <v>3.1</v>
      </c>
      <c r="L15" s="143"/>
      <c r="M15" s="143"/>
      <c r="N15" s="143"/>
      <c r="P15" s="11"/>
    </row>
    <row r="16" spans="1:16" s="67" customFormat="1" ht="9" customHeight="1">
      <c r="A16" s="2" t="s">
        <v>8</v>
      </c>
      <c r="B16" s="64"/>
      <c r="C16" s="144"/>
      <c r="D16" s="144"/>
      <c r="E16" s="144"/>
      <c r="F16" s="144"/>
      <c r="G16" s="144"/>
      <c r="H16" s="144"/>
      <c r="I16" s="144"/>
      <c r="J16" s="144"/>
      <c r="K16" s="164"/>
      <c r="L16" s="144"/>
      <c r="M16" s="144"/>
      <c r="N16" s="144"/>
      <c r="P16" s="11"/>
    </row>
    <row r="17" spans="1:16" s="67" customFormat="1" ht="9" customHeight="1">
      <c r="A17" s="1" t="s">
        <v>3</v>
      </c>
      <c r="B17" s="63"/>
      <c r="C17" s="143"/>
      <c r="D17" s="143"/>
      <c r="E17" s="143"/>
      <c r="F17" s="143"/>
      <c r="G17" s="143"/>
      <c r="H17" s="143"/>
      <c r="I17" s="143"/>
      <c r="J17" s="143"/>
      <c r="K17" s="164"/>
      <c r="L17" s="143"/>
      <c r="M17" s="143"/>
      <c r="N17" s="143"/>
      <c r="P17" s="11"/>
    </row>
    <row r="18" spans="1:16" s="67" customFormat="1" ht="9" customHeight="1">
      <c r="A18" s="2" t="s">
        <v>4</v>
      </c>
      <c r="B18" s="64">
        <v>2017</v>
      </c>
      <c r="C18" s="144">
        <v>49.4</v>
      </c>
      <c r="D18" s="144">
        <v>57.9</v>
      </c>
      <c r="E18" s="144">
        <v>77.2</v>
      </c>
      <c r="F18" s="144">
        <v>7.4</v>
      </c>
      <c r="G18" s="144">
        <v>32.9</v>
      </c>
      <c r="H18" s="144">
        <v>3.5</v>
      </c>
      <c r="I18" s="144">
        <v>0</v>
      </c>
      <c r="J18" s="144">
        <v>8.3000000000000007</v>
      </c>
      <c r="K18" s="164">
        <v>0</v>
      </c>
      <c r="L18" s="144">
        <v>18</v>
      </c>
      <c r="M18" s="144">
        <v>44.7</v>
      </c>
      <c r="N18" s="144">
        <v>47.5</v>
      </c>
      <c r="P18" s="11"/>
    </row>
    <row r="19" spans="1:16" s="67" customFormat="1" ht="9" customHeight="1">
      <c r="A19" s="1"/>
      <c r="B19" s="63">
        <v>2018</v>
      </c>
      <c r="C19" s="143">
        <v>53.5</v>
      </c>
      <c r="D19" s="143">
        <v>42.9</v>
      </c>
      <c r="E19" s="143">
        <v>188.3</v>
      </c>
      <c r="F19" s="143">
        <v>96.4</v>
      </c>
      <c r="G19" s="143">
        <v>25.2</v>
      </c>
      <c r="H19" s="143">
        <v>17.5</v>
      </c>
      <c r="I19" s="143">
        <v>0.9</v>
      </c>
      <c r="J19" s="143">
        <v>1.6</v>
      </c>
      <c r="K19" s="170">
        <v>4</v>
      </c>
      <c r="L19" s="143"/>
      <c r="M19" s="143"/>
      <c r="N19" s="143"/>
      <c r="P19" s="11"/>
    </row>
    <row r="20" spans="1:16" s="67" customFormat="1" ht="9" customHeight="1">
      <c r="A20" s="2" t="s">
        <v>5</v>
      </c>
      <c r="B20" s="64">
        <v>2017</v>
      </c>
      <c r="C20" s="144">
        <v>-24.5</v>
      </c>
      <c r="D20" s="144">
        <v>-4.4000000000000004</v>
      </c>
      <c r="E20" s="144">
        <v>36.200000000000003</v>
      </c>
      <c r="F20" s="144">
        <v>-46</v>
      </c>
      <c r="G20" s="144">
        <v>-9</v>
      </c>
      <c r="H20" s="144">
        <v>-12.5</v>
      </c>
      <c r="I20" s="144">
        <v>-4.5</v>
      </c>
      <c r="J20" s="144">
        <v>4.4000000000000004</v>
      </c>
      <c r="K20" s="164">
        <v>-22.7</v>
      </c>
      <c r="L20" s="144">
        <v>-47.7</v>
      </c>
      <c r="M20" s="144">
        <v>-33.799999999999997</v>
      </c>
      <c r="N20" s="144">
        <v>-51.1</v>
      </c>
      <c r="P20" s="11"/>
    </row>
    <row r="21" spans="1:16" s="67" customFormat="1" ht="9" customHeight="1">
      <c r="A21" s="1"/>
      <c r="B21" s="63">
        <v>2018</v>
      </c>
      <c r="C21" s="143">
        <v>-20.399999999999999</v>
      </c>
      <c r="D21" s="143">
        <v>-19.399999999999999</v>
      </c>
      <c r="E21" s="143">
        <v>147.4</v>
      </c>
      <c r="F21" s="143">
        <v>43.1</v>
      </c>
      <c r="G21" s="143">
        <v>-16.600000000000001</v>
      </c>
      <c r="H21" s="143">
        <v>1.6</v>
      </c>
      <c r="I21" s="143">
        <v>-3.6</v>
      </c>
      <c r="J21" s="143">
        <v>-2.2999999999999998</v>
      </c>
      <c r="K21" s="164">
        <v>-18.8</v>
      </c>
      <c r="L21" s="143"/>
      <c r="M21" s="143"/>
      <c r="N21" s="143"/>
      <c r="P21" s="11"/>
    </row>
    <row r="22" spans="1:16" s="67" customFormat="1" ht="9" customHeight="1">
      <c r="A22" s="2" t="s">
        <v>6</v>
      </c>
      <c r="B22" s="64"/>
      <c r="C22" s="144"/>
      <c r="D22" s="144"/>
      <c r="E22" s="144"/>
      <c r="F22" s="144"/>
      <c r="G22" s="144"/>
      <c r="H22" s="144"/>
      <c r="I22" s="144"/>
      <c r="J22" s="144"/>
      <c r="K22" s="164"/>
      <c r="L22" s="144"/>
      <c r="M22" s="144"/>
      <c r="N22" s="144"/>
      <c r="P22" s="11"/>
    </row>
    <row r="23" spans="1:16" s="67" customFormat="1" ht="9" customHeight="1">
      <c r="A23" s="1" t="s">
        <v>7</v>
      </c>
      <c r="B23" s="63">
        <v>2017</v>
      </c>
      <c r="C23" s="143">
        <v>8.6999999999999993</v>
      </c>
      <c r="D23" s="143">
        <v>11.6</v>
      </c>
      <c r="E23" s="143">
        <v>12.8</v>
      </c>
      <c r="F23" s="143">
        <v>16.8</v>
      </c>
      <c r="G23" s="143">
        <v>19.600000000000001</v>
      </c>
      <c r="H23" s="143">
        <v>24.1</v>
      </c>
      <c r="I23" s="143">
        <v>24.3</v>
      </c>
      <c r="J23" s="143">
        <v>24.6</v>
      </c>
      <c r="K23" s="164">
        <v>21.5</v>
      </c>
      <c r="L23" s="143">
        <v>20.9</v>
      </c>
      <c r="M23" s="143">
        <v>14.4</v>
      </c>
      <c r="N23" s="143">
        <v>9.9</v>
      </c>
      <c r="P23" s="11"/>
    </row>
    <row r="24" spans="1:16" s="67" customFormat="1" ht="9" customHeight="1">
      <c r="A24" s="2"/>
      <c r="B24" s="64">
        <v>2018</v>
      </c>
      <c r="C24" s="144">
        <v>9.8000000000000007</v>
      </c>
      <c r="D24" s="144">
        <v>9.5</v>
      </c>
      <c r="E24" s="144">
        <v>11.8</v>
      </c>
      <c r="F24" s="144">
        <v>14</v>
      </c>
      <c r="G24" s="144">
        <v>16.7</v>
      </c>
      <c r="H24" s="144">
        <v>20.3</v>
      </c>
      <c r="I24" s="144">
        <v>21.8</v>
      </c>
      <c r="J24" s="144">
        <v>25.8</v>
      </c>
      <c r="K24" s="164">
        <v>24.2</v>
      </c>
      <c r="L24" s="144"/>
      <c r="M24" s="144"/>
      <c r="N24" s="144"/>
      <c r="P24" s="11"/>
    </row>
    <row r="25" spans="1:16" s="67" customFormat="1" ht="9" customHeight="1">
      <c r="A25" s="1" t="s">
        <v>5</v>
      </c>
      <c r="B25" s="63">
        <v>2017</v>
      </c>
      <c r="C25" s="143">
        <v>-1.4</v>
      </c>
      <c r="D25" s="143">
        <v>0.3</v>
      </c>
      <c r="E25" s="143">
        <v>-0.1</v>
      </c>
      <c r="F25" s="143">
        <v>2.5</v>
      </c>
      <c r="G25" s="143">
        <v>2.8</v>
      </c>
      <c r="H25" s="143">
        <v>3.7</v>
      </c>
      <c r="I25" s="143">
        <v>1.3</v>
      </c>
      <c r="J25" s="143">
        <v>1.5</v>
      </c>
      <c r="K25" s="164">
        <v>0.2</v>
      </c>
      <c r="L25" s="143">
        <v>3.3</v>
      </c>
      <c r="M25" s="143">
        <v>0.6</v>
      </c>
      <c r="N25" s="143">
        <v>1.9</v>
      </c>
      <c r="P25" s="11"/>
    </row>
    <row r="26" spans="1:16" s="67" customFormat="1" ht="9" customHeight="1">
      <c r="A26" s="2"/>
      <c r="B26" s="64">
        <v>2018</v>
      </c>
      <c r="C26" s="144">
        <v>-0.3</v>
      </c>
      <c r="D26" s="144">
        <v>-1.8</v>
      </c>
      <c r="E26" s="144">
        <v>-1.1000000000000001</v>
      </c>
      <c r="F26" s="144">
        <v>-0.3</v>
      </c>
      <c r="G26" s="144">
        <v>-0.1</v>
      </c>
      <c r="H26" s="144">
        <v>0</v>
      </c>
      <c r="I26" s="144">
        <v>-1.2</v>
      </c>
      <c r="J26" s="144">
        <v>2.7</v>
      </c>
      <c r="K26" s="164">
        <v>2.9</v>
      </c>
      <c r="L26" s="144"/>
      <c r="M26" s="144"/>
      <c r="N26" s="144"/>
      <c r="P26" s="11"/>
    </row>
    <row r="27" spans="1:16" s="67" customFormat="1" ht="5.0999999999999996" customHeight="1" thickBot="1">
      <c r="A27" s="126"/>
      <c r="B27" s="126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P27" s="11"/>
    </row>
    <row r="28" spans="1:16" s="67" customFormat="1" ht="9" customHeight="1">
      <c r="A28" s="199" t="s">
        <v>135</v>
      </c>
      <c r="B28" s="199"/>
      <c r="C28" s="199"/>
      <c r="D28" s="199"/>
      <c r="E28" s="86"/>
      <c r="F28" s="86"/>
      <c r="G28" s="86"/>
      <c r="H28" s="86"/>
      <c r="I28" s="86"/>
      <c r="J28" s="86"/>
      <c r="K28" s="86"/>
      <c r="L28" s="86"/>
      <c r="M28" s="86"/>
      <c r="N28" s="86"/>
      <c r="P28" s="11"/>
    </row>
    <row r="29" spans="1:16">
      <c r="J29" s="79"/>
      <c r="K29" s="78"/>
      <c r="L29" s="78"/>
      <c r="M29" s="78"/>
      <c r="N29" s="77"/>
    </row>
    <row r="30" spans="1:16">
      <c r="J30" s="75"/>
      <c r="K30" s="80"/>
      <c r="L30" s="80"/>
      <c r="M30" s="80"/>
      <c r="N30" s="77"/>
    </row>
    <row r="31" spans="1:16">
      <c r="J31" s="75"/>
      <c r="K31" s="80"/>
      <c r="L31" s="80"/>
      <c r="M31" s="80"/>
      <c r="N31" s="77"/>
      <c r="P31" s="104"/>
    </row>
    <row r="32" spans="1:16">
      <c r="J32" s="75"/>
      <c r="K32" s="80"/>
      <c r="L32" s="80"/>
      <c r="M32" s="81"/>
      <c r="N32" s="77"/>
    </row>
    <row r="33" spans="10:14">
      <c r="J33" s="75"/>
      <c r="K33" s="80"/>
      <c r="L33" s="80"/>
      <c r="M33" s="80"/>
      <c r="N33" s="77"/>
    </row>
    <row r="34" spans="10:14">
      <c r="J34" s="75"/>
      <c r="K34" s="80"/>
      <c r="L34" s="80"/>
      <c r="M34" s="80"/>
      <c r="N34" s="77"/>
    </row>
    <row r="35" spans="10:14">
      <c r="J35" s="75"/>
      <c r="K35" s="80"/>
      <c r="L35" s="80"/>
      <c r="M35" s="80"/>
      <c r="N35" s="77"/>
    </row>
    <row r="69" spans="16:16">
      <c r="P69" s="26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N1"/>
    <mergeCell ref="A28:D28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K43"/>
  <sheetViews>
    <sheetView showGridLines="0" zoomScaleNormal="100" workbookViewId="0">
      <selection sqref="A1:I1"/>
    </sheetView>
  </sheetViews>
  <sheetFormatPr defaultRowHeight="12.75"/>
  <cols>
    <col min="1" max="1" width="28.28515625" style="66" customWidth="1"/>
    <col min="2" max="7" width="6.140625" style="66" customWidth="1"/>
    <col min="8" max="8" width="16.7109375" style="66" customWidth="1"/>
    <col min="9" max="9" width="14.7109375" style="66" customWidth="1"/>
    <col min="10" max="10" width="9.140625" style="66"/>
    <col min="11" max="11" width="12" style="11" customWidth="1"/>
    <col min="12" max="16384" width="9.140625" style="66"/>
  </cols>
  <sheetData>
    <row r="1" spans="1:11" ht="12" customHeight="1">
      <c r="A1" s="200" t="s">
        <v>172</v>
      </c>
      <c r="B1" s="200"/>
      <c r="C1" s="200"/>
      <c r="D1" s="200"/>
      <c r="E1" s="200"/>
      <c r="F1" s="200"/>
      <c r="G1" s="200"/>
      <c r="H1" s="200"/>
      <c r="I1" s="200"/>
      <c r="K1" s="134" t="s">
        <v>148</v>
      </c>
    </row>
    <row r="2" spans="1:11" ht="9" customHeight="1">
      <c r="A2" s="85" t="s">
        <v>1</v>
      </c>
      <c r="B2" s="87"/>
      <c r="C2" s="87"/>
      <c r="D2" s="87"/>
      <c r="E2" s="87"/>
      <c r="F2" s="87"/>
      <c r="G2" s="87"/>
      <c r="H2" s="87"/>
      <c r="I2" s="87"/>
    </row>
    <row r="3" spans="1:11" ht="9.9499999999999993" customHeight="1">
      <c r="A3" s="88"/>
      <c r="B3" s="201" t="s">
        <v>10</v>
      </c>
      <c r="C3" s="201"/>
      <c r="D3" s="201"/>
      <c r="E3" s="201"/>
      <c r="F3" s="201"/>
      <c r="G3" s="201"/>
      <c r="H3" s="203" t="s">
        <v>11</v>
      </c>
      <c r="I3" s="204"/>
    </row>
    <row r="4" spans="1:11" ht="9.9499999999999993" customHeight="1">
      <c r="A4" s="174" t="s">
        <v>12</v>
      </c>
      <c r="B4" s="202"/>
      <c r="C4" s="202"/>
      <c r="D4" s="202"/>
      <c r="E4" s="202"/>
      <c r="F4" s="202"/>
      <c r="G4" s="202"/>
      <c r="H4" s="179" t="s">
        <v>152</v>
      </c>
      <c r="I4" s="105" t="s">
        <v>152</v>
      </c>
    </row>
    <row r="5" spans="1:11" ht="9.9499999999999993" customHeight="1">
      <c r="A5" s="88"/>
      <c r="B5" s="179">
        <v>2013</v>
      </c>
      <c r="C5" s="179">
        <v>2014</v>
      </c>
      <c r="D5" s="179">
        <v>2015</v>
      </c>
      <c r="E5" s="179">
        <v>2016</v>
      </c>
      <c r="F5" s="179">
        <v>2017</v>
      </c>
      <c r="G5" s="179" t="s">
        <v>152</v>
      </c>
      <c r="H5" s="179" t="s">
        <v>159</v>
      </c>
      <c r="I5" s="172" t="s">
        <v>160</v>
      </c>
    </row>
    <row r="6" spans="1:11" ht="5.0999999999999996" customHeight="1">
      <c r="A6" s="87"/>
      <c r="B6" s="89"/>
      <c r="C6" s="89"/>
      <c r="D6" s="89"/>
      <c r="E6" s="89"/>
      <c r="F6" s="89"/>
      <c r="G6" s="89"/>
      <c r="H6" s="89"/>
      <c r="I6" s="89"/>
    </row>
    <row r="7" spans="1:11" s="124" customFormat="1" ht="9" customHeight="1">
      <c r="A7" s="121" t="s">
        <v>13</v>
      </c>
      <c r="B7" s="122"/>
      <c r="C7" s="122"/>
      <c r="D7" s="122"/>
      <c r="E7" s="122"/>
      <c r="F7" s="122"/>
      <c r="G7" s="122"/>
      <c r="H7" s="123"/>
      <c r="I7" s="123"/>
      <c r="K7" s="11"/>
    </row>
    <row r="8" spans="1:11" s="86" customFormat="1" ht="9" customHeight="1">
      <c r="A8" s="165" t="s">
        <v>161</v>
      </c>
      <c r="B8" s="130">
        <v>9.6069999999999993</v>
      </c>
      <c r="C8" s="130">
        <v>9.7309999999999999</v>
      </c>
      <c r="D8" s="130">
        <v>9.1219999999999999</v>
      </c>
      <c r="E8" s="130">
        <v>7.9580000000000002</v>
      </c>
      <c r="F8" s="130">
        <v>7.4829999999999997</v>
      </c>
      <c r="G8" s="130">
        <v>7.4829999999999997</v>
      </c>
      <c r="H8" s="125">
        <v>85.225849069497286</v>
      </c>
      <c r="I8" s="125">
        <v>100</v>
      </c>
      <c r="K8" s="11"/>
    </row>
    <row r="9" spans="1:11" ht="9" customHeight="1">
      <c r="A9" s="166" t="s">
        <v>166</v>
      </c>
      <c r="B9" s="122">
        <v>101.899</v>
      </c>
      <c r="C9" s="122">
        <v>97.625</v>
      </c>
      <c r="D9" s="122">
        <v>88.498999999999995</v>
      </c>
      <c r="E9" s="122">
        <v>80.397000000000006</v>
      </c>
      <c r="F9" s="122">
        <v>78.805999999999997</v>
      </c>
      <c r="G9" s="122">
        <v>82.746299999999991</v>
      </c>
      <c r="H9" s="123">
        <v>92.510609848264622</v>
      </c>
      <c r="I9" s="123">
        <v>105</v>
      </c>
    </row>
    <row r="10" spans="1:11" ht="5.0999999999999996" customHeight="1" thickBot="1">
      <c r="A10" s="127"/>
      <c r="B10" s="127"/>
      <c r="C10" s="127"/>
      <c r="D10" s="127"/>
      <c r="E10" s="127"/>
      <c r="F10" s="127"/>
      <c r="G10" s="127"/>
      <c r="H10" s="127"/>
      <c r="I10" s="127"/>
    </row>
    <row r="11" spans="1:11" ht="9" customHeight="1" thickTop="1">
      <c r="A11" s="151" t="s">
        <v>142</v>
      </c>
      <c r="B11" s="128"/>
      <c r="C11" s="128"/>
      <c r="D11" s="86"/>
      <c r="E11" s="86"/>
      <c r="F11" s="86"/>
      <c r="G11" s="86"/>
      <c r="H11" s="86"/>
      <c r="I11" s="86"/>
    </row>
    <row r="43" spans="11:11">
      <c r="K43" s="26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3">
    <mergeCell ref="A1:I1"/>
    <mergeCell ref="B3:G4"/>
    <mergeCell ref="H3:I3"/>
  </mergeCells>
  <phoneticPr fontId="6" type="noConversion"/>
  <pageMargins left="0.59055118110236227" right="0.59055118110236227" top="0.98425196850393704" bottom="0.78740157480314965" header="0" footer="0"/>
  <pageSetup paperSize="9" scale="95" orientation="portrait" horizontalDpi="1200" verticalDpi="1200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K13"/>
  <sheetViews>
    <sheetView showGridLines="0" zoomScaleNormal="100" workbookViewId="0">
      <selection sqref="A1:I1"/>
    </sheetView>
  </sheetViews>
  <sheetFormatPr defaultRowHeight="12.75"/>
  <cols>
    <col min="1" max="1" width="21.28515625" style="67" customWidth="1"/>
    <col min="2" max="7" width="6.42578125" style="67" customWidth="1"/>
    <col min="8" max="8" width="17.140625" style="67" customWidth="1"/>
    <col min="9" max="9" width="14.140625" style="67" customWidth="1"/>
    <col min="10" max="10" width="9.140625" style="67"/>
    <col min="11" max="11" width="12" style="11" customWidth="1"/>
    <col min="12" max="16384" width="9.140625" style="67"/>
  </cols>
  <sheetData>
    <row r="1" spans="1:11" ht="12" customHeight="1">
      <c r="A1" s="207" t="s">
        <v>153</v>
      </c>
      <c r="B1" s="207"/>
      <c r="C1" s="207"/>
      <c r="D1" s="207"/>
      <c r="E1" s="207"/>
      <c r="F1" s="207"/>
      <c r="G1" s="207"/>
      <c r="H1" s="207"/>
      <c r="I1" s="207"/>
      <c r="K1" s="134" t="s">
        <v>148</v>
      </c>
    </row>
    <row r="2" spans="1:11" ht="9" customHeight="1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>
      <c r="A3" s="4"/>
      <c r="B3" s="201" t="s">
        <v>154</v>
      </c>
      <c r="C3" s="205"/>
      <c r="D3" s="205"/>
      <c r="E3" s="205"/>
      <c r="F3" s="205"/>
      <c r="G3" s="205"/>
      <c r="H3" s="208" t="s">
        <v>11</v>
      </c>
      <c r="I3" s="209"/>
    </row>
    <row r="4" spans="1:11" ht="9.9499999999999993" customHeight="1">
      <c r="A4" s="174" t="s">
        <v>12</v>
      </c>
      <c r="B4" s="206"/>
      <c r="C4" s="206"/>
      <c r="D4" s="206"/>
      <c r="E4" s="206"/>
      <c r="F4" s="206"/>
      <c r="G4" s="206"/>
      <c r="H4" s="179" t="s">
        <v>152</v>
      </c>
      <c r="I4" s="105" t="s">
        <v>152</v>
      </c>
    </row>
    <row r="5" spans="1:11" ht="9.9499999999999993" customHeight="1">
      <c r="A5" s="4"/>
      <c r="B5" s="179">
        <v>2013</v>
      </c>
      <c r="C5" s="179">
        <v>2014</v>
      </c>
      <c r="D5" s="179">
        <v>2015</v>
      </c>
      <c r="E5" s="179">
        <v>2016</v>
      </c>
      <c r="F5" s="179">
        <v>2017</v>
      </c>
      <c r="G5" s="179" t="s">
        <v>152</v>
      </c>
      <c r="H5" s="179" t="s">
        <v>159</v>
      </c>
      <c r="I5" s="172" t="s">
        <v>164</v>
      </c>
    </row>
    <row r="6" spans="1:11" s="6" customFormat="1" ht="5.0999999999999996" customHeight="1">
      <c r="A6" s="5"/>
      <c r="B6" s="2"/>
      <c r="C6" s="2"/>
      <c r="D6" s="2"/>
      <c r="E6" s="2"/>
      <c r="F6" s="2"/>
      <c r="G6" s="2"/>
      <c r="H6" s="3"/>
      <c r="I6" s="3"/>
      <c r="K6" s="11"/>
    </row>
    <row r="7" spans="1:11" s="68" customFormat="1" ht="9" customHeight="1">
      <c r="A7" s="152" t="s">
        <v>13</v>
      </c>
      <c r="B7" s="154"/>
      <c r="C7" s="154"/>
      <c r="D7" s="154"/>
      <c r="E7" s="154"/>
      <c r="F7" s="154"/>
      <c r="G7" s="154"/>
      <c r="H7" s="154"/>
      <c r="I7" s="154"/>
      <c r="K7" s="11"/>
    </row>
    <row r="8" spans="1:11" s="68" customFormat="1" ht="9" customHeight="1">
      <c r="A8" s="155" t="s">
        <v>166</v>
      </c>
      <c r="B8" s="156">
        <v>8923.3062529023864</v>
      </c>
      <c r="C8" s="156">
        <v>8958.1450491016603</v>
      </c>
      <c r="D8" s="156">
        <v>9139.2299305452052</v>
      </c>
      <c r="E8" s="156">
        <v>8617.6110244717675</v>
      </c>
      <c r="F8" s="156">
        <v>9255.1471707881592</v>
      </c>
      <c r="G8" s="156">
        <v>9700</v>
      </c>
      <c r="H8" s="157">
        <v>108.03360272271038</v>
      </c>
      <c r="I8" s="157">
        <v>105</v>
      </c>
      <c r="K8" s="11"/>
    </row>
    <row r="9" spans="1:11" s="68" customFormat="1" ht="9" customHeight="1">
      <c r="A9" s="152" t="s">
        <v>165</v>
      </c>
      <c r="B9" s="153"/>
      <c r="C9" s="153"/>
      <c r="D9" s="153"/>
      <c r="E9" s="153"/>
      <c r="F9" s="153"/>
      <c r="G9" s="153"/>
      <c r="H9" s="154"/>
      <c r="I9" s="154"/>
      <c r="K9" s="11"/>
    </row>
    <row r="10" spans="1:11" s="68" customFormat="1" ht="9" customHeight="1">
      <c r="A10" s="155" t="s">
        <v>177</v>
      </c>
      <c r="B10" s="156">
        <v>9991.6944620298018</v>
      </c>
      <c r="C10" s="156">
        <v>8017.2446828894426</v>
      </c>
      <c r="D10" s="156">
        <v>12859.482593309276</v>
      </c>
      <c r="E10" s="156">
        <v>9093.4437505796523</v>
      </c>
      <c r="F10" s="156">
        <v>13354.041031546411</v>
      </c>
      <c r="G10" s="156">
        <v>12750</v>
      </c>
      <c r="H10" s="157">
        <v>119.57031993006058</v>
      </c>
      <c r="I10" s="157">
        <v>95</v>
      </c>
      <c r="K10" s="11"/>
    </row>
    <row r="11" spans="1:11" ht="9" customHeight="1">
      <c r="A11" s="168" t="s">
        <v>178</v>
      </c>
      <c r="B11" s="153">
        <v>698.75056376443536</v>
      </c>
      <c r="C11" s="153">
        <v>516.14864757349744</v>
      </c>
      <c r="D11" s="153">
        <v>928.83717990107232</v>
      </c>
      <c r="E11" s="153">
        <v>895.25669860959545</v>
      </c>
      <c r="F11" s="153">
        <v>809.56964354192178</v>
      </c>
      <c r="G11" s="153">
        <v>890</v>
      </c>
      <c r="H11" s="154">
        <v>115.62758121080752</v>
      </c>
      <c r="I11" s="154">
        <v>110</v>
      </c>
    </row>
    <row r="12" spans="1:11" ht="5.0999999999999996" customHeight="1" thickBot="1">
      <c r="A12" s="7"/>
      <c r="B12" s="158"/>
      <c r="C12" s="158"/>
      <c r="D12" s="158"/>
      <c r="E12" s="158"/>
      <c r="F12" s="158"/>
      <c r="G12" s="8"/>
      <c r="H12" s="159"/>
      <c r="I12" s="160"/>
    </row>
    <row r="13" spans="1:11" ht="9" customHeight="1" thickTop="1">
      <c r="A13" s="151" t="s">
        <v>142</v>
      </c>
      <c r="E13" s="100"/>
      <c r="F13" s="6"/>
      <c r="G13" s="6"/>
      <c r="H13" s="6"/>
      <c r="I13" s="6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3">
    <mergeCell ref="B3:G4"/>
    <mergeCell ref="A1:I1"/>
    <mergeCell ref="H3:I3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K23"/>
  <sheetViews>
    <sheetView showGridLines="0" zoomScaleNormal="100" workbookViewId="0">
      <selection sqref="A1:I1"/>
    </sheetView>
  </sheetViews>
  <sheetFormatPr defaultRowHeight="12.75"/>
  <cols>
    <col min="1" max="1" width="25.7109375" style="67" customWidth="1"/>
    <col min="2" max="7" width="6" style="67" customWidth="1"/>
    <col min="8" max="8" width="15.28515625" style="67" customWidth="1"/>
    <col min="9" max="9" width="14.140625" style="67" customWidth="1"/>
    <col min="10" max="10" width="9.140625" style="67"/>
    <col min="11" max="11" width="12" style="11" customWidth="1"/>
    <col min="12" max="16384" width="9.140625" style="67"/>
  </cols>
  <sheetData>
    <row r="1" spans="1:11" ht="12" customHeight="1">
      <c r="A1" s="207" t="s">
        <v>176</v>
      </c>
      <c r="B1" s="207"/>
      <c r="C1" s="207"/>
      <c r="D1" s="207"/>
      <c r="E1" s="207"/>
      <c r="F1" s="207"/>
      <c r="G1" s="207"/>
      <c r="H1" s="207"/>
      <c r="I1" s="207"/>
      <c r="K1" s="134" t="s">
        <v>148</v>
      </c>
    </row>
    <row r="2" spans="1:11" ht="9" customHeight="1">
      <c r="A2" s="2" t="s">
        <v>1</v>
      </c>
      <c r="B2" s="86"/>
      <c r="C2" s="86"/>
      <c r="D2" s="86"/>
      <c r="E2" s="86"/>
      <c r="F2" s="86"/>
      <c r="G2" s="86"/>
    </row>
    <row r="3" spans="1:11" ht="9.9499999999999993" customHeight="1">
      <c r="A3" s="4"/>
      <c r="B3" s="201" t="s">
        <v>171</v>
      </c>
      <c r="C3" s="201"/>
      <c r="D3" s="201"/>
      <c r="E3" s="201"/>
      <c r="F3" s="201"/>
      <c r="G3" s="201"/>
      <c r="H3" s="203" t="s">
        <v>11</v>
      </c>
      <c r="I3" s="204"/>
    </row>
    <row r="4" spans="1:11" ht="9.9499999999999993" customHeight="1">
      <c r="A4" s="174" t="s">
        <v>12</v>
      </c>
      <c r="B4" s="202"/>
      <c r="C4" s="202"/>
      <c r="D4" s="202"/>
      <c r="E4" s="202"/>
      <c r="F4" s="202"/>
      <c r="G4" s="202"/>
      <c r="H4" s="179" t="s">
        <v>152</v>
      </c>
      <c r="I4" s="105" t="s">
        <v>152</v>
      </c>
    </row>
    <row r="5" spans="1:11" ht="9.9499999999999993" customHeight="1">
      <c r="A5" s="4"/>
      <c r="B5" s="179">
        <v>2013</v>
      </c>
      <c r="C5" s="179">
        <v>2014</v>
      </c>
      <c r="D5" s="179">
        <v>2015</v>
      </c>
      <c r="E5" s="179">
        <v>2016</v>
      </c>
      <c r="F5" s="179">
        <v>2017</v>
      </c>
      <c r="G5" s="179" t="s">
        <v>152</v>
      </c>
      <c r="H5" s="179" t="s">
        <v>159</v>
      </c>
      <c r="I5" s="172" t="s">
        <v>160</v>
      </c>
    </row>
    <row r="6" spans="1:11" s="6" customFormat="1" ht="4.5" customHeight="1">
      <c r="A6" s="5"/>
      <c r="B6" s="2"/>
      <c r="C6" s="2"/>
      <c r="D6" s="2"/>
      <c r="E6" s="2"/>
      <c r="F6" s="2"/>
      <c r="G6" s="3"/>
      <c r="K6" s="11"/>
    </row>
    <row r="7" spans="1:11" s="6" customFormat="1" ht="9.9499999999999993" customHeight="1">
      <c r="A7" s="176" t="s">
        <v>13</v>
      </c>
      <c r="B7" s="56"/>
      <c r="C7" s="56"/>
      <c r="D7" s="56"/>
      <c r="E7" s="56"/>
      <c r="F7" s="56"/>
      <c r="G7" s="56"/>
      <c r="H7" s="180"/>
      <c r="I7" s="180"/>
      <c r="K7" s="11"/>
    </row>
    <row r="8" spans="1:11" s="6" customFormat="1" ht="9.9499999999999993" customHeight="1">
      <c r="A8" s="113" t="s">
        <v>161</v>
      </c>
      <c r="B8" s="141">
        <v>19.661000000000001</v>
      </c>
      <c r="C8" s="141">
        <v>21.829000000000001</v>
      </c>
      <c r="D8" s="141">
        <v>18.125</v>
      </c>
      <c r="E8" s="141">
        <v>17.206</v>
      </c>
      <c r="F8" s="141">
        <v>15.212</v>
      </c>
      <c r="G8" s="141">
        <v>15.212</v>
      </c>
      <c r="H8" s="181">
        <v>82.644268903545452</v>
      </c>
      <c r="I8" s="181">
        <v>100</v>
      </c>
      <c r="K8" s="11"/>
    </row>
    <row r="9" spans="1:11" s="6" customFormat="1" ht="9.9499999999999993" customHeight="1">
      <c r="A9" s="177" t="s">
        <v>162</v>
      </c>
      <c r="B9" s="56">
        <v>180.155</v>
      </c>
      <c r="C9" s="56">
        <v>167.322</v>
      </c>
      <c r="D9" s="56">
        <v>184.91800000000001</v>
      </c>
      <c r="E9" s="56">
        <v>169.28899999999999</v>
      </c>
      <c r="F9" s="56">
        <v>179.77699999999999</v>
      </c>
      <c r="G9" s="56">
        <v>179.77699999999996</v>
      </c>
      <c r="H9" s="180">
        <v>101.97671819853626</v>
      </c>
      <c r="I9" s="180">
        <v>100</v>
      </c>
      <c r="K9" s="11"/>
    </row>
    <row r="10" spans="1:11" s="6" customFormat="1" ht="9.9499999999999993" customHeight="1">
      <c r="A10" s="182" t="s">
        <v>157</v>
      </c>
      <c r="B10" s="141"/>
      <c r="C10" s="141"/>
      <c r="D10" s="141"/>
      <c r="E10" s="141"/>
      <c r="F10" s="141"/>
      <c r="G10" s="141"/>
      <c r="H10" s="181"/>
      <c r="I10" s="181"/>
      <c r="K10" s="11"/>
    </row>
    <row r="11" spans="1:11" ht="9.9499999999999993" customHeight="1">
      <c r="A11" s="177" t="s">
        <v>158</v>
      </c>
      <c r="B11" s="56">
        <v>381.90699999999998</v>
      </c>
      <c r="C11" s="56">
        <v>436.60300000000001</v>
      </c>
      <c r="D11" s="56">
        <v>406.99599999999998</v>
      </c>
      <c r="E11" s="56">
        <v>381.565</v>
      </c>
      <c r="F11" s="56">
        <v>445.17599999999999</v>
      </c>
      <c r="G11" s="56">
        <v>380</v>
      </c>
      <c r="H11" s="180">
        <v>92.581448529343703</v>
      </c>
      <c r="I11" s="180">
        <v>85</v>
      </c>
      <c r="K11" s="104"/>
    </row>
    <row r="12" spans="1:11" ht="9.9499999999999993" customHeight="1">
      <c r="A12" s="182" t="s">
        <v>163</v>
      </c>
      <c r="B12" s="141"/>
      <c r="C12" s="141"/>
      <c r="D12" s="141"/>
      <c r="E12" s="141"/>
      <c r="F12" s="141"/>
      <c r="G12" s="141"/>
      <c r="H12" s="181"/>
      <c r="I12" s="181"/>
    </row>
    <row r="13" spans="1:11" ht="9.9499999999999993" customHeight="1">
      <c r="A13" s="177" t="s">
        <v>179</v>
      </c>
      <c r="B13" s="56">
        <v>1089.501</v>
      </c>
      <c r="C13" s="56">
        <v>1310.366</v>
      </c>
      <c r="D13" s="56">
        <v>1832.4670000000001</v>
      </c>
      <c r="E13" s="56">
        <v>1598.3979999999999</v>
      </c>
      <c r="F13" s="56">
        <v>1650.4290000000001</v>
      </c>
      <c r="G13" s="56">
        <v>1240</v>
      </c>
      <c r="H13" s="180">
        <v>82.87483720775424</v>
      </c>
      <c r="I13" s="180">
        <v>75</v>
      </c>
    </row>
    <row r="14" spans="1:11" ht="9.9499999999999993" customHeight="1">
      <c r="A14" s="182" t="s">
        <v>165</v>
      </c>
      <c r="B14" s="141"/>
      <c r="C14" s="141"/>
      <c r="D14" s="141"/>
      <c r="E14" s="141"/>
      <c r="F14" s="141"/>
      <c r="G14" s="141"/>
      <c r="H14" s="181"/>
      <c r="I14" s="181"/>
    </row>
    <row r="15" spans="1:11" ht="9.9499999999999993" customHeight="1">
      <c r="A15" s="177" t="s">
        <v>169</v>
      </c>
      <c r="B15" s="56">
        <v>285.32799999999997</v>
      </c>
      <c r="C15" s="56">
        <v>271.81799999999998</v>
      </c>
      <c r="D15" s="56">
        <v>323.14400000000001</v>
      </c>
      <c r="E15" s="56">
        <v>252.511</v>
      </c>
      <c r="F15" s="56">
        <v>327.50299999999999</v>
      </c>
      <c r="G15" s="56">
        <v>280</v>
      </c>
      <c r="H15" s="180">
        <v>95.870448892833281</v>
      </c>
      <c r="I15" s="180">
        <v>85</v>
      </c>
    </row>
    <row r="16" spans="1:11" ht="9.9499999999999993" customHeight="1">
      <c r="A16" s="113" t="s">
        <v>170</v>
      </c>
      <c r="B16" s="141">
        <v>202.13499999999999</v>
      </c>
      <c r="C16" s="141">
        <v>209.661</v>
      </c>
      <c r="D16" s="141">
        <v>140.83699999999999</v>
      </c>
      <c r="E16" s="141">
        <v>137.45599999999999</v>
      </c>
      <c r="F16" s="141">
        <v>201.928</v>
      </c>
      <c r="G16" s="141">
        <v>161.54239999999999</v>
      </c>
      <c r="H16" s="181">
        <v>90.548946937109932</v>
      </c>
      <c r="I16" s="181">
        <v>80</v>
      </c>
    </row>
    <row r="17" spans="1:9" ht="9.9499999999999993" customHeight="1">
      <c r="A17" s="177" t="s">
        <v>167</v>
      </c>
      <c r="B17" s="56">
        <v>26.04</v>
      </c>
      <c r="C17" s="56">
        <v>41.024999999999999</v>
      </c>
      <c r="D17" s="56">
        <v>46.87</v>
      </c>
      <c r="E17" s="56">
        <v>32.319000000000003</v>
      </c>
      <c r="F17" s="56">
        <v>41.616999999999997</v>
      </c>
      <c r="G17" s="56">
        <v>41.616999999999997</v>
      </c>
      <c r="H17" s="180">
        <v>110.75951051519392</v>
      </c>
      <c r="I17" s="180">
        <v>100</v>
      </c>
    </row>
    <row r="18" spans="1:9" ht="9.9499999999999993" customHeight="1">
      <c r="A18" s="113" t="s">
        <v>173</v>
      </c>
      <c r="B18" s="141">
        <v>4.4459999999999997</v>
      </c>
      <c r="C18" s="141">
        <v>9.0340000000000007</v>
      </c>
      <c r="D18" s="141">
        <v>10.09</v>
      </c>
      <c r="E18" s="141">
        <v>8.7129999999999992</v>
      </c>
      <c r="F18" s="141">
        <v>20.138999999999999</v>
      </c>
      <c r="G18" s="141">
        <v>14.097300000000001</v>
      </c>
      <c r="H18" s="181">
        <v>134.45976879935907</v>
      </c>
      <c r="I18" s="181">
        <v>70</v>
      </c>
    </row>
    <row r="19" spans="1:9" ht="9.9499999999999993" customHeight="1">
      <c r="A19" s="176" t="s">
        <v>174</v>
      </c>
      <c r="B19" s="56"/>
      <c r="C19" s="56"/>
      <c r="D19" s="56"/>
      <c r="E19" s="56"/>
      <c r="F19" s="56"/>
      <c r="G19" s="56"/>
      <c r="H19" s="180"/>
      <c r="I19" s="180"/>
    </row>
    <row r="20" spans="1:9" ht="9.9499999999999993" customHeight="1">
      <c r="A20" s="182" t="s">
        <v>175</v>
      </c>
      <c r="B20" s="141">
        <v>17.404</v>
      </c>
      <c r="C20" s="141">
        <v>14.348000000000001</v>
      </c>
      <c r="D20" s="141">
        <v>18.945</v>
      </c>
      <c r="E20" s="141">
        <v>22.048999999999999</v>
      </c>
      <c r="F20" s="141">
        <v>21.657</v>
      </c>
      <c r="G20" s="141">
        <v>17.325599999999998</v>
      </c>
      <c r="H20" s="181">
        <v>91.764032922682532</v>
      </c>
      <c r="I20" s="181">
        <v>80</v>
      </c>
    </row>
    <row r="21" spans="1:9" ht="9.9499999999999993" customHeight="1">
      <c r="A21" s="176" t="s">
        <v>180</v>
      </c>
      <c r="B21" s="56">
        <v>6039.701</v>
      </c>
      <c r="C21" s="56">
        <v>5984.5060000000003</v>
      </c>
      <c r="D21" s="56">
        <v>6820.1850000000004</v>
      </c>
      <c r="E21" s="56">
        <v>5804.2830000000004</v>
      </c>
      <c r="F21" s="56">
        <v>6514.7610000000004</v>
      </c>
      <c r="G21" s="56">
        <v>5550</v>
      </c>
      <c r="H21" s="180">
        <v>89.046663532224102</v>
      </c>
      <c r="I21" s="180">
        <v>85</v>
      </c>
    </row>
    <row r="22" spans="1:9" ht="5.0999999999999996" customHeight="1" thickBot="1">
      <c r="A22" s="101"/>
      <c r="B22" s="101"/>
      <c r="C22" s="101"/>
      <c r="D22" s="101"/>
      <c r="E22" s="101"/>
      <c r="F22" s="101"/>
      <c r="G22" s="101"/>
      <c r="H22" s="101"/>
      <c r="I22" s="101"/>
    </row>
    <row r="23" spans="1:9" ht="13.5" thickTop="1">
      <c r="A23" s="151" t="s">
        <v>142</v>
      </c>
      <c r="B23" s="112"/>
      <c r="C23" s="102"/>
      <c r="D23" s="100"/>
      <c r="E23" s="102"/>
      <c r="F23" s="102"/>
      <c r="G23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3">
    <mergeCell ref="B3:G4"/>
    <mergeCell ref="A1:I1"/>
    <mergeCell ref="H3:I3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R71"/>
  <sheetViews>
    <sheetView showGridLines="0" zoomScaleNormal="100" workbookViewId="0"/>
  </sheetViews>
  <sheetFormatPr defaultRowHeight="9.9499999999999993" customHeight="1"/>
  <cols>
    <col min="1" max="1" width="11.42578125" style="10" customWidth="1"/>
    <col min="2" max="2" width="6.140625" style="10" bestFit="1" customWidth="1"/>
    <col min="3" max="3" width="5.42578125" style="10" customWidth="1"/>
    <col min="4" max="8" width="5.7109375" style="10" customWidth="1"/>
    <col min="9" max="9" width="5.5703125" style="10" customWidth="1"/>
    <col min="10" max="10" width="5.7109375" style="10" customWidth="1"/>
    <col min="11" max="11" width="5.85546875" style="10" customWidth="1"/>
    <col min="12" max="14" width="5.7109375" style="10" customWidth="1"/>
    <col min="15" max="15" width="6.42578125" style="10" customWidth="1"/>
    <col min="16" max="16" width="9.140625" style="10"/>
    <col min="17" max="17" width="12" style="11" customWidth="1"/>
    <col min="18" max="16384" width="9.140625" style="10"/>
  </cols>
  <sheetData>
    <row r="1" spans="1:18" ht="12" customHeight="1">
      <c r="A1" s="9" t="s">
        <v>16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Q1" s="134" t="s">
        <v>148</v>
      </c>
    </row>
    <row r="2" spans="1:18" ht="9" customHeight="1">
      <c r="A2" s="11" t="s">
        <v>17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8" s="69" customFormat="1" ht="9.9499999999999993" customHeight="1">
      <c r="A3" s="174"/>
      <c r="B3" s="179" t="s">
        <v>116</v>
      </c>
      <c r="C3" s="179" t="s">
        <v>118</v>
      </c>
      <c r="D3" s="179" t="s">
        <v>119</v>
      </c>
      <c r="E3" s="179" t="s">
        <v>120</v>
      </c>
      <c r="F3" s="179" t="s">
        <v>121</v>
      </c>
      <c r="G3" s="179" t="s">
        <v>122</v>
      </c>
      <c r="H3" s="179" t="s">
        <v>123</v>
      </c>
      <c r="I3" s="179" t="s">
        <v>124</v>
      </c>
      <c r="J3" s="179" t="s">
        <v>125</v>
      </c>
      <c r="K3" s="179" t="s">
        <v>126</v>
      </c>
      <c r="L3" s="179" t="s">
        <v>130</v>
      </c>
      <c r="M3" s="179" t="s">
        <v>128</v>
      </c>
      <c r="N3" s="179" t="s">
        <v>129</v>
      </c>
      <c r="O3" s="172" t="s">
        <v>18</v>
      </c>
      <c r="Q3" s="11"/>
    </row>
    <row r="4" spans="1:18" ht="5.0999999999999996" customHeight="1">
      <c r="A4" s="106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8" ht="9" customHeight="1">
      <c r="A5" s="27" t="s">
        <v>18</v>
      </c>
      <c r="B5" s="27"/>
      <c r="C5" s="16"/>
      <c r="D5" s="16"/>
      <c r="E5" s="16"/>
      <c r="F5" s="95"/>
      <c r="G5" s="95"/>
      <c r="H5" s="95"/>
      <c r="I5" s="95"/>
      <c r="J5" s="131"/>
      <c r="K5" s="16"/>
      <c r="L5" s="95"/>
      <c r="M5" s="95"/>
      <c r="N5" s="95"/>
      <c r="O5" s="95"/>
      <c r="P5" s="11"/>
    </row>
    <row r="6" spans="1:18" ht="9" customHeight="1">
      <c r="A6" s="11" t="s">
        <v>19</v>
      </c>
      <c r="B6" s="107">
        <v>2017</v>
      </c>
      <c r="C6" s="14">
        <v>39667.068999999996</v>
      </c>
      <c r="D6" s="14">
        <v>34559</v>
      </c>
      <c r="E6" s="14">
        <v>38801</v>
      </c>
      <c r="F6" s="14">
        <v>34577</v>
      </c>
      <c r="G6" s="14">
        <v>40443</v>
      </c>
      <c r="H6" s="14">
        <v>36429.466</v>
      </c>
      <c r="I6" s="14">
        <v>37123</v>
      </c>
      <c r="J6" s="131">
        <v>40785</v>
      </c>
      <c r="K6" s="14">
        <v>35555</v>
      </c>
      <c r="L6" s="14">
        <v>41088</v>
      </c>
      <c r="M6" s="14">
        <v>40676</v>
      </c>
      <c r="N6" s="14">
        <v>38342</v>
      </c>
      <c r="O6" s="14">
        <f>SUM(C6:N6)</f>
        <v>458045.53499999997</v>
      </c>
      <c r="P6" s="14"/>
      <c r="R6" s="70"/>
    </row>
    <row r="7" spans="1:18" ht="9" customHeight="1">
      <c r="A7" s="12"/>
      <c r="B7" s="108">
        <v>2018</v>
      </c>
      <c r="C7" s="95">
        <v>41443</v>
      </c>
      <c r="D7" s="95">
        <v>35362.425999999999</v>
      </c>
      <c r="E7" s="95">
        <v>39244</v>
      </c>
      <c r="F7" s="95">
        <v>36963</v>
      </c>
      <c r="G7" s="95">
        <v>39195</v>
      </c>
      <c r="H7" s="95">
        <v>37951.307999999997</v>
      </c>
      <c r="I7" s="95">
        <v>40773</v>
      </c>
      <c r="J7" s="131">
        <v>41401</v>
      </c>
      <c r="K7" s="95"/>
      <c r="L7" s="95"/>
      <c r="M7" s="95"/>
      <c r="N7" s="95"/>
      <c r="O7" s="16"/>
      <c r="P7" s="14"/>
      <c r="R7" s="70"/>
    </row>
    <row r="8" spans="1:18" ht="9" customHeight="1">
      <c r="A8" s="11" t="s">
        <v>20</v>
      </c>
      <c r="B8" s="107"/>
      <c r="C8" s="14"/>
      <c r="D8" s="14"/>
      <c r="E8" s="14"/>
      <c r="F8" s="14"/>
      <c r="G8" s="14"/>
      <c r="H8" s="14"/>
      <c r="I8" s="14"/>
      <c r="J8" s="131"/>
      <c r="K8" s="14"/>
      <c r="L8" s="14"/>
      <c r="M8" s="14"/>
      <c r="N8" s="14"/>
      <c r="O8" s="14"/>
      <c r="P8" s="14"/>
      <c r="R8" s="70"/>
    </row>
    <row r="9" spans="1:18" ht="9" customHeight="1">
      <c r="A9" s="12" t="s">
        <v>145</v>
      </c>
      <c r="B9" s="109">
        <v>2017</v>
      </c>
      <c r="C9" s="95">
        <v>29611</v>
      </c>
      <c r="D9" s="95">
        <v>24509</v>
      </c>
      <c r="E9" s="95">
        <v>28404</v>
      </c>
      <c r="F9" s="95">
        <v>26453</v>
      </c>
      <c r="G9" s="95">
        <v>35258</v>
      </c>
      <c r="H9" s="95">
        <v>32736</v>
      </c>
      <c r="I9" s="95">
        <v>35044</v>
      </c>
      <c r="J9" s="131">
        <v>37291</v>
      </c>
      <c r="K9" s="95">
        <v>30767</v>
      </c>
      <c r="L9" s="95">
        <v>34101</v>
      </c>
      <c r="M9" s="95">
        <v>32232</v>
      </c>
      <c r="N9" s="95">
        <v>30713</v>
      </c>
      <c r="O9" s="95">
        <f>SUM(C9:N9)</f>
        <v>377119</v>
      </c>
      <c r="P9" s="14"/>
      <c r="R9" s="70"/>
    </row>
    <row r="10" spans="1:18" ht="9" customHeight="1">
      <c r="A10" s="11"/>
      <c r="B10" s="107">
        <v>2018</v>
      </c>
      <c r="C10" s="14">
        <v>31738</v>
      </c>
      <c r="D10" s="14">
        <v>26732</v>
      </c>
      <c r="E10" s="14">
        <v>29639</v>
      </c>
      <c r="F10" s="14">
        <v>29736</v>
      </c>
      <c r="G10" s="14">
        <v>33843</v>
      </c>
      <c r="H10" s="14">
        <v>31913</v>
      </c>
      <c r="I10" s="14">
        <v>37075</v>
      </c>
      <c r="J10" s="131">
        <v>36251</v>
      </c>
      <c r="K10" s="14"/>
      <c r="L10" s="14"/>
      <c r="M10" s="14"/>
      <c r="N10" s="14"/>
      <c r="O10" s="14"/>
      <c r="P10" s="14"/>
      <c r="R10" s="70"/>
    </row>
    <row r="11" spans="1:18" ht="9" customHeight="1">
      <c r="A11" s="12" t="s">
        <v>19</v>
      </c>
      <c r="B11" s="109">
        <v>2017</v>
      </c>
      <c r="C11" s="95">
        <v>7127.1819999999998</v>
      </c>
      <c r="D11" s="95">
        <v>5919</v>
      </c>
      <c r="E11" s="95">
        <v>6840</v>
      </c>
      <c r="F11" s="95">
        <v>6416</v>
      </c>
      <c r="G11" s="95">
        <v>8724</v>
      </c>
      <c r="H11" s="95">
        <v>8181.0249999999996</v>
      </c>
      <c r="I11" s="95">
        <v>8688</v>
      </c>
      <c r="J11" s="131">
        <v>8935</v>
      </c>
      <c r="K11" s="95">
        <v>7395</v>
      </c>
      <c r="L11" s="95">
        <v>8096</v>
      </c>
      <c r="M11" s="95">
        <v>7608</v>
      </c>
      <c r="N11" s="95">
        <v>7165</v>
      </c>
      <c r="O11" s="95">
        <f>SUM(C11:N11)</f>
        <v>91094.206999999995</v>
      </c>
      <c r="P11" s="14"/>
      <c r="R11" s="70"/>
    </row>
    <row r="12" spans="1:18" ht="9" customHeight="1">
      <c r="A12" s="11"/>
      <c r="B12" s="107">
        <v>2018</v>
      </c>
      <c r="C12" s="14">
        <v>7666.7879999999996</v>
      </c>
      <c r="D12" s="14">
        <v>6453.9939999999997</v>
      </c>
      <c r="E12" s="14">
        <v>7230</v>
      </c>
      <c r="F12" s="14">
        <v>7432</v>
      </c>
      <c r="G12" s="14">
        <v>8435</v>
      </c>
      <c r="H12" s="14">
        <v>8073.8739999999998</v>
      </c>
      <c r="I12" s="14">
        <v>9251</v>
      </c>
      <c r="J12" s="131">
        <v>8857</v>
      </c>
      <c r="K12" s="14"/>
      <c r="L12" s="14"/>
      <c r="M12" s="14"/>
      <c r="N12" s="14"/>
      <c r="O12" s="14"/>
      <c r="P12" s="70"/>
      <c r="R12" s="70"/>
    </row>
    <row r="13" spans="1:18" ht="9" customHeight="1">
      <c r="A13" s="12" t="s">
        <v>21</v>
      </c>
      <c r="B13" s="108"/>
      <c r="C13" s="95"/>
      <c r="D13" s="95"/>
      <c r="E13" s="95"/>
      <c r="F13" s="95"/>
      <c r="G13" s="95"/>
      <c r="H13" s="95"/>
      <c r="I13" s="95"/>
      <c r="J13" s="131"/>
      <c r="K13" s="95"/>
      <c r="L13" s="95"/>
      <c r="M13" s="95"/>
      <c r="N13" s="95"/>
      <c r="O13" s="16"/>
      <c r="P13" s="14"/>
      <c r="R13" s="70"/>
    </row>
    <row r="14" spans="1:18" ht="9" customHeight="1">
      <c r="A14" s="11" t="s">
        <v>145</v>
      </c>
      <c r="B14" s="107">
        <v>2017</v>
      </c>
      <c r="C14" s="14">
        <v>442292</v>
      </c>
      <c r="D14" s="14">
        <v>400615</v>
      </c>
      <c r="E14" s="14">
        <v>457326</v>
      </c>
      <c r="F14" s="14">
        <v>407525</v>
      </c>
      <c r="G14" s="14">
        <v>463703</v>
      </c>
      <c r="H14" s="14">
        <v>427813</v>
      </c>
      <c r="I14" s="14">
        <v>441856</v>
      </c>
      <c r="J14" s="131">
        <v>519021</v>
      </c>
      <c r="K14" s="14">
        <v>427560</v>
      </c>
      <c r="L14" s="14">
        <v>485041</v>
      </c>
      <c r="M14" s="14">
        <v>480561</v>
      </c>
      <c r="N14" s="14">
        <v>519861</v>
      </c>
      <c r="O14" s="14">
        <f>SUM(C14:N14)</f>
        <v>5473174</v>
      </c>
      <c r="P14" s="14"/>
      <c r="R14" s="70"/>
    </row>
    <row r="15" spans="1:18" ht="9" customHeight="1">
      <c r="A15" s="12"/>
      <c r="B15" s="108">
        <v>2018</v>
      </c>
      <c r="C15" s="95">
        <v>463063</v>
      </c>
      <c r="D15" s="95">
        <v>406920</v>
      </c>
      <c r="E15" s="95">
        <v>461074</v>
      </c>
      <c r="F15" s="95">
        <v>418511</v>
      </c>
      <c r="G15" s="95">
        <v>451075</v>
      </c>
      <c r="H15" s="95">
        <v>444729</v>
      </c>
      <c r="I15" s="95">
        <v>474504</v>
      </c>
      <c r="J15" s="131">
        <v>531083</v>
      </c>
      <c r="K15" s="95"/>
      <c r="L15" s="95"/>
      <c r="M15" s="95"/>
      <c r="N15" s="95"/>
      <c r="O15" s="16"/>
      <c r="P15" s="14"/>
      <c r="R15" s="70"/>
    </row>
    <row r="16" spans="1:18" ht="9" customHeight="1">
      <c r="A16" s="11" t="s">
        <v>19</v>
      </c>
      <c r="B16" s="107">
        <v>2017</v>
      </c>
      <c r="C16" s="14">
        <v>32019.63</v>
      </c>
      <c r="D16" s="14">
        <v>28078</v>
      </c>
      <c r="E16" s="14">
        <v>31153</v>
      </c>
      <c r="F16" s="14">
        <v>26323</v>
      </c>
      <c r="G16" s="14">
        <v>30768</v>
      </c>
      <c r="H16" s="14">
        <v>27278.393</v>
      </c>
      <c r="I16" s="14">
        <v>27688</v>
      </c>
      <c r="J16" s="131">
        <v>30986</v>
      </c>
      <c r="K16" s="14">
        <v>27566</v>
      </c>
      <c r="L16" s="14">
        <v>32342</v>
      </c>
      <c r="M16" s="14">
        <v>32510</v>
      </c>
      <c r="N16" s="14">
        <v>29754</v>
      </c>
      <c r="O16" s="14">
        <f>SUM(C16:N16)</f>
        <v>356466.02300000004</v>
      </c>
      <c r="P16" s="14"/>
      <c r="R16" s="70"/>
    </row>
    <row r="17" spans="1:18" ht="9" customHeight="1">
      <c r="A17" s="12"/>
      <c r="B17" s="108">
        <v>2018</v>
      </c>
      <c r="C17" s="95">
        <v>33234.328000000001</v>
      </c>
      <c r="D17" s="95">
        <v>28331.906999999999</v>
      </c>
      <c r="E17" s="95">
        <v>30163</v>
      </c>
      <c r="F17" s="95">
        <v>28914</v>
      </c>
      <c r="G17" s="95">
        <v>29873</v>
      </c>
      <c r="H17" s="95">
        <v>28914.383999999998</v>
      </c>
      <c r="I17" s="95">
        <v>30716</v>
      </c>
      <c r="J17" s="131">
        <v>31831</v>
      </c>
      <c r="K17" s="95"/>
      <c r="L17" s="95"/>
      <c r="M17" s="95"/>
      <c r="N17" s="95"/>
      <c r="O17" s="16"/>
      <c r="P17" s="14"/>
      <c r="R17" s="70"/>
    </row>
    <row r="18" spans="1:18" ht="9" customHeight="1">
      <c r="A18" s="11" t="s">
        <v>22</v>
      </c>
      <c r="B18" s="107"/>
      <c r="C18" s="14"/>
      <c r="D18" s="14"/>
      <c r="E18" s="14"/>
      <c r="F18" s="14"/>
      <c r="G18" s="14"/>
      <c r="H18" s="14"/>
      <c r="I18" s="14"/>
      <c r="J18" s="131"/>
      <c r="K18" s="14"/>
      <c r="L18" s="14"/>
      <c r="M18" s="14"/>
      <c r="N18" s="14"/>
      <c r="O18" s="14"/>
      <c r="P18" s="14"/>
      <c r="R18" s="70"/>
    </row>
    <row r="19" spans="1:18" ht="9" customHeight="1">
      <c r="A19" s="12" t="s">
        <v>145</v>
      </c>
      <c r="B19" s="109">
        <v>2017</v>
      </c>
      <c r="C19" s="95">
        <v>43777</v>
      </c>
      <c r="D19" s="95">
        <v>44478</v>
      </c>
      <c r="E19" s="95">
        <v>58735</v>
      </c>
      <c r="F19" s="95">
        <v>144767</v>
      </c>
      <c r="G19" s="95">
        <v>64764</v>
      </c>
      <c r="H19" s="95">
        <v>68554</v>
      </c>
      <c r="I19" s="95">
        <v>51866</v>
      </c>
      <c r="J19" s="131">
        <v>59389</v>
      </c>
      <c r="K19" s="95">
        <v>41842</v>
      </c>
      <c r="L19" s="95">
        <v>48543</v>
      </c>
      <c r="M19" s="95">
        <v>41640</v>
      </c>
      <c r="N19" s="95">
        <v>124210</v>
      </c>
      <c r="O19" s="95">
        <f>SUM(C19:N19)</f>
        <v>792565</v>
      </c>
      <c r="P19" s="14"/>
      <c r="R19" s="70"/>
    </row>
    <row r="20" spans="1:18" ht="9" customHeight="1">
      <c r="A20" s="11"/>
      <c r="B20" s="107">
        <v>2018</v>
      </c>
      <c r="C20" s="14">
        <v>41929</v>
      </c>
      <c r="D20" s="14">
        <v>42961</v>
      </c>
      <c r="E20" s="14">
        <v>143961</v>
      </c>
      <c r="F20" s="14">
        <v>42537</v>
      </c>
      <c r="G20" s="14">
        <v>57055</v>
      </c>
      <c r="H20" s="14">
        <v>62569</v>
      </c>
      <c r="I20" s="14">
        <v>52501</v>
      </c>
      <c r="J20" s="131">
        <v>46926</v>
      </c>
      <c r="K20" s="14"/>
      <c r="L20" s="14"/>
      <c r="M20" s="14"/>
      <c r="N20" s="14"/>
      <c r="O20" s="14"/>
      <c r="P20" s="14"/>
      <c r="R20" s="70"/>
    </row>
    <row r="21" spans="1:18" ht="9" customHeight="1">
      <c r="A21" s="96" t="s">
        <v>19</v>
      </c>
      <c r="B21" s="109">
        <v>2017</v>
      </c>
      <c r="C21" s="95">
        <v>481.30399999999997</v>
      </c>
      <c r="D21" s="95">
        <v>511</v>
      </c>
      <c r="E21" s="95">
        <v>728</v>
      </c>
      <c r="F21" s="95">
        <v>1683</v>
      </c>
      <c r="G21" s="95">
        <v>882</v>
      </c>
      <c r="H21" s="95">
        <v>891.64200000000005</v>
      </c>
      <c r="I21" s="95">
        <v>684</v>
      </c>
      <c r="J21" s="131">
        <v>796</v>
      </c>
      <c r="K21" s="95">
        <v>540</v>
      </c>
      <c r="L21" s="95">
        <v>583</v>
      </c>
      <c r="M21" s="95">
        <v>499</v>
      </c>
      <c r="N21" s="95">
        <v>1250</v>
      </c>
      <c r="O21" s="95">
        <f>SUM(C21:N21)</f>
        <v>9528.9459999999999</v>
      </c>
      <c r="P21" s="14"/>
      <c r="R21" s="70"/>
    </row>
    <row r="22" spans="1:18" ht="9" customHeight="1">
      <c r="A22" s="11"/>
      <c r="B22" s="107">
        <v>2018</v>
      </c>
      <c r="C22" s="14">
        <v>481.21499999999997</v>
      </c>
      <c r="D22" s="14">
        <f>525928/1000</f>
        <v>525.928</v>
      </c>
      <c r="E22" s="14">
        <v>1710</v>
      </c>
      <c r="F22" s="14">
        <v>557</v>
      </c>
      <c r="G22" s="14">
        <v>818</v>
      </c>
      <c r="H22" s="14">
        <v>883.59199999999998</v>
      </c>
      <c r="I22" s="14">
        <v>734</v>
      </c>
      <c r="J22" s="131">
        <v>646</v>
      </c>
      <c r="K22" s="14"/>
      <c r="L22" s="14"/>
      <c r="M22" s="14"/>
      <c r="N22" s="14"/>
      <c r="O22" s="14"/>
      <c r="P22" s="14"/>
      <c r="R22" s="70"/>
    </row>
    <row r="23" spans="1:18" ht="9" customHeight="1">
      <c r="A23" s="12" t="s">
        <v>23</v>
      </c>
      <c r="B23" s="108"/>
      <c r="C23" s="95"/>
      <c r="D23" s="95"/>
      <c r="E23" s="95"/>
      <c r="F23" s="95"/>
      <c r="G23" s="95"/>
      <c r="H23" s="95"/>
      <c r="I23" s="95"/>
      <c r="J23" s="131"/>
      <c r="K23" s="95"/>
      <c r="L23" s="95"/>
      <c r="M23" s="95"/>
      <c r="N23" s="95"/>
      <c r="O23" s="16"/>
      <c r="P23" s="14"/>
      <c r="R23" s="70"/>
    </row>
    <row r="24" spans="1:18" ht="9" customHeight="1">
      <c r="A24" s="11" t="s">
        <v>145</v>
      </c>
      <c r="B24" s="107">
        <v>2017</v>
      </c>
      <c r="C24" s="14">
        <v>2828</v>
      </c>
      <c r="D24" s="14">
        <v>4693</v>
      </c>
      <c r="E24" s="14">
        <v>6874</v>
      </c>
      <c r="F24" s="14">
        <v>20942</v>
      </c>
      <c r="G24" s="14">
        <v>6737</v>
      </c>
      <c r="H24" s="14">
        <v>8469</v>
      </c>
      <c r="I24" s="14">
        <v>5352</v>
      </c>
      <c r="J24" s="131">
        <v>5669</v>
      </c>
      <c r="K24" s="14">
        <v>3776</v>
      </c>
      <c r="L24" s="14">
        <v>4086</v>
      </c>
      <c r="M24" s="14">
        <v>5196</v>
      </c>
      <c r="N24" s="14">
        <v>26442</v>
      </c>
      <c r="O24" s="14">
        <f>SUM(C24:N24)</f>
        <v>101064</v>
      </c>
      <c r="P24" s="14"/>
      <c r="R24" s="70"/>
    </row>
    <row r="25" spans="1:18" ht="9" customHeight="1">
      <c r="A25" s="12"/>
      <c r="B25" s="108">
        <v>2018</v>
      </c>
      <c r="C25" s="95">
        <v>4176</v>
      </c>
      <c r="D25" s="95">
        <v>5410</v>
      </c>
      <c r="E25" s="95">
        <v>19894</v>
      </c>
      <c r="F25" s="95">
        <v>5366</v>
      </c>
      <c r="G25" s="95">
        <v>7121</v>
      </c>
      <c r="H25" s="95">
        <v>8464</v>
      </c>
      <c r="I25" s="95">
        <v>6103</v>
      </c>
      <c r="J25" s="131">
        <v>5756</v>
      </c>
      <c r="K25" s="95"/>
      <c r="L25" s="95"/>
      <c r="M25" s="95"/>
      <c r="N25" s="95"/>
      <c r="O25" s="16"/>
      <c r="P25" s="14"/>
      <c r="R25" s="70"/>
    </row>
    <row r="26" spans="1:18" ht="9" customHeight="1">
      <c r="A26" s="11" t="s">
        <v>19</v>
      </c>
      <c r="B26" s="107">
        <v>2017</v>
      </c>
      <c r="C26" s="14">
        <v>23.670999999999999</v>
      </c>
      <c r="D26" s="14">
        <v>34</v>
      </c>
      <c r="E26" s="14">
        <v>48</v>
      </c>
      <c r="F26" s="14">
        <v>134</v>
      </c>
      <c r="G26" s="14">
        <v>50</v>
      </c>
      <c r="H26" s="14">
        <v>64.084999999999994</v>
      </c>
      <c r="I26" s="14">
        <v>48</v>
      </c>
      <c r="J26" s="131">
        <v>56</v>
      </c>
      <c r="K26" s="14">
        <v>38</v>
      </c>
      <c r="L26" s="14">
        <v>40</v>
      </c>
      <c r="M26" s="14">
        <v>38</v>
      </c>
      <c r="N26" s="14">
        <v>161</v>
      </c>
      <c r="O26" s="14">
        <f>SUM(C26:N26)</f>
        <v>734.75599999999997</v>
      </c>
      <c r="P26" s="14"/>
      <c r="R26" s="70"/>
    </row>
    <row r="27" spans="1:18" ht="9" customHeight="1">
      <c r="A27" s="12"/>
      <c r="B27" s="108">
        <v>2018</v>
      </c>
      <c r="C27" s="95">
        <v>36.715000000000003</v>
      </c>
      <c r="D27" s="95">
        <f>41011/1000</f>
        <v>41.011000000000003</v>
      </c>
      <c r="E27" s="95">
        <v>127</v>
      </c>
      <c r="F27" s="95">
        <v>42</v>
      </c>
      <c r="G27" s="95">
        <v>55</v>
      </c>
      <c r="H27" s="95">
        <v>69.486999999999995</v>
      </c>
      <c r="I27" s="95">
        <v>59</v>
      </c>
      <c r="J27" s="131">
        <v>56</v>
      </c>
      <c r="K27" s="95"/>
      <c r="L27" s="95"/>
      <c r="M27" s="95"/>
      <c r="N27" s="95"/>
      <c r="O27" s="16"/>
      <c r="P27" s="14"/>
      <c r="R27" s="70"/>
    </row>
    <row r="28" spans="1:18" ht="9" customHeight="1">
      <c r="A28" s="11" t="s">
        <v>24</v>
      </c>
      <c r="B28" s="107"/>
      <c r="C28" s="14"/>
      <c r="D28" s="14"/>
      <c r="E28" s="14"/>
      <c r="F28" s="14"/>
      <c r="G28" s="14"/>
      <c r="H28" s="14"/>
      <c r="I28" s="14"/>
      <c r="J28" s="131"/>
      <c r="K28" s="14"/>
      <c r="L28" s="14"/>
      <c r="M28" s="14"/>
      <c r="N28" s="14"/>
      <c r="O28" s="14"/>
      <c r="P28" s="14"/>
      <c r="R28" s="70"/>
    </row>
    <row r="29" spans="1:18" ht="9" customHeight="1">
      <c r="A29" s="12" t="s">
        <v>145</v>
      </c>
      <c r="B29" s="109">
        <v>2017</v>
      </c>
      <c r="C29" s="95">
        <v>73</v>
      </c>
      <c r="D29" s="95">
        <v>89</v>
      </c>
      <c r="E29" s="95">
        <v>169</v>
      </c>
      <c r="F29" s="95">
        <v>110</v>
      </c>
      <c r="G29" s="95">
        <v>90</v>
      </c>
      <c r="H29" s="95">
        <v>74</v>
      </c>
      <c r="I29" s="95">
        <v>74</v>
      </c>
      <c r="J29" s="131">
        <v>68</v>
      </c>
      <c r="K29" s="95">
        <v>84</v>
      </c>
      <c r="L29" s="95">
        <v>152</v>
      </c>
      <c r="M29" s="95">
        <v>115</v>
      </c>
      <c r="N29" s="95">
        <v>65</v>
      </c>
      <c r="O29" s="95">
        <f>SUM(C29:N29)</f>
        <v>1163</v>
      </c>
      <c r="P29" s="14"/>
      <c r="R29" s="70"/>
    </row>
    <row r="30" spans="1:18" ht="9" customHeight="1">
      <c r="A30" s="11"/>
      <c r="B30" s="107">
        <v>2018</v>
      </c>
      <c r="C30" s="14">
        <v>132</v>
      </c>
      <c r="D30" s="14">
        <v>52</v>
      </c>
      <c r="E30" s="14">
        <v>86</v>
      </c>
      <c r="F30" s="14">
        <v>92</v>
      </c>
      <c r="G30" s="14">
        <v>71</v>
      </c>
      <c r="H30" s="14">
        <v>44</v>
      </c>
      <c r="I30" s="14">
        <v>67</v>
      </c>
      <c r="J30" s="131">
        <v>55</v>
      </c>
      <c r="K30" s="14"/>
      <c r="L30" s="14"/>
      <c r="M30" s="14"/>
      <c r="N30" s="14"/>
      <c r="O30" s="14"/>
      <c r="P30" s="14"/>
      <c r="R30" s="70"/>
    </row>
    <row r="31" spans="1:18" ht="9" customHeight="1">
      <c r="A31" s="12" t="s">
        <v>19</v>
      </c>
      <c r="B31" s="109">
        <v>2017</v>
      </c>
      <c r="C31" s="95">
        <v>15.282</v>
      </c>
      <c r="D31" s="95">
        <v>17</v>
      </c>
      <c r="E31" s="95">
        <v>32</v>
      </c>
      <c r="F31" s="95">
        <v>21</v>
      </c>
      <c r="G31" s="95">
        <v>19</v>
      </c>
      <c r="H31" s="95">
        <v>14.321</v>
      </c>
      <c r="I31" s="95">
        <v>15</v>
      </c>
      <c r="J31" s="131">
        <v>12</v>
      </c>
      <c r="K31" s="95">
        <v>16</v>
      </c>
      <c r="L31" s="95">
        <v>27</v>
      </c>
      <c r="M31" s="95">
        <v>21</v>
      </c>
      <c r="N31" s="95">
        <v>12</v>
      </c>
      <c r="O31" s="95">
        <f>SUM(C31:N31)</f>
        <v>221.60300000000001</v>
      </c>
      <c r="P31" s="14"/>
      <c r="R31" s="70"/>
    </row>
    <row r="32" spans="1:18" ht="9" customHeight="1">
      <c r="A32" s="11"/>
      <c r="B32" s="107">
        <v>2018</v>
      </c>
      <c r="C32" s="14">
        <v>23.826000000000001</v>
      </c>
      <c r="D32" s="14">
        <f>9586/1000</f>
        <v>9.5860000000000003</v>
      </c>
      <c r="E32" s="14">
        <v>14</v>
      </c>
      <c r="F32" s="14">
        <v>18</v>
      </c>
      <c r="G32" s="14">
        <v>14</v>
      </c>
      <c r="H32" s="14">
        <v>9.9710000000000001</v>
      </c>
      <c r="I32" s="14">
        <v>13</v>
      </c>
      <c r="J32" s="131">
        <v>11</v>
      </c>
      <c r="K32" s="14"/>
      <c r="L32" s="14"/>
      <c r="M32" s="14"/>
      <c r="N32" s="14"/>
      <c r="O32" s="14"/>
      <c r="P32" s="14"/>
      <c r="R32" s="70"/>
    </row>
    <row r="33" spans="1:16" s="11" customFormat="1" ht="5.0999999999999996" customHeight="1" thickBo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4"/>
    </row>
    <row r="34" spans="1:16" ht="9.9499999999999993" customHeight="1" thickTop="1"/>
    <row r="71" spans="17:17" ht="9.9499999999999993" customHeight="1">
      <c r="Q71" s="26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R73"/>
  <sheetViews>
    <sheetView showGridLines="0" zoomScaleNormal="100" workbookViewId="0"/>
  </sheetViews>
  <sheetFormatPr defaultRowHeight="9.9499999999999993" customHeight="1"/>
  <cols>
    <col min="1" max="1" width="16.7109375" style="10" customWidth="1"/>
    <col min="2" max="2" width="4.42578125" style="10" customWidth="1"/>
    <col min="3" max="14" width="5.28515625" style="10" customWidth="1"/>
    <col min="15" max="15" width="6.28515625" style="10" customWidth="1"/>
    <col min="16" max="16" width="9.140625" style="10"/>
    <col min="17" max="17" width="12" style="11" customWidth="1"/>
    <col min="18" max="16384" width="9.140625" style="10"/>
  </cols>
  <sheetData>
    <row r="1" spans="1:18" ht="12" customHeight="1">
      <c r="A1" s="9" t="s">
        <v>25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Q1" s="134" t="s">
        <v>148</v>
      </c>
    </row>
    <row r="2" spans="1:18" ht="9" customHeight="1">
      <c r="A2" s="11" t="s">
        <v>17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8" s="69" customFormat="1" ht="9.9499999999999993" customHeight="1">
      <c r="A3" s="174"/>
      <c r="B3" s="179" t="s">
        <v>116</v>
      </c>
      <c r="C3" s="179" t="s">
        <v>118</v>
      </c>
      <c r="D3" s="179" t="s">
        <v>119</v>
      </c>
      <c r="E3" s="179" t="s">
        <v>120</v>
      </c>
      <c r="F3" s="179" t="s">
        <v>121</v>
      </c>
      <c r="G3" s="179" t="s">
        <v>122</v>
      </c>
      <c r="H3" s="179" t="s">
        <v>123</v>
      </c>
      <c r="I3" s="179" t="s">
        <v>124</v>
      </c>
      <c r="J3" s="179" t="s">
        <v>125</v>
      </c>
      <c r="K3" s="179" t="s">
        <v>126</v>
      </c>
      <c r="L3" s="179" t="s">
        <v>130</v>
      </c>
      <c r="M3" s="179" t="s">
        <v>137</v>
      </c>
      <c r="N3" s="179" t="s">
        <v>129</v>
      </c>
      <c r="O3" s="172" t="s">
        <v>18</v>
      </c>
      <c r="Q3" s="11"/>
    </row>
    <row r="4" spans="1:18" ht="5.0999999999999996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8" ht="8.1" customHeight="1">
      <c r="A5" s="18" t="s">
        <v>18</v>
      </c>
      <c r="B5" s="33"/>
      <c r="C5" s="33"/>
      <c r="D5" s="146"/>
      <c r="E5" s="33"/>
      <c r="F5" s="33"/>
      <c r="G5" s="33"/>
      <c r="H5" s="33"/>
      <c r="I5" s="33"/>
      <c r="J5" s="171"/>
      <c r="K5" s="146"/>
      <c r="L5" s="96"/>
      <c r="M5" s="96"/>
      <c r="N5" s="96"/>
      <c r="O5" s="96"/>
      <c r="P5" s="11"/>
    </row>
    <row r="6" spans="1:18" ht="8.1" customHeight="1">
      <c r="A6" s="11" t="s">
        <v>19</v>
      </c>
      <c r="B6" s="13">
        <v>2017</v>
      </c>
      <c r="C6" s="22">
        <v>27573.453000000005</v>
      </c>
      <c r="D6" s="22">
        <v>25926</v>
      </c>
      <c r="E6" s="22">
        <v>29751</v>
      </c>
      <c r="F6" s="22">
        <v>26805.003000000001</v>
      </c>
      <c r="G6" s="22">
        <v>29747</v>
      </c>
      <c r="H6" s="22">
        <v>28661.981</v>
      </c>
      <c r="I6" s="22">
        <v>29103.796999999999</v>
      </c>
      <c r="J6" s="129">
        <v>31068</v>
      </c>
      <c r="K6" s="22">
        <v>28491.584999999999</v>
      </c>
      <c r="L6" s="22">
        <v>30001</v>
      </c>
      <c r="M6" s="22">
        <v>29872</v>
      </c>
      <c r="N6" s="22">
        <v>28772.395</v>
      </c>
      <c r="O6" s="22">
        <f>SUM(C6:N6)</f>
        <v>345773.21400000004</v>
      </c>
      <c r="P6" s="14"/>
      <c r="R6" s="70"/>
    </row>
    <row r="7" spans="1:18" ht="8.1" customHeight="1">
      <c r="A7" s="12"/>
      <c r="B7" s="15">
        <v>2018</v>
      </c>
      <c r="C7" s="94">
        <v>29513.879000000001</v>
      </c>
      <c r="D7" s="94">
        <v>25866.644</v>
      </c>
      <c r="E7" s="94">
        <v>29681.583999999999</v>
      </c>
      <c r="F7" s="94">
        <v>29279</v>
      </c>
      <c r="G7" s="94">
        <v>29772</v>
      </c>
      <c r="H7" s="94">
        <v>28360.901999999998</v>
      </c>
      <c r="I7" s="94">
        <v>30249.23</v>
      </c>
      <c r="J7" s="129">
        <v>31535</v>
      </c>
      <c r="K7" s="94"/>
      <c r="L7" s="94"/>
      <c r="M7" s="94"/>
      <c r="N7" s="94"/>
      <c r="O7" s="94"/>
      <c r="P7" s="14"/>
      <c r="R7" s="70"/>
    </row>
    <row r="8" spans="1:18" ht="8.1" customHeight="1">
      <c r="A8" s="19" t="s">
        <v>26</v>
      </c>
      <c r="B8" s="13"/>
      <c r="C8" s="22"/>
      <c r="D8" s="22"/>
      <c r="E8" s="22"/>
      <c r="F8" s="22"/>
      <c r="G8" s="22"/>
      <c r="H8" s="22"/>
      <c r="I8" s="22"/>
      <c r="J8" s="129"/>
      <c r="K8" s="22"/>
      <c r="L8" s="22"/>
      <c r="M8" s="22"/>
      <c r="N8" s="22"/>
      <c r="O8" s="22"/>
      <c r="P8" s="14"/>
      <c r="R8" s="70"/>
    </row>
    <row r="9" spans="1:18" ht="8.1" customHeight="1">
      <c r="A9" s="12" t="s">
        <v>146</v>
      </c>
      <c r="B9" s="97">
        <v>2017</v>
      </c>
      <c r="C9" s="94">
        <v>15604.597</v>
      </c>
      <c r="D9" s="94">
        <v>14619</v>
      </c>
      <c r="E9" s="94">
        <v>17150</v>
      </c>
      <c r="F9" s="94">
        <v>15188</v>
      </c>
      <c r="G9" s="94">
        <v>17421</v>
      </c>
      <c r="H9" s="94">
        <v>17186.57</v>
      </c>
      <c r="I9" s="94">
        <v>17751.705000000002</v>
      </c>
      <c r="J9" s="129">
        <v>19251</v>
      </c>
      <c r="K9" s="94">
        <v>16684</v>
      </c>
      <c r="L9" s="94">
        <v>17298</v>
      </c>
      <c r="M9" s="94">
        <v>16852</v>
      </c>
      <c r="N9" s="94">
        <v>15619.912</v>
      </c>
      <c r="O9" s="94">
        <f>SUM(C9:N9)</f>
        <v>200625.78400000004</v>
      </c>
      <c r="P9" s="14"/>
      <c r="R9" s="70"/>
    </row>
    <row r="10" spans="1:18" ht="7.5" customHeight="1">
      <c r="A10" s="11"/>
      <c r="B10" s="13">
        <v>2018</v>
      </c>
      <c r="C10" s="22">
        <v>16550.751</v>
      </c>
      <c r="D10" s="22">
        <v>14921.814</v>
      </c>
      <c r="E10" s="22">
        <v>16837</v>
      </c>
      <c r="F10" s="22">
        <v>16364</v>
      </c>
      <c r="G10" s="22">
        <v>16925</v>
      </c>
      <c r="H10" s="22">
        <v>16364.71</v>
      </c>
      <c r="I10" s="22">
        <v>17624</v>
      </c>
      <c r="J10" s="129">
        <v>19324</v>
      </c>
      <c r="K10" s="22"/>
      <c r="L10" s="22"/>
      <c r="M10" s="22"/>
      <c r="N10" s="22"/>
      <c r="O10" s="22"/>
      <c r="P10" s="14"/>
      <c r="R10" s="70"/>
    </row>
    <row r="11" spans="1:18" ht="8.1" customHeight="1">
      <c r="A11" s="12" t="s">
        <v>19</v>
      </c>
      <c r="B11" s="97">
        <v>2017</v>
      </c>
      <c r="C11" s="94">
        <v>22684.485000000001</v>
      </c>
      <c r="D11" s="94">
        <v>21590</v>
      </c>
      <c r="E11" s="94">
        <v>24968</v>
      </c>
      <c r="F11" s="94">
        <v>22290</v>
      </c>
      <c r="G11" s="94">
        <v>24737</v>
      </c>
      <c r="H11" s="94">
        <v>24234.674999999999</v>
      </c>
      <c r="I11" s="94">
        <v>24709.205999999998</v>
      </c>
      <c r="J11" s="129">
        <v>26371</v>
      </c>
      <c r="K11" s="94">
        <v>23993</v>
      </c>
      <c r="L11" s="94">
        <v>25470</v>
      </c>
      <c r="M11" s="94">
        <v>25588</v>
      </c>
      <c r="N11" s="94">
        <v>23967.232</v>
      </c>
      <c r="O11" s="94">
        <f>SUM(C11:N11)</f>
        <v>290602.59800000006</v>
      </c>
      <c r="P11" s="14"/>
      <c r="R11" s="70"/>
    </row>
    <row r="12" spans="1:18" ht="8.1" customHeight="1">
      <c r="A12" s="20"/>
      <c r="B12" s="13">
        <v>2018</v>
      </c>
      <c r="C12" s="22">
        <v>24851.052</v>
      </c>
      <c r="D12" s="22">
        <v>22077.830999999998</v>
      </c>
      <c r="E12" s="22">
        <v>25111</v>
      </c>
      <c r="F12" s="22">
        <v>24245</v>
      </c>
      <c r="G12" s="22">
        <v>24096</v>
      </c>
      <c r="H12" s="22">
        <v>23266.261999999999</v>
      </c>
      <c r="I12" s="22">
        <v>24863</v>
      </c>
      <c r="J12" s="129">
        <v>26406</v>
      </c>
      <c r="K12" s="22"/>
      <c r="L12" s="22"/>
      <c r="M12" s="22"/>
      <c r="N12" s="22"/>
      <c r="O12" s="22"/>
      <c r="P12" s="14"/>
      <c r="R12" s="70"/>
    </row>
    <row r="13" spans="1:18" ht="8.1" customHeight="1">
      <c r="A13" s="21" t="s">
        <v>27</v>
      </c>
      <c r="B13" s="15"/>
      <c r="C13" s="94"/>
      <c r="D13" s="94"/>
      <c r="E13" s="94"/>
      <c r="F13" s="94"/>
      <c r="G13" s="94"/>
      <c r="H13" s="94"/>
      <c r="I13" s="94"/>
      <c r="J13" s="129"/>
      <c r="K13" s="94"/>
      <c r="L13" s="94"/>
      <c r="M13" s="94"/>
      <c r="N13" s="94"/>
      <c r="O13" s="94"/>
      <c r="P13" s="14"/>
      <c r="R13" s="70"/>
    </row>
    <row r="14" spans="1:18" ht="7.9" customHeight="1">
      <c r="A14" s="103" t="s">
        <v>28</v>
      </c>
      <c r="B14" s="13"/>
      <c r="C14" s="22"/>
      <c r="D14" s="22"/>
      <c r="E14" s="22"/>
      <c r="F14" s="22"/>
      <c r="G14" s="22"/>
      <c r="H14" s="22"/>
      <c r="I14" s="22"/>
      <c r="J14" s="129"/>
      <c r="K14" s="22"/>
      <c r="L14" s="22"/>
      <c r="M14" s="22"/>
      <c r="N14" s="22"/>
      <c r="O14" s="22"/>
      <c r="P14" s="14"/>
      <c r="R14" s="70"/>
    </row>
    <row r="15" spans="1:18" ht="8.1" customHeight="1">
      <c r="A15" s="12" t="s">
        <v>147</v>
      </c>
      <c r="B15" s="97">
        <v>2017</v>
      </c>
      <c r="C15" s="94">
        <v>15247.565000000001</v>
      </c>
      <c r="D15" s="99">
        <v>14187</v>
      </c>
      <c r="E15" s="94">
        <v>16832</v>
      </c>
      <c r="F15" s="99">
        <v>14801</v>
      </c>
      <c r="G15" s="99">
        <v>16703</v>
      </c>
      <c r="H15" s="99">
        <v>16574.235000000001</v>
      </c>
      <c r="I15" s="99">
        <v>17264.440999999999</v>
      </c>
      <c r="J15" s="175">
        <v>18900</v>
      </c>
      <c r="K15" s="99">
        <v>16265</v>
      </c>
      <c r="L15" s="99">
        <v>16918</v>
      </c>
      <c r="M15" s="99">
        <v>16408</v>
      </c>
      <c r="N15" s="99">
        <v>15228.847</v>
      </c>
      <c r="O15" s="99">
        <f>SUM(C15:N15)</f>
        <v>195329.08800000002</v>
      </c>
      <c r="P15" s="14"/>
      <c r="R15" s="70"/>
    </row>
    <row r="16" spans="1:18" ht="8.1" customHeight="1">
      <c r="A16" s="11"/>
      <c r="B16" s="13">
        <v>2018</v>
      </c>
      <c r="C16" s="22">
        <v>15906.278</v>
      </c>
      <c r="D16" s="22">
        <v>14376.098</v>
      </c>
      <c r="E16" s="22">
        <v>16378</v>
      </c>
      <c r="F16" s="22">
        <v>15780</v>
      </c>
      <c r="G16" s="22">
        <v>16263</v>
      </c>
      <c r="H16" s="22">
        <v>15763.915999999999</v>
      </c>
      <c r="I16" s="22">
        <v>17181</v>
      </c>
      <c r="J16" s="129">
        <v>18853</v>
      </c>
      <c r="K16" s="22"/>
      <c r="L16" s="22"/>
      <c r="M16" s="22"/>
      <c r="N16" s="22"/>
      <c r="O16" s="22"/>
      <c r="P16" s="14"/>
      <c r="R16" s="70"/>
    </row>
    <row r="17" spans="1:18" ht="8.1" customHeight="1">
      <c r="A17" s="12" t="s">
        <v>29</v>
      </c>
      <c r="B17" s="97">
        <v>2017</v>
      </c>
      <c r="C17" s="94">
        <v>22068.995999999999</v>
      </c>
      <c r="D17" s="99">
        <v>20807</v>
      </c>
      <c r="E17" s="94">
        <v>24198</v>
      </c>
      <c r="F17" s="99">
        <v>21431</v>
      </c>
      <c r="G17" s="99">
        <v>23258</v>
      </c>
      <c r="H17" s="99">
        <v>22767.427</v>
      </c>
      <c r="I17" s="99">
        <v>23506.942999999999</v>
      </c>
      <c r="J17" s="175">
        <v>25639</v>
      </c>
      <c r="K17" s="99">
        <v>23122</v>
      </c>
      <c r="L17" s="99">
        <v>24557</v>
      </c>
      <c r="M17" s="99">
        <v>24546</v>
      </c>
      <c r="N17" s="99">
        <v>23061.856</v>
      </c>
      <c r="O17" s="99">
        <f>SUM(C17:N17)</f>
        <v>278963.22200000001</v>
      </c>
      <c r="P17" s="14"/>
      <c r="R17" s="70"/>
    </row>
    <row r="18" spans="1:18" ht="8.1" customHeight="1">
      <c r="A18" s="11"/>
      <c r="B18" s="13">
        <v>2018</v>
      </c>
      <c r="C18" s="22">
        <v>23646.325000000001</v>
      </c>
      <c r="D18" s="22">
        <v>20882.59</v>
      </c>
      <c r="E18" s="22">
        <v>24041</v>
      </c>
      <c r="F18" s="22">
        <v>23066</v>
      </c>
      <c r="G18" s="22">
        <v>22695</v>
      </c>
      <c r="H18" s="22">
        <v>21985.776999999998</v>
      </c>
      <c r="I18" s="22">
        <v>23889</v>
      </c>
      <c r="J18" s="129">
        <v>25387</v>
      </c>
      <c r="K18" s="22"/>
      <c r="L18" s="22"/>
      <c r="M18" s="22"/>
      <c r="N18" s="22"/>
      <c r="O18" s="22"/>
      <c r="P18" s="14"/>
      <c r="R18" s="70"/>
    </row>
    <row r="19" spans="1:18" ht="8.1" customHeight="1">
      <c r="A19" s="18" t="s">
        <v>30</v>
      </c>
      <c r="B19" s="15"/>
      <c r="C19" s="94"/>
      <c r="D19" s="94"/>
      <c r="E19" s="94"/>
      <c r="F19" s="94"/>
      <c r="G19" s="94"/>
      <c r="H19" s="94"/>
      <c r="I19" s="94"/>
      <c r="J19" s="129"/>
      <c r="K19" s="94"/>
      <c r="L19" s="94"/>
      <c r="M19" s="94"/>
      <c r="N19" s="94"/>
      <c r="O19" s="94"/>
      <c r="P19" s="14"/>
      <c r="R19" s="70"/>
    </row>
    <row r="20" spans="1:18" ht="8.1" customHeight="1">
      <c r="A20" s="11" t="s">
        <v>146</v>
      </c>
      <c r="B20" s="13">
        <v>2017</v>
      </c>
      <c r="C20" s="22">
        <v>279.786</v>
      </c>
      <c r="D20" s="22">
        <v>251</v>
      </c>
      <c r="E20" s="22">
        <v>261</v>
      </c>
      <c r="F20" s="22">
        <v>267</v>
      </c>
      <c r="G20" s="22">
        <v>296</v>
      </c>
      <c r="H20" s="22">
        <v>263.91300000000001</v>
      </c>
      <c r="I20" s="22">
        <v>240.21799999999999</v>
      </c>
      <c r="J20" s="129">
        <v>268</v>
      </c>
      <c r="K20" s="22">
        <v>270</v>
      </c>
      <c r="L20" s="22">
        <v>263</v>
      </c>
      <c r="M20" s="22">
        <v>250</v>
      </c>
      <c r="N20" s="22">
        <v>358.65800000000002</v>
      </c>
      <c r="O20" s="22">
        <f>SUM(C20:N20)</f>
        <v>3268.5750000000003</v>
      </c>
      <c r="P20" s="14"/>
      <c r="R20" s="70"/>
    </row>
    <row r="21" spans="1:18" ht="8.1" customHeight="1">
      <c r="A21" s="12"/>
      <c r="B21" s="15">
        <v>2018</v>
      </c>
      <c r="C21" s="94">
        <v>246.08600000000001</v>
      </c>
      <c r="D21" s="94">
        <v>191.43799999999999</v>
      </c>
      <c r="E21" s="94">
        <v>222</v>
      </c>
      <c r="F21" s="94">
        <v>269</v>
      </c>
      <c r="G21" s="94">
        <v>314</v>
      </c>
      <c r="H21" s="94">
        <v>288.46199999999999</v>
      </c>
      <c r="I21" s="94">
        <v>306</v>
      </c>
      <c r="J21" s="129">
        <v>298</v>
      </c>
      <c r="K21" s="94"/>
      <c r="L21" s="94"/>
      <c r="M21" s="94"/>
      <c r="N21" s="94"/>
      <c r="O21" s="94"/>
      <c r="P21" s="14"/>
      <c r="R21" s="70"/>
    </row>
    <row r="22" spans="1:18" ht="8.1" customHeight="1">
      <c r="A22" s="11" t="s">
        <v>19</v>
      </c>
      <c r="B22" s="13">
        <v>2017</v>
      </c>
      <c r="C22" s="22">
        <v>3535.107</v>
      </c>
      <c r="D22" s="22">
        <v>3135</v>
      </c>
      <c r="E22" s="22">
        <v>3250</v>
      </c>
      <c r="F22" s="22">
        <v>3255</v>
      </c>
      <c r="G22" s="22">
        <v>3561</v>
      </c>
      <c r="H22" s="22">
        <v>3059.8539999999998</v>
      </c>
      <c r="I22" s="22">
        <v>2983.866</v>
      </c>
      <c r="J22" s="129">
        <v>3224</v>
      </c>
      <c r="K22" s="22">
        <v>3222</v>
      </c>
      <c r="L22" s="22">
        <v>3140</v>
      </c>
      <c r="M22" s="22">
        <v>2870</v>
      </c>
      <c r="N22" s="22">
        <v>3446.6770000000001</v>
      </c>
      <c r="O22" s="22">
        <f>SUM(C22:N22)</f>
        <v>38682.504000000001</v>
      </c>
      <c r="P22" s="14"/>
      <c r="R22" s="70"/>
    </row>
    <row r="23" spans="1:18" ht="8.1" customHeight="1">
      <c r="A23" s="12"/>
      <c r="B23" s="15">
        <v>2018</v>
      </c>
      <c r="C23" s="94">
        <v>3149.1909999999998</v>
      </c>
      <c r="D23" s="94">
        <v>2505.096</v>
      </c>
      <c r="E23" s="94">
        <v>3023</v>
      </c>
      <c r="F23" s="94">
        <v>3633</v>
      </c>
      <c r="G23" s="94">
        <v>4060</v>
      </c>
      <c r="H23" s="94">
        <v>3715.2730000000001</v>
      </c>
      <c r="I23" s="94">
        <v>3874</v>
      </c>
      <c r="J23" s="129">
        <v>3638</v>
      </c>
      <c r="K23" s="94"/>
      <c r="L23" s="94"/>
      <c r="M23" s="94"/>
      <c r="N23" s="94"/>
      <c r="O23" s="94"/>
      <c r="P23" s="14"/>
      <c r="R23" s="70"/>
    </row>
    <row r="24" spans="1:18" ht="8.1" customHeight="1">
      <c r="A24" s="19" t="s">
        <v>31</v>
      </c>
      <c r="B24" s="13"/>
      <c r="C24" s="22"/>
      <c r="D24" s="22"/>
      <c r="E24" s="22"/>
      <c r="F24" s="22"/>
      <c r="G24" s="22"/>
      <c r="H24" s="22"/>
      <c r="I24" s="22"/>
      <c r="J24" s="129"/>
      <c r="K24" s="22"/>
      <c r="L24" s="22"/>
      <c r="M24" s="22"/>
      <c r="N24" s="22"/>
      <c r="O24" s="22"/>
      <c r="P24" s="14"/>
      <c r="R24" s="70"/>
    </row>
    <row r="25" spans="1:18" ht="8.1" customHeight="1">
      <c r="A25" s="12" t="s">
        <v>146</v>
      </c>
      <c r="B25" s="97">
        <v>2017</v>
      </c>
      <c r="C25" s="94">
        <v>313.10599999999999</v>
      </c>
      <c r="D25" s="94">
        <v>278</v>
      </c>
      <c r="E25" s="94">
        <v>363</v>
      </c>
      <c r="F25" s="94">
        <v>281</v>
      </c>
      <c r="G25" s="94">
        <v>350</v>
      </c>
      <c r="H25" s="94">
        <v>318.36</v>
      </c>
      <c r="I25" s="94">
        <v>350.03699999999998</v>
      </c>
      <c r="J25" s="129">
        <v>362</v>
      </c>
      <c r="K25" s="94">
        <v>324</v>
      </c>
      <c r="L25" s="94">
        <v>343</v>
      </c>
      <c r="M25" s="94">
        <v>359</v>
      </c>
      <c r="N25" s="94">
        <v>330.08600000000001</v>
      </c>
      <c r="O25" s="94">
        <f>SUM(C25:N25)</f>
        <v>3971.5889999999999</v>
      </c>
      <c r="P25" s="14"/>
      <c r="R25" s="70"/>
    </row>
    <row r="26" spans="1:18" ht="8.1" customHeight="1">
      <c r="A26" s="11"/>
      <c r="B26" s="13">
        <v>2018</v>
      </c>
      <c r="C26" s="22">
        <v>352.661</v>
      </c>
      <c r="D26" s="22">
        <v>287.69</v>
      </c>
      <c r="E26" s="22">
        <v>348</v>
      </c>
      <c r="F26" s="22">
        <v>328</v>
      </c>
      <c r="G26" s="22">
        <v>398</v>
      </c>
      <c r="H26" s="22">
        <v>349.14100000000002</v>
      </c>
      <c r="I26" s="22">
        <v>368</v>
      </c>
      <c r="J26" s="129">
        <v>363</v>
      </c>
      <c r="K26" s="22"/>
      <c r="L26" s="22"/>
      <c r="M26" s="22"/>
      <c r="N26" s="22"/>
      <c r="O26" s="22"/>
      <c r="P26" s="14"/>
      <c r="R26" s="70"/>
    </row>
    <row r="27" spans="1:18" ht="8.1" customHeight="1">
      <c r="A27" s="12" t="s">
        <v>19</v>
      </c>
      <c r="B27" s="97">
        <v>2017</v>
      </c>
      <c r="C27" s="94">
        <v>832.36400000000003</v>
      </c>
      <c r="D27" s="94">
        <v>708</v>
      </c>
      <c r="E27" s="94">
        <v>930</v>
      </c>
      <c r="F27" s="94">
        <v>702</v>
      </c>
      <c r="G27" s="94">
        <v>826</v>
      </c>
      <c r="H27" s="94">
        <v>775.78399999999999</v>
      </c>
      <c r="I27" s="94">
        <v>859.23900000000003</v>
      </c>
      <c r="J27" s="129">
        <v>877</v>
      </c>
      <c r="K27" s="94">
        <v>760</v>
      </c>
      <c r="L27" s="94">
        <v>838</v>
      </c>
      <c r="M27" s="94">
        <v>901</v>
      </c>
      <c r="N27" s="94">
        <v>857.42200000000003</v>
      </c>
      <c r="O27" s="94">
        <f>SUM(C27:N27)</f>
        <v>9866.8090000000011</v>
      </c>
      <c r="P27" s="14"/>
      <c r="R27" s="70"/>
    </row>
    <row r="28" spans="1:18" ht="8.1" customHeight="1">
      <c r="A28" s="11"/>
      <c r="B28" s="13">
        <v>2018</v>
      </c>
      <c r="C28" s="22">
        <v>882.46299999999997</v>
      </c>
      <c r="D28" s="22">
        <v>787.10900000000004</v>
      </c>
      <c r="E28" s="22">
        <v>909</v>
      </c>
      <c r="F28" s="22">
        <v>843</v>
      </c>
      <c r="G28" s="22">
        <v>995</v>
      </c>
      <c r="H28" s="22">
        <v>845.40800000000002</v>
      </c>
      <c r="I28" s="22">
        <v>905</v>
      </c>
      <c r="J28" s="129">
        <v>858</v>
      </c>
      <c r="K28" s="22"/>
      <c r="L28" s="22"/>
      <c r="M28" s="22"/>
      <c r="N28" s="22"/>
      <c r="O28" s="22"/>
      <c r="P28" s="14"/>
      <c r="R28" s="70"/>
    </row>
    <row r="29" spans="1:18" ht="8.1" customHeight="1">
      <c r="A29" s="18" t="s">
        <v>32</v>
      </c>
      <c r="B29" s="15"/>
      <c r="C29" s="94"/>
      <c r="D29" s="94"/>
      <c r="E29" s="94"/>
      <c r="F29" s="94"/>
      <c r="G29" s="94"/>
      <c r="H29" s="94"/>
      <c r="I29" s="94"/>
      <c r="J29" s="129"/>
      <c r="K29" s="94"/>
      <c r="L29" s="94"/>
      <c r="M29" s="94"/>
      <c r="N29" s="94"/>
      <c r="O29" s="94"/>
      <c r="P29" s="14"/>
      <c r="R29" s="70"/>
    </row>
    <row r="30" spans="1:18" ht="8.1" customHeight="1">
      <c r="A30" s="11" t="s">
        <v>146</v>
      </c>
      <c r="B30" s="13">
        <v>2017</v>
      </c>
      <c r="C30" s="22">
        <v>662.42100000000005</v>
      </c>
      <c r="D30" s="22">
        <v>702</v>
      </c>
      <c r="E30" s="22">
        <v>834</v>
      </c>
      <c r="F30" s="22">
        <v>875</v>
      </c>
      <c r="G30" s="22">
        <v>752</v>
      </c>
      <c r="H30" s="22">
        <v>914.18</v>
      </c>
      <c r="I30" s="22">
        <v>777.11300000000006</v>
      </c>
      <c r="J30" s="129">
        <v>961</v>
      </c>
      <c r="K30" s="22">
        <v>621</v>
      </c>
      <c r="L30" s="22">
        <v>871</v>
      </c>
      <c r="M30" s="22">
        <v>788</v>
      </c>
      <c r="N30" s="22">
        <v>635.95100000000002</v>
      </c>
      <c r="O30" s="22">
        <f>SUM(C30:N30)</f>
        <v>9393.6650000000009</v>
      </c>
      <c r="P30" s="14"/>
      <c r="R30" s="70"/>
    </row>
    <row r="31" spans="1:18" ht="8.1" customHeight="1">
      <c r="A31" s="12"/>
      <c r="B31" s="15">
        <v>2018</v>
      </c>
      <c r="C31" s="94">
        <v>822.65599999999995</v>
      </c>
      <c r="D31" s="94">
        <v>591.32600000000002</v>
      </c>
      <c r="E31" s="94">
        <v>881</v>
      </c>
      <c r="F31" s="94">
        <v>763</v>
      </c>
      <c r="G31" s="94">
        <v>638</v>
      </c>
      <c r="H31" s="94">
        <v>529.32299999999998</v>
      </c>
      <c r="I31" s="94">
        <v>673</v>
      </c>
      <c r="J31" s="129">
        <v>869</v>
      </c>
      <c r="K31" s="94"/>
      <c r="L31" s="94"/>
      <c r="M31" s="94"/>
      <c r="N31" s="94"/>
      <c r="O31" s="94"/>
      <c r="P31" s="14"/>
      <c r="R31" s="70"/>
    </row>
    <row r="32" spans="1:18" ht="8.1" customHeight="1">
      <c r="A32" s="11" t="s">
        <v>19</v>
      </c>
      <c r="B32" s="13">
        <v>2017</v>
      </c>
      <c r="C32" s="22">
        <v>127.846</v>
      </c>
      <c r="D32" s="22">
        <v>144</v>
      </c>
      <c r="E32" s="22">
        <v>164</v>
      </c>
      <c r="F32" s="22">
        <v>169</v>
      </c>
      <c r="G32" s="22">
        <v>138</v>
      </c>
      <c r="H32" s="22">
        <v>178.87</v>
      </c>
      <c r="I32" s="22">
        <v>148.23099999999999</v>
      </c>
      <c r="J32" s="129">
        <v>175</v>
      </c>
      <c r="K32" s="22">
        <v>103</v>
      </c>
      <c r="L32" s="22">
        <v>157</v>
      </c>
      <c r="M32" s="22">
        <v>138</v>
      </c>
      <c r="N32" s="22">
        <v>119.812</v>
      </c>
      <c r="O32" s="22">
        <f>SUM(C32:N32)</f>
        <v>1762.759</v>
      </c>
      <c r="P32" s="14"/>
      <c r="R32" s="70"/>
    </row>
    <row r="33" spans="1:18" ht="8.1" customHeight="1">
      <c r="A33" s="12"/>
      <c r="B33" s="15">
        <v>2018</v>
      </c>
      <c r="C33" s="94">
        <v>155.50299999999999</v>
      </c>
      <c r="D33" s="94">
        <v>105.22799999999999</v>
      </c>
      <c r="E33" s="94">
        <v>169</v>
      </c>
      <c r="F33" s="94">
        <v>136</v>
      </c>
      <c r="G33" s="94">
        <v>135</v>
      </c>
      <c r="H33" s="94">
        <v>109.181</v>
      </c>
      <c r="I33" s="94">
        <v>137</v>
      </c>
      <c r="J33" s="129">
        <v>159</v>
      </c>
      <c r="K33" s="94"/>
      <c r="L33" s="94"/>
      <c r="M33" s="94"/>
      <c r="N33" s="94"/>
      <c r="O33" s="94"/>
      <c r="P33" s="14"/>
      <c r="R33" s="70"/>
    </row>
    <row r="34" spans="1:18" ht="8.1" customHeight="1">
      <c r="A34" s="19" t="s">
        <v>33</v>
      </c>
      <c r="B34" s="13"/>
      <c r="C34" s="22"/>
      <c r="D34" s="22"/>
      <c r="E34" s="22"/>
      <c r="F34" s="22"/>
      <c r="G34" s="22"/>
      <c r="H34" s="22"/>
      <c r="I34" s="22"/>
      <c r="J34" s="129"/>
      <c r="K34" s="22"/>
      <c r="L34" s="22"/>
      <c r="M34" s="22"/>
      <c r="N34" s="22"/>
      <c r="O34" s="22"/>
      <c r="P34" s="14"/>
      <c r="R34" s="70"/>
    </row>
    <row r="35" spans="1:18" ht="8.1" customHeight="1">
      <c r="A35" s="12" t="s">
        <v>146</v>
      </c>
      <c r="B35" s="97">
        <v>2017</v>
      </c>
      <c r="C35" s="94" t="s">
        <v>114</v>
      </c>
      <c r="D35" s="94">
        <v>0</v>
      </c>
      <c r="E35" s="94">
        <v>0</v>
      </c>
      <c r="F35" s="94" t="s">
        <v>114</v>
      </c>
      <c r="G35" s="94">
        <v>0</v>
      </c>
      <c r="H35" s="94" t="s">
        <v>114</v>
      </c>
      <c r="I35" s="94" t="s">
        <v>114</v>
      </c>
      <c r="J35" s="129">
        <v>0</v>
      </c>
      <c r="K35" s="94" t="s">
        <v>114</v>
      </c>
      <c r="L35" s="94">
        <v>0</v>
      </c>
      <c r="M35" s="94">
        <v>0</v>
      </c>
      <c r="N35" s="94" t="s">
        <v>114</v>
      </c>
      <c r="O35" s="94">
        <f>SUM(C35:N35)</f>
        <v>0</v>
      </c>
      <c r="P35" s="14"/>
      <c r="R35" s="70"/>
    </row>
    <row r="36" spans="1:18" ht="8.1" customHeight="1">
      <c r="A36" s="11"/>
      <c r="B36" s="13">
        <v>2018</v>
      </c>
      <c r="C36" s="22" t="s">
        <v>114</v>
      </c>
      <c r="D36" s="22">
        <v>1.1850000000000001</v>
      </c>
      <c r="E36" s="22" t="s">
        <v>114</v>
      </c>
      <c r="F36" s="22">
        <v>0</v>
      </c>
      <c r="G36" s="22">
        <v>0</v>
      </c>
      <c r="H36" s="22">
        <v>0</v>
      </c>
      <c r="I36" s="22" t="s">
        <v>114</v>
      </c>
      <c r="J36" s="129">
        <v>0</v>
      </c>
      <c r="K36" s="22"/>
      <c r="L36" s="22"/>
      <c r="M36" s="22"/>
      <c r="N36" s="22"/>
      <c r="O36" s="22"/>
      <c r="P36" s="14"/>
      <c r="R36" s="70"/>
    </row>
    <row r="37" spans="1:18" ht="8.1" customHeight="1">
      <c r="A37" s="12" t="s">
        <v>19</v>
      </c>
      <c r="B37" s="97">
        <v>2017</v>
      </c>
      <c r="C37" s="94">
        <v>1.4330000000000001</v>
      </c>
      <c r="D37" s="94">
        <v>0</v>
      </c>
      <c r="E37" s="94">
        <v>0</v>
      </c>
      <c r="F37" s="94" t="s">
        <v>114</v>
      </c>
      <c r="G37" s="94">
        <v>0</v>
      </c>
      <c r="H37" s="94" t="s">
        <v>114</v>
      </c>
      <c r="I37" s="94" t="s">
        <v>114</v>
      </c>
      <c r="J37" s="129">
        <v>0</v>
      </c>
      <c r="K37" s="94">
        <v>0.58499999999999996</v>
      </c>
      <c r="L37" s="94">
        <v>0</v>
      </c>
      <c r="M37" s="94">
        <v>0</v>
      </c>
      <c r="N37" s="94" t="s">
        <v>114</v>
      </c>
      <c r="O37" s="94">
        <f>SUM(C37:N37)</f>
        <v>2.0179999999999998</v>
      </c>
      <c r="P37" s="14"/>
      <c r="R37" s="70"/>
    </row>
    <row r="38" spans="1:18" ht="8.1" customHeight="1">
      <c r="A38" s="11"/>
      <c r="B38" s="13">
        <v>2018</v>
      </c>
      <c r="C38" s="22" t="s">
        <v>114</v>
      </c>
      <c r="D38" s="22">
        <v>2.06</v>
      </c>
      <c r="E38" s="22">
        <v>1</v>
      </c>
      <c r="F38" s="22">
        <v>0</v>
      </c>
      <c r="G38" s="22">
        <v>0</v>
      </c>
      <c r="H38" s="22">
        <v>0</v>
      </c>
      <c r="I38" s="22" t="s">
        <v>114</v>
      </c>
      <c r="J38" s="129">
        <v>0</v>
      </c>
      <c r="K38" s="22"/>
      <c r="L38" s="22"/>
      <c r="M38" s="22"/>
      <c r="N38" s="22"/>
      <c r="O38" s="22"/>
      <c r="P38" s="14"/>
      <c r="R38" s="70"/>
    </row>
    <row r="39" spans="1:18" ht="8.1" customHeight="1">
      <c r="A39" s="18" t="s">
        <v>34</v>
      </c>
      <c r="B39" s="15"/>
      <c r="C39" s="94"/>
      <c r="D39" s="94"/>
      <c r="E39" s="94"/>
      <c r="F39" s="94"/>
      <c r="G39" s="94"/>
      <c r="H39" s="94"/>
      <c r="I39" s="94"/>
      <c r="J39" s="129"/>
      <c r="K39" s="94"/>
      <c r="L39" s="94"/>
      <c r="M39" s="94"/>
      <c r="N39" s="94"/>
      <c r="O39" s="94"/>
      <c r="P39" s="14"/>
      <c r="R39" s="70"/>
    </row>
    <row r="40" spans="1:18" ht="8.1" customHeight="1">
      <c r="A40" s="11" t="s">
        <v>146</v>
      </c>
      <c r="B40" s="13">
        <v>2017</v>
      </c>
      <c r="C40" s="22">
        <v>324.02199999999999</v>
      </c>
      <c r="D40" s="48">
        <v>289</v>
      </c>
      <c r="E40" s="22">
        <v>364</v>
      </c>
      <c r="F40" s="48">
        <v>318</v>
      </c>
      <c r="G40" s="48">
        <v>398</v>
      </c>
      <c r="H40" s="48">
        <v>343.68700000000001</v>
      </c>
      <c r="I40" s="48">
        <v>332.48399999999998</v>
      </c>
      <c r="J40" s="175">
        <v>347</v>
      </c>
      <c r="K40" s="48">
        <v>343</v>
      </c>
      <c r="L40" s="48">
        <v>330</v>
      </c>
      <c r="M40" s="48">
        <v>308</v>
      </c>
      <c r="N40" s="48">
        <v>310.13299999999998</v>
      </c>
      <c r="O40" s="48">
        <f>SUM(C40:N40)</f>
        <v>4007.3259999999996</v>
      </c>
      <c r="P40" s="14"/>
      <c r="Q40" s="104"/>
      <c r="R40" s="70"/>
    </row>
    <row r="41" spans="1:18" ht="8.1" customHeight="1">
      <c r="A41" s="12"/>
      <c r="B41" s="15">
        <v>2018</v>
      </c>
      <c r="C41" s="94">
        <v>389.471</v>
      </c>
      <c r="D41" s="99">
        <v>320.29300000000001</v>
      </c>
      <c r="E41" s="94">
        <v>386</v>
      </c>
      <c r="F41" s="99">
        <v>348</v>
      </c>
      <c r="G41" s="99">
        <v>397</v>
      </c>
      <c r="H41" s="99">
        <v>346.21300000000002</v>
      </c>
      <c r="I41" s="99">
        <v>383</v>
      </c>
      <c r="J41" s="175">
        <v>391</v>
      </c>
      <c r="K41" s="99"/>
      <c r="L41" s="99"/>
      <c r="M41" s="99"/>
      <c r="N41" s="99"/>
      <c r="O41" s="99"/>
      <c r="P41" s="14"/>
      <c r="R41" s="70"/>
    </row>
    <row r="42" spans="1:18" ht="7.5" customHeight="1">
      <c r="A42" s="11" t="s">
        <v>19</v>
      </c>
      <c r="B42" s="13">
        <v>2017</v>
      </c>
      <c r="C42" s="22">
        <v>392.21800000000002</v>
      </c>
      <c r="D42" s="48">
        <v>349</v>
      </c>
      <c r="E42" s="22">
        <v>439</v>
      </c>
      <c r="F42" s="48">
        <v>389</v>
      </c>
      <c r="G42" s="48">
        <v>485</v>
      </c>
      <c r="H42" s="48">
        <v>412.38299999999998</v>
      </c>
      <c r="I42" s="48">
        <v>403.24400000000003</v>
      </c>
      <c r="J42" s="175">
        <v>421</v>
      </c>
      <c r="K42" s="48">
        <v>413</v>
      </c>
      <c r="L42" s="48">
        <v>396</v>
      </c>
      <c r="M42" s="48">
        <v>375</v>
      </c>
      <c r="N42" s="48">
        <v>380.79399999999998</v>
      </c>
      <c r="O42" s="48">
        <f>SUM(C42:N42)</f>
        <v>4855.6389999999992</v>
      </c>
      <c r="P42" s="14"/>
      <c r="R42" s="70"/>
    </row>
    <row r="43" spans="1:18" ht="8.1" customHeight="1">
      <c r="A43" s="12"/>
      <c r="B43" s="15">
        <v>2018</v>
      </c>
      <c r="C43" s="94">
        <v>475.54300000000001</v>
      </c>
      <c r="D43" s="99">
        <v>389.32</v>
      </c>
      <c r="E43" s="94">
        <v>469</v>
      </c>
      <c r="F43" s="99">
        <v>422</v>
      </c>
      <c r="G43" s="99">
        <v>486</v>
      </c>
      <c r="H43" s="99">
        <v>424.77800000000002</v>
      </c>
      <c r="I43" s="99">
        <v>470</v>
      </c>
      <c r="J43" s="175">
        <v>474</v>
      </c>
      <c r="K43" s="99"/>
      <c r="L43" s="99"/>
      <c r="M43" s="99"/>
      <c r="N43" s="99"/>
      <c r="O43" s="99"/>
      <c r="P43" s="14"/>
      <c r="R43" s="70"/>
    </row>
    <row r="44" spans="1:18" ht="5.0999999999999996" customHeight="1" thickBot="1">
      <c r="A44" s="17"/>
      <c r="B44" s="49"/>
      <c r="C44" s="17"/>
      <c r="D44" s="17"/>
      <c r="E44" s="17"/>
      <c r="F44" s="17"/>
      <c r="G44" s="17"/>
      <c r="H44" s="17"/>
      <c r="I44" s="17"/>
      <c r="J44" s="17"/>
      <c r="K44" s="17"/>
      <c r="L44" s="7"/>
      <c r="M44" s="7"/>
      <c r="N44" s="17"/>
      <c r="O44" s="17"/>
      <c r="P44" s="70"/>
    </row>
    <row r="45" spans="1:18" ht="9" customHeight="1" thickTop="1">
      <c r="A45" s="210" t="s">
        <v>138</v>
      </c>
      <c r="B45" s="210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</row>
    <row r="73" spans="17:17" ht="9.9499999999999993" customHeight="1">
      <c r="Q73" s="26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Q76"/>
  <sheetViews>
    <sheetView showGridLines="0" zoomScaleNormal="100" workbookViewId="0">
      <selection sqref="A1:O1"/>
    </sheetView>
  </sheetViews>
  <sheetFormatPr defaultRowHeight="9.9499999999999993" customHeight="1"/>
  <cols>
    <col min="1" max="1" width="16.140625" style="11" customWidth="1"/>
    <col min="2" max="2" width="4.5703125" style="11" customWidth="1"/>
    <col min="3" max="14" width="5.28515625" style="11" customWidth="1"/>
    <col min="15" max="15" width="6.28515625" style="11" bestFit="1" customWidth="1"/>
    <col min="16" max="16" width="9.140625" style="11"/>
    <col min="17" max="17" width="12" style="11" customWidth="1"/>
    <col min="18" max="16384" width="9.140625" style="11"/>
  </cols>
  <sheetData>
    <row r="1" spans="1:17" s="71" customFormat="1" ht="12" customHeight="1">
      <c r="A1" s="207" t="s">
        <v>35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Q1" s="134" t="s">
        <v>148</v>
      </c>
    </row>
    <row r="2" spans="1:17" ht="9" customHeight="1">
      <c r="A2" s="25" t="s">
        <v>17</v>
      </c>
      <c r="O2" s="26"/>
    </row>
    <row r="3" spans="1:17" ht="9.9499999999999993" customHeight="1">
      <c r="A3" s="174"/>
      <c r="B3" s="179" t="s">
        <v>116</v>
      </c>
      <c r="C3" s="179" t="s">
        <v>118</v>
      </c>
      <c r="D3" s="179" t="s">
        <v>119</v>
      </c>
      <c r="E3" s="179" t="s">
        <v>120</v>
      </c>
      <c r="F3" s="179" t="s">
        <v>121</v>
      </c>
      <c r="G3" s="179" t="s">
        <v>122</v>
      </c>
      <c r="H3" s="179" t="s">
        <v>123</v>
      </c>
      <c r="I3" s="179" t="s">
        <v>124</v>
      </c>
      <c r="J3" s="179" t="s">
        <v>125</v>
      </c>
      <c r="K3" s="179" t="s">
        <v>126</v>
      </c>
      <c r="L3" s="179" t="s">
        <v>130</v>
      </c>
      <c r="M3" s="179" t="s">
        <v>128</v>
      </c>
      <c r="N3" s="179" t="s">
        <v>129</v>
      </c>
      <c r="O3" s="179" t="s">
        <v>18</v>
      </c>
    </row>
    <row r="4" spans="1:17" ht="5.0999999999999996" customHeight="1"/>
    <row r="5" spans="1:17" ht="9" customHeight="1">
      <c r="A5" s="27" t="s">
        <v>36</v>
      </c>
      <c r="B5" s="12"/>
      <c r="C5" s="12"/>
      <c r="D5" s="12"/>
      <c r="E5" s="12"/>
      <c r="F5" s="12"/>
      <c r="G5" s="12"/>
      <c r="H5" s="12"/>
      <c r="I5" s="12"/>
      <c r="J5" s="132"/>
      <c r="K5" s="12"/>
      <c r="L5" s="12"/>
      <c r="M5" s="12"/>
      <c r="N5" s="12"/>
      <c r="O5" s="12"/>
    </row>
    <row r="6" spans="1:17" ht="9" customHeight="1">
      <c r="A6" s="25" t="s">
        <v>37</v>
      </c>
      <c r="B6" s="13">
        <v>2017</v>
      </c>
      <c r="C6" s="14">
        <v>15825.443712999997</v>
      </c>
      <c r="D6" s="14">
        <v>18280.868069</v>
      </c>
      <c r="E6" s="14">
        <v>19143.849106000001</v>
      </c>
      <c r="F6" s="14">
        <v>17715.109202</v>
      </c>
      <c r="G6" s="14">
        <v>20513.288721000001</v>
      </c>
      <c r="H6" s="14">
        <v>17757.995851999996</v>
      </c>
      <c r="I6" s="14">
        <v>19977.099527999995</v>
      </c>
      <c r="J6" s="114">
        <v>20933.029332999999</v>
      </c>
      <c r="K6" s="14">
        <v>20128.785185000001</v>
      </c>
      <c r="L6" s="14">
        <v>17367.639471999999</v>
      </c>
      <c r="M6" s="14">
        <v>18690.358225000004</v>
      </c>
      <c r="N6" s="14">
        <v>18784.706921000001</v>
      </c>
      <c r="O6" s="14">
        <f>SUM(C6:N6)</f>
        <v>225118.173327</v>
      </c>
      <c r="P6" s="14"/>
    </row>
    <row r="7" spans="1:17" ht="9" customHeight="1">
      <c r="A7" s="15"/>
      <c r="B7" s="15">
        <v>2018</v>
      </c>
      <c r="C7" s="47">
        <v>16373.264563999997</v>
      </c>
      <c r="D7" s="47">
        <v>17448.685893000002</v>
      </c>
      <c r="E7" s="47">
        <v>18052.363059000003</v>
      </c>
      <c r="F7" s="47">
        <v>16557.818486</v>
      </c>
      <c r="G7" s="47">
        <v>18522.080088999999</v>
      </c>
      <c r="H7" s="47">
        <v>17888.182152999998</v>
      </c>
      <c r="I7" s="47">
        <v>18420.397043000001</v>
      </c>
      <c r="J7" s="114">
        <v>18868.173487999997</v>
      </c>
      <c r="K7" s="47"/>
      <c r="L7" s="47"/>
      <c r="M7" s="47"/>
      <c r="N7" s="47"/>
      <c r="O7" s="47"/>
      <c r="P7" s="14"/>
    </row>
    <row r="8" spans="1:17" ht="9" customHeight="1">
      <c r="A8" s="25" t="s">
        <v>19</v>
      </c>
      <c r="B8" s="13">
        <v>2017</v>
      </c>
      <c r="C8" s="22">
        <v>22906.601791206282</v>
      </c>
      <c r="D8" s="22">
        <v>26816.512252785455</v>
      </c>
      <c r="E8" s="22">
        <v>27531.344678832076</v>
      </c>
      <c r="F8" s="22">
        <v>25655.763521353183</v>
      </c>
      <c r="G8" s="22">
        <v>28582.051131571327</v>
      </c>
      <c r="H8" s="22">
        <v>24392.81116988368</v>
      </c>
      <c r="I8" s="22">
        <v>27204.184736435756</v>
      </c>
      <c r="J8" s="114">
        <v>28398.64294064778</v>
      </c>
      <c r="K8" s="22">
        <v>28621.022016506959</v>
      </c>
      <c r="L8" s="22">
        <v>25210.19925545255</v>
      </c>
      <c r="M8" s="22">
        <v>27971.000189503469</v>
      </c>
      <c r="N8" s="22">
        <v>28465.368933496757</v>
      </c>
      <c r="O8" s="22">
        <f>SUM(C8:N8)</f>
        <v>321755.50261767529</v>
      </c>
      <c r="P8" s="14"/>
    </row>
    <row r="9" spans="1:17" ht="9" customHeight="1">
      <c r="A9" s="15"/>
      <c r="B9" s="15">
        <v>2018</v>
      </c>
      <c r="C9" s="56">
        <v>24339.982366499837</v>
      </c>
      <c r="D9" s="56">
        <v>25360.603051900311</v>
      </c>
      <c r="E9" s="56">
        <v>26502.468178231975</v>
      </c>
      <c r="F9" s="56">
        <v>24207.269641631749</v>
      </c>
      <c r="G9" s="56">
        <v>25850.7541515923</v>
      </c>
      <c r="H9" s="56">
        <v>24953.391902180872</v>
      </c>
      <c r="I9" s="56">
        <v>25614.954964177017</v>
      </c>
      <c r="J9" s="114">
        <v>25408.224388937568</v>
      </c>
      <c r="K9" s="56"/>
      <c r="L9" s="56"/>
      <c r="M9" s="56"/>
      <c r="N9" s="56"/>
      <c r="O9" s="56"/>
      <c r="P9" s="14"/>
    </row>
    <row r="10" spans="1:17" ht="9" customHeight="1">
      <c r="A10" s="25" t="s">
        <v>38</v>
      </c>
      <c r="B10" s="13"/>
      <c r="C10" s="22"/>
      <c r="D10" s="22"/>
      <c r="E10" s="22"/>
      <c r="F10" s="22"/>
      <c r="G10" s="22"/>
      <c r="H10" s="22"/>
      <c r="I10" s="22"/>
      <c r="J10" s="114"/>
      <c r="K10" s="22"/>
      <c r="L10" s="22"/>
      <c r="M10" s="22"/>
      <c r="N10" s="22"/>
      <c r="O10" s="22"/>
      <c r="P10" s="14"/>
    </row>
    <row r="11" spans="1:17" ht="9" customHeight="1">
      <c r="A11" s="27" t="s">
        <v>37</v>
      </c>
      <c r="B11" s="97">
        <v>2017</v>
      </c>
      <c r="C11" s="94">
        <v>23054.868999999999</v>
      </c>
      <c r="D11" s="94">
        <v>21332.902999999998</v>
      </c>
      <c r="E11" s="94">
        <v>24901.705000000002</v>
      </c>
      <c r="F11" s="94">
        <v>21354.006000000001</v>
      </c>
      <c r="G11" s="94">
        <v>24141.440999999999</v>
      </c>
      <c r="H11" s="94">
        <v>25084.495999999999</v>
      </c>
      <c r="I11" s="94">
        <v>23882.404999999999</v>
      </c>
      <c r="J11" s="114">
        <v>21762.791000000001</v>
      </c>
      <c r="K11" s="94">
        <v>22852.835999999999</v>
      </c>
      <c r="L11" s="94">
        <v>22230.706999999999</v>
      </c>
      <c r="M11" s="94">
        <v>20257.159</v>
      </c>
      <c r="N11" s="94">
        <v>21128.177</v>
      </c>
      <c r="O11" s="94">
        <f>SUM(C11:N11)</f>
        <v>271983.495</v>
      </c>
      <c r="P11" s="14"/>
    </row>
    <row r="12" spans="1:17" ht="9" customHeight="1">
      <c r="A12" s="13"/>
      <c r="B12" s="13">
        <v>2018</v>
      </c>
      <c r="C12" s="22">
        <v>23007.804</v>
      </c>
      <c r="D12" s="22">
        <f>20636563/1000</f>
        <v>20636.562999999998</v>
      </c>
      <c r="E12" s="22">
        <v>23160.812000000002</v>
      </c>
      <c r="F12" s="22">
        <v>22570.46</v>
      </c>
      <c r="G12" s="22">
        <v>23341.504000000001</v>
      </c>
      <c r="H12" s="22">
        <v>23656.645</v>
      </c>
      <c r="I12" s="22">
        <v>25186.098000000002</v>
      </c>
      <c r="J12" s="114">
        <v>24117.954000000002</v>
      </c>
      <c r="K12" s="22"/>
      <c r="L12" s="22"/>
      <c r="M12" s="22"/>
      <c r="N12" s="22"/>
      <c r="O12" s="22"/>
      <c r="P12" s="14"/>
    </row>
    <row r="13" spans="1:17" ht="9" customHeight="1">
      <c r="A13" s="27" t="s">
        <v>39</v>
      </c>
      <c r="B13" s="15"/>
      <c r="C13" s="23"/>
      <c r="D13" s="23"/>
      <c r="E13" s="23"/>
      <c r="F13" s="23"/>
      <c r="G13" s="23"/>
      <c r="H13" s="23"/>
      <c r="I13" s="23"/>
      <c r="J13" s="114"/>
      <c r="K13" s="23"/>
      <c r="L13" s="23"/>
      <c r="M13" s="23"/>
      <c r="N13" s="23"/>
      <c r="O13" s="23"/>
      <c r="P13" s="14"/>
    </row>
    <row r="14" spans="1:17" ht="9" customHeight="1">
      <c r="A14" s="25" t="s">
        <v>37</v>
      </c>
      <c r="B14" s="13">
        <v>2017</v>
      </c>
      <c r="C14" s="48">
        <v>138929.364</v>
      </c>
      <c r="D14" s="48">
        <v>128980.22500000001</v>
      </c>
      <c r="E14" s="48">
        <v>146951.23000000001</v>
      </c>
      <c r="F14" s="48">
        <v>155111.60499999998</v>
      </c>
      <c r="G14" s="48">
        <v>159413.98500000002</v>
      </c>
      <c r="H14" s="48">
        <v>133394.60300000003</v>
      </c>
      <c r="I14" s="48">
        <v>134369.54399999999</v>
      </c>
      <c r="J14" s="114">
        <v>150649.91</v>
      </c>
      <c r="K14" s="48">
        <v>141581.01200000002</v>
      </c>
      <c r="L14" s="48">
        <v>155032.44400000002</v>
      </c>
      <c r="M14" s="48">
        <v>151473.41000000003</v>
      </c>
      <c r="N14" s="48">
        <v>159197.076</v>
      </c>
      <c r="O14" s="48">
        <f>SUM(C14:N14)</f>
        <v>1755084.4080000003</v>
      </c>
      <c r="P14" s="14"/>
    </row>
    <row r="15" spans="1:17" ht="9" customHeight="1">
      <c r="A15" s="15"/>
      <c r="B15" s="15">
        <v>2018</v>
      </c>
      <c r="C15" s="23">
        <v>154596.53099999999</v>
      </c>
      <c r="D15" s="23">
        <v>134055.22699999998</v>
      </c>
      <c r="E15" s="23">
        <v>147614.99299999999</v>
      </c>
      <c r="F15" s="23">
        <v>135687.375</v>
      </c>
      <c r="G15" s="23">
        <v>151624.179</v>
      </c>
      <c r="H15" s="23">
        <v>141265.41500000001</v>
      </c>
      <c r="I15" s="23">
        <v>150611.54300000001</v>
      </c>
      <c r="J15" s="114">
        <v>148274.57299999997</v>
      </c>
      <c r="K15" s="23"/>
      <c r="L15" s="23"/>
      <c r="M15" s="23"/>
      <c r="N15" s="23"/>
      <c r="O15" s="23"/>
      <c r="P15" s="14"/>
    </row>
    <row r="16" spans="1:17" ht="9" customHeight="1">
      <c r="A16" s="25" t="s">
        <v>40</v>
      </c>
      <c r="B16" s="13">
        <v>2017</v>
      </c>
      <c r="C16" s="48">
        <v>8613.6205680000003</v>
      </c>
      <c r="D16" s="48">
        <v>7996.7739500000007</v>
      </c>
      <c r="E16" s="48">
        <v>9110.9762600000013</v>
      </c>
      <c r="F16" s="48">
        <v>9616.9195099999979</v>
      </c>
      <c r="G16" s="48">
        <v>9883.6670699999995</v>
      </c>
      <c r="H16" s="48">
        <v>8270.4653860000017</v>
      </c>
      <c r="I16" s="48">
        <v>8330.9117279999991</v>
      </c>
      <c r="J16" s="114">
        <v>9340.2944200000002</v>
      </c>
      <c r="K16" s="48">
        <v>8778.0227440000017</v>
      </c>
      <c r="L16" s="48">
        <v>9612.0115280000027</v>
      </c>
      <c r="M16" s="48">
        <v>9391.3514200000009</v>
      </c>
      <c r="N16" s="48">
        <v>9870.2187119999999</v>
      </c>
      <c r="O16" s="48">
        <f>SUM(C16:N16)</f>
        <v>108815.23329600002</v>
      </c>
      <c r="P16" s="14"/>
    </row>
    <row r="17" spans="1:16" ht="9" customHeight="1">
      <c r="A17" s="15"/>
      <c r="B17" s="15">
        <v>2018</v>
      </c>
      <c r="C17" s="23">
        <v>9584.9849219999996</v>
      </c>
      <c r="D17" s="23">
        <v>8311.4240739999987</v>
      </c>
      <c r="E17" s="23">
        <v>9152.1295659999996</v>
      </c>
      <c r="F17" s="23">
        <v>8412.6172499999975</v>
      </c>
      <c r="G17" s="23">
        <v>9400.699098000001</v>
      </c>
      <c r="H17" s="23">
        <v>8758.4557299999997</v>
      </c>
      <c r="I17" s="23">
        <v>9337.9156660000008</v>
      </c>
      <c r="J17" s="114">
        <v>9193.0235260000009</v>
      </c>
      <c r="K17" s="23"/>
      <c r="L17" s="23"/>
      <c r="M17" s="23"/>
      <c r="N17" s="23"/>
      <c r="O17" s="23"/>
      <c r="P17" s="14"/>
    </row>
    <row r="18" spans="1:16" ht="9" customHeight="1">
      <c r="A18" s="25" t="s">
        <v>41</v>
      </c>
      <c r="B18" s="13"/>
      <c r="C18" s="22"/>
      <c r="D18" s="22"/>
      <c r="E18" s="22"/>
      <c r="F18" s="22"/>
      <c r="G18" s="22"/>
      <c r="H18" s="22"/>
      <c r="I18" s="22"/>
      <c r="J18" s="114"/>
      <c r="K18" s="22"/>
      <c r="L18" s="22"/>
      <c r="M18" s="22"/>
      <c r="N18" s="22"/>
      <c r="O18" s="22"/>
      <c r="P18" s="14"/>
    </row>
    <row r="19" spans="1:16" ht="9" customHeight="1">
      <c r="A19" s="98" t="s">
        <v>37</v>
      </c>
      <c r="B19" s="97">
        <v>2017</v>
      </c>
      <c r="C19" s="94">
        <v>33164.239999999998</v>
      </c>
      <c r="D19" s="94">
        <v>29426.231</v>
      </c>
      <c r="E19" s="94">
        <v>33000.021000000001</v>
      </c>
      <c r="F19" s="94">
        <v>29000.125</v>
      </c>
      <c r="G19" s="94">
        <v>32728.038</v>
      </c>
      <c r="H19" s="94">
        <v>32940.815000000002</v>
      </c>
      <c r="I19" s="94">
        <v>29774.047999999999</v>
      </c>
      <c r="J19" s="114">
        <v>27677.014999999999</v>
      </c>
      <c r="K19" s="94">
        <v>29517.916000000001</v>
      </c>
      <c r="L19" s="94">
        <v>29393.745999999999</v>
      </c>
      <c r="M19" s="94">
        <v>28784.577000000001</v>
      </c>
      <c r="N19" s="94">
        <v>28213.323</v>
      </c>
      <c r="O19" s="94">
        <f>SUM(C19:N19)</f>
        <v>363620.09499999997</v>
      </c>
      <c r="P19" s="14"/>
    </row>
    <row r="20" spans="1:16" ht="9" customHeight="1">
      <c r="A20" s="13"/>
      <c r="B20" s="13">
        <v>2018</v>
      </c>
      <c r="C20" s="22">
        <v>33125.358999999997</v>
      </c>
      <c r="D20" s="22">
        <f>28128209/1000</f>
        <v>28128.208999999999</v>
      </c>
      <c r="E20" s="22">
        <v>31227.125</v>
      </c>
      <c r="F20" s="22">
        <f>30306688/1000</f>
        <v>30306.687999999998</v>
      </c>
      <c r="G20" s="22">
        <v>32682.887999999999</v>
      </c>
      <c r="H20" s="22">
        <v>32027.007000000001</v>
      </c>
      <c r="I20" s="22">
        <v>31139.99</v>
      </c>
      <c r="J20" s="114">
        <v>30351.47</v>
      </c>
      <c r="K20" s="22"/>
      <c r="L20" s="22"/>
      <c r="M20" s="22"/>
      <c r="N20" s="22"/>
      <c r="O20" s="22"/>
      <c r="P20" s="14"/>
    </row>
    <row r="21" spans="1:16" ht="9" customHeight="1">
      <c r="A21" s="27" t="s">
        <v>40</v>
      </c>
      <c r="B21" s="97">
        <v>2017</v>
      </c>
      <c r="C21" s="16">
        <v>2056.1828799999998</v>
      </c>
      <c r="D21" s="16">
        <v>1824.426322</v>
      </c>
      <c r="E21" s="16">
        <v>2046.0013020000001</v>
      </c>
      <c r="F21" s="16">
        <v>1798.00775</v>
      </c>
      <c r="G21" s="16">
        <v>2029.1383559999999</v>
      </c>
      <c r="H21" s="16">
        <v>2042.3305300000002</v>
      </c>
      <c r="I21" s="16">
        <v>1845.9909759999998</v>
      </c>
      <c r="J21" s="114">
        <v>1715.9749299999999</v>
      </c>
      <c r="K21" s="16">
        <v>1830.1107919999999</v>
      </c>
      <c r="L21" s="16">
        <v>1822.4122519999999</v>
      </c>
      <c r="M21" s="16">
        <v>1784.6437740000001</v>
      </c>
      <c r="N21" s="16">
        <v>1749.226026</v>
      </c>
      <c r="O21" s="16">
        <f>SUM(C21:N21)</f>
        <v>22544.445889999999</v>
      </c>
      <c r="P21" s="14"/>
    </row>
    <row r="22" spans="1:16" ht="9" customHeight="1">
      <c r="A22" s="13"/>
      <c r="B22" s="13">
        <v>2018</v>
      </c>
      <c r="C22" s="22">
        <f>C20*0.062</f>
        <v>2053.772258</v>
      </c>
      <c r="D22" s="22">
        <v>1743.9489579999999</v>
      </c>
      <c r="E22" s="22">
        <v>1936.0817500000001</v>
      </c>
      <c r="F22" s="22">
        <v>1879.0146559999998</v>
      </c>
      <c r="G22" s="22">
        <v>2026.339056</v>
      </c>
      <c r="H22" s="22">
        <v>1985.674434</v>
      </c>
      <c r="I22" s="22">
        <v>1930.67938</v>
      </c>
      <c r="J22" s="114">
        <v>1881.79114</v>
      </c>
      <c r="K22" s="22"/>
      <c r="L22" s="22"/>
      <c r="M22" s="22"/>
      <c r="N22" s="22"/>
      <c r="O22" s="22"/>
      <c r="P22" s="14"/>
    </row>
    <row r="23" spans="1:16" ht="5.0999999999999996" customHeight="1" thickBot="1">
      <c r="A23" s="17"/>
      <c r="B23" s="28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8"/>
      <c r="O23" s="8"/>
      <c r="P23" s="14"/>
    </row>
    <row r="24" spans="1:16" ht="9" customHeight="1" thickTop="1">
      <c r="A24" s="210" t="s">
        <v>139</v>
      </c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</row>
    <row r="25" spans="1:16" ht="9.9499999999999993" customHeight="1">
      <c r="C25" s="32"/>
      <c r="D25" s="30"/>
      <c r="I25" s="32"/>
      <c r="J25" s="30"/>
    </row>
    <row r="26" spans="1:16" ht="9.9499999999999993" customHeight="1">
      <c r="C26" s="32"/>
      <c r="D26" s="30"/>
      <c r="I26" s="32"/>
      <c r="J26" s="30"/>
    </row>
    <row r="27" spans="1:16" ht="9.9499999999999993" customHeight="1">
      <c r="C27" s="32"/>
      <c r="D27" s="30"/>
      <c r="I27" s="32"/>
      <c r="J27" s="30"/>
    </row>
    <row r="28" spans="1:16" ht="9.9499999999999993" customHeight="1">
      <c r="C28" s="32"/>
      <c r="D28" s="30"/>
      <c r="I28" s="32"/>
      <c r="J28" s="30"/>
    </row>
    <row r="29" spans="1:16" ht="9.9499999999999993" customHeight="1">
      <c r="C29" s="32"/>
      <c r="D29" s="30"/>
      <c r="I29" s="32"/>
      <c r="J29" s="30"/>
    </row>
    <row r="30" spans="1:16" ht="9.9499999999999993" customHeight="1">
      <c r="C30" s="32"/>
      <c r="D30" s="30"/>
      <c r="I30" s="32"/>
      <c r="J30" s="30"/>
    </row>
    <row r="31" spans="1:16" ht="9.9499999999999993" customHeight="1">
      <c r="C31" s="32"/>
      <c r="D31" s="30"/>
      <c r="I31" s="32"/>
      <c r="J31" s="30"/>
    </row>
    <row r="32" spans="1:16" ht="9.9499999999999993" customHeight="1">
      <c r="C32" s="32"/>
      <c r="D32" s="30"/>
      <c r="I32" s="32"/>
      <c r="J32" s="30"/>
    </row>
    <row r="33" spans="3:17" ht="9.9499999999999993" customHeight="1">
      <c r="C33" s="32"/>
      <c r="D33" s="30"/>
      <c r="I33" s="32"/>
      <c r="J33" s="30"/>
    </row>
    <row r="34" spans="3:17" ht="9.9499999999999993" customHeight="1">
      <c r="C34" s="13"/>
      <c r="D34" s="30"/>
      <c r="E34" s="72"/>
      <c r="F34" s="31"/>
      <c r="I34" s="13"/>
      <c r="J34" s="30"/>
      <c r="K34" s="72"/>
      <c r="L34" s="31"/>
    </row>
    <row r="35" spans="3:17" ht="9.9499999999999993" customHeight="1">
      <c r="C35" s="13"/>
      <c r="G35" s="31"/>
      <c r="I35" s="13"/>
      <c r="M35" s="31"/>
    </row>
    <row r="36" spans="3:17" ht="9.9499999999999993" customHeight="1">
      <c r="C36" s="13"/>
      <c r="G36" s="31"/>
      <c r="I36" s="13"/>
      <c r="M36" s="31"/>
    </row>
    <row r="38" spans="3:17" ht="9.9499999999999993" customHeight="1">
      <c r="Q38" s="104"/>
    </row>
    <row r="76" spans="17:17" ht="9.9499999999999993" customHeight="1">
      <c r="Q76" s="26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Q69"/>
  <sheetViews>
    <sheetView showGridLines="0" zoomScaleNormal="100" workbookViewId="0"/>
  </sheetViews>
  <sheetFormatPr defaultRowHeight="9.9499999999999993" customHeight="1"/>
  <cols>
    <col min="1" max="1" width="13.42578125" style="10" customWidth="1"/>
    <col min="2" max="2" width="4" style="10" customWidth="1"/>
    <col min="3" max="3" width="5.42578125" style="10" customWidth="1"/>
    <col min="4" max="7" width="5.5703125" style="10" customWidth="1"/>
    <col min="8" max="8" width="5.85546875" style="10" customWidth="1"/>
    <col min="9" max="9" width="5.42578125" style="10" customWidth="1"/>
    <col min="10" max="11" width="5.5703125" style="10" customWidth="1"/>
    <col min="12" max="12" width="6.28515625" style="10" customWidth="1"/>
    <col min="13" max="13" width="5.28515625" style="10" customWidth="1"/>
    <col min="14" max="14" width="5.7109375" style="10" customWidth="1"/>
    <col min="15" max="15" width="6.28515625" style="10" customWidth="1"/>
    <col min="16" max="16" width="9.42578125" style="10" bestFit="1" customWidth="1"/>
    <col min="17" max="17" width="12" style="11" customWidth="1"/>
    <col min="18" max="16384" width="9.140625" style="10"/>
  </cols>
  <sheetData>
    <row r="1" spans="1:17" s="73" customFormat="1" ht="12" customHeight="1">
      <c r="A1" s="84" t="s">
        <v>42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Q1" s="134" t="s">
        <v>148</v>
      </c>
    </row>
    <row r="2" spans="1:17" ht="9" customHeight="1">
      <c r="A2" s="11" t="s">
        <v>17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26" t="s">
        <v>43</v>
      </c>
    </row>
    <row r="3" spans="1:17" ht="9.9499999999999993" customHeight="1">
      <c r="A3" s="174"/>
      <c r="B3" s="179" t="s">
        <v>116</v>
      </c>
      <c r="C3" s="179" t="s">
        <v>118</v>
      </c>
      <c r="D3" s="179" t="s">
        <v>119</v>
      </c>
      <c r="E3" s="179" t="s">
        <v>120</v>
      </c>
      <c r="F3" s="179" t="s">
        <v>121</v>
      </c>
      <c r="G3" s="179" t="s">
        <v>122</v>
      </c>
      <c r="H3" s="179" t="s">
        <v>123</v>
      </c>
      <c r="I3" s="179" t="s">
        <v>124</v>
      </c>
      <c r="J3" s="179" t="s">
        <v>125</v>
      </c>
      <c r="K3" s="179" t="s">
        <v>126</v>
      </c>
      <c r="L3" s="179" t="s">
        <v>130</v>
      </c>
      <c r="M3" s="179" t="s">
        <v>128</v>
      </c>
      <c r="N3" s="179" t="s">
        <v>129</v>
      </c>
      <c r="O3" s="172" t="s">
        <v>18</v>
      </c>
    </row>
    <row r="4" spans="1:17" ht="5.0999999999999996" customHeight="1">
      <c r="A4" s="11"/>
      <c r="B4" s="11"/>
      <c r="C4" s="14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7" ht="9" customHeight="1">
      <c r="A5" s="12" t="s">
        <v>44</v>
      </c>
      <c r="B5" s="12"/>
      <c r="C5" s="23"/>
      <c r="D5" s="23"/>
      <c r="E5" s="23"/>
      <c r="F5" s="23"/>
      <c r="G5" s="135"/>
      <c r="H5" s="23"/>
      <c r="I5" s="23"/>
      <c r="J5" s="23"/>
      <c r="K5" s="23"/>
      <c r="L5" s="23"/>
      <c r="M5" s="47"/>
      <c r="N5" s="23"/>
      <c r="O5" s="47"/>
    </row>
    <row r="6" spans="1:17" ht="9" customHeight="1">
      <c r="A6" s="11" t="s">
        <v>45</v>
      </c>
      <c r="B6" s="11">
        <v>2017</v>
      </c>
      <c r="C6" s="22">
        <v>153011.52036599998</v>
      </c>
      <c r="D6" s="22">
        <v>144226.68382099996</v>
      </c>
      <c r="E6" s="22">
        <v>168274.47529599996</v>
      </c>
      <c r="F6" s="22">
        <v>166969.70046300002</v>
      </c>
      <c r="G6" s="22">
        <v>170591.33540299998</v>
      </c>
      <c r="H6" s="22">
        <v>159395.03934599998</v>
      </c>
      <c r="I6" s="22">
        <v>159262.52182299999</v>
      </c>
      <c r="J6" s="135">
        <v>150304.033948</v>
      </c>
      <c r="K6" s="22">
        <v>141394.61033199998</v>
      </c>
      <c r="L6" s="22">
        <v>143271.69945099999</v>
      </c>
      <c r="M6" s="22">
        <v>142324.33623300001</v>
      </c>
      <c r="N6" s="22">
        <v>151759.39561000001</v>
      </c>
      <c r="O6" s="22">
        <f>SUM(C6:N6)</f>
        <v>1850785.352092</v>
      </c>
      <c r="P6" s="70"/>
    </row>
    <row r="7" spans="1:17" ht="9" customHeight="1">
      <c r="A7" s="12"/>
      <c r="B7" s="12">
        <v>2018</v>
      </c>
      <c r="C7" s="23">
        <v>159652.200645</v>
      </c>
      <c r="D7" s="23">
        <v>149361.59478599997</v>
      </c>
      <c r="E7" s="23">
        <v>168663.74068699998</v>
      </c>
      <c r="F7" s="23">
        <v>168409.95385099997</v>
      </c>
      <c r="G7" s="23">
        <v>176388.51334199999</v>
      </c>
      <c r="H7" s="23">
        <v>163045.716525</v>
      </c>
      <c r="I7" s="23">
        <v>160530.43531299999</v>
      </c>
      <c r="J7" s="135">
        <v>150185.53905600001</v>
      </c>
      <c r="K7" s="23"/>
      <c r="L7" s="23"/>
      <c r="M7" s="23"/>
      <c r="N7" s="23"/>
      <c r="O7" s="23"/>
      <c r="P7" s="70"/>
    </row>
    <row r="8" spans="1:17" ht="9" customHeight="1">
      <c r="A8" s="11" t="s">
        <v>133</v>
      </c>
      <c r="B8" s="11">
        <v>2017</v>
      </c>
      <c r="C8" s="22">
        <v>81724.296418000013</v>
      </c>
      <c r="D8" s="22">
        <v>77802.318930999987</v>
      </c>
      <c r="E8" s="22">
        <v>88363.535088000004</v>
      </c>
      <c r="F8" s="22">
        <v>85794.742546999987</v>
      </c>
      <c r="G8" s="22">
        <v>88413.960954999988</v>
      </c>
      <c r="H8" s="22">
        <v>81807.967949999991</v>
      </c>
      <c r="I8" s="22">
        <v>77538.738804999986</v>
      </c>
      <c r="J8" s="135">
        <v>77084.848039999997</v>
      </c>
      <c r="K8" s="22">
        <v>72646.844753000012</v>
      </c>
      <c r="L8" s="22">
        <v>77365.05266500001</v>
      </c>
      <c r="M8" s="22">
        <v>77933.233837000007</v>
      </c>
      <c r="N8" s="22">
        <v>83977.456752999991</v>
      </c>
      <c r="O8" s="22">
        <f t="shared" ref="O8:O22" si="0">SUM(C8:N8)</f>
        <v>970452.99674199976</v>
      </c>
      <c r="P8" s="70"/>
    </row>
    <row r="9" spans="1:17" ht="9" customHeight="1">
      <c r="A9" s="12"/>
      <c r="B9" s="12">
        <v>2018</v>
      </c>
      <c r="C9" s="23">
        <v>89519.379854999992</v>
      </c>
      <c r="D9" s="23">
        <v>80828.902545999998</v>
      </c>
      <c r="E9" s="23">
        <v>91534.502909000003</v>
      </c>
      <c r="F9" s="23">
        <v>94033.572809999983</v>
      </c>
      <c r="G9" s="23">
        <v>97277.257236000005</v>
      </c>
      <c r="H9" s="23">
        <v>89454.580710999973</v>
      </c>
      <c r="I9" s="23">
        <v>85034.420325999992</v>
      </c>
      <c r="J9" s="135">
        <v>83546.006018999993</v>
      </c>
      <c r="K9" s="23"/>
      <c r="L9" s="23"/>
      <c r="M9" s="23"/>
      <c r="N9" s="23"/>
      <c r="O9" s="23"/>
      <c r="P9" s="70"/>
    </row>
    <row r="10" spans="1:17" ht="9" customHeight="1">
      <c r="A10" s="11" t="s">
        <v>46</v>
      </c>
      <c r="B10" s="11">
        <v>2017</v>
      </c>
      <c r="C10" s="22">
        <v>62093.086417999999</v>
      </c>
      <c r="D10" s="22">
        <v>60305.149930999993</v>
      </c>
      <c r="E10" s="22">
        <v>66145.504088000002</v>
      </c>
      <c r="F10" s="22">
        <v>64914.272546999993</v>
      </c>
      <c r="G10" s="22">
        <v>65862.140954999995</v>
      </c>
      <c r="H10" s="22">
        <v>59433.489949999996</v>
      </c>
      <c r="I10" s="22">
        <v>55464.866804999991</v>
      </c>
      <c r="J10" s="135">
        <v>55177.924039999998</v>
      </c>
      <c r="K10" s="22">
        <v>51943.700753000005</v>
      </c>
      <c r="L10" s="22">
        <v>56507.269665</v>
      </c>
      <c r="M10" s="22">
        <v>57727.779837000002</v>
      </c>
      <c r="N10" s="22">
        <v>65081.733752999993</v>
      </c>
      <c r="O10" s="22">
        <f t="shared" si="0"/>
        <v>720656.91874200001</v>
      </c>
      <c r="P10" s="70"/>
    </row>
    <row r="11" spans="1:17" ht="9" customHeight="1">
      <c r="A11" s="12"/>
      <c r="B11" s="12">
        <v>2018</v>
      </c>
      <c r="C11" s="23">
        <v>68054.974854999979</v>
      </c>
      <c r="D11" s="23">
        <v>60063.550545999991</v>
      </c>
      <c r="E11" s="23">
        <v>67806.538908999995</v>
      </c>
      <c r="F11" s="23">
        <v>71191.07580999998</v>
      </c>
      <c r="G11" s="23">
        <v>72674.732235999996</v>
      </c>
      <c r="H11" s="23">
        <v>67052.405710999985</v>
      </c>
      <c r="I11" s="23">
        <v>62084.702325999999</v>
      </c>
      <c r="J11" s="135">
        <v>61137.835018999998</v>
      </c>
      <c r="K11" s="23"/>
      <c r="L11" s="23"/>
      <c r="M11" s="23"/>
      <c r="N11" s="23"/>
      <c r="O11" s="23"/>
      <c r="P11" s="70"/>
    </row>
    <row r="12" spans="1:17" ht="9" customHeight="1">
      <c r="A12" s="11" t="s">
        <v>109</v>
      </c>
      <c r="B12" s="11">
        <v>2017</v>
      </c>
      <c r="C12" s="22">
        <v>1797.048</v>
      </c>
      <c r="D12" s="22">
        <v>1260.2860000000001</v>
      </c>
      <c r="E12" s="22">
        <v>2187.165</v>
      </c>
      <c r="F12" s="22">
        <v>1634.48</v>
      </c>
      <c r="G12" s="22">
        <v>1620.154</v>
      </c>
      <c r="H12" s="22">
        <v>1738.7619999999999</v>
      </c>
      <c r="I12" s="22">
        <v>1746.501</v>
      </c>
      <c r="J12" s="135">
        <v>1700.2260000000001</v>
      </c>
      <c r="K12" s="22">
        <v>1729.328</v>
      </c>
      <c r="L12" s="22">
        <v>1936.115</v>
      </c>
      <c r="M12" s="22">
        <v>1841.441</v>
      </c>
      <c r="N12" s="22">
        <v>1753.2760000000001</v>
      </c>
      <c r="O12" s="22">
        <f t="shared" si="0"/>
        <v>20944.782000000003</v>
      </c>
      <c r="P12" s="70"/>
    </row>
    <row r="13" spans="1:17" ht="9" customHeight="1">
      <c r="A13" s="12"/>
      <c r="B13" s="12">
        <v>2018</v>
      </c>
      <c r="C13" s="23">
        <v>1825.663</v>
      </c>
      <c r="D13" s="23">
        <v>1750.9589999999998</v>
      </c>
      <c r="E13" s="23">
        <v>2139.7289999999998</v>
      </c>
      <c r="F13" s="23">
        <v>2173.6659999999997</v>
      </c>
      <c r="G13" s="23">
        <v>1777.537</v>
      </c>
      <c r="H13" s="23">
        <v>1807.6879999999999</v>
      </c>
      <c r="I13" s="23">
        <v>1768.319</v>
      </c>
      <c r="J13" s="135">
        <v>1874.337</v>
      </c>
      <c r="K13" s="23"/>
      <c r="L13" s="23"/>
      <c r="M13" s="23"/>
      <c r="N13" s="23"/>
      <c r="O13" s="23"/>
      <c r="P13" s="70"/>
    </row>
    <row r="14" spans="1:17" ht="9" customHeight="1">
      <c r="A14" s="11" t="s">
        <v>47</v>
      </c>
      <c r="B14" s="11">
        <v>2017</v>
      </c>
      <c r="C14" s="22">
        <v>600.94499999999994</v>
      </c>
      <c r="D14" s="22">
        <v>564.0150000000001</v>
      </c>
      <c r="E14" s="22">
        <v>657.41000000000008</v>
      </c>
      <c r="F14" s="22">
        <v>737.1</v>
      </c>
      <c r="G14" s="22">
        <v>719.80500000000006</v>
      </c>
      <c r="H14" s="22">
        <v>778.33500000000004</v>
      </c>
      <c r="I14" s="22">
        <v>608.899</v>
      </c>
      <c r="J14" s="135">
        <v>534.69500000000005</v>
      </c>
      <c r="K14" s="22">
        <v>474.97499999999997</v>
      </c>
      <c r="L14" s="22">
        <v>326.34999999999997</v>
      </c>
      <c r="M14" s="22">
        <v>471.23500000000001</v>
      </c>
      <c r="N14" s="22">
        <v>521.375</v>
      </c>
      <c r="O14" s="22">
        <f t="shared" si="0"/>
        <v>6995.139000000001</v>
      </c>
      <c r="P14" s="70"/>
    </row>
    <row r="15" spans="1:17" ht="9" customHeight="1">
      <c r="A15" s="12" t="s">
        <v>48</v>
      </c>
      <c r="B15" s="12">
        <v>2018</v>
      </c>
      <c r="C15" s="23">
        <v>509.19000000000005</v>
      </c>
      <c r="D15" s="23">
        <v>691.69999999999993</v>
      </c>
      <c r="E15" s="23">
        <v>874.82499999999993</v>
      </c>
      <c r="F15" s="23">
        <v>831.17499999999995</v>
      </c>
      <c r="G15" s="23">
        <v>929.88</v>
      </c>
      <c r="H15" s="23">
        <v>828.32499999999993</v>
      </c>
      <c r="I15" s="23">
        <v>593.14499999999998</v>
      </c>
      <c r="J15" s="135">
        <v>545.90000000000009</v>
      </c>
      <c r="K15" s="23"/>
      <c r="L15" s="23"/>
      <c r="M15" s="23"/>
      <c r="N15" s="23"/>
      <c r="O15" s="23"/>
      <c r="P15" s="70"/>
    </row>
    <row r="16" spans="1:17" ht="9" customHeight="1">
      <c r="A16" s="11" t="s">
        <v>49</v>
      </c>
      <c r="B16" s="11">
        <v>2017</v>
      </c>
      <c r="C16" s="22">
        <v>1336.1510000000001</v>
      </c>
      <c r="D16" s="22">
        <v>1630.9649999999999</v>
      </c>
      <c r="E16" s="22">
        <v>2119.7539999999999</v>
      </c>
      <c r="F16" s="22">
        <v>2305.6979999999999</v>
      </c>
      <c r="G16" s="22">
        <v>2244.3009999999999</v>
      </c>
      <c r="H16" s="22">
        <v>2122.1970000000001</v>
      </c>
      <c r="I16" s="22">
        <v>2128.66</v>
      </c>
      <c r="J16" s="135">
        <v>1748.6610000000001</v>
      </c>
      <c r="K16" s="22">
        <v>1445.8409999999999</v>
      </c>
      <c r="L16" s="22">
        <v>1193.9489999999998</v>
      </c>
      <c r="M16" s="22">
        <v>1043.3239999999998</v>
      </c>
      <c r="N16" s="22">
        <v>1422.001</v>
      </c>
      <c r="O16" s="22">
        <f t="shared" si="0"/>
        <v>20741.502</v>
      </c>
      <c r="P16" s="70"/>
    </row>
    <row r="17" spans="1:17" ht="9" customHeight="1">
      <c r="A17" s="12"/>
      <c r="B17" s="12">
        <v>2018</v>
      </c>
      <c r="C17" s="23">
        <v>1785.1999999999998</v>
      </c>
      <c r="D17" s="23">
        <v>2000.0529999999999</v>
      </c>
      <c r="E17" s="23">
        <v>2573.346</v>
      </c>
      <c r="F17" s="23">
        <v>2209.6749999999997</v>
      </c>
      <c r="G17" s="23">
        <v>2175.3999999999996</v>
      </c>
      <c r="H17" s="23">
        <v>2070.6000000000004</v>
      </c>
      <c r="I17" s="23">
        <v>1959.7750000000001</v>
      </c>
      <c r="J17" s="135">
        <v>1436.9749999999999</v>
      </c>
      <c r="K17" s="23"/>
      <c r="L17" s="23"/>
      <c r="M17" s="23"/>
      <c r="N17" s="23"/>
      <c r="O17" s="23"/>
      <c r="P17" s="70"/>
    </row>
    <row r="18" spans="1:17" ht="9" customHeight="1">
      <c r="A18" s="11" t="s">
        <v>50</v>
      </c>
      <c r="B18" s="11">
        <v>2017</v>
      </c>
      <c r="C18" s="22">
        <v>2709.05</v>
      </c>
      <c r="D18" s="22">
        <v>2715.6579999999999</v>
      </c>
      <c r="E18" s="22">
        <v>3059.7959999999998</v>
      </c>
      <c r="F18" s="22">
        <v>2912.5740000000001</v>
      </c>
      <c r="G18" s="22">
        <v>3075.3409999999999</v>
      </c>
      <c r="H18" s="22">
        <v>2709.8530000000001</v>
      </c>
      <c r="I18" s="22">
        <v>2663.1120000000001</v>
      </c>
      <c r="J18" s="135">
        <v>2492.7739999999999</v>
      </c>
      <c r="K18" s="22">
        <v>2340.2470000000003</v>
      </c>
      <c r="L18" s="22">
        <v>2280.5140000000001</v>
      </c>
      <c r="M18" s="22">
        <v>2351.3829999999998</v>
      </c>
      <c r="N18" s="22">
        <v>2764.942</v>
      </c>
      <c r="O18" s="22">
        <f t="shared" si="0"/>
        <v>32075.244000000002</v>
      </c>
      <c r="P18" s="70"/>
    </row>
    <row r="19" spans="1:17" ht="9" customHeight="1">
      <c r="A19" s="12"/>
      <c r="B19" s="12">
        <v>2018</v>
      </c>
      <c r="C19" s="23">
        <v>2995.5509999999999</v>
      </c>
      <c r="D19" s="23">
        <v>2797.5240000000003</v>
      </c>
      <c r="E19" s="23">
        <v>3111.8820000000001</v>
      </c>
      <c r="F19" s="23">
        <v>2759.136</v>
      </c>
      <c r="G19" s="23">
        <v>2822.5699999999997</v>
      </c>
      <c r="H19" s="23">
        <v>2833.2220000000002</v>
      </c>
      <c r="I19" s="23">
        <v>2582.3209999999999</v>
      </c>
      <c r="J19" s="135">
        <v>2162.616</v>
      </c>
      <c r="K19" s="23"/>
      <c r="L19" s="23"/>
      <c r="M19" s="23"/>
      <c r="N19" s="23"/>
      <c r="O19" s="23"/>
      <c r="P19" s="70"/>
    </row>
    <row r="20" spans="1:17" ht="9" customHeight="1">
      <c r="A20" s="11" t="s">
        <v>51</v>
      </c>
      <c r="B20" s="11">
        <v>2017</v>
      </c>
      <c r="C20" s="22">
        <v>5212.884</v>
      </c>
      <c r="D20" s="22">
        <v>4236.7860000000001</v>
      </c>
      <c r="E20" s="22">
        <v>5272.7370000000001</v>
      </c>
      <c r="F20" s="22">
        <v>4974.5210000000006</v>
      </c>
      <c r="G20" s="22">
        <v>5486.6279999999997</v>
      </c>
      <c r="H20" s="22">
        <v>4902.0820000000003</v>
      </c>
      <c r="I20" s="22">
        <v>5393.1239999999998</v>
      </c>
      <c r="J20" s="135">
        <v>5723.1210000000001</v>
      </c>
      <c r="K20" s="22">
        <v>5338.3589999999995</v>
      </c>
      <c r="L20" s="22">
        <v>5359.88</v>
      </c>
      <c r="M20" s="22">
        <v>5161.9949999999999</v>
      </c>
      <c r="N20" s="22">
        <v>4886.4660000000003</v>
      </c>
      <c r="O20" s="22">
        <f t="shared" si="0"/>
        <v>61948.582999999999</v>
      </c>
      <c r="P20" s="70"/>
    </row>
    <row r="21" spans="1:17" ht="9" customHeight="1">
      <c r="A21" s="12"/>
      <c r="B21" s="12">
        <v>2018</v>
      </c>
      <c r="C21" s="23">
        <v>5302.5129999999999</v>
      </c>
      <c r="D21" s="23">
        <v>4915.4220000000005</v>
      </c>
      <c r="E21" s="23">
        <v>5242.8850000000002</v>
      </c>
      <c r="F21" s="23">
        <v>5166.4870000000001</v>
      </c>
      <c r="G21" s="23">
        <v>5646.8789999999999</v>
      </c>
      <c r="H21" s="23">
        <v>5084.4549999999999</v>
      </c>
      <c r="I21" s="23">
        <v>5554.8109999999997</v>
      </c>
      <c r="J21" s="135">
        <v>5398.3450000000003</v>
      </c>
      <c r="K21" s="23"/>
      <c r="L21" s="23"/>
      <c r="M21" s="23"/>
      <c r="N21" s="23"/>
      <c r="O21" s="23"/>
      <c r="P21" s="70"/>
    </row>
    <row r="22" spans="1:17" ht="9" customHeight="1">
      <c r="A22" s="11" t="s">
        <v>52</v>
      </c>
      <c r="B22" s="11">
        <v>2017</v>
      </c>
      <c r="C22" s="22">
        <v>7975.1320000000005</v>
      </c>
      <c r="D22" s="22">
        <v>7089.4589999999998</v>
      </c>
      <c r="E22" s="22">
        <v>8921.1690000000017</v>
      </c>
      <c r="F22" s="22">
        <v>8316.0969999999998</v>
      </c>
      <c r="G22" s="22">
        <v>9405.5909999999985</v>
      </c>
      <c r="H22" s="22">
        <v>10123.249</v>
      </c>
      <c r="I22" s="22">
        <v>9533.5760000000009</v>
      </c>
      <c r="J22" s="135">
        <v>9707.4470000000001</v>
      </c>
      <c r="K22" s="22">
        <v>9374.3940000000002</v>
      </c>
      <c r="L22" s="22">
        <v>9760.9750000000004</v>
      </c>
      <c r="M22" s="22">
        <v>9336.0760000000009</v>
      </c>
      <c r="N22" s="22">
        <v>7547.6630000000005</v>
      </c>
      <c r="O22" s="22">
        <f t="shared" si="0"/>
        <v>107090.82800000001</v>
      </c>
      <c r="P22" s="70"/>
    </row>
    <row r="23" spans="1:17" ht="9" customHeight="1">
      <c r="A23" s="12"/>
      <c r="B23" s="12">
        <v>2018</v>
      </c>
      <c r="C23" s="23">
        <v>9046.2880000000005</v>
      </c>
      <c r="D23" s="23">
        <v>8609.6939999999995</v>
      </c>
      <c r="E23" s="23">
        <v>9785.2970000000005</v>
      </c>
      <c r="F23" s="23">
        <v>9702.3580000000002</v>
      </c>
      <c r="G23" s="23">
        <v>11250.259</v>
      </c>
      <c r="H23" s="23">
        <v>9777.8850000000002</v>
      </c>
      <c r="I23" s="23">
        <v>10491.347</v>
      </c>
      <c r="J23" s="135">
        <v>10989.998</v>
      </c>
      <c r="K23" s="23"/>
      <c r="L23" s="23"/>
      <c r="M23" s="23"/>
      <c r="N23" s="23"/>
      <c r="O23" s="23"/>
      <c r="P23" s="70"/>
    </row>
    <row r="24" spans="1:17" ht="5.0999999999999996" customHeight="1" thickBot="1">
      <c r="A24" s="17"/>
      <c r="B24" s="17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</row>
    <row r="25" spans="1:17" ht="9.9499999999999993" customHeight="1" thickTop="1">
      <c r="A25" s="24" t="s">
        <v>134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30"/>
    </row>
    <row r="31" spans="1:17" ht="9.9499999999999993" customHeight="1">
      <c r="Q31" s="104"/>
    </row>
    <row r="69" spans="17:17" ht="9.9499999999999993" customHeight="1">
      <c r="Q69" s="26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2015-12-16T11:34:17Z</cp:lastPrinted>
  <dcterms:created xsi:type="dcterms:W3CDTF">2000-12-20T17:56:46Z</dcterms:created>
  <dcterms:modified xsi:type="dcterms:W3CDTF">2018-10-18T12:57:03Z</dcterms:modified>
</cp:coreProperties>
</file>